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K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M73" i="51" s="1"/>
  <c r="L74" i="51"/>
  <c r="L73" i="51" s="1"/>
  <c r="K74" i="51"/>
  <c r="J74" i="51"/>
  <c r="I74" i="51"/>
  <c r="H74" i="51"/>
  <c r="G74" i="51"/>
  <c r="F74" i="51"/>
  <c r="E74" i="51"/>
  <c r="E73" i="51" s="1"/>
  <c r="D74" i="51"/>
  <c r="D73" i="51" s="1"/>
  <c r="C74" i="51"/>
  <c r="B74" i="51"/>
  <c r="U73" i="51"/>
  <c r="T73" i="51"/>
  <c r="W54" i="51"/>
  <c r="V54" i="51"/>
  <c r="U54" i="51"/>
  <c r="U87" i="51" s="1"/>
  <c r="T54" i="51"/>
  <c r="T87" i="51" s="1"/>
  <c r="S54" i="51"/>
  <c r="R54" i="51"/>
  <c r="Q54" i="51"/>
  <c r="Q87" i="51" s="1"/>
  <c r="P54" i="51"/>
  <c r="P105" i="51" s="1"/>
  <c r="O54" i="51"/>
  <c r="O105" i="51" s="1"/>
  <c r="N54" i="51"/>
  <c r="N105" i="51" s="1"/>
  <c r="M54" i="51"/>
  <c r="M87" i="51" s="1"/>
  <c r="L54" i="51"/>
  <c r="L87" i="51" s="1"/>
  <c r="K54" i="51"/>
  <c r="K105" i="51" s="1"/>
  <c r="J54" i="51"/>
  <c r="J105" i="51" s="1"/>
  <c r="I54" i="51"/>
  <c r="I105" i="51" s="1"/>
  <c r="H54" i="51"/>
  <c r="H105" i="51" s="1"/>
  <c r="G54" i="51"/>
  <c r="G105" i="51" s="1"/>
  <c r="F54" i="51"/>
  <c r="F105" i="51" s="1"/>
  <c r="E54" i="51"/>
  <c r="E87" i="51" s="1"/>
  <c r="D54" i="51"/>
  <c r="D87" i="51" s="1"/>
  <c r="C54" i="51"/>
  <c r="C105" i="51" s="1"/>
  <c r="B54" i="51"/>
  <c r="B105" i="51" s="1"/>
  <c r="W35" i="51"/>
  <c r="W104" i="51" s="1"/>
  <c r="V35" i="51"/>
  <c r="V104" i="51" s="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F35" i="51"/>
  <c r="F104" i="51" s="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V103" i="51" s="1"/>
  <c r="U27" i="51"/>
  <c r="U103" i="51" s="1"/>
  <c r="T27" i="51"/>
  <c r="T103" i="51" s="1"/>
  <c r="S27" i="51"/>
  <c r="S103" i="51" s="1"/>
  <c r="R27" i="51"/>
  <c r="R103" i="51" s="1"/>
  <c r="Q27" i="51"/>
  <c r="Q103" i="51" s="1"/>
  <c r="P27" i="51"/>
  <c r="P103" i="51" s="1"/>
  <c r="O27" i="51"/>
  <c r="N27" i="51"/>
  <c r="M27" i="51"/>
  <c r="L27" i="51"/>
  <c r="K27" i="51"/>
  <c r="J27" i="51"/>
  <c r="J80" i="51" s="1"/>
  <c r="I27" i="51"/>
  <c r="H27" i="51"/>
  <c r="G27" i="51"/>
  <c r="F27" i="51"/>
  <c r="E27" i="51"/>
  <c r="D27" i="51"/>
  <c r="D103" i="51" s="1"/>
  <c r="C27" i="51"/>
  <c r="C103" i="51" s="1"/>
  <c r="B27" i="51"/>
  <c r="B103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K87" i="50"/>
  <c r="D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V80" i="50"/>
  <c r="U80" i="50"/>
  <c r="N80" i="50"/>
  <c r="M80" i="50"/>
  <c r="F80" i="50"/>
  <c r="E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P73" i="50" s="1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O73" i="50" s="1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G73" i="50" s="1"/>
  <c r="F76" i="50"/>
  <c r="F73" i="50" s="1"/>
  <c r="E76" i="50"/>
  <c r="D76" i="50"/>
  <c r="C76" i="50"/>
  <c r="B76" i="50"/>
  <c r="W75" i="50"/>
  <c r="V75" i="50"/>
  <c r="U75" i="50"/>
  <c r="T75" i="50"/>
  <c r="S75" i="50"/>
  <c r="S73" i="50" s="1"/>
  <c r="R75" i="50"/>
  <c r="Q75" i="50"/>
  <c r="P75" i="50"/>
  <c r="O75" i="50"/>
  <c r="N75" i="50"/>
  <c r="M75" i="50"/>
  <c r="L75" i="50"/>
  <c r="K75" i="50"/>
  <c r="J75" i="50"/>
  <c r="I75" i="50"/>
  <c r="H75" i="50"/>
  <c r="H73" i="50" s="1"/>
  <c r="G75" i="50"/>
  <c r="F75" i="50"/>
  <c r="E75" i="50"/>
  <c r="D75" i="50"/>
  <c r="C75" i="50"/>
  <c r="B75" i="50"/>
  <c r="W74" i="50"/>
  <c r="W73" i="50" s="1"/>
  <c r="V74" i="50"/>
  <c r="U74" i="50"/>
  <c r="T74" i="50"/>
  <c r="S74" i="50"/>
  <c r="R74" i="50"/>
  <c r="Q74" i="50"/>
  <c r="P74" i="50"/>
  <c r="O74" i="50"/>
  <c r="N74" i="50"/>
  <c r="M74" i="50"/>
  <c r="M73" i="50" s="1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U105" i="50" s="1"/>
  <c r="T54" i="50"/>
  <c r="T87" i="50" s="1"/>
  <c r="S54" i="50"/>
  <c r="S105" i="50" s="1"/>
  <c r="R54" i="50"/>
  <c r="R105" i="50" s="1"/>
  <c r="Q54" i="50"/>
  <c r="P54" i="50"/>
  <c r="P87" i="50" s="1"/>
  <c r="O54" i="50"/>
  <c r="O87" i="50" s="1"/>
  <c r="N54" i="50"/>
  <c r="N105" i="50" s="1"/>
  <c r="M54" i="50"/>
  <c r="L54" i="50"/>
  <c r="L87" i="50" s="1"/>
  <c r="K54" i="50"/>
  <c r="K105" i="50" s="1"/>
  <c r="J54" i="50"/>
  <c r="J105" i="50" s="1"/>
  <c r="I54" i="50"/>
  <c r="H54" i="50"/>
  <c r="H87" i="50" s="1"/>
  <c r="G54" i="50"/>
  <c r="G87" i="50" s="1"/>
  <c r="F54" i="50"/>
  <c r="E54" i="50"/>
  <c r="D54" i="50"/>
  <c r="D105" i="50" s="1"/>
  <c r="C54" i="50"/>
  <c r="C87" i="50" s="1"/>
  <c r="B54" i="50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J35" i="50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B35" i="50"/>
  <c r="W27" i="50"/>
  <c r="V27" i="50"/>
  <c r="U27" i="50"/>
  <c r="T27" i="50"/>
  <c r="T103" i="50" s="1"/>
  <c r="S27" i="50"/>
  <c r="R27" i="50"/>
  <c r="Q27" i="50"/>
  <c r="P27" i="50"/>
  <c r="O27" i="50"/>
  <c r="O103" i="50" s="1"/>
  <c r="N27" i="50"/>
  <c r="M27" i="50"/>
  <c r="L27" i="50"/>
  <c r="K27" i="50"/>
  <c r="J27" i="50"/>
  <c r="I27" i="50"/>
  <c r="I103" i="50" s="1"/>
  <c r="H27" i="50"/>
  <c r="G27" i="50"/>
  <c r="G103" i="50" s="1"/>
  <c r="F27" i="50"/>
  <c r="F103" i="50" s="1"/>
  <c r="E27" i="50"/>
  <c r="D27" i="50"/>
  <c r="C27" i="50"/>
  <c r="C103" i="50" s="1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N87" i="49"/>
  <c r="K87" i="49"/>
  <c r="F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80" i="49"/>
  <c r="V80" i="49"/>
  <c r="O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O73" i="49" s="1"/>
  <c r="N77" i="49"/>
  <c r="M77" i="49"/>
  <c r="L77" i="49"/>
  <c r="K77" i="49"/>
  <c r="J77" i="49"/>
  <c r="J73" i="49" s="1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G73" i="49" s="1"/>
  <c r="F76" i="49"/>
  <c r="E76" i="49"/>
  <c r="D76" i="49"/>
  <c r="C76" i="49"/>
  <c r="B76" i="49"/>
  <c r="B73" i="49" s="1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W73" i="49" s="1"/>
  <c r="V74" i="49"/>
  <c r="U74" i="49"/>
  <c r="T74" i="49"/>
  <c r="T73" i="49" s="1"/>
  <c r="S74" i="49"/>
  <c r="R74" i="49"/>
  <c r="R73" i="49" s="1"/>
  <c r="Q74" i="49"/>
  <c r="Q73" i="49" s="1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87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87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O180" i="4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V52" i="47" s="1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Q52" i="47" s="1"/>
  <c r="P53" i="47"/>
  <c r="O53" i="47"/>
  <c r="O52" i="47" s="1"/>
  <c r="N53" i="47"/>
  <c r="N52" i="47" s="1"/>
  <c r="M53" i="47"/>
  <c r="L53" i="47"/>
  <c r="K53" i="47"/>
  <c r="J53" i="47"/>
  <c r="I53" i="47"/>
  <c r="I52" i="47" s="1"/>
  <c r="H53" i="47"/>
  <c r="H52" i="47" s="1"/>
  <c r="G53" i="47"/>
  <c r="G52" i="47" s="1"/>
  <c r="F53" i="47"/>
  <c r="E53" i="47"/>
  <c r="D53" i="47"/>
  <c r="C53" i="47"/>
  <c r="B53" i="47"/>
  <c r="B52" i="47" s="1"/>
  <c r="W52" i="47"/>
  <c r="W28" i="47"/>
  <c r="V28" i="47"/>
  <c r="U28" i="47"/>
  <c r="T28" i="47"/>
  <c r="T60" i="47" s="1"/>
  <c r="S28" i="47"/>
  <c r="S60" i="47" s="1"/>
  <c r="R28" i="47"/>
  <c r="R60" i="47" s="1"/>
  <c r="Q28" i="47"/>
  <c r="Q60" i="47" s="1"/>
  <c r="P28" i="47"/>
  <c r="P60" i="47" s="1"/>
  <c r="O28" i="47"/>
  <c r="N28" i="47"/>
  <c r="M28" i="47"/>
  <c r="L28" i="47"/>
  <c r="L60" i="47" s="1"/>
  <c r="K28" i="47"/>
  <c r="K60" i="47" s="1"/>
  <c r="J28" i="47"/>
  <c r="J60" i="47" s="1"/>
  <c r="I28" i="47"/>
  <c r="I60" i="47" s="1"/>
  <c r="H28" i="47"/>
  <c r="G28" i="47"/>
  <c r="F28" i="47"/>
  <c r="E28" i="47"/>
  <c r="D28" i="47"/>
  <c r="D60" i="47" s="1"/>
  <c r="C28" i="47"/>
  <c r="C60" i="47" s="1"/>
  <c r="B28" i="47"/>
  <c r="B60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I77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M52" i="46" s="1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P60" i="46"/>
  <c r="H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P52" i="46" s="1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N52" i="46" s="1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I52" i="46" s="1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U28" i="46"/>
  <c r="U77" i="46" s="1"/>
  <c r="T28" i="46"/>
  <c r="S28" i="46"/>
  <c r="S60" i="46" s="1"/>
  <c r="R28" i="46"/>
  <c r="R60" i="46" s="1"/>
  <c r="Q28" i="46"/>
  <c r="Q60" i="46" s="1"/>
  <c r="P28" i="46"/>
  <c r="O28" i="46"/>
  <c r="O60" i="46" s="1"/>
  <c r="N28" i="46"/>
  <c r="N60" i="46" s="1"/>
  <c r="M28" i="46"/>
  <c r="M60" i="46" s="1"/>
  <c r="L28" i="46"/>
  <c r="K28" i="46"/>
  <c r="K60" i="46" s="1"/>
  <c r="J28" i="46"/>
  <c r="J60" i="46" s="1"/>
  <c r="I28" i="46"/>
  <c r="I60" i="46" s="1"/>
  <c r="H28" i="46"/>
  <c r="G28" i="46"/>
  <c r="F28" i="46"/>
  <c r="F60" i="46" s="1"/>
  <c r="E28" i="46"/>
  <c r="D28" i="46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P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O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O52" i="45" s="1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J52" i="45" s="1"/>
  <c r="I56" i="45"/>
  <c r="H56" i="45"/>
  <c r="G56" i="45"/>
  <c r="G52" i="45" s="1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L52" i="45" s="1"/>
  <c r="K55" i="45"/>
  <c r="J55" i="45"/>
  <c r="I55" i="45"/>
  <c r="H55" i="45"/>
  <c r="G55" i="45"/>
  <c r="F55" i="45"/>
  <c r="E55" i="45"/>
  <c r="E52" i="45" s="1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V52" i="45" s="1"/>
  <c r="U53" i="45"/>
  <c r="T53" i="45"/>
  <c r="T52" i="45" s="1"/>
  <c r="S53" i="45"/>
  <c r="R53" i="45"/>
  <c r="R52" i="45" s="1"/>
  <c r="Q53" i="45"/>
  <c r="Q52" i="45" s="1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D52" i="45"/>
  <c r="B52" i="45"/>
  <c r="W28" i="45"/>
  <c r="W77" i="45" s="1"/>
  <c r="V28" i="45"/>
  <c r="V77" i="45" s="1"/>
  <c r="U28" i="45"/>
  <c r="U60" i="45" s="1"/>
  <c r="T28" i="45"/>
  <c r="T60" i="45" s="1"/>
  <c r="S28" i="45"/>
  <c r="S60" i="45" s="1"/>
  <c r="R28" i="45"/>
  <c r="R77" i="47" s="1"/>
  <c r="Q28" i="45"/>
  <c r="Q77" i="47" s="1"/>
  <c r="P28" i="45"/>
  <c r="P60" i="45" s="1"/>
  <c r="O28" i="45"/>
  <c r="O77" i="45" s="1"/>
  <c r="N28" i="45"/>
  <c r="N77" i="45" s="1"/>
  <c r="M28" i="45"/>
  <c r="M77" i="45" s="1"/>
  <c r="L28" i="45"/>
  <c r="L77" i="45" s="1"/>
  <c r="K28" i="45"/>
  <c r="K77" i="45" s="1"/>
  <c r="J28" i="45"/>
  <c r="J77" i="47" s="1"/>
  <c r="I28" i="45"/>
  <c r="I77" i="47" s="1"/>
  <c r="H28" i="45"/>
  <c r="H77" i="45" s="1"/>
  <c r="G28" i="45"/>
  <c r="G77" i="45" s="1"/>
  <c r="F28" i="45"/>
  <c r="F77" i="45" s="1"/>
  <c r="E28" i="45"/>
  <c r="E60" i="45" s="1"/>
  <c r="D28" i="45"/>
  <c r="D60" i="45" s="1"/>
  <c r="C28" i="45"/>
  <c r="C77" i="45" s="1"/>
  <c r="B28" i="45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Q179" i="4" s="1"/>
  <c r="P33" i="44"/>
  <c r="P38" i="44" s="1"/>
  <c r="O33" i="44"/>
  <c r="O38" i="44" s="1"/>
  <c r="N33" i="44"/>
  <c r="N38" i="44" s="1"/>
  <c r="N179" i="4" s="1"/>
  <c r="M33" i="44"/>
  <c r="M38" i="44" s="1"/>
  <c r="L33" i="44"/>
  <c r="L38" i="44" s="1"/>
  <c r="L179" i="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V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F63" i="43" s="1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W63" i="43" s="1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J63" i="43" s="1"/>
  <c r="I65" i="43"/>
  <c r="H65" i="43"/>
  <c r="G65" i="43"/>
  <c r="F65" i="43"/>
  <c r="E65" i="43"/>
  <c r="D65" i="43"/>
  <c r="C65" i="43"/>
  <c r="B65" i="43"/>
  <c r="W64" i="43"/>
  <c r="V64" i="43"/>
  <c r="V63" i="43" s="1"/>
  <c r="U64" i="43"/>
  <c r="T64" i="43"/>
  <c r="S64" i="43"/>
  <c r="S63" i="43" s="1"/>
  <c r="R64" i="43"/>
  <c r="Q64" i="43"/>
  <c r="P64" i="43"/>
  <c r="O64" i="43"/>
  <c r="O63" i="43" s="1"/>
  <c r="N64" i="43"/>
  <c r="N63" i="43" s="1"/>
  <c r="M64" i="43"/>
  <c r="L64" i="43"/>
  <c r="K64" i="43"/>
  <c r="K63" i="43" s="1"/>
  <c r="J64" i="43"/>
  <c r="I64" i="43"/>
  <c r="H64" i="43"/>
  <c r="G64" i="43"/>
  <c r="G63" i="43" s="1"/>
  <c r="F64" i="43"/>
  <c r="E64" i="43"/>
  <c r="D64" i="43"/>
  <c r="C64" i="43"/>
  <c r="C63" i="43" s="1"/>
  <c r="B64" i="43"/>
  <c r="W39" i="43"/>
  <c r="W72" i="43" s="1"/>
  <c r="V39" i="43"/>
  <c r="U39" i="43"/>
  <c r="T39" i="43"/>
  <c r="S39" i="43"/>
  <c r="R39" i="43"/>
  <c r="Q39" i="43"/>
  <c r="P39" i="43"/>
  <c r="P72" i="43" s="1"/>
  <c r="O39" i="43"/>
  <c r="O72" i="43" s="1"/>
  <c r="N39" i="43"/>
  <c r="N72" i="43" s="1"/>
  <c r="M39" i="43"/>
  <c r="M90" i="43" s="1"/>
  <c r="L39" i="43"/>
  <c r="K39" i="43"/>
  <c r="J39" i="43"/>
  <c r="I39" i="43"/>
  <c r="H39" i="43"/>
  <c r="H72" i="43" s="1"/>
  <c r="G39" i="43"/>
  <c r="G72" i="43" s="1"/>
  <c r="F39" i="43"/>
  <c r="F90" i="43" s="1"/>
  <c r="E39" i="43"/>
  <c r="D39" i="43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I63" i="42" s="1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S72" i="42"/>
  <c r="I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V63" i="42" s="1"/>
  <c r="U65" i="42"/>
  <c r="U63" i="42" s="1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R63" i="42" s="1"/>
  <c r="Q64" i="42"/>
  <c r="Q63" i="42" s="1"/>
  <c r="P64" i="42"/>
  <c r="O64" i="42"/>
  <c r="N64" i="42"/>
  <c r="N63" i="42" s="1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V90" i="42" s="1"/>
  <c r="U39" i="42"/>
  <c r="T39" i="42"/>
  <c r="S39" i="42"/>
  <c r="R39" i="42"/>
  <c r="R72" i="42" s="1"/>
  <c r="Q39" i="42"/>
  <c r="Q72" i="42" s="1"/>
  <c r="P39" i="42"/>
  <c r="O39" i="42"/>
  <c r="N39" i="42"/>
  <c r="M39" i="42"/>
  <c r="L39" i="42"/>
  <c r="K39" i="42"/>
  <c r="K72" i="42" s="1"/>
  <c r="J39" i="42"/>
  <c r="J72" i="42" s="1"/>
  <c r="I39" i="42"/>
  <c r="H39" i="42"/>
  <c r="G39" i="42"/>
  <c r="F39" i="42"/>
  <c r="E39" i="42"/>
  <c r="E90" i="42" s="1"/>
  <c r="D39" i="42"/>
  <c r="C39" i="42"/>
  <c r="C72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E90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V72" i="41"/>
  <c r="N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I63" i="41" s="1"/>
  <c r="H66" i="41"/>
  <c r="G66" i="41"/>
  <c r="F66" i="41"/>
  <c r="E66" i="41"/>
  <c r="E63" i="41" s="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K63" i="41" s="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72" i="41" s="1"/>
  <c r="T39" i="41"/>
  <c r="T72" i="41" s="1"/>
  <c r="S39" i="41"/>
  <c r="S90" i="41" s="1"/>
  <c r="R39" i="41"/>
  <c r="Q39" i="41"/>
  <c r="Q72" i="41" s="1"/>
  <c r="P39" i="41"/>
  <c r="P90" i="41" s="1"/>
  <c r="O39" i="41"/>
  <c r="O90" i="41" s="1"/>
  <c r="N39" i="41"/>
  <c r="N90" i="41" s="1"/>
  <c r="M39" i="41"/>
  <c r="M72" i="41" s="1"/>
  <c r="L39" i="41"/>
  <c r="L72" i="41" s="1"/>
  <c r="K39" i="41"/>
  <c r="K90" i="41" s="1"/>
  <c r="J39" i="41"/>
  <c r="I39" i="41"/>
  <c r="I72" i="41" s="1"/>
  <c r="H39" i="41"/>
  <c r="H90" i="41" s="1"/>
  <c r="G39" i="41"/>
  <c r="G90" i="41" s="1"/>
  <c r="G81" i="41" s="1"/>
  <c r="F39" i="41"/>
  <c r="F90" i="41" s="1"/>
  <c r="E39" i="41"/>
  <c r="E72" i="41" s="1"/>
  <c r="D39" i="41"/>
  <c r="D72" i="41" s="1"/>
  <c r="C39" i="41"/>
  <c r="C90" i="41" s="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R178" i="4" s="1"/>
  <c r="Q33" i="40"/>
  <c r="Q38" i="40" s="1"/>
  <c r="Q178" i="4" s="1"/>
  <c r="P33" i="40"/>
  <c r="P38" i="40" s="1"/>
  <c r="O33" i="40"/>
  <c r="O38" i="40" s="1"/>
  <c r="N33" i="40"/>
  <c r="N38" i="40" s="1"/>
  <c r="N178" i="4" s="1"/>
  <c r="M33" i="40"/>
  <c r="M38" i="40" s="1"/>
  <c r="L33" i="40"/>
  <c r="L38" i="40" s="1"/>
  <c r="K33" i="40"/>
  <c r="K38" i="40" s="1"/>
  <c r="J33" i="40"/>
  <c r="J38" i="40" s="1"/>
  <c r="I33" i="40"/>
  <c r="I38" i="40" s="1"/>
  <c r="I178" i="4" s="1"/>
  <c r="H33" i="40"/>
  <c r="H38" i="40" s="1"/>
  <c r="G33" i="40"/>
  <c r="G38" i="40" s="1"/>
  <c r="G178" i="4" s="1"/>
  <c r="F33" i="40"/>
  <c r="F38" i="40" s="1"/>
  <c r="F178" i="4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D78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D63" i="39"/>
  <c r="C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V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T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H51" i="39" s="1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U27" i="39"/>
  <c r="T27" i="39"/>
  <c r="T63" i="39" s="1"/>
  <c r="S27" i="39"/>
  <c r="S63" i="39" s="1"/>
  <c r="R27" i="39"/>
  <c r="Q27" i="39"/>
  <c r="P27" i="39"/>
  <c r="P63" i="39" s="1"/>
  <c r="O27" i="39"/>
  <c r="O63" i="39" s="1"/>
  <c r="N27" i="39"/>
  <c r="M27" i="39"/>
  <c r="L27" i="39"/>
  <c r="L63" i="39" s="1"/>
  <c r="K27" i="39"/>
  <c r="K63" i="39" s="1"/>
  <c r="J27" i="39"/>
  <c r="I27" i="39"/>
  <c r="H27" i="39"/>
  <c r="H63" i="39" s="1"/>
  <c r="G27" i="39"/>
  <c r="G63" i="39" s="1"/>
  <c r="F27" i="39"/>
  <c r="E27" i="39"/>
  <c r="D27" i="39"/>
  <c r="C27" i="39"/>
  <c r="B27" i="39"/>
  <c r="W24" i="39"/>
  <c r="V24" i="39"/>
  <c r="U24" i="39"/>
  <c r="U60" i="39" s="1"/>
  <c r="T24" i="39"/>
  <c r="S24" i="39"/>
  <c r="R24" i="39"/>
  <c r="R60" i="39" s="1"/>
  <c r="Q24" i="39"/>
  <c r="P24" i="39"/>
  <c r="O24" i="39"/>
  <c r="N24" i="39"/>
  <c r="N60" i="39" s="1"/>
  <c r="M24" i="39"/>
  <c r="M60" i="39" s="1"/>
  <c r="L24" i="39"/>
  <c r="K24" i="39"/>
  <c r="J24" i="39"/>
  <c r="J60" i="39" s="1"/>
  <c r="I24" i="39"/>
  <c r="H24" i="39"/>
  <c r="G24" i="39"/>
  <c r="F24" i="39"/>
  <c r="F60" i="39" s="1"/>
  <c r="E24" i="39"/>
  <c r="E60" i="39" s="1"/>
  <c r="D24" i="39"/>
  <c r="C24" i="39"/>
  <c r="B24" i="39"/>
  <c r="B60" i="39" s="1"/>
  <c r="W16" i="39"/>
  <c r="V16" i="39"/>
  <c r="U16" i="39"/>
  <c r="T16" i="39"/>
  <c r="S16" i="39"/>
  <c r="S57" i="39" s="1"/>
  <c r="R16" i="39"/>
  <c r="Q16" i="39"/>
  <c r="P16" i="39"/>
  <c r="P57" i="39" s="1"/>
  <c r="O16" i="39"/>
  <c r="O57" i="39" s="1"/>
  <c r="N16" i="39"/>
  <c r="M16" i="39"/>
  <c r="L16" i="39"/>
  <c r="L57" i="39" s="1"/>
  <c r="K16" i="39"/>
  <c r="K57" i="39" s="1"/>
  <c r="J16" i="39"/>
  <c r="I16" i="39"/>
  <c r="H16" i="39"/>
  <c r="H57" i="39" s="1"/>
  <c r="G16" i="39"/>
  <c r="G57" i="39" s="1"/>
  <c r="F16" i="39"/>
  <c r="E16" i="39"/>
  <c r="D16" i="39"/>
  <c r="D57" i="39" s="1"/>
  <c r="C16" i="39"/>
  <c r="C57" i="39" s="1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S63" i="38"/>
  <c r="R63" i="38"/>
  <c r="H63" i="38"/>
  <c r="G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U60" i="38"/>
  <c r="M60" i="38"/>
  <c r="D60" i="38"/>
  <c r="B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B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O51" i="38" s="1"/>
  <c r="N55" i="38"/>
  <c r="N51" i="38" s="1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F51" i="38" s="1"/>
  <c r="E53" i="38"/>
  <c r="D53" i="38"/>
  <c r="C53" i="38"/>
  <c r="B53" i="38"/>
  <c r="B51" i="38" s="1"/>
  <c r="W52" i="38"/>
  <c r="V52" i="38"/>
  <c r="U52" i="38"/>
  <c r="T52" i="38"/>
  <c r="T51" i="38" s="1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W63" i="38" s="1"/>
  <c r="V27" i="38"/>
  <c r="V80" i="38" s="1"/>
  <c r="U27" i="38"/>
  <c r="T27" i="38"/>
  <c r="S27" i="38"/>
  <c r="R27" i="38"/>
  <c r="Q27" i="38"/>
  <c r="P27" i="38"/>
  <c r="O27" i="38"/>
  <c r="O63" i="38" s="1"/>
  <c r="N27" i="38"/>
  <c r="N63" i="38" s="1"/>
  <c r="M27" i="38"/>
  <c r="L27" i="38"/>
  <c r="K27" i="38"/>
  <c r="J27" i="38"/>
  <c r="J63" i="38" s="1"/>
  <c r="I27" i="38"/>
  <c r="H27" i="38"/>
  <c r="G27" i="38"/>
  <c r="F27" i="38"/>
  <c r="F63" i="38" s="1"/>
  <c r="E27" i="38"/>
  <c r="D27" i="38"/>
  <c r="C27" i="38"/>
  <c r="C63" i="38" s="1"/>
  <c r="B27" i="38"/>
  <c r="B63" i="38" s="1"/>
  <c r="W24" i="38"/>
  <c r="V24" i="38"/>
  <c r="U24" i="38"/>
  <c r="U79" i="38" s="1"/>
  <c r="T24" i="38"/>
  <c r="T79" i="38" s="1"/>
  <c r="S24" i="38"/>
  <c r="R24" i="38"/>
  <c r="Q24" i="38"/>
  <c r="Q79" i="38" s="1"/>
  <c r="P24" i="38"/>
  <c r="P60" i="38" s="1"/>
  <c r="O24" i="38"/>
  <c r="N24" i="38"/>
  <c r="N60" i="38" s="1"/>
  <c r="M24" i="38"/>
  <c r="L24" i="38"/>
  <c r="L60" i="38" s="1"/>
  <c r="K24" i="38"/>
  <c r="J24" i="38"/>
  <c r="I24" i="38"/>
  <c r="I60" i="38" s="1"/>
  <c r="H24" i="38"/>
  <c r="H60" i="38" s="1"/>
  <c r="G24" i="38"/>
  <c r="F24" i="38"/>
  <c r="F60" i="38" s="1"/>
  <c r="E24" i="38"/>
  <c r="E60" i="38" s="1"/>
  <c r="D24" i="38"/>
  <c r="C24" i="38"/>
  <c r="B24" i="38"/>
  <c r="W16" i="38"/>
  <c r="V16" i="38"/>
  <c r="V57" i="38" s="1"/>
  <c r="U16" i="38"/>
  <c r="T16" i="38"/>
  <c r="T57" i="38" s="1"/>
  <c r="S16" i="38"/>
  <c r="S57" i="38" s="1"/>
  <c r="R16" i="38"/>
  <c r="R57" i="38" s="1"/>
  <c r="Q16" i="38"/>
  <c r="P16" i="38"/>
  <c r="O16" i="38"/>
  <c r="O57" i="38" s="1"/>
  <c r="N16" i="38"/>
  <c r="N57" i="38" s="1"/>
  <c r="M16" i="38"/>
  <c r="M57" i="38" s="1"/>
  <c r="L16" i="38"/>
  <c r="L57" i="38" s="1"/>
  <c r="K16" i="38"/>
  <c r="K78" i="38" s="1"/>
  <c r="J16" i="38"/>
  <c r="J78" i="38" s="1"/>
  <c r="I16" i="38"/>
  <c r="H16" i="38"/>
  <c r="G16" i="38"/>
  <c r="G57" i="38" s="1"/>
  <c r="F16" i="38"/>
  <c r="F57" i="38" s="1"/>
  <c r="E16" i="38"/>
  <c r="E57" i="38" s="1"/>
  <c r="D16" i="38"/>
  <c r="D57" i="38" s="1"/>
  <c r="C16" i="38"/>
  <c r="C78" i="38" s="1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R80" i="37"/>
  <c r="Q80" i="37"/>
  <c r="J80" i="37"/>
  <c r="I80" i="37"/>
  <c r="P79" i="37"/>
  <c r="O79" i="37"/>
  <c r="H79" i="37"/>
  <c r="N78" i="37"/>
  <c r="M78" i="37"/>
  <c r="E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V63" i="37"/>
  <c r="U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S60" i="37"/>
  <c r="O60" i="37"/>
  <c r="K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R57" i="37"/>
  <c r="L57" i="37"/>
  <c r="I57" i="37"/>
  <c r="B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V51" i="37" s="1"/>
  <c r="U52" i="37"/>
  <c r="T52" i="37"/>
  <c r="S52" i="37"/>
  <c r="R52" i="37"/>
  <c r="Q52" i="37"/>
  <c r="P52" i="37"/>
  <c r="O52" i="37"/>
  <c r="N52" i="37"/>
  <c r="M52" i="37"/>
  <c r="L52" i="37"/>
  <c r="K52" i="37"/>
  <c r="J52" i="37"/>
  <c r="J51" i="37" s="1"/>
  <c r="I52" i="37"/>
  <c r="H52" i="37"/>
  <c r="G52" i="37"/>
  <c r="F52" i="37"/>
  <c r="E52" i="37"/>
  <c r="D52" i="37"/>
  <c r="C52" i="37"/>
  <c r="B52" i="37"/>
  <c r="W27" i="37"/>
  <c r="W80" i="39" s="1"/>
  <c r="V27" i="37"/>
  <c r="V80" i="37" s="1"/>
  <c r="U27" i="37"/>
  <c r="U80" i="37" s="1"/>
  <c r="T27" i="37"/>
  <c r="S27" i="37"/>
  <c r="R27" i="37"/>
  <c r="R63" i="37" s="1"/>
  <c r="Q27" i="37"/>
  <c r="Q63" i="37" s="1"/>
  <c r="P27" i="37"/>
  <c r="P80" i="37" s="1"/>
  <c r="O27" i="37"/>
  <c r="O80" i="37" s="1"/>
  <c r="N27" i="37"/>
  <c r="N80" i="37" s="1"/>
  <c r="M27" i="37"/>
  <c r="M80" i="37" s="1"/>
  <c r="L27" i="37"/>
  <c r="K27" i="37"/>
  <c r="J27" i="37"/>
  <c r="J63" i="37" s="1"/>
  <c r="I27" i="37"/>
  <c r="I63" i="37" s="1"/>
  <c r="H27" i="37"/>
  <c r="H80" i="37" s="1"/>
  <c r="G27" i="37"/>
  <c r="G80" i="37" s="1"/>
  <c r="F27" i="37"/>
  <c r="F80" i="37" s="1"/>
  <c r="E27" i="37"/>
  <c r="E80" i="37" s="1"/>
  <c r="D27" i="37"/>
  <c r="D80" i="39" s="1"/>
  <c r="C27" i="37"/>
  <c r="C80" i="38" s="1"/>
  <c r="B27" i="37"/>
  <c r="B63" i="37" s="1"/>
  <c r="W24" i="37"/>
  <c r="W79" i="37" s="1"/>
  <c r="V24" i="37"/>
  <c r="V79" i="39" s="1"/>
  <c r="U24" i="37"/>
  <c r="U79" i="39" s="1"/>
  <c r="T24" i="37"/>
  <c r="T79" i="37" s="1"/>
  <c r="S24" i="37"/>
  <c r="S79" i="37" s="1"/>
  <c r="R24" i="37"/>
  <c r="Q24" i="37"/>
  <c r="P24" i="37"/>
  <c r="P60" i="37" s="1"/>
  <c r="O24" i="37"/>
  <c r="N24" i="37"/>
  <c r="N79" i="37" s="1"/>
  <c r="M24" i="37"/>
  <c r="M79" i="37" s="1"/>
  <c r="L24" i="37"/>
  <c r="L79" i="37" s="1"/>
  <c r="K24" i="37"/>
  <c r="K79" i="37" s="1"/>
  <c r="J24" i="37"/>
  <c r="I24" i="37"/>
  <c r="H24" i="37"/>
  <c r="H60" i="37" s="1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W16" i="37"/>
  <c r="V16" i="37"/>
  <c r="V57" i="37" s="1"/>
  <c r="U16" i="37"/>
  <c r="U57" i="37" s="1"/>
  <c r="T16" i="37"/>
  <c r="T78" i="37" s="1"/>
  <c r="S16" i="37"/>
  <c r="S78" i="37" s="1"/>
  <c r="R16" i="37"/>
  <c r="R78" i="37" s="1"/>
  <c r="Q16" i="37"/>
  <c r="Q78" i="37" s="1"/>
  <c r="P16" i="37"/>
  <c r="O16" i="37"/>
  <c r="N16" i="37"/>
  <c r="N57" i="37" s="1"/>
  <c r="M16" i="37"/>
  <c r="M57" i="37" s="1"/>
  <c r="L16" i="37"/>
  <c r="L78" i="37" s="1"/>
  <c r="K16" i="37"/>
  <c r="K78" i="37" s="1"/>
  <c r="J16" i="37"/>
  <c r="J78" i="37" s="1"/>
  <c r="I16" i="37"/>
  <c r="I78" i="37" s="1"/>
  <c r="H16" i="37"/>
  <c r="H78" i="39" s="1"/>
  <c r="G16" i="37"/>
  <c r="F16" i="37"/>
  <c r="F57" i="37" s="1"/>
  <c r="E16" i="37"/>
  <c r="E57" i="37" s="1"/>
  <c r="D16" i="37"/>
  <c r="D78" i="37" s="1"/>
  <c r="C16" i="37"/>
  <c r="C78" i="39" s="1"/>
  <c r="B16" i="37"/>
  <c r="B78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O177" i="4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G177" i="4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S63" i="35"/>
  <c r="P63" i="35"/>
  <c r="K63" i="35"/>
  <c r="I63" i="35"/>
  <c r="H63" i="35"/>
  <c r="C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C60" i="35"/>
  <c r="B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U57" i="35"/>
  <c r="M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V27" i="35"/>
  <c r="U27" i="35"/>
  <c r="U63" i="35" s="1"/>
  <c r="T27" i="35"/>
  <c r="T63" i="35" s="1"/>
  <c r="S27" i="35"/>
  <c r="R27" i="35"/>
  <c r="Q27" i="35"/>
  <c r="Q63" i="35" s="1"/>
  <c r="P27" i="35"/>
  <c r="O27" i="35"/>
  <c r="N27" i="35"/>
  <c r="M27" i="35"/>
  <c r="M63" i="35" s="1"/>
  <c r="L27" i="35"/>
  <c r="L63" i="35" s="1"/>
  <c r="K27" i="35"/>
  <c r="J27" i="35"/>
  <c r="I27" i="35"/>
  <c r="H27" i="35"/>
  <c r="G27" i="35"/>
  <c r="F27" i="35"/>
  <c r="E27" i="35"/>
  <c r="E63" i="35" s="1"/>
  <c r="D27" i="35"/>
  <c r="D63" i="35" s="1"/>
  <c r="C27" i="35"/>
  <c r="B27" i="35"/>
  <c r="W24" i="35"/>
  <c r="V24" i="35"/>
  <c r="U24" i="35"/>
  <c r="T24" i="35"/>
  <c r="S24" i="35"/>
  <c r="S60" i="35" s="1"/>
  <c r="R24" i="35"/>
  <c r="R60" i="35" s="1"/>
  <c r="Q24" i="35"/>
  <c r="Q60" i="35" s="1"/>
  <c r="P24" i="35"/>
  <c r="O24" i="35"/>
  <c r="N24" i="35"/>
  <c r="M24" i="35"/>
  <c r="L24" i="35"/>
  <c r="K24" i="35"/>
  <c r="K60" i="35" s="1"/>
  <c r="J24" i="35"/>
  <c r="J60" i="35" s="1"/>
  <c r="I24" i="35"/>
  <c r="I60" i="35" s="1"/>
  <c r="H24" i="35"/>
  <c r="G24" i="35"/>
  <c r="F24" i="35"/>
  <c r="E24" i="35"/>
  <c r="D24" i="35"/>
  <c r="C24" i="35"/>
  <c r="B24" i="35"/>
  <c r="W16" i="35"/>
  <c r="V16" i="35"/>
  <c r="U16" i="35"/>
  <c r="T16" i="35"/>
  <c r="T57" i="35" s="1"/>
  <c r="S16" i="35"/>
  <c r="R16" i="35"/>
  <c r="Q16" i="35"/>
  <c r="Q57" i="35" s="1"/>
  <c r="P16" i="35"/>
  <c r="P57" i="35" s="1"/>
  <c r="O16" i="35"/>
  <c r="O57" i="35" s="1"/>
  <c r="N16" i="35"/>
  <c r="M16" i="35"/>
  <c r="L16" i="35"/>
  <c r="L57" i="35" s="1"/>
  <c r="K16" i="35"/>
  <c r="J16" i="35"/>
  <c r="I16" i="35"/>
  <c r="I57" i="35" s="1"/>
  <c r="H16" i="35"/>
  <c r="H57" i="35" s="1"/>
  <c r="G16" i="35"/>
  <c r="G57" i="35" s="1"/>
  <c r="F16" i="35"/>
  <c r="E16" i="35"/>
  <c r="E57" i="35" s="1"/>
  <c r="D16" i="35"/>
  <c r="D57" i="35" s="1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E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V60" i="34"/>
  <c r="O60" i="34"/>
  <c r="N60" i="34"/>
  <c r="W59" i="34"/>
  <c r="V59" i="34"/>
  <c r="U59" i="34"/>
  <c r="U51" i="34" s="1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E51" i="34" s="1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U57" i="34"/>
  <c r="J57" i="34"/>
  <c r="I57" i="34"/>
  <c r="H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V63" i="34" s="1"/>
  <c r="U27" i="34"/>
  <c r="U63" i="34" s="1"/>
  <c r="T27" i="34"/>
  <c r="T63" i="34" s="1"/>
  <c r="S27" i="34"/>
  <c r="R27" i="34"/>
  <c r="Q27" i="34"/>
  <c r="Q63" i="34" s="1"/>
  <c r="P27" i="34"/>
  <c r="O27" i="34"/>
  <c r="O63" i="34" s="1"/>
  <c r="N27" i="34"/>
  <c r="N63" i="34" s="1"/>
  <c r="M27" i="34"/>
  <c r="L27" i="34"/>
  <c r="L63" i="34" s="1"/>
  <c r="K27" i="34"/>
  <c r="J27" i="34"/>
  <c r="I27" i="34"/>
  <c r="H27" i="34"/>
  <c r="H80" i="34" s="1"/>
  <c r="G27" i="34"/>
  <c r="G80" i="34" s="1"/>
  <c r="F27" i="34"/>
  <c r="F63" i="34" s="1"/>
  <c r="E27" i="34"/>
  <c r="D27" i="34"/>
  <c r="D63" i="34" s="1"/>
  <c r="C27" i="34"/>
  <c r="C63" i="34" s="1"/>
  <c r="B27" i="34"/>
  <c r="B63" i="34" s="1"/>
  <c r="W24" i="34"/>
  <c r="W60" i="34" s="1"/>
  <c r="V24" i="34"/>
  <c r="U24" i="34"/>
  <c r="U60" i="34" s="1"/>
  <c r="T24" i="34"/>
  <c r="T60" i="34" s="1"/>
  <c r="S24" i="34"/>
  <c r="R24" i="34"/>
  <c r="Q24" i="34"/>
  <c r="P24" i="34"/>
  <c r="O24" i="34"/>
  <c r="N24" i="34"/>
  <c r="M24" i="34"/>
  <c r="M60" i="34" s="1"/>
  <c r="L24" i="34"/>
  <c r="L60" i="34" s="1"/>
  <c r="K24" i="34"/>
  <c r="J24" i="34"/>
  <c r="J60" i="34" s="1"/>
  <c r="I24" i="34"/>
  <c r="H24" i="34"/>
  <c r="G24" i="34"/>
  <c r="G60" i="34" s="1"/>
  <c r="F24" i="34"/>
  <c r="F79" i="34" s="1"/>
  <c r="E24" i="34"/>
  <c r="E60" i="34" s="1"/>
  <c r="D24" i="34"/>
  <c r="D60" i="34" s="1"/>
  <c r="C24" i="34"/>
  <c r="B24" i="34"/>
  <c r="B60" i="34" s="1"/>
  <c r="W16" i="34"/>
  <c r="V16" i="34"/>
  <c r="V57" i="34" s="1"/>
  <c r="U16" i="34"/>
  <c r="T16" i="34"/>
  <c r="T78" i="34" s="1"/>
  <c r="S16" i="34"/>
  <c r="S78" i="34" s="1"/>
  <c r="R16" i="34"/>
  <c r="R57" i="34" s="1"/>
  <c r="Q16" i="34"/>
  <c r="Q57" i="34" s="1"/>
  <c r="P16" i="34"/>
  <c r="P57" i="34" s="1"/>
  <c r="O16" i="34"/>
  <c r="N16" i="34"/>
  <c r="M16" i="34"/>
  <c r="M57" i="34" s="1"/>
  <c r="L16" i="34"/>
  <c r="K16" i="34"/>
  <c r="K57" i="34" s="1"/>
  <c r="J16" i="34"/>
  <c r="I16" i="34"/>
  <c r="H16" i="34"/>
  <c r="G16" i="34"/>
  <c r="F16" i="34"/>
  <c r="E16" i="34"/>
  <c r="E57" i="34" s="1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80" i="33"/>
  <c r="C79" i="33"/>
  <c r="T78" i="33"/>
  <c r="C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M63" i="33"/>
  <c r="L63" i="33"/>
  <c r="K63" i="33"/>
  <c r="H63" i="33"/>
  <c r="E63" i="33"/>
  <c r="D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F60" i="33"/>
  <c r="C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7" i="33"/>
  <c r="T57" i="33"/>
  <c r="P57" i="33"/>
  <c r="L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L51" i="33" s="1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D51" i="33" s="1"/>
  <c r="C52" i="33"/>
  <c r="B52" i="33"/>
  <c r="W27" i="33"/>
  <c r="W63" i="33" s="1"/>
  <c r="V27" i="33"/>
  <c r="U27" i="33"/>
  <c r="U80" i="35" s="1"/>
  <c r="T27" i="33"/>
  <c r="T80" i="33" s="1"/>
  <c r="S27" i="33"/>
  <c r="S80" i="33" s="1"/>
  <c r="R27" i="33"/>
  <c r="Q27" i="33"/>
  <c r="Q80" i="33" s="1"/>
  <c r="P27" i="33"/>
  <c r="P80" i="33" s="1"/>
  <c r="O27" i="33"/>
  <c r="O63" i="33" s="1"/>
  <c r="N27" i="33"/>
  <c r="M27" i="33"/>
  <c r="M80" i="35" s="1"/>
  <c r="L27" i="33"/>
  <c r="L80" i="35" s="1"/>
  <c r="K27" i="33"/>
  <c r="K80" i="33" s="1"/>
  <c r="J27" i="33"/>
  <c r="I27" i="33"/>
  <c r="I80" i="33" s="1"/>
  <c r="H27" i="33"/>
  <c r="H80" i="33" s="1"/>
  <c r="G27" i="33"/>
  <c r="G63" i="33" s="1"/>
  <c r="F27" i="33"/>
  <c r="E27" i="33"/>
  <c r="E80" i="35" s="1"/>
  <c r="D27" i="33"/>
  <c r="D80" i="33" s="1"/>
  <c r="C27" i="33"/>
  <c r="C80" i="33" s="1"/>
  <c r="B27" i="33"/>
  <c r="W24" i="33"/>
  <c r="V24" i="33"/>
  <c r="V79" i="33" s="1"/>
  <c r="U24" i="33"/>
  <c r="U79" i="33" s="1"/>
  <c r="T24" i="33"/>
  <c r="S24" i="33"/>
  <c r="S79" i="35" s="1"/>
  <c r="R24" i="33"/>
  <c r="R79" i="33" s="1"/>
  <c r="Q24" i="33"/>
  <c r="P24" i="33"/>
  <c r="O24" i="33"/>
  <c r="N24" i="33"/>
  <c r="N79" i="33" s="1"/>
  <c r="M24" i="33"/>
  <c r="M79" i="34" s="1"/>
  <c r="L24" i="33"/>
  <c r="K24" i="33"/>
  <c r="K79" i="35" s="1"/>
  <c r="J24" i="33"/>
  <c r="J79" i="33" s="1"/>
  <c r="I24" i="33"/>
  <c r="H24" i="33"/>
  <c r="G24" i="33"/>
  <c r="F24" i="33"/>
  <c r="F79" i="33" s="1"/>
  <c r="E24" i="33"/>
  <c r="E60" i="33" s="1"/>
  <c r="D24" i="33"/>
  <c r="C24" i="33"/>
  <c r="C79" i="35" s="1"/>
  <c r="B24" i="33"/>
  <c r="B79" i="35" s="1"/>
  <c r="W16" i="33"/>
  <c r="W78" i="33" s="1"/>
  <c r="V16" i="33"/>
  <c r="U16" i="33"/>
  <c r="U78" i="33" s="1"/>
  <c r="T16" i="33"/>
  <c r="S16" i="33"/>
  <c r="S57" i="33" s="1"/>
  <c r="R16" i="33"/>
  <c r="Q16" i="33"/>
  <c r="Q78" i="35" s="1"/>
  <c r="P16" i="33"/>
  <c r="P78" i="33" s="1"/>
  <c r="O16" i="33"/>
  <c r="O78" i="33" s="1"/>
  <c r="N16" i="33"/>
  <c r="M16" i="33"/>
  <c r="M78" i="33" s="1"/>
  <c r="L16" i="33"/>
  <c r="L78" i="33" s="1"/>
  <c r="K16" i="33"/>
  <c r="K57" i="33" s="1"/>
  <c r="J16" i="33"/>
  <c r="I16" i="33"/>
  <c r="I78" i="35" s="1"/>
  <c r="H16" i="33"/>
  <c r="H78" i="33" s="1"/>
  <c r="G16" i="33"/>
  <c r="G78" i="33" s="1"/>
  <c r="F16" i="33"/>
  <c r="E16" i="33"/>
  <c r="E78" i="33" s="1"/>
  <c r="D16" i="33"/>
  <c r="D78" i="33" s="1"/>
  <c r="C16" i="33"/>
  <c r="C57" i="33" s="1"/>
  <c r="B16" i="33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R176" i="4" s="1"/>
  <c r="Q33" i="32"/>
  <c r="Q38" i="32" s="1"/>
  <c r="P33" i="32"/>
  <c r="P38" i="32" s="1"/>
  <c r="O33" i="32"/>
  <c r="O38" i="32" s="1"/>
  <c r="N33" i="32"/>
  <c r="N38" i="32" s="1"/>
  <c r="M33" i="32"/>
  <c r="M38" i="32" s="1"/>
  <c r="M176" i="4" s="1"/>
  <c r="L33" i="32"/>
  <c r="L38" i="32" s="1"/>
  <c r="L176" i="4" s="1"/>
  <c r="K33" i="32"/>
  <c r="K38" i="32" s="1"/>
  <c r="J33" i="32"/>
  <c r="J38" i="32" s="1"/>
  <c r="J176" i="4" s="1"/>
  <c r="I33" i="32"/>
  <c r="I38" i="32" s="1"/>
  <c r="H33" i="32"/>
  <c r="H38" i="32" s="1"/>
  <c r="G33" i="32"/>
  <c r="G38" i="32" s="1"/>
  <c r="F33" i="32"/>
  <c r="F38" i="32" s="1"/>
  <c r="F176" i="4" s="1"/>
  <c r="E33" i="32"/>
  <c r="E38" i="32" s="1"/>
  <c r="E176" i="4" s="1"/>
  <c r="D33" i="32"/>
  <c r="D38" i="32" s="1"/>
  <c r="C33" i="32"/>
  <c r="C38" i="32" s="1"/>
  <c r="C176" i="4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U105" i="31"/>
  <c r="N105" i="31"/>
  <c r="M105" i="31"/>
  <c r="F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J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H94" i="31"/>
  <c r="G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90" i="31"/>
  <c r="P90" i="31"/>
  <c r="G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T84" i="31" s="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S84" i="31"/>
  <c r="W66" i="31"/>
  <c r="V66" i="31"/>
  <c r="V123" i="31" s="1"/>
  <c r="U66" i="31"/>
  <c r="T66" i="31"/>
  <c r="T105" i="31" s="1"/>
  <c r="S66" i="31"/>
  <c r="S105" i="31" s="1"/>
  <c r="R66" i="31"/>
  <c r="Q66" i="31"/>
  <c r="Q105" i="31" s="1"/>
  <c r="P66" i="31"/>
  <c r="P105" i="31" s="1"/>
  <c r="O66" i="31"/>
  <c r="N66" i="31"/>
  <c r="M66" i="31"/>
  <c r="L66" i="31"/>
  <c r="L105" i="31" s="1"/>
  <c r="K66" i="31"/>
  <c r="K105" i="31" s="1"/>
  <c r="J66" i="31"/>
  <c r="I66" i="31"/>
  <c r="H66" i="31"/>
  <c r="H105" i="31" s="1"/>
  <c r="G66" i="31"/>
  <c r="G105" i="31" s="1"/>
  <c r="F66" i="31"/>
  <c r="E66" i="31"/>
  <c r="E105" i="31" s="1"/>
  <c r="D66" i="31"/>
  <c r="C66" i="31"/>
  <c r="B66" i="31"/>
  <c r="W45" i="31"/>
  <c r="V45" i="31"/>
  <c r="V99" i="31" s="1"/>
  <c r="U45" i="31"/>
  <c r="U99" i="31" s="1"/>
  <c r="T45" i="31"/>
  <c r="T99" i="31" s="1"/>
  <c r="S45" i="31"/>
  <c r="S99" i="31" s="1"/>
  <c r="R45" i="31"/>
  <c r="R99" i="31" s="1"/>
  <c r="Q45" i="31"/>
  <c r="Q99" i="31" s="1"/>
  <c r="P45" i="31"/>
  <c r="O45" i="31"/>
  <c r="N45" i="31"/>
  <c r="M45" i="31"/>
  <c r="L45" i="31"/>
  <c r="K45" i="31"/>
  <c r="K99" i="31" s="1"/>
  <c r="J45" i="31"/>
  <c r="I45" i="31"/>
  <c r="I99" i="31" s="1"/>
  <c r="H45" i="31"/>
  <c r="G45" i="31"/>
  <c r="G99" i="31" s="1"/>
  <c r="F45" i="31"/>
  <c r="F99" i="31" s="1"/>
  <c r="E45" i="31"/>
  <c r="D45" i="31"/>
  <c r="C45" i="31"/>
  <c r="C99" i="31" s="1"/>
  <c r="B45" i="31"/>
  <c r="B99" i="31" s="1"/>
  <c r="W25" i="31"/>
  <c r="W94" i="31" s="1"/>
  <c r="V25" i="31"/>
  <c r="U25" i="31"/>
  <c r="T25" i="31"/>
  <c r="T94" i="31" s="1"/>
  <c r="S25" i="31"/>
  <c r="R25" i="31"/>
  <c r="Q25" i="31"/>
  <c r="P25" i="31"/>
  <c r="P94" i="31" s="1"/>
  <c r="O25" i="31"/>
  <c r="O94" i="31" s="1"/>
  <c r="N25" i="31"/>
  <c r="N94" i="31" s="1"/>
  <c r="M25" i="31"/>
  <c r="L25" i="31"/>
  <c r="K25" i="31"/>
  <c r="J25" i="31"/>
  <c r="J120" i="31" s="1"/>
  <c r="I25" i="31"/>
  <c r="H25" i="31"/>
  <c r="G25" i="31"/>
  <c r="F25" i="31"/>
  <c r="F94" i="31" s="1"/>
  <c r="E25" i="31"/>
  <c r="E94" i="31" s="1"/>
  <c r="D25" i="31"/>
  <c r="C25" i="31"/>
  <c r="B25" i="31"/>
  <c r="W16" i="31"/>
  <c r="V16" i="31"/>
  <c r="V90" i="31" s="1"/>
  <c r="U16" i="31"/>
  <c r="U90" i="31" s="1"/>
  <c r="T16" i="31"/>
  <c r="T90" i="31" s="1"/>
  <c r="S16" i="31"/>
  <c r="S90" i="31" s="1"/>
  <c r="R16" i="31"/>
  <c r="Q16" i="31"/>
  <c r="P16" i="31"/>
  <c r="O16" i="31"/>
  <c r="O90" i="31" s="1"/>
  <c r="N16" i="31"/>
  <c r="N90" i="31" s="1"/>
  <c r="M16" i="31"/>
  <c r="M90" i="31" s="1"/>
  <c r="L16" i="31"/>
  <c r="L90" i="31" s="1"/>
  <c r="K16" i="31"/>
  <c r="K90" i="31" s="1"/>
  <c r="J16" i="31"/>
  <c r="I16" i="31"/>
  <c r="H16" i="31"/>
  <c r="H119" i="31" s="1"/>
  <c r="G16" i="31"/>
  <c r="F16" i="31"/>
  <c r="F90" i="31" s="1"/>
  <c r="E16" i="31"/>
  <c r="E90" i="31" s="1"/>
  <c r="D16" i="31"/>
  <c r="D90" i="31" s="1"/>
  <c r="C16" i="31"/>
  <c r="C90" i="31" s="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K105" i="30"/>
  <c r="J105" i="30"/>
  <c r="C105" i="30"/>
  <c r="B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9" i="30"/>
  <c r="V99" i="30"/>
  <c r="O99" i="30"/>
  <c r="N99" i="30"/>
  <c r="G99" i="30"/>
  <c r="F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E94" i="30"/>
  <c r="D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U90" i="30"/>
  <c r="T90" i="30"/>
  <c r="M90" i="30"/>
  <c r="L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V66" i="30"/>
  <c r="U66" i="30"/>
  <c r="U123" i="30" s="1"/>
  <c r="T66" i="30"/>
  <c r="T123" i="30" s="1"/>
  <c r="S66" i="30"/>
  <c r="S105" i="30" s="1"/>
  <c r="R66" i="30"/>
  <c r="R105" i="30" s="1"/>
  <c r="Q66" i="30"/>
  <c r="Q105" i="30" s="1"/>
  <c r="P66" i="30"/>
  <c r="P105" i="30" s="1"/>
  <c r="O66" i="30"/>
  <c r="N66" i="30"/>
  <c r="M66" i="30"/>
  <c r="L66" i="30"/>
  <c r="K66" i="30"/>
  <c r="J66" i="30"/>
  <c r="I66" i="30"/>
  <c r="I105" i="30" s="1"/>
  <c r="H66" i="30"/>
  <c r="H105" i="30" s="1"/>
  <c r="G66" i="30"/>
  <c r="F66" i="30"/>
  <c r="E66" i="30"/>
  <c r="D66" i="30"/>
  <c r="C66" i="30"/>
  <c r="B66" i="30"/>
  <c r="W45" i="30"/>
  <c r="V45" i="30"/>
  <c r="U45" i="30"/>
  <c r="T45" i="30"/>
  <c r="S45" i="30"/>
  <c r="S122" i="30" s="1"/>
  <c r="R45" i="30"/>
  <c r="R122" i="30" s="1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W25" i="30"/>
  <c r="V25" i="30"/>
  <c r="U25" i="30"/>
  <c r="U94" i="30" s="1"/>
  <c r="T25" i="30"/>
  <c r="T94" i="30" s="1"/>
  <c r="S25" i="30"/>
  <c r="S94" i="30" s="1"/>
  <c r="R25" i="30"/>
  <c r="R94" i="30" s="1"/>
  <c r="Q25" i="30"/>
  <c r="Q120" i="30" s="1"/>
  <c r="P25" i="30"/>
  <c r="P120" i="30" s="1"/>
  <c r="O25" i="30"/>
  <c r="N25" i="30"/>
  <c r="M25" i="30"/>
  <c r="M94" i="30" s="1"/>
  <c r="L25" i="30"/>
  <c r="L94" i="30" s="1"/>
  <c r="K25" i="30"/>
  <c r="K94" i="30" s="1"/>
  <c r="J25" i="30"/>
  <c r="J94" i="30" s="1"/>
  <c r="I25" i="30"/>
  <c r="I120" i="30" s="1"/>
  <c r="H25" i="30"/>
  <c r="H120" i="30" s="1"/>
  <c r="G25" i="30"/>
  <c r="F25" i="30"/>
  <c r="E25" i="30"/>
  <c r="D25" i="30"/>
  <c r="C25" i="30"/>
  <c r="C94" i="30" s="1"/>
  <c r="B25" i="30"/>
  <c r="B94" i="30" s="1"/>
  <c r="W16" i="30"/>
  <c r="V16" i="30"/>
  <c r="U16" i="30"/>
  <c r="T16" i="30"/>
  <c r="S16" i="30"/>
  <c r="S90" i="30" s="1"/>
  <c r="R16" i="30"/>
  <c r="R90" i="30" s="1"/>
  <c r="Q16" i="30"/>
  <c r="Q90" i="30" s="1"/>
  <c r="P16" i="30"/>
  <c r="P90" i="30" s="1"/>
  <c r="O16" i="30"/>
  <c r="N16" i="30"/>
  <c r="M16" i="30"/>
  <c r="L16" i="30"/>
  <c r="K16" i="30"/>
  <c r="K90" i="30" s="1"/>
  <c r="J16" i="30"/>
  <c r="J90" i="30" s="1"/>
  <c r="I16" i="30"/>
  <c r="I90" i="30" s="1"/>
  <c r="H16" i="30"/>
  <c r="H90" i="30" s="1"/>
  <c r="G16" i="30"/>
  <c r="G119" i="30" s="1"/>
  <c r="F16" i="30"/>
  <c r="F119" i="30" s="1"/>
  <c r="E16" i="30"/>
  <c r="E90" i="30" s="1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U123" i="29"/>
  <c r="N123" i="29"/>
  <c r="E123" i="29"/>
  <c r="K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P120" i="29"/>
  <c r="F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S99" i="29"/>
  <c r="L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Q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V90" i="29"/>
  <c r="O90" i="29"/>
  <c r="H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S84" i="29" s="1"/>
  <c r="R85" i="29"/>
  <c r="R84" i="29" s="1"/>
  <c r="Q85" i="29"/>
  <c r="P85" i="29"/>
  <c r="O85" i="29"/>
  <c r="N85" i="29"/>
  <c r="M85" i="29"/>
  <c r="L85" i="29"/>
  <c r="K85" i="29"/>
  <c r="K84" i="29" s="1"/>
  <c r="J85" i="29"/>
  <c r="J84" i="29" s="1"/>
  <c r="I85" i="29"/>
  <c r="H85" i="29"/>
  <c r="G85" i="29"/>
  <c r="G84" i="29" s="1"/>
  <c r="F85" i="29"/>
  <c r="E85" i="29"/>
  <c r="D85" i="29"/>
  <c r="D84" i="29" s="1"/>
  <c r="C85" i="29"/>
  <c r="C84" i="29" s="1"/>
  <c r="B85" i="29"/>
  <c r="B84" i="29" s="1"/>
  <c r="W66" i="29"/>
  <c r="W123" i="29" s="1"/>
  <c r="V66" i="29"/>
  <c r="V105" i="29" s="1"/>
  <c r="U66" i="29"/>
  <c r="U105" i="29" s="1"/>
  <c r="T66" i="29"/>
  <c r="S66" i="29"/>
  <c r="S123" i="29" s="1"/>
  <c r="R66" i="29"/>
  <c r="Q66" i="29"/>
  <c r="Q123" i="31" s="1"/>
  <c r="P66" i="29"/>
  <c r="P123" i="29" s="1"/>
  <c r="O66" i="29"/>
  <c r="O123" i="29" s="1"/>
  <c r="N66" i="29"/>
  <c r="N105" i="29" s="1"/>
  <c r="M66" i="29"/>
  <c r="M105" i="29" s="1"/>
  <c r="L66" i="29"/>
  <c r="K66" i="29"/>
  <c r="K123" i="29" s="1"/>
  <c r="J66" i="29"/>
  <c r="I66" i="29"/>
  <c r="H66" i="29"/>
  <c r="H123" i="29" s="1"/>
  <c r="G66" i="29"/>
  <c r="G123" i="29" s="1"/>
  <c r="F66" i="29"/>
  <c r="F105" i="29" s="1"/>
  <c r="E66" i="29"/>
  <c r="E105" i="29" s="1"/>
  <c r="D66" i="29"/>
  <c r="C66" i="29"/>
  <c r="C123" i="29" s="1"/>
  <c r="B66" i="29"/>
  <c r="W45" i="29"/>
  <c r="W122" i="29" s="1"/>
  <c r="V45" i="29"/>
  <c r="U45" i="29"/>
  <c r="T45" i="29"/>
  <c r="T122" i="29" s="1"/>
  <c r="S45" i="29"/>
  <c r="S122" i="29" s="1"/>
  <c r="R45" i="29"/>
  <c r="Q45" i="29"/>
  <c r="Q122" i="29" s="1"/>
  <c r="P45" i="29"/>
  <c r="O45" i="29"/>
  <c r="O122" i="29" s="1"/>
  <c r="N45" i="29"/>
  <c r="M45" i="29"/>
  <c r="L45" i="29"/>
  <c r="L122" i="29" s="1"/>
  <c r="K45" i="29"/>
  <c r="K99" i="29" s="1"/>
  <c r="J45" i="29"/>
  <c r="I45" i="29"/>
  <c r="I122" i="29" s="1"/>
  <c r="H45" i="29"/>
  <c r="G45" i="29"/>
  <c r="G122" i="29" s="1"/>
  <c r="F45" i="29"/>
  <c r="E45" i="29"/>
  <c r="D45" i="29"/>
  <c r="D99" i="29" s="1"/>
  <c r="C45" i="29"/>
  <c r="C122" i="29" s="1"/>
  <c r="B45" i="29"/>
  <c r="W25" i="29"/>
  <c r="W94" i="29" s="1"/>
  <c r="V25" i="29"/>
  <c r="V120" i="29" s="1"/>
  <c r="U25" i="29"/>
  <c r="U120" i="29" s="1"/>
  <c r="T25" i="29"/>
  <c r="S25" i="29"/>
  <c r="R25" i="29"/>
  <c r="R120" i="29" s="1"/>
  <c r="Q25" i="29"/>
  <c r="Q120" i="29" s="1"/>
  <c r="P25" i="29"/>
  <c r="P94" i="29" s="1"/>
  <c r="O25" i="29"/>
  <c r="O94" i="29" s="1"/>
  <c r="N25" i="29"/>
  <c r="N120" i="29" s="1"/>
  <c r="M25" i="29"/>
  <c r="M120" i="29" s="1"/>
  <c r="L25" i="29"/>
  <c r="K25" i="29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C25" i="29"/>
  <c r="B25" i="29"/>
  <c r="B120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90" i="29" s="1"/>
  <c r="E16" i="29"/>
  <c r="E119" i="29" s="1"/>
  <c r="D16" i="29"/>
  <c r="D119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Q175" i="4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E175" i="4" s="1"/>
  <c r="D33" i="28"/>
  <c r="D38" i="28" s="1"/>
  <c r="D175" i="4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H126" i="27" s="1"/>
  <c r="G129" i="27"/>
  <c r="G126" i="27" s="1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F126" i="27" s="1"/>
  <c r="E128" i="27"/>
  <c r="D128" i="27"/>
  <c r="C128" i="27"/>
  <c r="B128" i="27"/>
  <c r="W127" i="27"/>
  <c r="W126" i="27" s="1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O126" i="27"/>
  <c r="W124" i="27"/>
  <c r="V124" i="27"/>
  <c r="U124" i="27"/>
  <c r="U110" i="27" s="1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V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E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R110" i="27" s="1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D110" i="27" s="1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H110" i="27" s="1"/>
  <c r="G111" i="27"/>
  <c r="F111" i="27"/>
  <c r="F110" i="27" s="1"/>
  <c r="E111" i="27"/>
  <c r="D111" i="27"/>
  <c r="C111" i="27"/>
  <c r="B111" i="27"/>
  <c r="T110" i="27"/>
  <c r="Q110" i="27"/>
  <c r="J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T98" i="27" s="1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H105" i="27"/>
  <c r="G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W98" i="27" s="1"/>
  <c r="V99" i="27"/>
  <c r="U99" i="27"/>
  <c r="T99" i="27"/>
  <c r="S99" i="27"/>
  <c r="R99" i="27"/>
  <c r="Q99" i="27"/>
  <c r="P99" i="27"/>
  <c r="O99" i="27"/>
  <c r="O98" i="27" s="1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V122" i="27" s="1"/>
  <c r="U69" i="27"/>
  <c r="T69" i="27"/>
  <c r="S69" i="27"/>
  <c r="R69" i="27"/>
  <c r="R122" i="27" s="1"/>
  <c r="Q69" i="27"/>
  <c r="Q122" i="27" s="1"/>
  <c r="P69" i="27"/>
  <c r="P122" i="27" s="1"/>
  <c r="O69" i="27"/>
  <c r="N69" i="27"/>
  <c r="N122" i="27" s="1"/>
  <c r="M69" i="27"/>
  <c r="L69" i="27"/>
  <c r="K69" i="27"/>
  <c r="J69" i="27"/>
  <c r="J122" i="27" s="1"/>
  <c r="I69" i="27"/>
  <c r="I122" i="27" s="1"/>
  <c r="H69" i="27"/>
  <c r="H122" i="27" s="1"/>
  <c r="G69" i="27"/>
  <c r="F69" i="27"/>
  <c r="F122" i="27" s="1"/>
  <c r="E69" i="27"/>
  <c r="D69" i="27"/>
  <c r="C69" i="27"/>
  <c r="B69" i="27"/>
  <c r="B122" i="27" s="1"/>
  <c r="W56" i="27"/>
  <c r="V56" i="27"/>
  <c r="U56" i="27"/>
  <c r="T56" i="27"/>
  <c r="T119" i="27" s="1"/>
  <c r="S56" i="27"/>
  <c r="R56" i="27"/>
  <c r="Q56" i="27"/>
  <c r="P56" i="27"/>
  <c r="O56" i="27"/>
  <c r="N56" i="27"/>
  <c r="N153" i="27" s="1"/>
  <c r="M56" i="27"/>
  <c r="M119" i="27" s="1"/>
  <c r="L56" i="27"/>
  <c r="L119" i="27" s="1"/>
  <c r="K56" i="27"/>
  <c r="K119" i="27" s="1"/>
  <c r="J56" i="27"/>
  <c r="I56" i="27"/>
  <c r="H56" i="27"/>
  <c r="G56" i="27"/>
  <c r="F56" i="27"/>
  <c r="F119" i="27" s="1"/>
  <c r="E56" i="27"/>
  <c r="E119" i="27" s="1"/>
  <c r="D56" i="27"/>
  <c r="D119" i="27" s="1"/>
  <c r="C56" i="27"/>
  <c r="B56" i="27"/>
  <c r="W43" i="27"/>
  <c r="V43" i="27"/>
  <c r="V116" i="27" s="1"/>
  <c r="U43" i="27"/>
  <c r="U116" i="27" s="1"/>
  <c r="T43" i="27"/>
  <c r="S43" i="27"/>
  <c r="R43" i="27"/>
  <c r="R116" i="27" s="1"/>
  <c r="Q43" i="27"/>
  <c r="P43" i="27"/>
  <c r="O43" i="27"/>
  <c r="N43" i="27"/>
  <c r="M43" i="27"/>
  <c r="L43" i="27"/>
  <c r="L116" i="27" s="1"/>
  <c r="K43" i="27"/>
  <c r="J43" i="27"/>
  <c r="J116" i="27" s="1"/>
  <c r="I43" i="27"/>
  <c r="H43" i="27"/>
  <c r="G43" i="27"/>
  <c r="F43" i="27"/>
  <c r="F116" i="27" s="1"/>
  <c r="E43" i="27"/>
  <c r="D43" i="27"/>
  <c r="D116" i="27" s="1"/>
  <c r="C43" i="27"/>
  <c r="B43" i="27"/>
  <c r="B116" i="27" s="1"/>
  <c r="W17" i="27"/>
  <c r="V17" i="27"/>
  <c r="U17" i="27"/>
  <c r="T17" i="27"/>
  <c r="S17" i="27"/>
  <c r="S105" i="27" s="1"/>
  <c r="R17" i="27"/>
  <c r="R105" i="27" s="1"/>
  <c r="Q17" i="27"/>
  <c r="Q105" i="27" s="1"/>
  <c r="P17" i="27"/>
  <c r="P105" i="27" s="1"/>
  <c r="O17" i="27"/>
  <c r="O105" i="27" s="1"/>
  <c r="N17" i="27"/>
  <c r="M17" i="27"/>
  <c r="L17" i="27"/>
  <c r="L105" i="27" s="1"/>
  <c r="K17" i="27"/>
  <c r="K105" i="27" s="1"/>
  <c r="J17" i="27"/>
  <c r="J105" i="27" s="1"/>
  <c r="I17" i="27"/>
  <c r="I105" i="27" s="1"/>
  <c r="H17" i="27"/>
  <c r="G17" i="27"/>
  <c r="F17" i="27"/>
  <c r="E17" i="27"/>
  <c r="D17" i="27"/>
  <c r="D105" i="27" s="1"/>
  <c r="C17" i="27"/>
  <c r="B17" i="27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S126" i="26" s="1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G126" i="26" s="1"/>
  <c r="F128" i="26"/>
  <c r="E128" i="26"/>
  <c r="D128" i="26"/>
  <c r="C128" i="26"/>
  <c r="B128" i="26"/>
  <c r="B126" i="26" s="1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J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J122" i="26"/>
  <c r="I122" i="26"/>
  <c r="F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C119" i="26"/>
  <c r="B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H110" i="26" s="1"/>
  <c r="G111" i="26"/>
  <c r="F111" i="26"/>
  <c r="E111" i="26"/>
  <c r="D111" i="26"/>
  <c r="C111" i="26"/>
  <c r="B111" i="26"/>
  <c r="I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Q105" i="26"/>
  <c r="P105" i="26"/>
  <c r="M105" i="26"/>
  <c r="I105" i="26"/>
  <c r="H105" i="26"/>
  <c r="E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K98" i="26" s="1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B98" i="26" s="1"/>
  <c r="W100" i="26"/>
  <c r="W98" i="26" s="1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C98" i="26" s="1"/>
  <c r="B100" i="26"/>
  <c r="W99" i="26"/>
  <c r="V99" i="26"/>
  <c r="U99" i="26"/>
  <c r="T99" i="26"/>
  <c r="S99" i="26"/>
  <c r="S98" i="26" s="1"/>
  <c r="R99" i="26"/>
  <c r="R98" i="26" s="1"/>
  <c r="Q99" i="26"/>
  <c r="Q98" i="26" s="1"/>
  <c r="P99" i="26"/>
  <c r="O99" i="26"/>
  <c r="N99" i="26"/>
  <c r="M99" i="26"/>
  <c r="L99" i="26"/>
  <c r="L98" i="26" s="1"/>
  <c r="K99" i="26"/>
  <c r="J99" i="26"/>
  <c r="I99" i="26"/>
  <c r="H99" i="26"/>
  <c r="G99" i="26"/>
  <c r="F99" i="26"/>
  <c r="E99" i="26"/>
  <c r="D99" i="26"/>
  <c r="C99" i="26"/>
  <c r="B99" i="26"/>
  <c r="W69" i="26"/>
  <c r="W122" i="26" s="1"/>
  <c r="V69" i="26"/>
  <c r="V122" i="26" s="1"/>
  <c r="U69" i="26"/>
  <c r="T69" i="26"/>
  <c r="T154" i="26" s="1"/>
  <c r="S69" i="26"/>
  <c r="S122" i="26" s="1"/>
  <c r="R69" i="26"/>
  <c r="R154" i="26" s="1"/>
  <c r="Q69" i="26"/>
  <c r="P69" i="26"/>
  <c r="O69" i="26"/>
  <c r="O122" i="26" s="1"/>
  <c r="N69" i="26"/>
  <c r="N122" i="26" s="1"/>
  <c r="M69" i="26"/>
  <c r="M122" i="26" s="1"/>
  <c r="L69" i="26"/>
  <c r="K69" i="26"/>
  <c r="K122" i="26" s="1"/>
  <c r="J69" i="26"/>
  <c r="I69" i="26"/>
  <c r="I154" i="26" s="1"/>
  <c r="H69" i="26"/>
  <c r="G69" i="26"/>
  <c r="G122" i="26" s="1"/>
  <c r="F69" i="26"/>
  <c r="E69" i="26"/>
  <c r="E122" i="26" s="1"/>
  <c r="D69" i="26"/>
  <c r="D122" i="26" s="1"/>
  <c r="C69" i="26"/>
  <c r="C122" i="26" s="1"/>
  <c r="B69" i="26"/>
  <c r="B154" i="26" s="1"/>
  <c r="W56" i="26"/>
  <c r="V56" i="26"/>
  <c r="U56" i="26"/>
  <c r="U153" i="26" s="1"/>
  <c r="T56" i="26"/>
  <c r="S56" i="26"/>
  <c r="S119" i="26" s="1"/>
  <c r="R56" i="26"/>
  <c r="R119" i="26" s="1"/>
  <c r="Q56" i="26"/>
  <c r="Q119" i="26" s="1"/>
  <c r="P56" i="26"/>
  <c r="P153" i="26" s="1"/>
  <c r="O56" i="26"/>
  <c r="N56" i="26"/>
  <c r="M56" i="26"/>
  <c r="M153" i="26" s="1"/>
  <c r="L56" i="26"/>
  <c r="K56" i="26"/>
  <c r="K119" i="26" s="1"/>
  <c r="J56" i="26"/>
  <c r="J119" i="26" s="1"/>
  <c r="I56" i="26"/>
  <c r="I119" i="26" s="1"/>
  <c r="H56" i="26"/>
  <c r="H119" i="26" s="1"/>
  <c r="G56" i="26"/>
  <c r="F56" i="26"/>
  <c r="E56" i="26"/>
  <c r="D56" i="26"/>
  <c r="C56" i="26"/>
  <c r="B56" i="26"/>
  <c r="W43" i="26"/>
  <c r="W116" i="26" s="1"/>
  <c r="V43" i="26"/>
  <c r="V116" i="26" s="1"/>
  <c r="U43" i="26"/>
  <c r="T43" i="26"/>
  <c r="S43" i="26"/>
  <c r="R43" i="26"/>
  <c r="Q43" i="26"/>
  <c r="P43" i="26"/>
  <c r="O43" i="26"/>
  <c r="O152" i="26" s="1"/>
  <c r="N43" i="26"/>
  <c r="M43" i="26"/>
  <c r="L43" i="26"/>
  <c r="K43" i="26"/>
  <c r="K116" i="26" s="1"/>
  <c r="J43" i="26"/>
  <c r="I43" i="26"/>
  <c r="H43" i="26"/>
  <c r="H152" i="26" s="1"/>
  <c r="G43" i="26"/>
  <c r="G152" i="26" s="1"/>
  <c r="F43" i="26"/>
  <c r="F152" i="26" s="1"/>
  <c r="E43" i="26"/>
  <c r="E152" i="26" s="1"/>
  <c r="D43" i="26"/>
  <c r="C43" i="26"/>
  <c r="C116" i="26" s="1"/>
  <c r="B43" i="26"/>
  <c r="B116" i="26" s="1"/>
  <c r="W17" i="26"/>
  <c r="W105" i="26" s="1"/>
  <c r="V17" i="26"/>
  <c r="V105" i="26" s="1"/>
  <c r="U17" i="26"/>
  <c r="U105" i="26" s="1"/>
  <c r="T17" i="26"/>
  <c r="T105" i="26" s="1"/>
  <c r="S17" i="26"/>
  <c r="R17" i="26"/>
  <c r="R105" i="26" s="1"/>
  <c r="Q17" i="26"/>
  <c r="P17" i="26"/>
  <c r="O17" i="26"/>
  <c r="O105" i="26" s="1"/>
  <c r="N17" i="26"/>
  <c r="N105" i="26" s="1"/>
  <c r="M17" i="26"/>
  <c r="L17" i="26"/>
  <c r="L143" i="26" s="1"/>
  <c r="K17" i="26"/>
  <c r="J17" i="26"/>
  <c r="I17" i="26"/>
  <c r="I143" i="26" s="1"/>
  <c r="H17" i="26"/>
  <c r="G17" i="26"/>
  <c r="F17" i="26"/>
  <c r="E17" i="26"/>
  <c r="D17" i="26"/>
  <c r="D143" i="26" s="1"/>
  <c r="C17" i="26"/>
  <c r="B17" i="26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N156" i="25" s="1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T154" i="25"/>
  <c r="S154" i="25"/>
  <c r="K154" i="25"/>
  <c r="D154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L126" i="25" s="1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126" i="25" s="1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V126" i="25" s="1"/>
  <c r="U127" i="25"/>
  <c r="U126" i="25" s="1"/>
  <c r="T127" i="25"/>
  <c r="T126" i="25" s="1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E126" i="25" s="1"/>
  <c r="D127" i="25"/>
  <c r="D126" i="25" s="1"/>
  <c r="C127" i="25"/>
  <c r="B127" i="25"/>
  <c r="C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P119" i="25"/>
  <c r="O119" i="25"/>
  <c r="N119" i="25"/>
  <c r="G119" i="25"/>
  <c r="F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R116" i="25"/>
  <c r="W115" i="25"/>
  <c r="V115" i="25"/>
  <c r="U115" i="25"/>
  <c r="T115" i="25"/>
  <c r="S115" i="25"/>
  <c r="R115" i="25"/>
  <c r="Q115" i="25"/>
  <c r="P115" i="25"/>
  <c r="O115" i="25"/>
  <c r="N115" i="25"/>
  <c r="N110" i="25" s="1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M110" i="25" s="1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K110" i="25" s="1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W110" i="25" s="1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V105" i="25"/>
  <c r="U105" i="25"/>
  <c r="B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N98" i="25" s="1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W69" i="25"/>
  <c r="W154" i="25" s="1"/>
  <c r="V69" i="25"/>
  <c r="V154" i="25" s="1"/>
  <c r="U69" i="25"/>
  <c r="U154" i="25" s="1"/>
  <c r="T69" i="25"/>
  <c r="T122" i="25" s="1"/>
  <c r="S69" i="25"/>
  <c r="S122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22" i="25" s="1"/>
  <c r="K69" i="25"/>
  <c r="K122" i="25" s="1"/>
  <c r="J69" i="25"/>
  <c r="J154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22" i="25" s="1"/>
  <c r="C69" i="25"/>
  <c r="C122" i="25" s="1"/>
  <c r="B69" i="25"/>
  <c r="B154" i="25" s="1"/>
  <c r="W56" i="25"/>
  <c r="W153" i="25" s="1"/>
  <c r="V56" i="25"/>
  <c r="V153" i="25" s="1"/>
  <c r="U56" i="25"/>
  <c r="U119" i="25" s="1"/>
  <c r="T56" i="25"/>
  <c r="S56" i="25"/>
  <c r="R56" i="25"/>
  <c r="R119" i="25" s="1"/>
  <c r="Q56" i="25"/>
  <c r="Q119" i="25" s="1"/>
  <c r="P56" i="25"/>
  <c r="P153" i="25" s="1"/>
  <c r="O56" i="25"/>
  <c r="O153" i="25" s="1"/>
  <c r="N56" i="25"/>
  <c r="N153" i="25" s="1"/>
  <c r="M56" i="25"/>
  <c r="M119" i="25" s="1"/>
  <c r="L56" i="25"/>
  <c r="K56" i="25"/>
  <c r="J56" i="25"/>
  <c r="J119" i="25" s="1"/>
  <c r="I56" i="25"/>
  <c r="I119" i="25" s="1"/>
  <c r="H56" i="25"/>
  <c r="H153" i="25" s="1"/>
  <c r="G56" i="25"/>
  <c r="G153" i="25" s="1"/>
  <c r="F56" i="25"/>
  <c r="F153" i="25" s="1"/>
  <c r="E56" i="25"/>
  <c r="E119" i="25" s="1"/>
  <c r="D56" i="25"/>
  <c r="C56" i="25"/>
  <c r="B56" i="25"/>
  <c r="B119" i="25" s="1"/>
  <c r="W43" i="25"/>
  <c r="W116" i="25" s="1"/>
  <c r="V43" i="25"/>
  <c r="V152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P116" i="25" s="1"/>
  <c r="O43" i="25"/>
  <c r="O116" i="25" s="1"/>
  <c r="N43" i="25"/>
  <c r="N152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H116" i="25" s="1"/>
  <c r="G43" i="25"/>
  <c r="G116" i="25" s="1"/>
  <c r="F43" i="25"/>
  <c r="F152" i="25" s="1"/>
  <c r="E43" i="25"/>
  <c r="E152" i="25" s="1"/>
  <c r="D43" i="25"/>
  <c r="D152" i="25" s="1"/>
  <c r="C43" i="25"/>
  <c r="C152" i="25" s="1"/>
  <c r="B43" i="25"/>
  <c r="B152" i="25" s="1"/>
  <c r="W17" i="25"/>
  <c r="W105" i="25" s="1"/>
  <c r="V17" i="25"/>
  <c r="V143" i="25" s="1"/>
  <c r="U17" i="25"/>
  <c r="U143" i="25" s="1"/>
  <c r="T17" i="25"/>
  <c r="T105" i="25" s="1"/>
  <c r="S17" i="25"/>
  <c r="S105" i="25" s="1"/>
  <c r="R17" i="25"/>
  <c r="R143" i="25" s="1"/>
  <c r="Q17" i="25"/>
  <c r="Q105" i="25" s="1"/>
  <c r="P17" i="25"/>
  <c r="P105" i="25" s="1"/>
  <c r="O17" i="25"/>
  <c r="O105" i="25" s="1"/>
  <c r="N17" i="25"/>
  <c r="N143" i="25" s="1"/>
  <c r="M17" i="25"/>
  <c r="M143" i="25" s="1"/>
  <c r="L17" i="25"/>
  <c r="L105" i="25" s="1"/>
  <c r="K17" i="25"/>
  <c r="K105" i="25" s="1"/>
  <c r="J17" i="25"/>
  <c r="J143" i="25" s="1"/>
  <c r="I17" i="25"/>
  <c r="I105" i="25" s="1"/>
  <c r="H17" i="25"/>
  <c r="H105" i="25" s="1"/>
  <c r="G17" i="25"/>
  <c r="G105" i="25" s="1"/>
  <c r="F17" i="25"/>
  <c r="F143" i="25" s="1"/>
  <c r="E17" i="25"/>
  <c r="E143" i="25" s="1"/>
  <c r="D17" i="25"/>
  <c r="D105" i="25" s="1"/>
  <c r="C17" i="25"/>
  <c r="C105" i="25" s="1"/>
  <c r="B17" i="25"/>
  <c r="B143" i="25" s="1"/>
  <c r="A1" i="25"/>
  <c r="S75" i="24"/>
  <c r="S172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H69" i="24"/>
  <c r="B69" i="24"/>
  <c r="W68" i="24"/>
  <c r="U68" i="24"/>
  <c r="N68" i="24"/>
  <c r="M68" i="24"/>
  <c r="H68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57" i="24" s="1"/>
  <c r="U116" i="4" s="1"/>
  <c r="T60" i="24"/>
  <c r="S60" i="24"/>
  <c r="S119" i="4" s="1"/>
  <c r="R60" i="24"/>
  <c r="Q60" i="24"/>
  <c r="P60" i="24"/>
  <c r="O60" i="24"/>
  <c r="N60" i="24"/>
  <c r="M60" i="24"/>
  <c r="L60" i="24"/>
  <c r="L119" i="4" s="1"/>
  <c r="K60" i="24"/>
  <c r="K119" i="4" s="1"/>
  <c r="J60" i="24"/>
  <c r="I60" i="24"/>
  <c r="I119" i="4" s="1"/>
  <c r="H60" i="24"/>
  <c r="G60" i="24"/>
  <c r="F60" i="24"/>
  <c r="F119" i="4" s="1"/>
  <c r="E60" i="24"/>
  <c r="D60" i="24"/>
  <c r="C60" i="24"/>
  <c r="C119" i="4" s="1"/>
  <c r="B60" i="24"/>
  <c r="W59" i="24"/>
  <c r="V59" i="24"/>
  <c r="U59" i="24"/>
  <c r="U118" i="4" s="1"/>
  <c r="T59" i="24"/>
  <c r="S59" i="24"/>
  <c r="R59" i="24"/>
  <c r="Q59" i="24"/>
  <c r="P59" i="24"/>
  <c r="O59" i="24"/>
  <c r="N59" i="24"/>
  <c r="M59" i="24"/>
  <c r="L59" i="24"/>
  <c r="K59" i="24"/>
  <c r="J59" i="24"/>
  <c r="J118" i="4" s="1"/>
  <c r="I59" i="24"/>
  <c r="I118" i="4" s="1"/>
  <c r="H59" i="24"/>
  <c r="G59" i="24"/>
  <c r="F59" i="24"/>
  <c r="E59" i="24"/>
  <c r="E118" i="4" s="1"/>
  <c r="D59" i="24"/>
  <c r="C59" i="24"/>
  <c r="C118" i="4" s="1"/>
  <c r="B59" i="24"/>
  <c r="B118" i="4" s="1"/>
  <c r="W58" i="24"/>
  <c r="V58" i="24"/>
  <c r="U58" i="24"/>
  <c r="U117" i="4" s="1"/>
  <c r="T58" i="24"/>
  <c r="S58" i="24"/>
  <c r="S117" i="4" s="1"/>
  <c r="R58" i="24"/>
  <c r="Q58" i="24"/>
  <c r="P58" i="24"/>
  <c r="O58" i="24"/>
  <c r="N58" i="24"/>
  <c r="M58" i="24"/>
  <c r="L58" i="24"/>
  <c r="K58" i="24"/>
  <c r="J58" i="24"/>
  <c r="J75" i="24" s="1"/>
  <c r="J172" i="4" s="1"/>
  <c r="I58" i="24"/>
  <c r="H58" i="24"/>
  <c r="G58" i="24"/>
  <c r="F58" i="24"/>
  <c r="E58" i="24"/>
  <c r="D58" i="24"/>
  <c r="D117" i="4" s="1"/>
  <c r="C58" i="24"/>
  <c r="C117" i="4" s="1"/>
  <c r="B58" i="24"/>
  <c r="B75" i="24" s="1"/>
  <c r="B172" i="4" s="1"/>
  <c r="W55" i="24"/>
  <c r="W77" i="24" s="1"/>
  <c r="W174" i="4" s="1"/>
  <c r="V55" i="24"/>
  <c r="V69" i="24" s="1"/>
  <c r="U55" i="24"/>
  <c r="T55" i="24"/>
  <c r="T72" i="4" s="1"/>
  <c r="S55" i="24"/>
  <c r="S77" i="24" s="1"/>
  <c r="S174" i="4" s="1"/>
  <c r="R55" i="24"/>
  <c r="R77" i="24" s="1"/>
  <c r="R174" i="4" s="1"/>
  <c r="Q55" i="24"/>
  <c r="P55" i="24"/>
  <c r="O55" i="24"/>
  <c r="O72" i="4" s="1"/>
  <c r="O145" i="4" s="1"/>
  <c r="N55" i="24"/>
  <c r="N69" i="24" s="1"/>
  <c r="M55" i="24"/>
  <c r="M72" i="4" s="1"/>
  <c r="M145" i="4" s="1"/>
  <c r="L55" i="24"/>
  <c r="L72" i="4" s="1"/>
  <c r="K55" i="24"/>
  <c r="J55" i="24"/>
  <c r="I55" i="24"/>
  <c r="H55" i="24"/>
  <c r="G55" i="24"/>
  <c r="G77" i="24" s="1"/>
  <c r="G174" i="4" s="1"/>
  <c r="F55" i="24"/>
  <c r="F69" i="24" s="1"/>
  <c r="E55" i="24"/>
  <c r="D55" i="24"/>
  <c r="C55" i="24"/>
  <c r="B55" i="24"/>
  <c r="B72" i="4" s="1"/>
  <c r="W54" i="24"/>
  <c r="W71" i="4" s="1"/>
  <c r="V54" i="24"/>
  <c r="V68" i="24" s="1"/>
  <c r="U54" i="24"/>
  <c r="T54" i="24"/>
  <c r="T68" i="24" s="1"/>
  <c r="S54" i="24"/>
  <c r="S71" i="4" s="1"/>
  <c r="S144" i="4" s="1"/>
  <c r="R54" i="24"/>
  <c r="Q54" i="24"/>
  <c r="P54" i="24"/>
  <c r="P68" i="24" s="1"/>
  <c r="O54" i="24"/>
  <c r="O68" i="24" s="1"/>
  <c r="N54" i="24"/>
  <c r="N76" i="24" s="1"/>
  <c r="M54" i="24"/>
  <c r="M76" i="24" s="1"/>
  <c r="M173" i="4" s="1"/>
  <c r="L54" i="24"/>
  <c r="L68" i="24" s="1"/>
  <c r="K54" i="24"/>
  <c r="J54" i="24"/>
  <c r="J71" i="4" s="1"/>
  <c r="I54" i="24"/>
  <c r="H54" i="24"/>
  <c r="G54" i="24"/>
  <c r="F54" i="24"/>
  <c r="E54" i="24"/>
  <c r="E68" i="24" s="1"/>
  <c r="D54" i="24"/>
  <c r="D68" i="24" s="1"/>
  <c r="C54" i="24"/>
  <c r="C71" i="4" s="1"/>
  <c r="C144" i="4" s="1"/>
  <c r="B54" i="24"/>
  <c r="W53" i="24"/>
  <c r="V53" i="24"/>
  <c r="V67" i="24" s="1"/>
  <c r="U53" i="24"/>
  <c r="U67" i="24" s="1"/>
  <c r="T53" i="24"/>
  <c r="T67" i="24" s="1"/>
  <c r="S53" i="24"/>
  <c r="S67" i="24" s="1"/>
  <c r="R53" i="24"/>
  <c r="R75" i="24" s="1"/>
  <c r="R172" i="4" s="1"/>
  <c r="Q53" i="24"/>
  <c r="P53" i="24"/>
  <c r="O53" i="24"/>
  <c r="N53" i="24"/>
  <c r="N70" i="4" s="1"/>
  <c r="M53" i="24"/>
  <c r="M70" i="4" s="1"/>
  <c r="L53" i="24"/>
  <c r="L67" i="24" s="1"/>
  <c r="K53" i="24"/>
  <c r="K67" i="24" s="1"/>
  <c r="J53" i="24"/>
  <c r="J70" i="4" s="1"/>
  <c r="J143" i="4" s="1"/>
  <c r="I53" i="24"/>
  <c r="I70" i="4" s="1"/>
  <c r="I143" i="4" s="1"/>
  <c r="H53" i="24"/>
  <c r="G53" i="24"/>
  <c r="F53" i="24"/>
  <c r="F75" i="24" s="1"/>
  <c r="F172" i="4" s="1"/>
  <c r="E53" i="24"/>
  <c r="D53" i="24"/>
  <c r="D70" i="4" s="1"/>
  <c r="C53" i="24"/>
  <c r="C70" i="4" s="1"/>
  <c r="C143" i="4" s="1"/>
  <c r="B53" i="24"/>
  <c r="B70" i="4" s="1"/>
  <c r="B143" i="4" s="1"/>
  <c r="V52" i="24"/>
  <c r="U52" i="24"/>
  <c r="U69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U4" i="24"/>
  <c r="T4" i="24"/>
  <c r="T3" i="24" s="1"/>
  <c r="S4" i="24"/>
  <c r="S3" i="24" s="1"/>
  <c r="R4" i="24"/>
  <c r="Q4" i="24"/>
  <c r="Q3" i="24" s="1"/>
  <c r="Q17" i="4" s="1"/>
  <c r="P4" i="24"/>
  <c r="P3" i="24" s="1"/>
  <c r="O4" i="24"/>
  <c r="N4" i="24"/>
  <c r="M4" i="24"/>
  <c r="M3" i="24" s="1"/>
  <c r="M17" i="4" s="1"/>
  <c r="L4" i="24"/>
  <c r="L3" i="24" s="1"/>
  <c r="K4" i="24"/>
  <c r="K3" i="24" s="1"/>
  <c r="J4" i="24"/>
  <c r="J3" i="24" s="1"/>
  <c r="J17" i="4" s="1"/>
  <c r="I4" i="24"/>
  <c r="I3" i="24" s="1"/>
  <c r="H4" i="24"/>
  <c r="H3" i="24" s="1"/>
  <c r="G4" i="24"/>
  <c r="G3" i="24" s="1"/>
  <c r="F4" i="24"/>
  <c r="F3" i="24" s="1"/>
  <c r="F17" i="4" s="1"/>
  <c r="E4" i="24"/>
  <c r="E3" i="24" s="1"/>
  <c r="D4" i="24"/>
  <c r="D3" i="24" s="1"/>
  <c r="D17" i="4" s="1"/>
  <c r="C4" i="24"/>
  <c r="C3" i="24" s="1"/>
  <c r="B4" i="24"/>
  <c r="B3" i="24" s="1"/>
  <c r="B17" i="4" s="1"/>
  <c r="W3" i="24"/>
  <c r="V3" i="24"/>
  <c r="U3" i="24"/>
  <c r="U17" i="4" s="1"/>
  <c r="R3" i="24"/>
  <c r="R17" i="4" s="1"/>
  <c r="O3" i="24"/>
  <c r="O17" i="4" s="1"/>
  <c r="N3" i="24"/>
  <c r="N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P211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R203" i="23"/>
  <c r="K202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H137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U119" i="23"/>
  <c r="U213" i="23" s="1"/>
  <c r="T119" i="23"/>
  <c r="S119" i="23"/>
  <c r="S213" i="23" s="1"/>
  <c r="R119" i="23"/>
  <c r="R213" i="23" s="1"/>
  <c r="Q119" i="23"/>
  <c r="P119" i="23"/>
  <c r="P213" i="23" s="1"/>
  <c r="O119" i="23"/>
  <c r="O213" i="23" s="1"/>
  <c r="N119" i="23"/>
  <c r="M119" i="23"/>
  <c r="M213" i="23" s="1"/>
  <c r="L119" i="23"/>
  <c r="K119" i="23"/>
  <c r="K213" i="23" s="1"/>
  <c r="J119" i="23"/>
  <c r="J213" i="23" s="1"/>
  <c r="I119" i="23"/>
  <c r="I213" i="23" s="1"/>
  <c r="H119" i="23"/>
  <c r="H213" i="23" s="1"/>
  <c r="G119" i="23"/>
  <c r="F119" i="23"/>
  <c r="E119" i="23"/>
  <c r="E213" i="23" s="1"/>
  <c r="D119" i="23"/>
  <c r="C119" i="23"/>
  <c r="C213" i="23" s="1"/>
  <c r="B119" i="23"/>
  <c r="W110" i="23"/>
  <c r="W99" i="23" s="1"/>
  <c r="V110" i="23"/>
  <c r="V211" i="23" s="1"/>
  <c r="U110" i="23"/>
  <c r="U211" i="23" s="1"/>
  <c r="T110" i="23"/>
  <c r="S110" i="23"/>
  <c r="R110" i="23"/>
  <c r="Q110" i="23"/>
  <c r="Q211" i="23" s="1"/>
  <c r="P110" i="23"/>
  <c r="O110" i="23"/>
  <c r="O211" i="23" s="1"/>
  <c r="N110" i="23"/>
  <c r="M110" i="23"/>
  <c r="L110" i="23"/>
  <c r="K110" i="23"/>
  <c r="J110" i="23"/>
  <c r="I110" i="23"/>
  <c r="I211" i="23" s="1"/>
  <c r="H110" i="23"/>
  <c r="H211" i="23" s="1"/>
  <c r="G110" i="23"/>
  <c r="F110" i="23"/>
  <c r="F211" i="23" s="1"/>
  <c r="E110" i="23"/>
  <c r="E211" i="23" s="1"/>
  <c r="D110" i="23"/>
  <c r="C110" i="23"/>
  <c r="C211" i="23" s="1"/>
  <c r="B110" i="23"/>
  <c r="Q99" i="23"/>
  <c r="Q176" i="23" s="1"/>
  <c r="P99" i="23"/>
  <c r="N99" i="23"/>
  <c r="I99" i="23"/>
  <c r="W89" i="23"/>
  <c r="V89" i="23"/>
  <c r="U89" i="23"/>
  <c r="U203" i="23" s="1"/>
  <c r="T89" i="23"/>
  <c r="T203" i="23" s="1"/>
  <c r="S89" i="23"/>
  <c r="S203" i="23" s="1"/>
  <c r="R89" i="23"/>
  <c r="Q89" i="23"/>
  <c r="Q203" i="23" s="1"/>
  <c r="P89" i="23"/>
  <c r="O89" i="23"/>
  <c r="N89" i="23"/>
  <c r="M89" i="23"/>
  <c r="M203" i="23" s="1"/>
  <c r="L89" i="23"/>
  <c r="L203" i="23" s="1"/>
  <c r="K89" i="23"/>
  <c r="K203" i="23" s="1"/>
  <c r="J89" i="23"/>
  <c r="J203" i="23" s="1"/>
  <c r="I89" i="23"/>
  <c r="I203" i="23" s="1"/>
  <c r="H89" i="23"/>
  <c r="H203" i="23" s="1"/>
  <c r="G89" i="23"/>
  <c r="G203" i="23" s="1"/>
  <c r="F89" i="23"/>
  <c r="E89" i="23"/>
  <c r="E203" i="23" s="1"/>
  <c r="D89" i="23"/>
  <c r="D203" i="23" s="1"/>
  <c r="C89" i="23"/>
  <c r="C203" i="23" s="1"/>
  <c r="B89" i="23"/>
  <c r="W79" i="23"/>
  <c r="W202" i="23" s="1"/>
  <c r="V79" i="23"/>
  <c r="V202" i="23" s="1"/>
  <c r="U79" i="23"/>
  <c r="T79" i="23"/>
  <c r="S79" i="23"/>
  <c r="S202" i="23" s="1"/>
  <c r="R79" i="23"/>
  <c r="R202" i="23" s="1"/>
  <c r="Q79" i="23"/>
  <c r="Q202" i="23" s="1"/>
  <c r="P79" i="23"/>
  <c r="O79" i="23"/>
  <c r="O202" i="23" s="1"/>
  <c r="N79" i="23"/>
  <c r="N202" i="23" s="1"/>
  <c r="M79" i="23"/>
  <c r="L79" i="23"/>
  <c r="K79" i="23"/>
  <c r="J79" i="23"/>
  <c r="J202" i="23" s="1"/>
  <c r="I79" i="23"/>
  <c r="I202" i="23" s="1"/>
  <c r="H79" i="23"/>
  <c r="H202" i="23" s="1"/>
  <c r="G79" i="23"/>
  <c r="G202" i="23" s="1"/>
  <c r="F79" i="23"/>
  <c r="F202" i="23" s="1"/>
  <c r="E79" i="23"/>
  <c r="D79" i="23"/>
  <c r="C79" i="23"/>
  <c r="C202" i="23" s="1"/>
  <c r="B79" i="23"/>
  <c r="B202" i="23" s="1"/>
  <c r="W60" i="23"/>
  <c r="W201" i="23" s="1"/>
  <c r="V60" i="23"/>
  <c r="V201" i="23" s="1"/>
  <c r="U60" i="23"/>
  <c r="T60" i="23"/>
  <c r="S60" i="23"/>
  <c r="R60" i="23"/>
  <c r="Q60" i="23"/>
  <c r="Q201" i="23" s="1"/>
  <c r="P60" i="23"/>
  <c r="P201" i="23" s="1"/>
  <c r="O60" i="23"/>
  <c r="O201" i="23" s="1"/>
  <c r="N60" i="23"/>
  <c r="N201" i="23" s="1"/>
  <c r="M60" i="23"/>
  <c r="M201" i="23" s="1"/>
  <c r="L60" i="23"/>
  <c r="L201" i="23" s="1"/>
  <c r="K60" i="23"/>
  <c r="J60" i="23"/>
  <c r="I60" i="23"/>
  <c r="I201" i="23" s="1"/>
  <c r="H60" i="23"/>
  <c r="H201" i="23" s="1"/>
  <c r="G60" i="23"/>
  <c r="G201" i="23" s="1"/>
  <c r="F60" i="23"/>
  <c r="F201" i="23" s="1"/>
  <c r="E60" i="23"/>
  <c r="D60" i="23"/>
  <c r="C60" i="23"/>
  <c r="B60" i="23"/>
  <c r="W33" i="23"/>
  <c r="V33" i="23"/>
  <c r="U33" i="23"/>
  <c r="U192" i="23" s="1"/>
  <c r="T33" i="23"/>
  <c r="T192" i="23" s="1"/>
  <c r="S33" i="23"/>
  <c r="S5" i="23" s="1"/>
  <c r="S60" i="20" s="1"/>
  <c r="S113" i="4" s="1"/>
  <c r="R33" i="23"/>
  <c r="R192" i="23" s="1"/>
  <c r="Q33" i="23"/>
  <c r="Q192" i="23" s="1"/>
  <c r="P33" i="23"/>
  <c r="P192" i="23" s="1"/>
  <c r="O33" i="23"/>
  <c r="N33" i="23"/>
  <c r="M33" i="23"/>
  <c r="M192" i="23" s="1"/>
  <c r="L33" i="23"/>
  <c r="L192" i="23" s="1"/>
  <c r="K33" i="23"/>
  <c r="K192" i="23" s="1"/>
  <c r="J33" i="23"/>
  <c r="J192" i="23" s="1"/>
  <c r="I33" i="23"/>
  <c r="I192" i="23" s="1"/>
  <c r="I183" i="23" s="1"/>
  <c r="H33" i="23"/>
  <c r="H192" i="23" s="1"/>
  <c r="G33" i="23"/>
  <c r="F33" i="23"/>
  <c r="E33" i="23"/>
  <c r="E192" i="23" s="1"/>
  <c r="D33" i="23"/>
  <c r="C33" i="23"/>
  <c r="C5" i="23" s="1"/>
  <c r="B33" i="23"/>
  <c r="B192" i="23" s="1"/>
  <c r="I5" i="23"/>
  <c r="I143" i="23" s="1"/>
  <c r="H5" i="23"/>
  <c r="H143" i="23" s="1"/>
  <c r="D5" i="23"/>
  <c r="D139" i="23" s="1"/>
  <c r="B5" i="23"/>
  <c r="B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R175" i="22"/>
  <c r="B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V171" i="22"/>
  <c r="N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B165" i="22" s="1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R165" i="22" s="1"/>
  <c r="Q166" i="22"/>
  <c r="P166" i="22"/>
  <c r="O166" i="22"/>
  <c r="N166" i="22"/>
  <c r="N165" i="22" s="1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J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R157" i="22"/>
  <c r="M157" i="22"/>
  <c r="J157" i="22"/>
  <c r="B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F153" i="22"/>
  <c r="B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U147" i="22"/>
  <c r="T147" i="22"/>
  <c r="S147" i="22"/>
  <c r="R147" i="22"/>
  <c r="Q147" i="22"/>
  <c r="P147" i="22"/>
  <c r="O147" i="22"/>
  <c r="N147" i="22"/>
  <c r="M147" i="22"/>
  <c r="L147" i="22"/>
  <c r="L146" i="22" s="1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V141" i="22"/>
  <c r="N141" i="22"/>
  <c r="F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I132" i="22" s="1"/>
  <c r="H135" i="22"/>
  <c r="H132" i="22" s="1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P132" i="22" s="1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W175" i="22" s="1"/>
  <c r="V119" i="22"/>
  <c r="V175" i="22" s="1"/>
  <c r="U119" i="22"/>
  <c r="T119" i="22"/>
  <c r="S119" i="22"/>
  <c r="R119" i="22"/>
  <c r="Q119" i="22"/>
  <c r="Q175" i="22" s="1"/>
  <c r="P119" i="22"/>
  <c r="O119" i="22"/>
  <c r="N119" i="22"/>
  <c r="M119" i="22"/>
  <c r="L119" i="22"/>
  <c r="L213" i="22" s="1"/>
  <c r="K119" i="22"/>
  <c r="J119" i="22"/>
  <c r="J175" i="22" s="1"/>
  <c r="I119" i="22"/>
  <c r="H119" i="22"/>
  <c r="G119" i="22"/>
  <c r="G175" i="22" s="1"/>
  <c r="F119" i="22"/>
  <c r="F175" i="22" s="1"/>
  <c r="E119" i="22"/>
  <c r="D119" i="22"/>
  <c r="C119" i="22"/>
  <c r="B119" i="22"/>
  <c r="W110" i="22"/>
  <c r="V110" i="22"/>
  <c r="U110" i="22"/>
  <c r="U171" i="22" s="1"/>
  <c r="T110" i="22"/>
  <c r="S110" i="22"/>
  <c r="R110" i="22"/>
  <c r="R171" i="22" s="1"/>
  <c r="Q110" i="22"/>
  <c r="Q171" i="22" s="1"/>
  <c r="P110" i="22"/>
  <c r="O110" i="22"/>
  <c r="O171" i="22" s="1"/>
  <c r="N110" i="22"/>
  <c r="M110" i="22"/>
  <c r="M171" i="22" s="1"/>
  <c r="L110" i="22"/>
  <c r="K110" i="22"/>
  <c r="J110" i="22"/>
  <c r="I110" i="22"/>
  <c r="I171" i="22" s="1"/>
  <c r="H110" i="22"/>
  <c r="G110" i="22"/>
  <c r="F110" i="22"/>
  <c r="F171" i="22" s="1"/>
  <c r="E110" i="22"/>
  <c r="E171" i="22" s="1"/>
  <c r="D110" i="22"/>
  <c r="C110" i="22"/>
  <c r="B110" i="22"/>
  <c r="W89" i="22"/>
  <c r="V89" i="22"/>
  <c r="U89" i="22"/>
  <c r="U160" i="22" s="1"/>
  <c r="T89" i="22"/>
  <c r="T160" i="22" s="1"/>
  <c r="S89" i="22"/>
  <c r="S160" i="22" s="1"/>
  <c r="R89" i="22"/>
  <c r="Q89" i="22"/>
  <c r="Q160" i="22" s="1"/>
  <c r="P89" i="22"/>
  <c r="O89" i="22"/>
  <c r="O160" i="22" s="1"/>
  <c r="N89" i="22"/>
  <c r="M89" i="22"/>
  <c r="L89" i="22"/>
  <c r="L160" i="22" s="1"/>
  <c r="K89" i="22"/>
  <c r="J89" i="22"/>
  <c r="I89" i="22"/>
  <c r="H89" i="22"/>
  <c r="G89" i="22"/>
  <c r="G160" i="22" s="1"/>
  <c r="F89" i="22"/>
  <c r="E89" i="22"/>
  <c r="D89" i="22"/>
  <c r="D160" i="22" s="1"/>
  <c r="C89" i="22"/>
  <c r="B89" i="22"/>
  <c r="W79" i="22"/>
  <c r="W157" i="22" s="1"/>
  <c r="V79" i="22"/>
  <c r="U79" i="22"/>
  <c r="U157" i="22" s="1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C157" i="22" s="1"/>
  <c r="B79" i="22"/>
  <c r="W60" i="22"/>
  <c r="V60" i="22"/>
  <c r="U60" i="22"/>
  <c r="T60" i="22"/>
  <c r="S60" i="22"/>
  <c r="R60" i="22"/>
  <c r="R153" i="22" s="1"/>
  <c r="Q60" i="22"/>
  <c r="Q153" i="22" s="1"/>
  <c r="P60" i="22"/>
  <c r="P153" i="22" s="1"/>
  <c r="O60" i="22"/>
  <c r="N60" i="22"/>
  <c r="M60" i="22"/>
  <c r="L60" i="22"/>
  <c r="K60" i="22"/>
  <c r="K153" i="22" s="1"/>
  <c r="J60" i="22"/>
  <c r="J153" i="22" s="1"/>
  <c r="I60" i="22"/>
  <c r="I153" i="22" s="1"/>
  <c r="H60" i="22"/>
  <c r="H153" i="22" s="1"/>
  <c r="G60" i="22"/>
  <c r="G153" i="22" s="1"/>
  <c r="F60" i="22"/>
  <c r="E60" i="22"/>
  <c r="D60" i="22"/>
  <c r="C60" i="22"/>
  <c r="C153" i="22" s="1"/>
  <c r="B60" i="22"/>
  <c r="W33" i="22"/>
  <c r="W141" i="22" s="1"/>
  <c r="V33" i="22"/>
  <c r="U33" i="22"/>
  <c r="U141" i="22" s="1"/>
  <c r="T33" i="22"/>
  <c r="T141" i="22" s="1"/>
  <c r="S33" i="22"/>
  <c r="R33" i="22"/>
  <c r="Q33" i="22"/>
  <c r="P33" i="22"/>
  <c r="P141" i="22" s="1"/>
  <c r="O33" i="22"/>
  <c r="N33" i="22"/>
  <c r="M33" i="22"/>
  <c r="M141" i="22" s="1"/>
  <c r="L33" i="22"/>
  <c r="L141" i="22" s="1"/>
  <c r="K33" i="22"/>
  <c r="J33" i="22"/>
  <c r="I33" i="22"/>
  <c r="I141" i="22" s="1"/>
  <c r="H33" i="22"/>
  <c r="H141" i="22" s="1"/>
  <c r="G33" i="22"/>
  <c r="G141" i="22" s="1"/>
  <c r="F33" i="22"/>
  <c r="E33" i="22"/>
  <c r="D33" i="22"/>
  <c r="D141" i="22" s="1"/>
  <c r="C33" i="22"/>
  <c r="C141" i="22" s="1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U203" i="21"/>
  <c r="P203" i="21"/>
  <c r="K202" i="21"/>
  <c r="L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U192" i="21"/>
  <c r="T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5" i="21"/>
  <c r="F175" i="21"/>
  <c r="C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N165" i="21" s="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R165" i="21" s="1"/>
  <c r="Q166" i="21"/>
  <c r="Q165" i="21" s="1"/>
  <c r="P166" i="21"/>
  <c r="O166" i="21"/>
  <c r="N166" i="21"/>
  <c r="M166" i="21"/>
  <c r="L166" i="21"/>
  <c r="K166" i="21"/>
  <c r="J166" i="21"/>
  <c r="I166" i="21"/>
  <c r="H166" i="21"/>
  <c r="H165" i="21" s="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T160" i="21"/>
  <c r="S160" i="21"/>
  <c r="O160" i="21"/>
  <c r="K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W146" i="21" s="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V157" i="21"/>
  <c r="N157" i="21"/>
  <c r="M157" i="21"/>
  <c r="I157" i="21"/>
  <c r="F157" i="21"/>
  <c r="E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U141" i="21"/>
  <c r="P141" i="21"/>
  <c r="J141" i="21"/>
  <c r="H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H132" i="21" s="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U119" i="21"/>
  <c r="T119" i="21"/>
  <c r="S119" i="21"/>
  <c r="S213" i="21" s="1"/>
  <c r="R119" i="21"/>
  <c r="R213" i="21" s="1"/>
  <c r="Q119" i="21"/>
  <c r="Q213" i="21" s="1"/>
  <c r="P119" i="21"/>
  <c r="O119" i="21"/>
  <c r="O213" i="21" s="1"/>
  <c r="N119" i="21"/>
  <c r="M119" i="21"/>
  <c r="L119" i="21"/>
  <c r="K119" i="21"/>
  <c r="K213" i="21" s="1"/>
  <c r="J119" i="21"/>
  <c r="J213" i="21" s="1"/>
  <c r="I119" i="21"/>
  <c r="I213" i="21" s="1"/>
  <c r="H119" i="21"/>
  <c r="G119" i="21"/>
  <c r="G213" i="21" s="1"/>
  <c r="F119" i="21"/>
  <c r="F213" i="21" s="1"/>
  <c r="E119" i="21"/>
  <c r="D119" i="21"/>
  <c r="C119" i="21"/>
  <c r="C213" i="21" s="1"/>
  <c r="B119" i="21"/>
  <c r="B213" i="21" s="1"/>
  <c r="W110" i="21"/>
  <c r="W211" i="21" s="1"/>
  <c r="V110" i="21"/>
  <c r="U110" i="21"/>
  <c r="U211" i="21" s="1"/>
  <c r="T110" i="21"/>
  <c r="S110" i="21"/>
  <c r="S211" i="21" s="1"/>
  <c r="R110" i="21"/>
  <c r="R211" i="21" s="1"/>
  <c r="Q110" i="21"/>
  <c r="Q211" i="21" s="1"/>
  <c r="P110" i="21"/>
  <c r="O110" i="21"/>
  <c r="O211" i="21" s="1"/>
  <c r="N110" i="21"/>
  <c r="M110" i="21"/>
  <c r="M211" i="21" s="1"/>
  <c r="L110" i="21"/>
  <c r="K110" i="21"/>
  <c r="J110" i="21"/>
  <c r="J211" i="21" s="1"/>
  <c r="I110" i="21"/>
  <c r="I211" i="21" s="1"/>
  <c r="H110" i="21"/>
  <c r="G110" i="21"/>
  <c r="G211" i="21" s="1"/>
  <c r="F110" i="21"/>
  <c r="E110" i="21"/>
  <c r="E211" i="21" s="1"/>
  <c r="D110" i="21"/>
  <c r="C110" i="21"/>
  <c r="B110" i="21"/>
  <c r="B211" i="21" s="1"/>
  <c r="W89" i="21"/>
  <c r="W203" i="21" s="1"/>
  <c r="V89" i="21"/>
  <c r="V203" i="21" s="1"/>
  <c r="U89" i="21"/>
  <c r="U160" i="21" s="1"/>
  <c r="T89" i="21"/>
  <c r="S89" i="21"/>
  <c r="S203" i="21" s="1"/>
  <c r="R89" i="21"/>
  <c r="Q89" i="21"/>
  <c r="P89" i="21"/>
  <c r="P160" i="21" s="1"/>
  <c r="O89" i="21"/>
  <c r="O203" i="21" s="1"/>
  <c r="N89" i="21"/>
  <c r="N203" i="21" s="1"/>
  <c r="M89" i="21"/>
  <c r="M203" i="21" s="1"/>
  <c r="L89" i="21"/>
  <c r="L160" i="21" s="1"/>
  <c r="K89" i="21"/>
  <c r="K203" i="21" s="1"/>
  <c r="J89" i="21"/>
  <c r="I89" i="21"/>
  <c r="H89" i="21"/>
  <c r="H203" i="21" s="1"/>
  <c r="G89" i="21"/>
  <c r="G203" i="21" s="1"/>
  <c r="F89" i="21"/>
  <c r="F203" i="21" s="1"/>
  <c r="E89" i="21"/>
  <c r="E203" i="21" s="1"/>
  <c r="D89" i="21"/>
  <c r="D160" i="21" s="1"/>
  <c r="C89" i="21"/>
  <c r="C203" i="21" s="1"/>
  <c r="B89" i="21"/>
  <c r="W79" i="21"/>
  <c r="V79" i="21"/>
  <c r="V202" i="21" s="1"/>
  <c r="U79" i="21"/>
  <c r="U202" i="21" s="1"/>
  <c r="T79" i="21"/>
  <c r="T202" i="21" s="1"/>
  <c r="S79" i="21"/>
  <c r="S157" i="21" s="1"/>
  <c r="R79" i="21"/>
  <c r="Q79" i="21"/>
  <c r="Q202" i="21" s="1"/>
  <c r="P79" i="21"/>
  <c r="O79" i="21"/>
  <c r="N79" i="21"/>
  <c r="N202" i="21" s="1"/>
  <c r="M79" i="21"/>
  <c r="M202" i="21" s="1"/>
  <c r="L79" i="21"/>
  <c r="L202" i="21" s="1"/>
  <c r="K79" i="21"/>
  <c r="K157" i="21" s="1"/>
  <c r="J79" i="21"/>
  <c r="J202" i="21" s="1"/>
  <c r="I79" i="21"/>
  <c r="I202" i="21" s="1"/>
  <c r="H79" i="21"/>
  <c r="G79" i="21"/>
  <c r="F79" i="21"/>
  <c r="F202" i="21" s="1"/>
  <c r="E79" i="21"/>
  <c r="E202" i="21" s="1"/>
  <c r="D79" i="21"/>
  <c r="D202" i="21" s="1"/>
  <c r="C79" i="21"/>
  <c r="C202" i="21" s="1"/>
  <c r="B79" i="21"/>
  <c r="W60" i="21"/>
  <c r="W201" i="21" s="1"/>
  <c r="V60" i="21"/>
  <c r="V201" i="21" s="1"/>
  <c r="U60" i="21"/>
  <c r="U201" i="21" s="1"/>
  <c r="T60" i="21"/>
  <c r="T153" i="21" s="1"/>
  <c r="S60" i="21"/>
  <c r="S201" i="21" s="1"/>
  <c r="R60" i="21"/>
  <c r="R201" i="21" s="1"/>
  <c r="Q60" i="21"/>
  <c r="Q201" i="21" s="1"/>
  <c r="P60" i="21"/>
  <c r="O60" i="21"/>
  <c r="O201" i="21" s="1"/>
  <c r="N60" i="21"/>
  <c r="N201" i="21" s="1"/>
  <c r="M60" i="21"/>
  <c r="M201" i="21" s="1"/>
  <c r="L60" i="21"/>
  <c r="L153" i="21" s="1"/>
  <c r="K60" i="21"/>
  <c r="K201" i="21" s="1"/>
  <c r="J60" i="21"/>
  <c r="J201" i="21" s="1"/>
  <c r="I60" i="21"/>
  <c r="I153" i="21" s="1"/>
  <c r="H60" i="21"/>
  <c r="G60" i="21"/>
  <c r="G201" i="21" s="1"/>
  <c r="F60" i="21"/>
  <c r="F201" i="21" s="1"/>
  <c r="E60" i="21"/>
  <c r="E201" i="21" s="1"/>
  <c r="D60" i="21"/>
  <c r="D153" i="21" s="1"/>
  <c r="C60" i="21"/>
  <c r="C201" i="21" s="1"/>
  <c r="B60" i="21"/>
  <c r="B201" i="21" s="1"/>
  <c r="W33" i="21"/>
  <c r="W192" i="21" s="1"/>
  <c r="V33" i="21"/>
  <c r="V192" i="21" s="1"/>
  <c r="U33" i="21"/>
  <c r="T33" i="21"/>
  <c r="T141" i="21" s="1"/>
  <c r="S33" i="2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K33" i="2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C33" i="2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W71" i="20"/>
  <c r="T71" i="20"/>
  <c r="P71" i="20"/>
  <c r="L71" i="20"/>
  <c r="E71" i="20"/>
  <c r="S70" i="20"/>
  <c r="T69" i="20"/>
  <c r="S69" i="20"/>
  <c r="P69" i="20"/>
  <c r="L69" i="20"/>
  <c r="K69" i="20"/>
  <c r="I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W62" i="20"/>
  <c r="W115" i="4" s="1"/>
  <c r="Q62" i="20"/>
  <c r="P62" i="20"/>
  <c r="N62" i="20"/>
  <c r="I62" i="20"/>
  <c r="C60" i="20"/>
  <c r="C113" i="4" s="1"/>
  <c r="W58" i="20"/>
  <c r="W42" i="7" s="1"/>
  <c r="V58" i="20"/>
  <c r="V42" i="7" s="1"/>
  <c r="U58" i="20"/>
  <c r="T58" i="20"/>
  <c r="T42" i="7" s="1"/>
  <c r="S58" i="20"/>
  <c r="S42" i="7" s="1"/>
  <c r="R58" i="20"/>
  <c r="R42" i="7" s="1"/>
  <c r="Q58" i="20"/>
  <c r="Q42" i="7" s="1"/>
  <c r="P58" i="20"/>
  <c r="O58" i="20"/>
  <c r="O42" i="7" s="1"/>
  <c r="N58" i="20"/>
  <c r="N42" i="7" s="1"/>
  <c r="M58" i="20"/>
  <c r="L58" i="20"/>
  <c r="K58" i="20"/>
  <c r="K42" i="7" s="1"/>
  <c r="J58" i="20"/>
  <c r="I58" i="20"/>
  <c r="I42" i="7" s="1"/>
  <c r="H58" i="20"/>
  <c r="G58" i="20"/>
  <c r="G42" i="7" s="1"/>
  <c r="F58" i="20"/>
  <c r="E58" i="20"/>
  <c r="D58" i="20"/>
  <c r="C58" i="20"/>
  <c r="B58" i="20"/>
  <c r="W54" i="20"/>
  <c r="V54" i="20"/>
  <c r="V68" i="4" s="1"/>
  <c r="V141" i="4" s="1"/>
  <c r="U54" i="20"/>
  <c r="U71" i="20" s="1"/>
  <c r="T54" i="20"/>
  <c r="S54" i="20"/>
  <c r="R54" i="20"/>
  <c r="R71" i="20" s="1"/>
  <c r="Q54" i="20"/>
  <c r="P54" i="20"/>
  <c r="P68" i="4" s="1"/>
  <c r="O54" i="20"/>
  <c r="O68" i="4" s="1"/>
  <c r="O141" i="4" s="1"/>
  <c r="N54" i="20"/>
  <c r="N79" i="20" s="1"/>
  <c r="M54" i="20"/>
  <c r="M51" i="20" s="1"/>
  <c r="M65" i="4" s="1"/>
  <c r="L54" i="20"/>
  <c r="K54" i="20"/>
  <c r="J54" i="20"/>
  <c r="J71" i="20" s="1"/>
  <c r="I54" i="20"/>
  <c r="I68" i="4" s="1"/>
  <c r="H54" i="20"/>
  <c r="H71" i="20" s="1"/>
  <c r="G54" i="20"/>
  <c r="F54" i="20"/>
  <c r="E54" i="20"/>
  <c r="E68" i="4" s="1"/>
  <c r="E141" i="4" s="1"/>
  <c r="D54" i="20"/>
  <c r="D71" i="20" s="1"/>
  <c r="C54" i="20"/>
  <c r="C68" i="4" s="1"/>
  <c r="B54" i="20"/>
  <c r="B71" i="20" s="1"/>
  <c r="W53" i="20"/>
  <c r="V53" i="20"/>
  <c r="V70" i="20" s="1"/>
  <c r="U53" i="20"/>
  <c r="U70" i="20" s="1"/>
  <c r="T53" i="20"/>
  <c r="S53" i="20"/>
  <c r="R53" i="20"/>
  <c r="R70" i="20" s="1"/>
  <c r="Q53" i="20"/>
  <c r="Q70" i="20" s="1"/>
  <c r="P53" i="20"/>
  <c r="O53" i="20"/>
  <c r="N53" i="20"/>
  <c r="N70" i="20" s="1"/>
  <c r="M53" i="20"/>
  <c r="M70" i="20" s="1"/>
  <c r="L53" i="20"/>
  <c r="K53" i="20"/>
  <c r="K70" i="20" s="1"/>
  <c r="J53" i="20"/>
  <c r="J70" i="20" s="1"/>
  <c r="I53" i="20"/>
  <c r="I70" i="20" s="1"/>
  <c r="H53" i="20"/>
  <c r="G53" i="20"/>
  <c r="F53" i="20"/>
  <c r="F70" i="20" s="1"/>
  <c r="E53" i="20"/>
  <c r="E70" i="20" s="1"/>
  <c r="D53" i="20"/>
  <c r="D67" i="4" s="1"/>
  <c r="C53" i="20"/>
  <c r="C70" i="20" s="1"/>
  <c r="B53" i="20"/>
  <c r="B70" i="20" s="1"/>
  <c r="W52" i="20"/>
  <c r="W66" i="4" s="1"/>
  <c r="V52" i="20"/>
  <c r="V66" i="4" s="1"/>
  <c r="V139" i="4" s="1"/>
  <c r="U52" i="20"/>
  <c r="U66" i="4" s="1"/>
  <c r="T52" i="20"/>
  <c r="S52" i="20"/>
  <c r="R52" i="20"/>
  <c r="Q52" i="20"/>
  <c r="Q69" i="20" s="1"/>
  <c r="P52" i="20"/>
  <c r="O52" i="20"/>
  <c r="O66" i="4" s="1"/>
  <c r="N52" i="20"/>
  <c r="M52" i="20"/>
  <c r="L52" i="20"/>
  <c r="L51" i="20" s="1"/>
  <c r="L65" i="4" s="1"/>
  <c r="K52" i="20"/>
  <c r="J52" i="20"/>
  <c r="I52" i="20"/>
  <c r="H52" i="20"/>
  <c r="G52" i="20"/>
  <c r="F52" i="20"/>
  <c r="E52" i="20"/>
  <c r="D52" i="20"/>
  <c r="D69" i="20" s="1"/>
  <c r="C52" i="20"/>
  <c r="C77" i="20" s="1"/>
  <c r="B52" i="20"/>
  <c r="T51" i="20"/>
  <c r="D51" i="20"/>
  <c r="D65" i="4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F13" i="4" s="1"/>
  <c r="E3" i="20"/>
  <c r="D3" i="20"/>
  <c r="C3" i="20"/>
  <c r="B3" i="20"/>
  <c r="B13" i="4" s="1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J209" i="19"/>
  <c r="B209" i="19"/>
  <c r="W208" i="19"/>
  <c r="V208" i="19"/>
  <c r="U208" i="19"/>
  <c r="T208" i="19"/>
  <c r="S208" i="19"/>
  <c r="R208" i="19"/>
  <c r="Q208" i="19"/>
  <c r="P208" i="19"/>
  <c r="O208" i="19"/>
  <c r="N208" i="19"/>
  <c r="N197" i="19" s="1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K203" i="19"/>
  <c r="F203" i="19"/>
  <c r="C203" i="19"/>
  <c r="B203" i="19"/>
  <c r="W202" i="19"/>
  <c r="W197" i="19" s="1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O197" i="19" s="1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M197" i="19" s="1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B197" i="19" s="1"/>
  <c r="F197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U209" i="19" s="1"/>
  <c r="T142" i="19"/>
  <c r="T209" i="19" s="1"/>
  <c r="S142" i="19"/>
  <c r="S209" i="19" s="1"/>
  <c r="R142" i="19"/>
  <c r="R209" i="19" s="1"/>
  <c r="Q142" i="19"/>
  <c r="P142" i="19"/>
  <c r="O142" i="19"/>
  <c r="N142" i="19"/>
  <c r="M142" i="19"/>
  <c r="M209" i="19" s="1"/>
  <c r="L142" i="19"/>
  <c r="L209" i="19" s="1"/>
  <c r="K142" i="19"/>
  <c r="K209" i="19" s="1"/>
  <c r="J142" i="19"/>
  <c r="I142" i="19"/>
  <c r="H142" i="19"/>
  <c r="G142" i="19"/>
  <c r="F142" i="19"/>
  <c r="E142" i="19"/>
  <c r="E209" i="19" s="1"/>
  <c r="D142" i="19"/>
  <c r="D209" i="19" s="1"/>
  <c r="C142" i="19"/>
  <c r="C209" i="19" s="1"/>
  <c r="B142" i="19"/>
  <c r="W121" i="19"/>
  <c r="W203" i="19" s="1"/>
  <c r="V121" i="19"/>
  <c r="V203" i="19" s="1"/>
  <c r="U121" i="19"/>
  <c r="T121" i="19"/>
  <c r="S121" i="19"/>
  <c r="S203" i="19" s="1"/>
  <c r="R121" i="19"/>
  <c r="R203" i="19" s="1"/>
  <c r="Q121" i="19"/>
  <c r="Q203" i="19" s="1"/>
  <c r="P121" i="19"/>
  <c r="O121" i="19"/>
  <c r="O203" i="19" s="1"/>
  <c r="N121" i="19"/>
  <c r="N203" i="19" s="1"/>
  <c r="M121" i="19"/>
  <c r="L121" i="19"/>
  <c r="K121" i="19"/>
  <c r="J121" i="19"/>
  <c r="J203" i="19" s="1"/>
  <c r="I121" i="19"/>
  <c r="I203" i="19" s="1"/>
  <c r="H121" i="19"/>
  <c r="G121" i="19"/>
  <c r="G203" i="19" s="1"/>
  <c r="F121" i="19"/>
  <c r="E121" i="19"/>
  <c r="D121" i="19"/>
  <c r="C121" i="19"/>
  <c r="B121" i="19"/>
  <c r="W93" i="19"/>
  <c r="V93" i="19"/>
  <c r="V190" i="19" s="1"/>
  <c r="U93" i="19"/>
  <c r="T93" i="19"/>
  <c r="S93" i="19"/>
  <c r="R93" i="19"/>
  <c r="Q93" i="19"/>
  <c r="P93" i="19"/>
  <c r="O93" i="19"/>
  <c r="N93" i="19"/>
  <c r="N190" i="19" s="1"/>
  <c r="M93" i="19"/>
  <c r="L93" i="19"/>
  <c r="K93" i="19"/>
  <c r="J93" i="19"/>
  <c r="I93" i="19"/>
  <c r="H93" i="19"/>
  <c r="G93" i="19"/>
  <c r="F93" i="19"/>
  <c r="E93" i="19"/>
  <c r="D93" i="19"/>
  <c r="C93" i="19"/>
  <c r="B93" i="19"/>
  <c r="B190" i="19" s="1"/>
  <c r="W72" i="19"/>
  <c r="V72" i="19"/>
  <c r="U72" i="19"/>
  <c r="T72" i="19"/>
  <c r="S72" i="19"/>
  <c r="R72" i="19"/>
  <c r="Q72" i="19"/>
  <c r="P72" i="19"/>
  <c r="O72" i="19"/>
  <c r="O61" i="19" s="1"/>
  <c r="N72" i="19"/>
  <c r="M72" i="19"/>
  <c r="L72" i="19"/>
  <c r="K72" i="19"/>
  <c r="J72" i="19"/>
  <c r="J61" i="19" s="1"/>
  <c r="J81" i="16" s="1"/>
  <c r="J110" i="4" s="1"/>
  <c r="I72" i="19"/>
  <c r="H72" i="19"/>
  <c r="G72" i="19"/>
  <c r="G61" i="19" s="1"/>
  <c r="G81" i="16" s="1"/>
  <c r="F72" i="19"/>
  <c r="F61" i="19" s="1"/>
  <c r="E72" i="19"/>
  <c r="D72" i="19"/>
  <c r="C72" i="19"/>
  <c r="B72" i="19"/>
  <c r="B61" i="19" s="1"/>
  <c r="W61" i="19"/>
  <c r="V61" i="19"/>
  <c r="V184" i="19" s="1"/>
  <c r="U61" i="19"/>
  <c r="U229" i="19" s="1"/>
  <c r="R61" i="19"/>
  <c r="R184" i="19" s="1"/>
  <c r="N61" i="19"/>
  <c r="N229" i="19" s="1"/>
  <c r="W44" i="19"/>
  <c r="V44" i="19"/>
  <c r="V5" i="19" s="1"/>
  <c r="U44" i="19"/>
  <c r="T44" i="19"/>
  <c r="S44" i="19"/>
  <c r="R44" i="19"/>
  <c r="R5" i="19" s="1"/>
  <c r="Q44" i="19"/>
  <c r="Q5" i="19" s="1"/>
  <c r="P44" i="19"/>
  <c r="O44" i="19"/>
  <c r="N44" i="19"/>
  <c r="N5" i="19" s="1"/>
  <c r="M44" i="19"/>
  <c r="L44" i="19"/>
  <c r="K44" i="19"/>
  <c r="J44" i="19"/>
  <c r="J5" i="19" s="1"/>
  <c r="I44" i="19"/>
  <c r="I5" i="19" s="1"/>
  <c r="H44" i="19"/>
  <c r="G44" i="19"/>
  <c r="F44" i="19"/>
  <c r="F5" i="19" s="1"/>
  <c r="E44" i="19"/>
  <c r="D44" i="19"/>
  <c r="C44" i="19"/>
  <c r="B44" i="19"/>
  <c r="B5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I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V203" i="18"/>
  <c r="U203" i="18"/>
  <c r="F203" i="18"/>
  <c r="W202" i="18"/>
  <c r="V202" i="18"/>
  <c r="U202" i="18"/>
  <c r="T202" i="18"/>
  <c r="S202" i="18"/>
  <c r="R202" i="18"/>
  <c r="R197" i="18" s="1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Q197" i="18" s="1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J197" i="18" s="1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T197" i="18" s="1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I197" i="18"/>
  <c r="B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W190" i="18"/>
  <c r="T190" i="18"/>
  <c r="L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M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S178" i="18" s="1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W178" i="18" s="1"/>
  <c r="V179" i="18"/>
  <c r="U179" i="18"/>
  <c r="T179" i="18"/>
  <c r="S179" i="18"/>
  <c r="R179" i="18"/>
  <c r="Q179" i="18"/>
  <c r="P179" i="18"/>
  <c r="P178" i="18" s="1"/>
  <c r="O179" i="18"/>
  <c r="N179" i="18"/>
  <c r="M179" i="18"/>
  <c r="L179" i="18"/>
  <c r="K179" i="18"/>
  <c r="J179" i="18"/>
  <c r="I179" i="18"/>
  <c r="H179" i="18"/>
  <c r="H178" i="18" s="1"/>
  <c r="G179" i="18"/>
  <c r="F179" i="18"/>
  <c r="E179" i="18"/>
  <c r="D179" i="18"/>
  <c r="C179" i="18"/>
  <c r="B179" i="18"/>
  <c r="W142" i="18"/>
  <c r="W209" i="18" s="1"/>
  <c r="V142" i="18"/>
  <c r="V209" i="18" s="1"/>
  <c r="U142" i="18"/>
  <c r="T142" i="18"/>
  <c r="T209" i="18" s="1"/>
  <c r="S142" i="18"/>
  <c r="R142" i="18"/>
  <c r="R209" i="18" s="1"/>
  <c r="Q142" i="18"/>
  <c r="Q209" i="18" s="1"/>
  <c r="P142" i="18"/>
  <c r="P209" i="18" s="1"/>
  <c r="O142" i="18"/>
  <c r="O209" i="18" s="1"/>
  <c r="N142" i="18"/>
  <c r="M142" i="18"/>
  <c r="L142" i="18"/>
  <c r="L209" i="18" s="1"/>
  <c r="K142" i="18"/>
  <c r="J142" i="18"/>
  <c r="J209" i="18" s="1"/>
  <c r="I142" i="18"/>
  <c r="H142" i="18"/>
  <c r="H209" i="18" s="1"/>
  <c r="G142" i="18"/>
  <c r="G209" i="18" s="1"/>
  <c r="F142" i="18"/>
  <c r="F209" i="18" s="1"/>
  <c r="E142" i="18"/>
  <c r="D142" i="18"/>
  <c r="D209" i="18" s="1"/>
  <c r="C142" i="18"/>
  <c r="B142" i="18"/>
  <c r="B209" i="18" s="1"/>
  <c r="W121" i="18"/>
  <c r="V121" i="18"/>
  <c r="U121" i="18"/>
  <c r="T121" i="18"/>
  <c r="S121" i="18"/>
  <c r="R121" i="18"/>
  <c r="R203" i="18" s="1"/>
  <c r="Q121" i="18"/>
  <c r="Q203" i="18" s="1"/>
  <c r="P121" i="18"/>
  <c r="P203" i="18" s="1"/>
  <c r="O121" i="18"/>
  <c r="N121" i="18"/>
  <c r="N203" i="18" s="1"/>
  <c r="M121" i="18"/>
  <c r="M203" i="18" s="1"/>
  <c r="L121" i="18"/>
  <c r="K121" i="18"/>
  <c r="J121" i="18"/>
  <c r="J203" i="18" s="1"/>
  <c r="I121" i="18"/>
  <c r="I203" i="18" s="1"/>
  <c r="H121" i="18"/>
  <c r="H203" i="18" s="1"/>
  <c r="G121" i="18"/>
  <c r="F121" i="18"/>
  <c r="E121" i="18"/>
  <c r="E203" i="18" s="1"/>
  <c r="D121" i="18"/>
  <c r="C121" i="18"/>
  <c r="B121" i="18"/>
  <c r="B203" i="18" s="1"/>
  <c r="W93" i="18"/>
  <c r="V93" i="18"/>
  <c r="U93" i="18"/>
  <c r="T93" i="18"/>
  <c r="S93" i="18"/>
  <c r="S190" i="18" s="1"/>
  <c r="R93" i="18"/>
  <c r="Q93" i="18"/>
  <c r="P93" i="18"/>
  <c r="P190" i="18" s="1"/>
  <c r="O93" i="18"/>
  <c r="O190" i="18" s="1"/>
  <c r="N93" i="18"/>
  <c r="M93" i="18"/>
  <c r="L93" i="18"/>
  <c r="K93" i="18"/>
  <c r="J93" i="18"/>
  <c r="I93" i="18"/>
  <c r="H93" i="18"/>
  <c r="H190" i="18" s="1"/>
  <c r="G93" i="18"/>
  <c r="G190" i="18" s="1"/>
  <c r="F93" i="18"/>
  <c r="E93" i="18"/>
  <c r="D93" i="18"/>
  <c r="D190" i="18" s="1"/>
  <c r="C93" i="18"/>
  <c r="C190" i="18" s="1"/>
  <c r="B93" i="18"/>
  <c r="W72" i="18"/>
  <c r="V72" i="18"/>
  <c r="V184" i="18" s="1"/>
  <c r="U72" i="18"/>
  <c r="U184" i="18" s="1"/>
  <c r="T72" i="18"/>
  <c r="S72" i="18"/>
  <c r="R72" i="18"/>
  <c r="R184" i="18" s="1"/>
  <c r="Q72" i="18"/>
  <c r="P72" i="18"/>
  <c r="P184" i="18" s="1"/>
  <c r="O72" i="18"/>
  <c r="N72" i="18"/>
  <c r="M72" i="18"/>
  <c r="L72" i="18"/>
  <c r="K72" i="18"/>
  <c r="J72" i="18"/>
  <c r="J184" i="18" s="1"/>
  <c r="I72" i="18"/>
  <c r="H72" i="18"/>
  <c r="G72" i="18"/>
  <c r="F72" i="18"/>
  <c r="F184" i="18" s="1"/>
  <c r="E72" i="18"/>
  <c r="E184" i="18" s="1"/>
  <c r="D72" i="18"/>
  <c r="C72" i="18"/>
  <c r="C184" i="18" s="1"/>
  <c r="B72" i="18"/>
  <c r="B184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96" i="16" s="1"/>
  <c r="V16" i="18"/>
  <c r="V223" i="18" s="1"/>
  <c r="U16" i="18"/>
  <c r="U223" i="18" s="1"/>
  <c r="T16" i="18"/>
  <c r="T96" i="16" s="1"/>
  <c r="S16" i="18"/>
  <c r="S96" i="16" s="1"/>
  <c r="R16" i="18"/>
  <c r="R96" i="16" s="1"/>
  <c r="Q16" i="18"/>
  <c r="Q96" i="16" s="1"/>
  <c r="P16" i="18"/>
  <c r="P96" i="16" s="1"/>
  <c r="O16" i="18"/>
  <c r="N16" i="18"/>
  <c r="N223" i="18" s="1"/>
  <c r="M16" i="18"/>
  <c r="M223" i="18" s="1"/>
  <c r="L16" i="18"/>
  <c r="K16" i="18"/>
  <c r="J16" i="18"/>
  <c r="J96" i="16" s="1"/>
  <c r="I16" i="18"/>
  <c r="H16" i="18"/>
  <c r="H96" i="16" s="1"/>
  <c r="G16" i="18"/>
  <c r="F16" i="18"/>
  <c r="F223" i="18" s="1"/>
  <c r="E16" i="18"/>
  <c r="E223" i="18" s="1"/>
  <c r="D16" i="18"/>
  <c r="D96" i="16" s="1"/>
  <c r="C16" i="18"/>
  <c r="B16" i="18"/>
  <c r="I5" i="18"/>
  <c r="I161" i="18" s="1"/>
  <c r="F5" i="18"/>
  <c r="E5" i="18"/>
  <c r="E175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V248" i="17"/>
  <c r="S248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P240" i="17" s="1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M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S226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P209" i="17"/>
  <c r="O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P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I197" i="17" s="1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90" i="17"/>
  <c r="V190" i="17"/>
  <c r="F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C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T178" i="17" s="1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W178" i="17" s="1"/>
  <c r="V179" i="17"/>
  <c r="V178" i="17" s="1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I178" i="17" s="1"/>
  <c r="H179" i="17"/>
  <c r="H178" i="17" s="1"/>
  <c r="G179" i="17"/>
  <c r="F179" i="17"/>
  <c r="E179" i="17"/>
  <c r="D179" i="17"/>
  <c r="C179" i="17"/>
  <c r="B179" i="17"/>
  <c r="W142" i="17"/>
  <c r="W209" i="17" s="1"/>
  <c r="V142" i="17"/>
  <c r="V209" i="17" s="1"/>
  <c r="U142" i="17"/>
  <c r="T142" i="17"/>
  <c r="S142" i="17"/>
  <c r="S248" i="19" s="1"/>
  <c r="R142" i="17"/>
  <c r="R248" i="17" s="1"/>
  <c r="Q142" i="17"/>
  <c r="Q248" i="17" s="1"/>
  <c r="P142" i="17"/>
  <c r="P248" i="17" s="1"/>
  <c r="O142" i="17"/>
  <c r="O248" i="17" s="1"/>
  <c r="N142" i="17"/>
  <c r="N209" i="17" s="1"/>
  <c r="M142" i="17"/>
  <c r="L142" i="17"/>
  <c r="K142" i="17"/>
  <c r="K248" i="19" s="1"/>
  <c r="J142" i="17"/>
  <c r="J248" i="19" s="1"/>
  <c r="I142" i="17"/>
  <c r="I248" i="17" s="1"/>
  <c r="H142" i="17"/>
  <c r="H248" i="17" s="1"/>
  <c r="G142" i="17"/>
  <c r="G248" i="17" s="1"/>
  <c r="F142" i="17"/>
  <c r="F248" i="17" s="1"/>
  <c r="E142" i="17"/>
  <c r="D142" i="17"/>
  <c r="C142" i="17"/>
  <c r="C248" i="19" s="1"/>
  <c r="B142" i="17"/>
  <c r="B248" i="17" s="1"/>
  <c r="W121" i="17"/>
  <c r="V121" i="17"/>
  <c r="U121" i="17"/>
  <c r="U246" i="17" s="1"/>
  <c r="T121" i="17"/>
  <c r="T246" i="17" s="1"/>
  <c r="S121" i="17"/>
  <c r="R121" i="17"/>
  <c r="Q121" i="17"/>
  <c r="P121" i="17"/>
  <c r="P246" i="17" s="1"/>
  <c r="O121" i="17"/>
  <c r="N121" i="17"/>
  <c r="N246" i="19" s="1"/>
  <c r="M121" i="17"/>
  <c r="M246" i="17" s="1"/>
  <c r="L121" i="17"/>
  <c r="L203" i="17" s="1"/>
  <c r="K121" i="17"/>
  <c r="K203" i="17" s="1"/>
  <c r="J121" i="17"/>
  <c r="I121" i="17"/>
  <c r="H121" i="17"/>
  <c r="H246" i="17" s="1"/>
  <c r="G121" i="17"/>
  <c r="G246" i="19" s="1"/>
  <c r="F121" i="17"/>
  <c r="F246" i="19" s="1"/>
  <c r="E121" i="17"/>
  <c r="E246" i="17" s="1"/>
  <c r="D121" i="17"/>
  <c r="D246" i="17" s="1"/>
  <c r="C121" i="17"/>
  <c r="B121" i="17"/>
  <c r="W93" i="17"/>
  <c r="W237" i="19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P93" i="17"/>
  <c r="O93" i="17"/>
  <c r="N93" i="17"/>
  <c r="N190" i="17" s="1"/>
  <c r="M93" i="17"/>
  <c r="M237" i="17" s="1"/>
  <c r="L93" i="17"/>
  <c r="L190" i="17" s="1"/>
  <c r="K93" i="17"/>
  <c r="K237" i="17" s="1"/>
  <c r="J93" i="17"/>
  <c r="J237" i="17" s="1"/>
  <c r="I93" i="17"/>
  <c r="H93" i="17"/>
  <c r="G93" i="17"/>
  <c r="G237" i="19" s="1"/>
  <c r="F93" i="17"/>
  <c r="F237" i="17" s="1"/>
  <c r="E93" i="17"/>
  <c r="E237" i="17" s="1"/>
  <c r="D93" i="17"/>
  <c r="D190" i="17" s="1"/>
  <c r="C93" i="17"/>
  <c r="C190" i="17" s="1"/>
  <c r="B93" i="17"/>
  <c r="B190" i="17" s="1"/>
  <c r="W72" i="17"/>
  <c r="W184" i="17" s="1"/>
  <c r="V72" i="17"/>
  <c r="U72" i="17"/>
  <c r="U235" i="17" s="1"/>
  <c r="T72" i="17"/>
  <c r="T235" i="17" s="1"/>
  <c r="S72" i="17"/>
  <c r="S235" i="19" s="1"/>
  <c r="R72" i="17"/>
  <c r="R235" i="19" s="1"/>
  <c r="Q72" i="17"/>
  <c r="Q235" i="17" s="1"/>
  <c r="P72" i="17"/>
  <c r="P184" i="17" s="1"/>
  <c r="O72" i="17"/>
  <c r="N72" i="17"/>
  <c r="M72" i="17"/>
  <c r="M184" i="17" s="1"/>
  <c r="L72" i="17"/>
  <c r="L235" i="17" s="1"/>
  <c r="K72" i="17"/>
  <c r="J72" i="17"/>
  <c r="I72" i="17"/>
  <c r="I235" i="17" s="1"/>
  <c r="H72" i="17"/>
  <c r="H235" i="17" s="1"/>
  <c r="G72" i="17"/>
  <c r="F72" i="17"/>
  <c r="E72" i="17"/>
  <c r="E235" i="17" s="1"/>
  <c r="D72" i="17"/>
  <c r="D235" i="17" s="1"/>
  <c r="C72" i="17"/>
  <c r="B72" i="17"/>
  <c r="B235" i="19" s="1"/>
  <c r="W44" i="17"/>
  <c r="W5" i="17" s="1"/>
  <c r="W168" i="17" s="1"/>
  <c r="V44" i="17"/>
  <c r="V226" i="19" s="1"/>
  <c r="U44" i="17"/>
  <c r="U5" i="17" s="1"/>
  <c r="T44" i="17"/>
  <c r="S44" i="17"/>
  <c r="S226" i="19" s="1"/>
  <c r="R44" i="17"/>
  <c r="R226" i="17" s="1"/>
  <c r="Q44" i="17"/>
  <c r="Q226" i="17" s="1"/>
  <c r="P44" i="17"/>
  <c r="P226" i="17" s="1"/>
  <c r="O44" i="17"/>
  <c r="O226" i="17" s="1"/>
  <c r="N44" i="17"/>
  <c r="N226" i="19" s="1"/>
  <c r="M44" i="17"/>
  <c r="L44" i="17"/>
  <c r="K44" i="17"/>
  <c r="K226" i="19" s="1"/>
  <c r="J44" i="17"/>
  <c r="J226" i="19" s="1"/>
  <c r="I44" i="17"/>
  <c r="I226" i="17" s="1"/>
  <c r="H44" i="17"/>
  <c r="G44" i="17"/>
  <c r="G226" i="17" s="1"/>
  <c r="F44" i="17"/>
  <c r="E44" i="17"/>
  <c r="D44" i="17"/>
  <c r="C44" i="17"/>
  <c r="C226" i="19" s="1"/>
  <c r="B44" i="17"/>
  <c r="R5" i="17"/>
  <c r="R166" i="17" s="1"/>
  <c r="P5" i="17"/>
  <c r="P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I97" i="16"/>
  <c r="F97" i="16"/>
  <c r="O96" i="16"/>
  <c r="L96" i="16"/>
  <c r="K96" i="16"/>
  <c r="I96" i="16"/>
  <c r="G96" i="16"/>
  <c r="C96" i="16"/>
  <c r="B96" i="16"/>
  <c r="P93" i="16"/>
  <c r="G93" i="16"/>
  <c r="E92" i="16"/>
  <c r="R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P82" i="16"/>
  <c r="P111" i="4" s="1"/>
  <c r="O82" i="16"/>
  <c r="N82" i="16"/>
  <c r="M82" i="16"/>
  <c r="L82" i="16"/>
  <c r="K82" i="16"/>
  <c r="J82" i="16"/>
  <c r="J103" i="16" s="1"/>
  <c r="J166" i="4" s="1"/>
  <c r="I82" i="16"/>
  <c r="I103" i="16" s="1"/>
  <c r="I166" i="4" s="1"/>
  <c r="H82" i="16"/>
  <c r="H111" i="4" s="1"/>
  <c r="G82" i="16"/>
  <c r="F82" i="16"/>
  <c r="E82" i="16"/>
  <c r="D82" i="16"/>
  <c r="D111" i="4" s="1"/>
  <c r="C82" i="16"/>
  <c r="B82" i="16"/>
  <c r="B111" i="4" s="1"/>
  <c r="W81" i="16"/>
  <c r="W110" i="4" s="1"/>
  <c r="U81" i="16"/>
  <c r="W78" i="16"/>
  <c r="V78" i="16"/>
  <c r="V41" i="7" s="1"/>
  <c r="U78" i="16"/>
  <c r="U41" i="7" s="1"/>
  <c r="T78" i="16"/>
  <c r="T41" i="7" s="1"/>
  <c r="S78" i="16"/>
  <c r="R78" i="16"/>
  <c r="R41" i="7" s="1"/>
  <c r="Q78" i="16"/>
  <c r="P78" i="16"/>
  <c r="P41" i="7" s="1"/>
  <c r="O78" i="16"/>
  <c r="N78" i="16"/>
  <c r="M78" i="16"/>
  <c r="L78" i="16"/>
  <c r="K78" i="16"/>
  <c r="J78" i="16"/>
  <c r="J41" i="7" s="1"/>
  <c r="I78" i="16"/>
  <c r="H78" i="16"/>
  <c r="H41" i="7" s="1"/>
  <c r="G78" i="16"/>
  <c r="F78" i="16"/>
  <c r="F41" i="7" s="1"/>
  <c r="E78" i="16"/>
  <c r="D78" i="16"/>
  <c r="C78" i="16"/>
  <c r="B78" i="16"/>
  <c r="A74" i="16"/>
  <c r="A73" i="16"/>
  <c r="W72" i="16"/>
  <c r="W90" i="16" s="1"/>
  <c r="V72" i="16"/>
  <c r="V90" i="16" s="1"/>
  <c r="U72" i="16"/>
  <c r="U90" i="16" s="1"/>
  <c r="T72" i="16"/>
  <c r="S72" i="16"/>
  <c r="S90" i="16" s="1"/>
  <c r="R72" i="16"/>
  <c r="Q72" i="16"/>
  <c r="Q71" i="16" s="1"/>
  <c r="P72" i="16"/>
  <c r="P90" i="16" s="1"/>
  <c r="O72" i="16"/>
  <c r="O90" i="16" s="1"/>
  <c r="N72" i="16"/>
  <c r="N90" i="16" s="1"/>
  <c r="M72" i="16"/>
  <c r="M90" i="16" s="1"/>
  <c r="L72" i="16"/>
  <c r="K72" i="16"/>
  <c r="K90" i="16" s="1"/>
  <c r="J72" i="16"/>
  <c r="J71" i="16" s="1"/>
  <c r="I72" i="16"/>
  <c r="I71" i="16" s="1"/>
  <c r="H72" i="16"/>
  <c r="H90" i="16" s="1"/>
  <c r="G72" i="16"/>
  <c r="G90" i="16" s="1"/>
  <c r="F72" i="16"/>
  <c r="F90" i="16" s="1"/>
  <c r="E72" i="16"/>
  <c r="E90" i="16" s="1"/>
  <c r="D72" i="16"/>
  <c r="C72" i="16"/>
  <c r="C90" i="16" s="1"/>
  <c r="B72" i="16"/>
  <c r="B71" i="16" s="1"/>
  <c r="A72" i="16"/>
  <c r="R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93" i="16" s="1"/>
  <c r="U55" i="16"/>
  <c r="T55" i="16"/>
  <c r="S55" i="16"/>
  <c r="S93" i="16" s="1"/>
  <c r="R55" i="16"/>
  <c r="R93" i="16" s="1"/>
  <c r="Q55" i="16"/>
  <c r="Q93" i="16" s="1"/>
  <c r="P55" i="16"/>
  <c r="O55" i="16"/>
  <c r="O103" i="16" s="1"/>
  <c r="N55" i="16"/>
  <c r="N93" i="16" s="1"/>
  <c r="M55" i="16"/>
  <c r="L55" i="16"/>
  <c r="K55" i="16"/>
  <c r="K93" i="16" s="1"/>
  <c r="J55" i="16"/>
  <c r="J93" i="16" s="1"/>
  <c r="I55" i="16"/>
  <c r="I93" i="16" s="1"/>
  <c r="H55" i="16"/>
  <c r="H93" i="16" s="1"/>
  <c r="G55" i="16"/>
  <c r="F55" i="16"/>
  <c r="F93" i="16" s="1"/>
  <c r="E55" i="16"/>
  <c r="D55" i="16"/>
  <c r="C55" i="16"/>
  <c r="C93" i="16" s="1"/>
  <c r="B55" i="16"/>
  <c r="B93" i="16" s="1"/>
  <c r="W54" i="16"/>
  <c r="W92" i="16" s="1"/>
  <c r="V54" i="16"/>
  <c r="U54" i="16"/>
  <c r="U102" i="16" s="1"/>
  <c r="T54" i="16"/>
  <c r="T92" i="16" s="1"/>
  <c r="S54" i="16"/>
  <c r="S63" i="4" s="1"/>
  <c r="R54" i="16"/>
  <c r="Q54" i="16"/>
  <c r="Q92" i="16" s="1"/>
  <c r="P54" i="16"/>
  <c r="P92" i="16" s="1"/>
  <c r="O54" i="16"/>
  <c r="O92" i="16" s="1"/>
  <c r="N54" i="16"/>
  <c r="N92" i="16" s="1"/>
  <c r="M54" i="16"/>
  <c r="L54" i="16"/>
  <c r="L92" i="16" s="1"/>
  <c r="K54" i="16"/>
  <c r="J54" i="16"/>
  <c r="I54" i="16"/>
  <c r="I92" i="16" s="1"/>
  <c r="H54" i="16"/>
  <c r="H92" i="16" s="1"/>
  <c r="G54" i="16"/>
  <c r="G92" i="16" s="1"/>
  <c r="F54" i="16"/>
  <c r="F92" i="16" s="1"/>
  <c r="E54" i="16"/>
  <c r="D54" i="16"/>
  <c r="D92" i="16" s="1"/>
  <c r="C54" i="16"/>
  <c r="C63" i="4" s="1"/>
  <c r="B54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U3" i="16" s="1"/>
  <c r="U9" i="4" s="1"/>
  <c r="T4" i="16"/>
  <c r="T3" i="16" s="1"/>
  <c r="T9" i="4" s="1"/>
  <c r="S4" i="16"/>
  <c r="S3" i="16" s="1"/>
  <c r="S9" i="4" s="1"/>
  <c r="R4" i="16"/>
  <c r="R3" i="16" s="1"/>
  <c r="Q4" i="16"/>
  <c r="Q3" i="16" s="1"/>
  <c r="P4" i="16"/>
  <c r="P3" i="16" s="1"/>
  <c r="O4" i="16"/>
  <c r="O3" i="16" s="1"/>
  <c r="N4" i="16"/>
  <c r="N3" i="16" s="1"/>
  <c r="M4" i="16"/>
  <c r="M3" i="16" s="1"/>
  <c r="M9" i="4" s="1"/>
  <c r="L4" i="16"/>
  <c r="L3" i="16" s="1"/>
  <c r="K4" i="16"/>
  <c r="K3" i="16" s="1"/>
  <c r="K9" i="4" s="1"/>
  <c r="J4" i="16"/>
  <c r="J3" i="16" s="1"/>
  <c r="I4" i="16"/>
  <c r="I3" i="16" s="1"/>
  <c r="H4" i="16"/>
  <c r="H3" i="16" s="1"/>
  <c r="G4" i="16"/>
  <c r="G3" i="16" s="1"/>
  <c r="F4" i="16"/>
  <c r="F3" i="16" s="1"/>
  <c r="E4" i="16"/>
  <c r="D4" i="16"/>
  <c r="D3" i="16" s="1"/>
  <c r="C4" i="16"/>
  <c r="B4" i="16"/>
  <c r="B3" i="16" s="1"/>
  <c r="E3" i="16"/>
  <c r="C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I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Q187" i="15" s="1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R187" i="15" s="1"/>
  <c r="Q191" i="15"/>
  <c r="P191" i="15"/>
  <c r="O191" i="15"/>
  <c r="N191" i="15"/>
  <c r="M191" i="15"/>
  <c r="L191" i="15"/>
  <c r="K191" i="15"/>
  <c r="J191" i="15"/>
  <c r="J187" i="15" s="1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I187" i="15" s="1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B187" i="15"/>
  <c r="W185" i="15"/>
  <c r="O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T162" i="15" s="1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Q162" i="15" s="1"/>
  <c r="P164" i="15"/>
  <c r="O164" i="15"/>
  <c r="N164" i="15"/>
  <c r="M164" i="15"/>
  <c r="L164" i="15"/>
  <c r="L162" i="15" s="1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S162" i="15" s="1"/>
  <c r="R163" i="15"/>
  <c r="Q163" i="15"/>
  <c r="P163" i="15"/>
  <c r="O163" i="15"/>
  <c r="N163" i="15"/>
  <c r="M163" i="15"/>
  <c r="L163" i="15"/>
  <c r="K163" i="15"/>
  <c r="K162" i="15" s="1"/>
  <c r="J163" i="15"/>
  <c r="I163" i="15"/>
  <c r="H163" i="15"/>
  <c r="G163" i="15"/>
  <c r="F163" i="15"/>
  <c r="F162" i="15" s="1"/>
  <c r="E163" i="15"/>
  <c r="D163" i="15"/>
  <c r="D162" i="15" s="1"/>
  <c r="C163" i="15"/>
  <c r="B163" i="15"/>
  <c r="W141" i="15"/>
  <c r="V141" i="15"/>
  <c r="U141" i="15"/>
  <c r="T141" i="15"/>
  <c r="T115" i="15" s="1"/>
  <c r="S141" i="15"/>
  <c r="R141" i="15"/>
  <c r="R115" i="15" s="1"/>
  <c r="Q141" i="15"/>
  <c r="P141" i="15"/>
  <c r="O141" i="15"/>
  <c r="N141" i="15"/>
  <c r="M141" i="15"/>
  <c r="L141" i="15"/>
  <c r="L261" i="15" s="1"/>
  <c r="K141" i="15"/>
  <c r="J141" i="15"/>
  <c r="J261" i="15" s="1"/>
  <c r="I141" i="15"/>
  <c r="H141" i="15"/>
  <c r="H115" i="15" s="1"/>
  <c r="G141" i="15"/>
  <c r="G115" i="15" s="1"/>
  <c r="G211" i="15" s="1"/>
  <c r="F141" i="15"/>
  <c r="E141" i="15"/>
  <c r="E115" i="15" s="1"/>
  <c r="D141" i="15"/>
  <c r="D115" i="15" s="1"/>
  <c r="C141" i="15"/>
  <c r="B141" i="15"/>
  <c r="B115" i="15" s="1"/>
  <c r="B78" i="12" s="1"/>
  <c r="B107" i="4" s="1"/>
  <c r="W115" i="15"/>
  <c r="W211" i="15" s="1"/>
  <c r="U115" i="15"/>
  <c r="U211" i="15" s="1"/>
  <c r="P115" i="15"/>
  <c r="P253" i="15" s="1"/>
  <c r="W97" i="15"/>
  <c r="W251" i="15" s="1"/>
  <c r="V97" i="15"/>
  <c r="V251" i="15" s="1"/>
  <c r="U97" i="15"/>
  <c r="T97" i="15"/>
  <c r="T251" i="15" s="1"/>
  <c r="S97" i="15"/>
  <c r="S251" i="15" s="1"/>
  <c r="R97" i="15"/>
  <c r="R251" i="15" s="1"/>
  <c r="Q97" i="15"/>
  <c r="Q251" i="15" s="1"/>
  <c r="P97" i="15"/>
  <c r="P199" i="15" s="1"/>
  <c r="O97" i="15"/>
  <c r="O199" i="15" s="1"/>
  <c r="N97" i="15"/>
  <c r="N251" i="15" s="1"/>
  <c r="M97" i="15"/>
  <c r="L97" i="15"/>
  <c r="L251" i="15" s="1"/>
  <c r="K97" i="15"/>
  <c r="K251" i="15" s="1"/>
  <c r="J97" i="15"/>
  <c r="J251" i="15" s="1"/>
  <c r="I97" i="15"/>
  <c r="I251" i="15" s="1"/>
  <c r="H97" i="15"/>
  <c r="H199" i="15" s="1"/>
  <c r="G97" i="15"/>
  <c r="G199" i="15" s="1"/>
  <c r="F97" i="15"/>
  <c r="F199" i="15" s="1"/>
  <c r="E97" i="15"/>
  <c r="E199" i="15" s="1"/>
  <c r="D97" i="15"/>
  <c r="D251" i="15" s="1"/>
  <c r="C97" i="15"/>
  <c r="C251" i="15" s="1"/>
  <c r="B97" i="15"/>
  <c r="B251" i="15" s="1"/>
  <c r="W53" i="15"/>
  <c r="V53" i="15"/>
  <c r="U53" i="15"/>
  <c r="T53" i="15"/>
  <c r="S53" i="15"/>
  <c r="R53" i="15"/>
  <c r="Q53" i="15"/>
  <c r="Q34" i="15" s="1"/>
  <c r="P53" i="15"/>
  <c r="P34" i="15" s="1"/>
  <c r="P71" i="12" s="1"/>
  <c r="P70" i="12" s="1"/>
  <c r="O53" i="15"/>
  <c r="N53" i="15"/>
  <c r="M53" i="15"/>
  <c r="L53" i="15"/>
  <c r="K53" i="15"/>
  <c r="J53" i="15"/>
  <c r="J34" i="15" s="1"/>
  <c r="I53" i="15"/>
  <c r="I34" i="15" s="1"/>
  <c r="I76" i="12" s="1"/>
  <c r="H53" i="15"/>
  <c r="H34" i="15" s="1"/>
  <c r="G53" i="15"/>
  <c r="G34" i="15" s="1"/>
  <c r="F53" i="15"/>
  <c r="E53" i="15"/>
  <c r="D53" i="15"/>
  <c r="C53" i="15"/>
  <c r="B53" i="15"/>
  <c r="B241" i="15" s="1"/>
  <c r="W34" i="15"/>
  <c r="W182" i="15" s="1"/>
  <c r="V34" i="15"/>
  <c r="V185" i="15" s="1"/>
  <c r="R34" i="15"/>
  <c r="R233" i="15" s="1"/>
  <c r="O34" i="15"/>
  <c r="O182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V251" i="14"/>
  <c r="F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T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U204" i="14" s="1"/>
  <c r="T208" i="14"/>
  <c r="S208" i="14"/>
  <c r="R208" i="14"/>
  <c r="Q208" i="14"/>
  <c r="P208" i="14"/>
  <c r="O208" i="14"/>
  <c r="N208" i="14"/>
  <c r="M208" i="14"/>
  <c r="M204" i="14" s="1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L204" i="14" s="1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W204" i="14" s="1"/>
  <c r="V205" i="14"/>
  <c r="V204" i="14" s="1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E204" i="14" s="1"/>
  <c r="D205" i="14"/>
  <c r="C205" i="14"/>
  <c r="B205" i="14"/>
  <c r="D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Q187" i="14" s="1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T187" i="14" s="1"/>
  <c r="S188" i="14"/>
  <c r="R188" i="14"/>
  <c r="Q188" i="14"/>
  <c r="P188" i="14"/>
  <c r="O188" i="14"/>
  <c r="N188" i="14"/>
  <c r="M188" i="14"/>
  <c r="M187" i="14" s="1"/>
  <c r="L188" i="14"/>
  <c r="L187" i="14" s="1"/>
  <c r="K188" i="14"/>
  <c r="J188" i="14"/>
  <c r="I188" i="14"/>
  <c r="H188" i="14"/>
  <c r="G188" i="14"/>
  <c r="F188" i="14"/>
  <c r="E188" i="14"/>
  <c r="E187" i="14" s="1"/>
  <c r="D188" i="14"/>
  <c r="C188" i="14"/>
  <c r="B188" i="14"/>
  <c r="U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V181" i="14"/>
  <c r="U181" i="14"/>
  <c r="T181" i="14"/>
  <c r="N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P171" i="14" s="1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Q171" i="14" s="1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E171" i="14" s="1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J171" i="14" s="1"/>
  <c r="I172" i="14"/>
  <c r="H172" i="14"/>
  <c r="G172" i="14"/>
  <c r="F172" i="14"/>
  <c r="E172" i="14"/>
  <c r="D172" i="14"/>
  <c r="C172" i="14"/>
  <c r="B172" i="14"/>
  <c r="B171" i="14" s="1"/>
  <c r="I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I162" i="14" s="1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E162" i="14" s="1"/>
  <c r="D164" i="14"/>
  <c r="C164" i="14"/>
  <c r="B164" i="14"/>
  <c r="W163" i="14"/>
  <c r="V163" i="14"/>
  <c r="U163" i="14"/>
  <c r="T163" i="14"/>
  <c r="S163" i="14"/>
  <c r="S162" i="14" s="1"/>
  <c r="R163" i="14"/>
  <c r="Q163" i="14"/>
  <c r="Q162" i="14" s="1"/>
  <c r="P163" i="14"/>
  <c r="P162" i="14" s="1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H162" i="14"/>
  <c r="W141" i="14"/>
  <c r="V141" i="14"/>
  <c r="U141" i="14"/>
  <c r="T141" i="14"/>
  <c r="T261" i="14" s="1"/>
  <c r="S141" i="14"/>
  <c r="S216" i="14" s="1"/>
  <c r="R141" i="14"/>
  <c r="R216" i="14" s="1"/>
  <c r="Q141" i="14"/>
  <c r="Q216" i="14" s="1"/>
  <c r="P141" i="14"/>
  <c r="P216" i="14" s="1"/>
  <c r="O141" i="14"/>
  <c r="N141" i="14"/>
  <c r="M141" i="14"/>
  <c r="M261" i="14" s="1"/>
  <c r="L141" i="14"/>
  <c r="L261" i="14" s="1"/>
  <c r="K141" i="14"/>
  <c r="K216" i="14" s="1"/>
  <c r="J141" i="14"/>
  <c r="J216" i="14" s="1"/>
  <c r="I141" i="14"/>
  <c r="I216" i="14" s="1"/>
  <c r="H141" i="14"/>
  <c r="H216" i="14" s="1"/>
  <c r="G141" i="14"/>
  <c r="F141" i="14"/>
  <c r="E141" i="14"/>
  <c r="D141" i="14"/>
  <c r="D216" i="14" s="1"/>
  <c r="C141" i="14"/>
  <c r="C216" i="14" s="1"/>
  <c r="B141" i="14"/>
  <c r="B216" i="14" s="1"/>
  <c r="W97" i="14"/>
  <c r="W199" i="14" s="1"/>
  <c r="V97" i="14"/>
  <c r="V199" i="14" s="1"/>
  <c r="U97" i="14"/>
  <c r="U251" i="14" s="1"/>
  <c r="T97" i="14"/>
  <c r="T251" i="14" s="1"/>
  <c r="S97" i="14"/>
  <c r="S199" i="14" s="1"/>
  <c r="R97" i="14"/>
  <c r="R199" i="14" s="1"/>
  <c r="Q97" i="14"/>
  <c r="Q199" i="14" s="1"/>
  <c r="P97" i="14"/>
  <c r="P199" i="14" s="1"/>
  <c r="O97" i="14"/>
  <c r="O199" i="14" s="1"/>
  <c r="N97" i="14"/>
  <c r="N199" i="14" s="1"/>
  <c r="M97" i="14"/>
  <c r="M251" i="14" s="1"/>
  <c r="L97" i="14"/>
  <c r="L251" i="14" s="1"/>
  <c r="K97" i="14"/>
  <c r="K199" i="14" s="1"/>
  <c r="J97" i="14"/>
  <c r="J199" i="14" s="1"/>
  <c r="I97" i="14"/>
  <c r="I199" i="14" s="1"/>
  <c r="H97" i="14"/>
  <c r="H199" i="14" s="1"/>
  <c r="G97" i="14"/>
  <c r="G199" i="14" s="1"/>
  <c r="F97" i="14"/>
  <c r="F199" i="14" s="1"/>
  <c r="E97" i="14"/>
  <c r="E251" i="14" s="1"/>
  <c r="D97" i="14"/>
  <c r="D251" i="14" s="1"/>
  <c r="C97" i="14"/>
  <c r="C199" i="14" s="1"/>
  <c r="B97" i="14"/>
  <c r="B199" i="14" s="1"/>
  <c r="W53" i="14"/>
  <c r="V53" i="14"/>
  <c r="U53" i="14"/>
  <c r="T53" i="14"/>
  <c r="S53" i="14"/>
  <c r="R53" i="14"/>
  <c r="Q53" i="14"/>
  <c r="P53" i="14"/>
  <c r="O53" i="14"/>
  <c r="N53" i="14"/>
  <c r="M53" i="14"/>
  <c r="M181" i="14" s="1"/>
  <c r="L53" i="14"/>
  <c r="L181" i="14" s="1"/>
  <c r="K53" i="14"/>
  <c r="J53" i="14"/>
  <c r="I53" i="14"/>
  <c r="H53" i="14"/>
  <c r="H241" i="14" s="1"/>
  <c r="G53" i="14"/>
  <c r="G241" i="14" s="1"/>
  <c r="F53" i="14"/>
  <c r="F241" i="14" s="1"/>
  <c r="E53" i="14"/>
  <c r="E181" i="14" s="1"/>
  <c r="D53" i="14"/>
  <c r="D181" i="14" s="1"/>
  <c r="C53" i="14"/>
  <c r="B53" i="14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F224" i="13" s="1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V204" i="13" s="1"/>
  <c r="U205" i="13"/>
  <c r="T205" i="13"/>
  <c r="S205" i="13"/>
  <c r="R205" i="13"/>
  <c r="Q205" i="13"/>
  <c r="P205" i="13"/>
  <c r="O205" i="13"/>
  <c r="N205" i="13"/>
  <c r="N204" i="13" s="1"/>
  <c r="M205" i="13"/>
  <c r="L205" i="13"/>
  <c r="K205" i="13"/>
  <c r="J205" i="13"/>
  <c r="I205" i="13"/>
  <c r="H205" i="13"/>
  <c r="G205" i="13"/>
  <c r="F205" i="13"/>
  <c r="F204" i="13" s="1"/>
  <c r="E205" i="13"/>
  <c r="E204" i="13" s="1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U199" i="13"/>
  <c r="E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R187" i="13" s="1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V187" i="13" s="1"/>
  <c r="U188" i="13"/>
  <c r="T188" i="13"/>
  <c r="S188" i="13"/>
  <c r="R188" i="13"/>
  <c r="Q188" i="13"/>
  <c r="P188" i="13"/>
  <c r="O188" i="13"/>
  <c r="O187" i="13" s="1"/>
  <c r="N188" i="13"/>
  <c r="N187" i="13" s="1"/>
  <c r="M188" i="13"/>
  <c r="L188" i="13"/>
  <c r="L187" i="13" s="1"/>
  <c r="K188" i="13"/>
  <c r="J188" i="13"/>
  <c r="I188" i="13"/>
  <c r="H188" i="13"/>
  <c r="G188" i="13"/>
  <c r="F188" i="13"/>
  <c r="F187" i="13" s="1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1" i="13"/>
  <c r="V181" i="13"/>
  <c r="U181" i="13"/>
  <c r="O181" i="13"/>
  <c r="N181" i="13"/>
  <c r="F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R171" i="13" s="1"/>
  <c r="Q172" i="13"/>
  <c r="P172" i="13"/>
  <c r="O172" i="13"/>
  <c r="N172" i="13"/>
  <c r="M172" i="13"/>
  <c r="L172" i="13"/>
  <c r="K172" i="13"/>
  <c r="J172" i="13"/>
  <c r="J171" i="13" s="1"/>
  <c r="I172" i="13"/>
  <c r="H172" i="13"/>
  <c r="G172" i="13"/>
  <c r="F172" i="13"/>
  <c r="E172" i="13"/>
  <c r="D172" i="13"/>
  <c r="C172" i="13"/>
  <c r="B172" i="13"/>
  <c r="B171" i="13" s="1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C162" i="13" s="1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R162" i="13" s="1"/>
  <c r="Q166" i="13"/>
  <c r="Q162" i="13" s="1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P162" i="13" s="1"/>
  <c r="O165" i="13"/>
  <c r="N165" i="13"/>
  <c r="M165" i="13"/>
  <c r="L165" i="13"/>
  <c r="K165" i="13"/>
  <c r="J165" i="13"/>
  <c r="I165" i="13"/>
  <c r="H165" i="13"/>
  <c r="H162" i="13" s="1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J162" i="13" s="1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D162" i="13" s="1"/>
  <c r="C163" i="13"/>
  <c r="B163" i="13"/>
  <c r="I162" i="13"/>
  <c r="B162" i="13"/>
  <c r="W141" i="13"/>
  <c r="V141" i="13"/>
  <c r="V261" i="13" s="1"/>
  <c r="U141" i="13"/>
  <c r="U261" i="13" s="1"/>
  <c r="T141" i="13"/>
  <c r="T216" i="13" s="1"/>
  <c r="S141" i="13"/>
  <c r="S216" i="13" s="1"/>
  <c r="R141" i="13"/>
  <c r="R216" i="13" s="1"/>
  <c r="Q141" i="13"/>
  <c r="P141" i="13"/>
  <c r="P261" i="14" s="1"/>
  <c r="O141" i="13"/>
  <c r="N141" i="13"/>
  <c r="N261" i="13" s="1"/>
  <c r="M141" i="13"/>
  <c r="M261" i="13" s="1"/>
  <c r="L141" i="13"/>
  <c r="L216" i="13" s="1"/>
  <c r="K141" i="13"/>
  <c r="K216" i="13" s="1"/>
  <c r="J141" i="13"/>
  <c r="J216" i="13" s="1"/>
  <c r="I141" i="13"/>
  <c r="H141" i="13"/>
  <c r="H261" i="14" s="1"/>
  <c r="G141" i="13"/>
  <c r="F141" i="13"/>
  <c r="F261" i="13" s="1"/>
  <c r="E141" i="13"/>
  <c r="E261" i="13" s="1"/>
  <c r="D141" i="13"/>
  <c r="D216" i="13" s="1"/>
  <c r="C141" i="13"/>
  <c r="C216" i="13" s="1"/>
  <c r="B141" i="13"/>
  <c r="B216" i="13" s="1"/>
  <c r="W97" i="13"/>
  <c r="V97" i="13"/>
  <c r="U97" i="13"/>
  <c r="U251" i="13" s="1"/>
  <c r="T97" i="13"/>
  <c r="T199" i="13" s="1"/>
  <c r="S97" i="13"/>
  <c r="S199" i="13" s="1"/>
  <c r="R97" i="13"/>
  <c r="R199" i="13" s="1"/>
  <c r="Q97" i="13"/>
  <c r="Q199" i="13" s="1"/>
  <c r="P97" i="13"/>
  <c r="P199" i="13" s="1"/>
  <c r="O97" i="13"/>
  <c r="N97" i="13"/>
  <c r="M97" i="13"/>
  <c r="M251" i="13" s="1"/>
  <c r="L97" i="13"/>
  <c r="L199" i="13" s="1"/>
  <c r="K97" i="13"/>
  <c r="K199" i="13" s="1"/>
  <c r="J97" i="13"/>
  <c r="J199" i="13" s="1"/>
  <c r="I97" i="13"/>
  <c r="I199" i="13" s="1"/>
  <c r="H97" i="13"/>
  <c r="H199" i="13" s="1"/>
  <c r="G97" i="13"/>
  <c r="F97" i="13"/>
  <c r="E97" i="13"/>
  <c r="E251" i="13" s="1"/>
  <c r="D97" i="13"/>
  <c r="D199" i="13" s="1"/>
  <c r="C97" i="13"/>
  <c r="C199" i="13" s="1"/>
  <c r="B97" i="13"/>
  <c r="B199" i="13" s="1"/>
  <c r="W53" i="13"/>
  <c r="W241" i="13" s="1"/>
  <c r="V53" i="13"/>
  <c r="V241" i="13" s="1"/>
  <c r="U53" i="13"/>
  <c r="U241" i="13" s="1"/>
  <c r="T53" i="13"/>
  <c r="S53" i="13"/>
  <c r="R53" i="13"/>
  <c r="R241" i="13" s="1"/>
  <c r="Q53" i="13"/>
  <c r="Q241" i="13" s="1"/>
  <c r="P53" i="13"/>
  <c r="P241" i="13" s="1"/>
  <c r="O53" i="13"/>
  <c r="O241" i="13" s="1"/>
  <c r="N53" i="13"/>
  <c r="N241" i="13" s="1"/>
  <c r="N233" i="13" s="1"/>
  <c r="M53" i="13"/>
  <c r="L53" i="13"/>
  <c r="K53" i="13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D53" i="13"/>
  <c r="D241" i="14" s="1"/>
  <c r="C53" i="13"/>
  <c r="C241" i="15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M89" i="12"/>
  <c r="F89" i="12"/>
  <c r="B89" i="12"/>
  <c r="K88" i="12"/>
  <c r="C88" i="12"/>
  <c r="U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P78" i="12"/>
  <c r="W77" i="12"/>
  <c r="V77" i="12"/>
  <c r="V106" i="4" s="1"/>
  <c r="U77" i="12"/>
  <c r="U106" i="4" s="1"/>
  <c r="T77" i="12"/>
  <c r="S77" i="12"/>
  <c r="S106" i="4" s="1"/>
  <c r="R77" i="12"/>
  <c r="R106" i="4" s="1"/>
  <c r="Q77" i="12"/>
  <c r="Q106" i="4" s="1"/>
  <c r="P77" i="12"/>
  <c r="P106" i="4" s="1"/>
  <c r="O77" i="12"/>
  <c r="O106" i="4" s="1"/>
  <c r="N77" i="12"/>
  <c r="N106" i="4" s="1"/>
  <c r="M77" i="12"/>
  <c r="M106" i="4" s="1"/>
  <c r="L77" i="12"/>
  <c r="L106" i="4" s="1"/>
  <c r="K77" i="12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D77" i="12"/>
  <c r="D106" i="4" s="1"/>
  <c r="C77" i="12"/>
  <c r="B77" i="12"/>
  <c r="W76" i="12"/>
  <c r="W75" i="12" s="1"/>
  <c r="W104" i="4" s="1"/>
  <c r="V76" i="12"/>
  <c r="R76" i="12"/>
  <c r="R105" i="4" s="1"/>
  <c r="P76" i="12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N103" i="4" s="1"/>
  <c r="M74" i="12"/>
  <c r="L74" i="12"/>
  <c r="L103" i="4" s="1"/>
  <c r="K74" i="12"/>
  <c r="J74" i="12"/>
  <c r="J103" i="4" s="1"/>
  <c r="I74" i="12"/>
  <c r="H74" i="12"/>
  <c r="G74" i="12"/>
  <c r="G103" i="4" s="1"/>
  <c r="F74" i="12"/>
  <c r="F103" i="4" s="1"/>
  <c r="E74" i="12"/>
  <c r="E103" i="4" s="1"/>
  <c r="D74" i="12"/>
  <c r="C74" i="12"/>
  <c r="C103" i="4" s="1"/>
  <c r="B74" i="12"/>
  <c r="B103" i="4" s="1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K40" i="7" s="1"/>
  <c r="J72" i="12"/>
  <c r="J40" i="7" s="1"/>
  <c r="I72" i="12"/>
  <c r="I40" i="7" s="1"/>
  <c r="H72" i="12"/>
  <c r="H40" i="7" s="1"/>
  <c r="G72" i="12"/>
  <c r="F72" i="12"/>
  <c r="E72" i="12"/>
  <c r="E40" i="7" s="1"/>
  <c r="D72" i="12"/>
  <c r="D40" i="7" s="1"/>
  <c r="C72" i="12"/>
  <c r="C40" i="7" s="1"/>
  <c r="B72" i="12"/>
  <c r="B40" i="7" s="1"/>
  <c r="W71" i="12"/>
  <c r="W68" i="12"/>
  <c r="W60" i="4" s="1"/>
  <c r="W133" i="4" s="1"/>
  <c r="V68" i="12"/>
  <c r="V60" i="4" s="1"/>
  <c r="V133" i="4" s="1"/>
  <c r="U68" i="12"/>
  <c r="T68" i="12"/>
  <c r="T60" i="4" s="1"/>
  <c r="S68" i="12"/>
  <c r="S89" i="12" s="1"/>
  <c r="R68" i="12"/>
  <c r="R89" i="12" s="1"/>
  <c r="Q68" i="12"/>
  <c r="Q60" i="4" s="1"/>
  <c r="P68" i="12"/>
  <c r="P60" i="4" s="1"/>
  <c r="O68" i="12"/>
  <c r="O60" i="4" s="1"/>
  <c r="O133" i="4" s="1"/>
  <c r="N68" i="12"/>
  <c r="N89" i="12" s="1"/>
  <c r="M68" i="12"/>
  <c r="L68" i="12"/>
  <c r="L89" i="12" s="1"/>
  <c r="K68" i="12"/>
  <c r="K89" i="12" s="1"/>
  <c r="J68" i="12"/>
  <c r="I68" i="12"/>
  <c r="H68" i="12"/>
  <c r="G68" i="12"/>
  <c r="F68" i="12"/>
  <c r="E68" i="12"/>
  <c r="E89" i="12" s="1"/>
  <c r="D68" i="12"/>
  <c r="C68" i="12"/>
  <c r="C89" i="12" s="1"/>
  <c r="B68" i="12"/>
  <c r="W67" i="12"/>
  <c r="W59" i="4" s="1"/>
  <c r="V67" i="12"/>
  <c r="V59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88" i="12" s="1"/>
  <c r="Q67" i="12"/>
  <c r="Q88" i="12" s="1"/>
  <c r="P67" i="12"/>
  <c r="P88" i="12" s="1"/>
  <c r="O67" i="12"/>
  <c r="O59" i="4" s="1"/>
  <c r="N67" i="12"/>
  <c r="M67" i="12"/>
  <c r="M100" i="12" s="1"/>
  <c r="M161" i="4" s="1"/>
  <c r="L67" i="12"/>
  <c r="L100" i="12" s="1"/>
  <c r="L161" i="4" s="1"/>
  <c r="K67" i="12"/>
  <c r="K100" i="12" s="1"/>
  <c r="K161" i="4" s="1"/>
  <c r="J67" i="12"/>
  <c r="J100" i="12" s="1"/>
  <c r="J161" i="4" s="1"/>
  <c r="I67" i="12"/>
  <c r="I88" i="12" s="1"/>
  <c r="H67" i="12"/>
  <c r="H88" i="12" s="1"/>
  <c r="G67" i="12"/>
  <c r="F67" i="12"/>
  <c r="F59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88" i="12" s="1"/>
  <c r="W66" i="12"/>
  <c r="V66" i="12"/>
  <c r="V87" i="12" s="1"/>
  <c r="U66" i="12"/>
  <c r="U58" i="4" s="1"/>
  <c r="T66" i="12"/>
  <c r="S66" i="12"/>
  <c r="R66" i="12"/>
  <c r="R58" i="4" s="1"/>
  <c r="Q66" i="12"/>
  <c r="Q58" i="4" s="1"/>
  <c r="P66" i="12"/>
  <c r="P99" i="12" s="1"/>
  <c r="P160" i="4" s="1"/>
  <c r="O66" i="12"/>
  <c r="O58" i="4" s="1"/>
  <c r="N66" i="12"/>
  <c r="N58" i="4" s="1"/>
  <c r="M66" i="12"/>
  <c r="M58" i="4" s="1"/>
  <c r="L66" i="12"/>
  <c r="L58" i="4" s="1"/>
  <c r="K66" i="12"/>
  <c r="K58" i="4" s="1"/>
  <c r="J66" i="12"/>
  <c r="I66" i="12"/>
  <c r="H66" i="12"/>
  <c r="H58" i="4" s="1"/>
  <c r="G66" i="12"/>
  <c r="F66" i="12"/>
  <c r="E66" i="12"/>
  <c r="E58" i="4" s="1"/>
  <c r="D66" i="12"/>
  <c r="D58" i="4" s="1"/>
  <c r="C66" i="12"/>
  <c r="C58" i="4" s="1"/>
  <c r="B66" i="12"/>
  <c r="W64" i="12"/>
  <c r="V64" i="12"/>
  <c r="V97" i="12" s="1"/>
  <c r="V158" i="4" s="1"/>
  <c r="U64" i="12"/>
  <c r="U97" i="12" s="1"/>
  <c r="U158" i="4" s="1"/>
  <c r="T64" i="12"/>
  <c r="S64" i="12"/>
  <c r="S85" i="12" s="1"/>
  <c r="R64" i="12"/>
  <c r="R85" i="12" s="1"/>
  <c r="Q64" i="12"/>
  <c r="P64" i="12"/>
  <c r="P56" i="4" s="1"/>
  <c r="P131" i="4" s="1"/>
  <c r="O64" i="12"/>
  <c r="O56" i="4" s="1"/>
  <c r="O131" i="4" s="1"/>
  <c r="N64" i="12"/>
  <c r="N97" i="12" s="1"/>
  <c r="N158" i="4" s="1"/>
  <c r="M64" i="12"/>
  <c r="M97" i="12" s="1"/>
  <c r="M158" i="4" s="1"/>
  <c r="L64" i="12"/>
  <c r="L56" i="4" s="1"/>
  <c r="L131" i="4" s="1"/>
  <c r="K64" i="12"/>
  <c r="K85" i="12" s="1"/>
  <c r="J64" i="12"/>
  <c r="J56" i="4" s="1"/>
  <c r="J131" i="4" s="1"/>
  <c r="I64" i="12"/>
  <c r="H64" i="12"/>
  <c r="H56" i="4" s="1"/>
  <c r="H131" i="4" s="1"/>
  <c r="G64" i="12"/>
  <c r="G56" i="4" s="1"/>
  <c r="G131" i="4" s="1"/>
  <c r="F64" i="12"/>
  <c r="F97" i="12" s="1"/>
  <c r="F158" i="4" s="1"/>
  <c r="E64" i="12"/>
  <c r="E97" i="12" s="1"/>
  <c r="E158" i="4" s="1"/>
  <c r="D64" i="12"/>
  <c r="D56" i="4" s="1"/>
  <c r="D131" i="4" s="1"/>
  <c r="C64" i="12"/>
  <c r="C85" i="12" s="1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Q37" i="12" s="1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W37" i="12" s="1"/>
  <c r="V38" i="12"/>
  <c r="V37" i="12" s="1"/>
  <c r="U38" i="12"/>
  <c r="T38" i="12"/>
  <c r="S38" i="12"/>
  <c r="S37" i="12" s="1"/>
  <c r="R38" i="12"/>
  <c r="Q38" i="12"/>
  <c r="P38" i="12"/>
  <c r="O38" i="12"/>
  <c r="N38" i="12"/>
  <c r="N37" i="12" s="1"/>
  <c r="M38" i="12"/>
  <c r="M37" i="12" s="1"/>
  <c r="L38" i="12"/>
  <c r="L37" i="12" s="1"/>
  <c r="K38" i="12"/>
  <c r="K37" i="12" s="1"/>
  <c r="J38" i="12"/>
  <c r="I38" i="12"/>
  <c r="I37" i="12" s="1"/>
  <c r="H38" i="12"/>
  <c r="G38" i="12"/>
  <c r="F38" i="12"/>
  <c r="F37" i="12" s="1"/>
  <c r="E38" i="12"/>
  <c r="E37" i="12" s="1"/>
  <c r="D38" i="12"/>
  <c r="D37" i="12" s="1"/>
  <c r="C38" i="12"/>
  <c r="B38" i="12"/>
  <c r="B37" i="12" s="1"/>
  <c r="T37" i="12"/>
  <c r="C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U31" i="12" s="1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E31" i="12" s="1"/>
  <c r="D33" i="12"/>
  <c r="C33" i="12"/>
  <c r="W32" i="12"/>
  <c r="W31" i="12" s="1"/>
  <c r="V32" i="12"/>
  <c r="V31" i="12" s="1"/>
  <c r="U32" i="12"/>
  <c r="T32" i="12"/>
  <c r="T31" i="12" s="1"/>
  <c r="S32" i="12"/>
  <c r="S31" i="12" s="1"/>
  <c r="R32" i="12"/>
  <c r="Q32" i="12"/>
  <c r="Q31" i="12" s="1"/>
  <c r="P32" i="12"/>
  <c r="P31" i="12" s="1"/>
  <c r="O32" i="12"/>
  <c r="O31" i="12" s="1"/>
  <c r="N32" i="12"/>
  <c r="N31" i="12" s="1"/>
  <c r="M32" i="12"/>
  <c r="L32" i="12"/>
  <c r="L31" i="12" s="1"/>
  <c r="K32" i="12"/>
  <c r="K31" i="12" s="1"/>
  <c r="J32" i="12"/>
  <c r="I32" i="12"/>
  <c r="H32" i="12"/>
  <c r="G32" i="12"/>
  <c r="F32" i="12"/>
  <c r="E32" i="12"/>
  <c r="D32" i="12"/>
  <c r="C32" i="12"/>
  <c r="I31" i="12"/>
  <c r="H31" i="12"/>
  <c r="G31" i="12"/>
  <c r="F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V5" i="12"/>
  <c r="V3" i="12" s="1"/>
  <c r="V5" i="4" s="1"/>
  <c r="U5" i="12"/>
  <c r="U3" i="12" s="1"/>
  <c r="T5" i="12"/>
  <c r="T7" i="4" s="1"/>
  <c r="S5" i="12"/>
  <c r="R5" i="12"/>
  <c r="Q5" i="12"/>
  <c r="Q82" i="12" s="1"/>
  <c r="P5" i="12"/>
  <c r="P82" i="12" s="1"/>
  <c r="O5" i="12"/>
  <c r="N5" i="12"/>
  <c r="N3" i="12" s="1"/>
  <c r="M5" i="12"/>
  <c r="L5" i="12"/>
  <c r="K5" i="12"/>
  <c r="J5" i="12"/>
  <c r="I5" i="12"/>
  <c r="I82" i="12" s="1"/>
  <c r="H5" i="12"/>
  <c r="G5" i="12"/>
  <c r="F5" i="12"/>
  <c r="F3" i="12" s="1"/>
  <c r="E5" i="12"/>
  <c r="D5" i="12"/>
  <c r="C5" i="12"/>
  <c r="C7" i="4" s="1"/>
  <c r="B5" i="12"/>
  <c r="W3" i="12"/>
  <c r="W5" i="4" s="1"/>
  <c r="O3" i="12"/>
  <c r="M3" i="12"/>
  <c r="H3" i="12"/>
  <c r="G3" i="12"/>
  <c r="E3" i="12"/>
  <c r="E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O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S126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7" i="11"/>
  <c r="W106" i="11"/>
  <c r="D106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W132" i="11" s="1"/>
  <c r="V79" i="11"/>
  <c r="U79" i="11"/>
  <c r="T79" i="11"/>
  <c r="S79" i="11"/>
  <c r="R79" i="11"/>
  <c r="Q79" i="11"/>
  <c r="Q54" i="11" s="1"/>
  <c r="P79" i="11"/>
  <c r="P54" i="11" s="1"/>
  <c r="O79" i="11"/>
  <c r="O54" i="11" s="1"/>
  <c r="O132" i="11" s="1"/>
  <c r="N79" i="11"/>
  <c r="M79" i="11"/>
  <c r="M54" i="11" s="1"/>
  <c r="L79" i="11"/>
  <c r="L54" i="11" s="1"/>
  <c r="K79" i="11"/>
  <c r="J79" i="11"/>
  <c r="J54" i="11" s="1"/>
  <c r="I79" i="11"/>
  <c r="I54" i="11" s="1"/>
  <c r="I56" i="8" s="1"/>
  <c r="I101" i="4" s="1"/>
  <c r="H79" i="11"/>
  <c r="H54" i="11" s="1"/>
  <c r="G79" i="11"/>
  <c r="G54" i="11" s="1"/>
  <c r="G132" i="11" s="1"/>
  <c r="F79" i="11"/>
  <c r="E79" i="11"/>
  <c r="E54" i="11" s="1"/>
  <c r="D79" i="11"/>
  <c r="D54" i="11" s="1"/>
  <c r="C79" i="11"/>
  <c r="C54" i="11" s="1"/>
  <c r="B79" i="11"/>
  <c r="B156" i="11" s="1"/>
  <c r="U54" i="11"/>
  <c r="T54" i="11"/>
  <c r="T147" i="11" s="1"/>
  <c r="S54" i="11"/>
  <c r="S147" i="11" s="1"/>
  <c r="R54" i="11"/>
  <c r="R130" i="11" s="1"/>
  <c r="K54" i="11"/>
  <c r="K147" i="11" s="1"/>
  <c r="W35" i="11"/>
  <c r="V35" i="11"/>
  <c r="V5" i="11" s="1"/>
  <c r="U35" i="11"/>
  <c r="T35" i="11"/>
  <c r="T5" i="11" s="1"/>
  <c r="S35" i="11"/>
  <c r="R35" i="11"/>
  <c r="Q35" i="11"/>
  <c r="Q5" i="11" s="1"/>
  <c r="P35" i="11"/>
  <c r="P5" i="11" s="1"/>
  <c r="O35" i="11"/>
  <c r="O5" i="11" s="1"/>
  <c r="N35" i="11"/>
  <c r="N5" i="11" s="1"/>
  <c r="M35" i="11"/>
  <c r="L35" i="11"/>
  <c r="L5" i="11" s="1"/>
  <c r="K35" i="11"/>
  <c r="J35" i="11"/>
  <c r="I35" i="11"/>
  <c r="I5" i="11" s="1"/>
  <c r="H35" i="11"/>
  <c r="G35" i="11"/>
  <c r="G5" i="11" s="1"/>
  <c r="F35" i="11"/>
  <c r="F5" i="11" s="1"/>
  <c r="E35" i="11"/>
  <c r="D35" i="11"/>
  <c r="C35" i="11"/>
  <c r="B35" i="11"/>
  <c r="W5" i="11"/>
  <c r="W136" i="11" s="1"/>
  <c r="H5" i="11"/>
  <c r="H136" i="11" s="1"/>
  <c r="D5" i="11"/>
  <c r="D115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L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T117" i="10" s="1"/>
  <c r="S121" i="10"/>
  <c r="R121" i="10"/>
  <c r="Q121" i="10"/>
  <c r="P121" i="10"/>
  <c r="O121" i="10"/>
  <c r="N121" i="10"/>
  <c r="M121" i="10"/>
  <c r="L121" i="10"/>
  <c r="L117" i="10" s="1"/>
  <c r="K121" i="10"/>
  <c r="J121" i="10"/>
  <c r="I121" i="10"/>
  <c r="H121" i="10"/>
  <c r="G121" i="10"/>
  <c r="F121" i="10"/>
  <c r="E121" i="10"/>
  <c r="D121" i="10"/>
  <c r="C121" i="10"/>
  <c r="C117" i="10" s="1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U117" i="10" s="1"/>
  <c r="T118" i="10"/>
  <c r="S118" i="10"/>
  <c r="S117" i="10" s="1"/>
  <c r="R118" i="10"/>
  <c r="Q118" i="10"/>
  <c r="Q117" i="10" s="1"/>
  <c r="P118" i="10"/>
  <c r="O118" i="10"/>
  <c r="N118" i="10"/>
  <c r="M118" i="10"/>
  <c r="L118" i="10"/>
  <c r="K118" i="10"/>
  <c r="K117" i="10" s="1"/>
  <c r="J118" i="10"/>
  <c r="I118" i="10"/>
  <c r="I117" i="10" s="1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N111" i="10"/>
  <c r="L111" i="10"/>
  <c r="K111" i="10"/>
  <c r="D111" i="10"/>
  <c r="C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F100" i="10" s="1"/>
  <c r="E103" i="10"/>
  <c r="D103" i="10"/>
  <c r="C103" i="10"/>
  <c r="B103" i="10"/>
  <c r="W102" i="10"/>
  <c r="V102" i="10"/>
  <c r="U102" i="10"/>
  <c r="T102" i="10"/>
  <c r="S102" i="10"/>
  <c r="S100" i="10" s="1"/>
  <c r="R102" i="10"/>
  <c r="Q102" i="10"/>
  <c r="P102" i="10"/>
  <c r="O102" i="10"/>
  <c r="N102" i="10"/>
  <c r="M102" i="10"/>
  <c r="L102" i="10"/>
  <c r="K102" i="10"/>
  <c r="K100" i="10" s="1"/>
  <c r="J102" i="10"/>
  <c r="I102" i="10"/>
  <c r="H102" i="10"/>
  <c r="G102" i="10"/>
  <c r="F102" i="10"/>
  <c r="E102" i="10"/>
  <c r="D102" i="10"/>
  <c r="C102" i="10"/>
  <c r="B102" i="10"/>
  <c r="W101" i="10"/>
  <c r="V101" i="10"/>
  <c r="V100" i="10" s="1"/>
  <c r="U101" i="10"/>
  <c r="T101" i="10"/>
  <c r="S101" i="10"/>
  <c r="R101" i="10"/>
  <c r="Q101" i="10"/>
  <c r="P101" i="10"/>
  <c r="O101" i="10"/>
  <c r="N101" i="10"/>
  <c r="M101" i="10"/>
  <c r="M100" i="10" s="1"/>
  <c r="L101" i="10"/>
  <c r="K101" i="10"/>
  <c r="J101" i="10"/>
  <c r="I101" i="10"/>
  <c r="H101" i="10"/>
  <c r="G101" i="10"/>
  <c r="G100" i="10" s="1"/>
  <c r="F101" i="10"/>
  <c r="E101" i="10"/>
  <c r="D101" i="10"/>
  <c r="C101" i="10"/>
  <c r="C100" i="10" s="1"/>
  <c r="B101" i="10"/>
  <c r="W79" i="10"/>
  <c r="V79" i="10"/>
  <c r="U79" i="10"/>
  <c r="T79" i="10"/>
  <c r="S79" i="10"/>
  <c r="R79" i="10"/>
  <c r="R128" i="10" s="1"/>
  <c r="Q79" i="10"/>
  <c r="Q128" i="10" s="1"/>
  <c r="P79" i="10"/>
  <c r="P128" i="10" s="1"/>
  <c r="O79" i="10"/>
  <c r="N79" i="10"/>
  <c r="M79" i="10"/>
  <c r="L79" i="10"/>
  <c r="K79" i="10"/>
  <c r="J79" i="10"/>
  <c r="J128" i="10" s="1"/>
  <c r="I79" i="10"/>
  <c r="I128" i="10" s="1"/>
  <c r="H79" i="10"/>
  <c r="H128" i="10" s="1"/>
  <c r="G79" i="10"/>
  <c r="F79" i="10"/>
  <c r="E79" i="10"/>
  <c r="D79" i="10"/>
  <c r="C79" i="10"/>
  <c r="B79" i="10"/>
  <c r="B128" i="10" s="1"/>
  <c r="W35" i="10"/>
  <c r="W145" i="10" s="1"/>
  <c r="V35" i="10"/>
  <c r="V111" i="10" s="1"/>
  <c r="U35" i="10"/>
  <c r="T35" i="10"/>
  <c r="T111" i="10" s="1"/>
  <c r="S35" i="10"/>
  <c r="S145" i="10" s="1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F111" i="10" s="1"/>
  <c r="E35" i="10"/>
  <c r="D35" i="10"/>
  <c r="C35" i="10"/>
  <c r="B35" i="10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L136" i="9" s="1"/>
  <c r="K137" i="9"/>
  <c r="K136" i="9" s="1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U128" i="9"/>
  <c r="S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H117" i="9" s="1"/>
  <c r="G120" i="9"/>
  <c r="F120" i="9"/>
  <c r="F117" i="9" s="1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J117" i="9" s="1"/>
  <c r="I119" i="9"/>
  <c r="H119" i="9"/>
  <c r="G119" i="9"/>
  <c r="F119" i="9"/>
  <c r="E119" i="9"/>
  <c r="D119" i="9"/>
  <c r="C119" i="9"/>
  <c r="B119" i="9"/>
  <c r="B117" i="9" s="1"/>
  <c r="W118" i="9"/>
  <c r="V118" i="9"/>
  <c r="U118" i="9"/>
  <c r="T118" i="9"/>
  <c r="T117" i="9" s="1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R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N100" i="9" s="1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R100" i="9" s="1"/>
  <c r="Q101" i="9"/>
  <c r="P101" i="9"/>
  <c r="O101" i="9"/>
  <c r="N101" i="9"/>
  <c r="M101" i="9"/>
  <c r="L101" i="9"/>
  <c r="K101" i="9"/>
  <c r="J101" i="9"/>
  <c r="I101" i="9"/>
  <c r="I100" i="9" s="1"/>
  <c r="H101" i="9"/>
  <c r="G101" i="9"/>
  <c r="F101" i="9"/>
  <c r="E101" i="9"/>
  <c r="D101" i="9"/>
  <c r="C101" i="9"/>
  <c r="B101" i="9"/>
  <c r="B100" i="9" s="1"/>
  <c r="W79" i="9"/>
  <c r="V79" i="9"/>
  <c r="U79" i="9"/>
  <c r="U156" i="9" s="1"/>
  <c r="T79" i="9"/>
  <c r="S79" i="9"/>
  <c r="S156" i="9" s="1"/>
  <c r="R79" i="9"/>
  <c r="R156" i="9" s="1"/>
  <c r="Q79" i="9"/>
  <c r="Q128" i="9" s="1"/>
  <c r="P79" i="9"/>
  <c r="O79" i="9"/>
  <c r="N79" i="9"/>
  <c r="M79" i="9"/>
  <c r="M156" i="9" s="1"/>
  <c r="L79" i="9"/>
  <c r="K79" i="9"/>
  <c r="K156" i="9" s="1"/>
  <c r="J79" i="9"/>
  <c r="J156" i="9" s="1"/>
  <c r="I79" i="9"/>
  <c r="I128" i="9" s="1"/>
  <c r="H79" i="9"/>
  <c r="G79" i="9"/>
  <c r="F79" i="9"/>
  <c r="E79" i="9"/>
  <c r="E156" i="9" s="1"/>
  <c r="D79" i="9"/>
  <c r="C79" i="9"/>
  <c r="C156" i="9" s="1"/>
  <c r="B79" i="9"/>
  <c r="B156" i="9" s="1"/>
  <c r="W35" i="9"/>
  <c r="W111" i="9" s="1"/>
  <c r="V35" i="9"/>
  <c r="U35" i="9"/>
  <c r="T35" i="9"/>
  <c r="T145" i="9" s="1"/>
  <c r="S35" i="9"/>
  <c r="S145" i="9" s="1"/>
  <c r="R35" i="9"/>
  <c r="R145" i="9" s="1"/>
  <c r="Q35" i="9"/>
  <c r="P35" i="9"/>
  <c r="P145" i="9" s="1"/>
  <c r="O35" i="9"/>
  <c r="O145" i="9" s="1"/>
  <c r="N35" i="9"/>
  <c r="M35" i="9"/>
  <c r="M111" i="9" s="1"/>
  <c r="L35" i="9"/>
  <c r="L145" i="9" s="1"/>
  <c r="K35" i="9"/>
  <c r="K145" i="9" s="1"/>
  <c r="J35" i="9"/>
  <c r="J145" i="9" s="1"/>
  <c r="I35" i="9"/>
  <c r="H35" i="9"/>
  <c r="H145" i="9" s="1"/>
  <c r="H136" i="9" s="1"/>
  <c r="G35" i="9"/>
  <c r="G111" i="9" s="1"/>
  <c r="F35" i="9"/>
  <c r="E35" i="9"/>
  <c r="D35" i="9"/>
  <c r="D145" i="9" s="1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R62" i="8"/>
  <c r="K62" i="8"/>
  <c r="W61" i="8"/>
  <c r="V61" i="8"/>
  <c r="P61" i="8"/>
  <c r="O61" i="8"/>
  <c r="M60" i="8"/>
  <c r="L60" i="8"/>
  <c r="E60" i="8"/>
  <c r="W56" i="8"/>
  <c r="S56" i="8"/>
  <c r="S101" i="4" s="1"/>
  <c r="R56" i="8"/>
  <c r="R101" i="4" s="1"/>
  <c r="Q56" i="8"/>
  <c r="O56" i="8"/>
  <c r="K56" i="8"/>
  <c r="K101" i="4" s="1"/>
  <c r="G56" i="8"/>
  <c r="G101" i="4" s="1"/>
  <c r="W55" i="8"/>
  <c r="D55" i="8"/>
  <c r="D100" i="4" s="1"/>
  <c r="W53" i="8"/>
  <c r="W39" i="7" s="1"/>
  <c r="V53" i="8"/>
  <c r="V39" i="7" s="1"/>
  <c r="U53" i="8"/>
  <c r="T53" i="8"/>
  <c r="T39" i="7" s="1"/>
  <c r="S53" i="8"/>
  <c r="S39" i="7" s="1"/>
  <c r="R53" i="8"/>
  <c r="R39" i="7" s="1"/>
  <c r="Q53" i="8"/>
  <c r="P53" i="8"/>
  <c r="O53" i="8"/>
  <c r="N53" i="8"/>
  <c r="N39" i="7" s="1"/>
  <c r="M53" i="8"/>
  <c r="L53" i="8"/>
  <c r="K53" i="8"/>
  <c r="J53" i="8"/>
  <c r="J39" i="7" s="1"/>
  <c r="I53" i="8"/>
  <c r="H53" i="8"/>
  <c r="H39" i="7" s="1"/>
  <c r="G53" i="8"/>
  <c r="F53" i="8"/>
  <c r="F39" i="7" s="1"/>
  <c r="E53" i="8"/>
  <c r="E39" i="7" s="1"/>
  <c r="D53" i="8"/>
  <c r="C53" i="8"/>
  <c r="C39" i="7" s="1"/>
  <c r="B53" i="8"/>
  <c r="B39" i="7" s="1"/>
  <c r="W52" i="8"/>
  <c r="W49" i="8"/>
  <c r="V49" i="8"/>
  <c r="U49" i="8"/>
  <c r="U54" i="4" s="1"/>
  <c r="T49" i="8"/>
  <c r="T54" i="4" s="1"/>
  <c r="S49" i="8"/>
  <c r="R49" i="8"/>
  <c r="R54" i="4" s="1"/>
  <c r="Q49" i="8"/>
  <c r="Q61" i="8" s="1"/>
  <c r="P49" i="8"/>
  <c r="O49" i="8"/>
  <c r="N49" i="8"/>
  <c r="N61" i="8" s="1"/>
  <c r="M49" i="8"/>
  <c r="L49" i="8"/>
  <c r="L54" i="4" s="1"/>
  <c r="K49" i="8"/>
  <c r="J49" i="8"/>
  <c r="I49" i="8"/>
  <c r="H49" i="8"/>
  <c r="G49" i="8"/>
  <c r="F49" i="8"/>
  <c r="F61" i="8" s="1"/>
  <c r="E49" i="8"/>
  <c r="D49" i="8"/>
  <c r="C49" i="8"/>
  <c r="B49" i="8"/>
  <c r="W48" i="8"/>
  <c r="W47" i="8" s="1"/>
  <c r="W52" i="4" s="1"/>
  <c r="V48" i="8"/>
  <c r="U48" i="8"/>
  <c r="U53" i="4" s="1"/>
  <c r="T48" i="8"/>
  <c r="S48" i="8"/>
  <c r="S53" i="4" s="1"/>
  <c r="R48" i="8"/>
  <c r="Q48" i="8"/>
  <c r="Q53" i="4" s="1"/>
  <c r="P48" i="8"/>
  <c r="P53" i="4" s="1"/>
  <c r="O48" i="8"/>
  <c r="N48" i="8"/>
  <c r="M48" i="8"/>
  <c r="L48" i="8"/>
  <c r="L53" i="4" s="1"/>
  <c r="K48" i="8"/>
  <c r="J48" i="8"/>
  <c r="I48" i="8"/>
  <c r="H48" i="8"/>
  <c r="H53" i="4" s="1"/>
  <c r="G48" i="8"/>
  <c r="F48" i="8"/>
  <c r="E48" i="8"/>
  <c r="D48" i="8"/>
  <c r="C48" i="8"/>
  <c r="C53" i="4" s="1"/>
  <c r="B48" i="8"/>
  <c r="Q47" i="8"/>
  <c r="Q59" i="8" s="1"/>
  <c r="P47" i="8"/>
  <c r="P59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V20" i="8" s="1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G20" i="8" s="1"/>
  <c r="F22" i="8"/>
  <c r="F20" i="8" s="1"/>
  <c r="E22" i="8"/>
  <c r="D22" i="8"/>
  <c r="C22" i="8"/>
  <c r="B22" i="8"/>
  <c r="W21" i="8"/>
  <c r="V21" i="8"/>
  <c r="U21" i="8"/>
  <c r="U20" i="8" s="1"/>
  <c r="T21" i="8"/>
  <c r="T20" i="8" s="1"/>
  <c r="S21" i="8"/>
  <c r="S20" i="8" s="1"/>
  <c r="R21" i="8"/>
  <c r="Q21" i="8"/>
  <c r="Q20" i="8" s="1"/>
  <c r="P21" i="8"/>
  <c r="P20" i="8" s="1"/>
  <c r="O21" i="8"/>
  <c r="N21" i="8"/>
  <c r="M21" i="8"/>
  <c r="L21" i="8"/>
  <c r="L20" i="8" s="1"/>
  <c r="K21" i="8"/>
  <c r="J21" i="8"/>
  <c r="I21" i="8"/>
  <c r="H21" i="8"/>
  <c r="G21" i="8"/>
  <c r="F21" i="8"/>
  <c r="E21" i="8"/>
  <c r="D21" i="8"/>
  <c r="C21" i="8"/>
  <c r="C20" i="8" s="1"/>
  <c r="B21" i="8"/>
  <c r="B20" i="8" s="1"/>
  <c r="R20" i="8"/>
  <c r="K20" i="8"/>
  <c r="J20" i="8"/>
  <c r="W19" i="8"/>
  <c r="V19" i="8"/>
  <c r="U19" i="8"/>
  <c r="T19" i="8"/>
  <c r="S19" i="8"/>
  <c r="R19" i="8"/>
  <c r="Q19" i="8"/>
  <c r="P19" i="8"/>
  <c r="P17" i="8" s="1"/>
  <c r="O19" i="8"/>
  <c r="N19" i="8"/>
  <c r="M19" i="8"/>
  <c r="L19" i="8"/>
  <c r="K19" i="8"/>
  <c r="K17" i="8" s="1"/>
  <c r="J19" i="8"/>
  <c r="I19" i="8"/>
  <c r="H19" i="8"/>
  <c r="H17" i="8" s="1"/>
  <c r="G19" i="8"/>
  <c r="F19" i="8"/>
  <c r="E19" i="8"/>
  <c r="D19" i="8"/>
  <c r="C19" i="8"/>
  <c r="W18" i="8"/>
  <c r="W17" i="8" s="1"/>
  <c r="V18" i="8"/>
  <c r="V17" i="8" s="1"/>
  <c r="U18" i="8"/>
  <c r="U17" i="8" s="1"/>
  <c r="T18" i="8"/>
  <c r="T17" i="8" s="1"/>
  <c r="S18" i="8"/>
  <c r="S17" i="8" s="1"/>
  <c r="R18" i="8"/>
  <c r="R17" i="8" s="1"/>
  <c r="Q18" i="8"/>
  <c r="P18" i="8"/>
  <c r="O18" i="8"/>
  <c r="O17" i="8" s="1"/>
  <c r="N18" i="8"/>
  <c r="N17" i="8" s="1"/>
  <c r="M18" i="8"/>
  <c r="M17" i="8" s="1"/>
  <c r="L18" i="8"/>
  <c r="L17" i="8" s="1"/>
  <c r="K18" i="8"/>
  <c r="J18" i="8"/>
  <c r="J17" i="8" s="1"/>
  <c r="I18" i="8"/>
  <c r="H18" i="8"/>
  <c r="G18" i="8"/>
  <c r="F18" i="8"/>
  <c r="F17" i="8" s="1"/>
  <c r="E18" i="8"/>
  <c r="D18" i="8"/>
  <c r="C18" i="8"/>
  <c r="C17" i="8" s="1"/>
  <c r="G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58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V3" i="8"/>
  <c r="U3" i="8"/>
  <c r="T3" i="8"/>
  <c r="S3" i="8"/>
  <c r="S4" i="4" s="1"/>
  <c r="R3" i="8"/>
  <c r="R4" i="4" s="1"/>
  <c r="Q3" i="8"/>
  <c r="P3" i="8"/>
  <c r="O3" i="8"/>
  <c r="N3" i="8"/>
  <c r="M3" i="8"/>
  <c r="M4" i="4" s="1"/>
  <c r="L3" i="8"/>
  <c r="K3" i="8"/>
  <c r="J3" i="8"/>
  <c r="I3" i="8"/>
  <c r="H3" i="8"/>
  <c r="G3" i="8"/>
  <c r="G4" i="4" s="1"/>
  <c r="F3" i="8"/>
  <c r="F4" i="4" s="1"/>
  <c r="E3" i="8"/>
  <c r="E4" i="4" s="1"/>
  <c r="D3" i="8"/>
  <c r="D4" i="4" s="1"/>
  <c r="C3" i="8"/>
  <c r="C4" i="4" s="1"/>
  <c r="B3" i="8"/>
  <c r="B4" i="4" s="1"/>
  <c r="A1" i="8"/>
  <c r="A54" i="7"/>
  <c r="A53" i="7"/>
  <c r="I51" i="7"/>
  <c r="O50" i="7"/>
  <c r="K48" i="7"/>
  <c r="A47" i="7"/>
  <c r="U42" i="7"/>
  <c r="M42" i="7"/>
  <c r="L42" i="7"/>
  <c r="J42" i="7"/>
  <c r="F42" i="7"/>
  <c r="E42" i="7"/>
  <c r="D42" i="7"/>
  <c r="C42" i="7"/>
  <c r="B42" i="7"/>
  <c r="W41" i="7"/>
  <c r="S41" i="7"/>
  <c r="Q41" i="7"/>
  <c r="O41" i="7"/>
  <c r="N41" i="7"/>
  <c r="M41" i="7"/>
  <c r="L41" i="7"/>
  <c r="K41" i="7"/>
  <c r="I41" i="7"/>
  <c r="G41" i="7"/>
  <c r="E41" i="7"/>
  <c r="D41" i="7"/>
  <c r="C41" i="7"/>
  <c r="B41" i="7"/>
  <c r="W40" i="7"/>
  <c r="V40" i="7"/>
  <c r="U40" i="7"/>
  <c r="T40" i="7"/>
  <c r="S40" i="7"/>
  <c r="R40" i="7"/>
  <c r="Q40" i="7"/>
  <c r="P40" i="7"/>
  <c r="O40" i="7"/>
  <c r="N40" i="7"/>
  <c r="M40" i="7"/>
  <c r="L40" i="7"/>
  <c r="G40" i="7"/>
  <c r="F40" i="7"/>
  <c r="U39" i="7"/>
  <c r="Q39" i="7"/>
  <c r="P39" i="7"/>
  <c r="O39" i="7"/>
  <c r="M39" i="7"/>
  <c r="L39" i="7"/>
  <c r="K39" i="7"/>
  <c r="I39" i="7"/>
  <c r="G39" i="7"/>
  <c r="D39" i="7"/>
  <c r="C27" i="7"/>
  <c r="B27" i="7"/>
  <c r="E16" i="7"/>
  <c r="M16" i="7"/>
  <c r="L16" i="7"/>
  <c r="D16" i="7"/>
  <c r="Q10" i="7"/>
  <c r="P10" i="7"/>
  <c r="I10" i="7"/>
  <c r="H10" i="7"/>
  <c r="T10" i="7"/>
  <c r="L10" i="7"/>
  <c r="S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H51" i="7"/>
  <c r="G51" i="7"/>
  <c r="F51" i="7"/>
  <c r="E51" i="7"/>
  <c r="D51" i="7"/>
  <c r="C51" i="7"/>
  <c r="B51" i="7"/>
  <c r="W50" i="7"/>
  <c r="V50" i="7"/>
  <c r="U50" i="7"/>
  <c r="S50" i="7"/>
  <c r="R50" i="7"/>
  <c r="Q50" i="7"/>
  <c r="P50" i="7"/>
  <c r="N50" i="7"/>
  <c r="M50" i="7"/>
  <c r="K50" i="7"/>
  <c r="J50" i="7"/>
  <c r="I50" i="7"/>
  <c r="H50" i="7"/>
  <c r="G50" i="7"/>
  <c r="F50" i="7"/>
  <c r="E50" i="7"/>
  <c r="C50" i="7"/>
  <c r="B50" i="7"/>
  <c r="W49" i="7"/>
  <c r="V49" i="7"/>
  <c r="U49" i="7"/>
  <c r="T49" i="7"/>
  <c r="Q49" i="7"/>
  <c r="P49" i="7"/>
  <c r="O49" i="7"/>
  <c r="N49" i="7"/>
  <c r="M49" i="7"/>
  <c r="L49" i="7"/>
  <c r="I49" i="7"/>
  <c r="H49" i="7"/>
  <c r="G49" i="7"/>
  <c r="F49" i="7"/>
  <c r="E49" i="7"/>
  <c r="D49" i="7"/>
  <c r="W48" i="7"/>
  <c r="V48" i="7"/>
  <c r="T48" i="7"/>
  <c r="S48" i="7"/>
  <c r="R48" i="7"/>
  <c r="O48" i="7"/>
  <c r="N48" i="7"/>
  <c r="L48" i="7"/>
  <c r="J48" i="7"/>
  <c r="G48" i="7"/>
  <c r="F48" i="7"/>
  <c r="D48" i="7"/>
  <c r="C48" i="7"/>
  <c r="B48" i="7"/>
  <c r="A1" i="7"/>
  <c r="A48" i="6"/>
  <c r="A47" i="6"/>
  <c r="A41" i="6"/>
  <c r="T27" i="6"/>
  <c r="L27" i="6"/>
  <c r="F16" i="6"/>
  <c r="W16" i="6"/>
  <c r="V16" i="6"/>
  <c r="J10" i="6"/>
  <c r="H10" i="6"/>
  <c r="R10" i="6"/>
  <c r="B10" i="6"/>
  <c r="A1" i="6"/>
  <c r="A48" i="5"/>
  <c r="A47" i="5"/>
  <c r="A41" i="5"/>
  <c r="V16" i="5"/>
  <c r="U16" i="5"/>
  <c r="T16" i="5"/>
  <c r="Q16" i="5"/>
  <c r="P16" i="5"/>
  <c r="J16" i="5"/>
  <c r="D10" i="5"/>
  <c r="P10" i="5"/>
  <c r="L10" i="5"/>
  <c r="H10" i="5"/>
  <c r="U10" i="5"/>
  <c r="O10" i="5"/>
  <c r="N10" i="5"/>
  <c r="M10" i="5"/>
  <c r="E10" i="5"/>
  <c r="A1" i="5"/>
  <c r="W180" i="4"/>
  <c r="V180" i="4"/>
  <c r="U180" i="4"/>
  <c r="T180" i="4"/>
  <c r="S180" i="4"/>
  <c r="R180" i="4"/>
  <c r="Q180" i="4"/>
  <c r="P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P179" i="4"/>
  <c r="O179" i="4"/>
  <c r="M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U178" i="4"/>
  <c r="T178" i="4"/>
  <c r="S178" i="4"/>
  <c r="P178" i="4"/>
  <c r="O178" i="4"/>
  <c r="M178" i="4"/>
  <c r="L178" i="4"/>
  <c r="K178" i="4"/>
  <c r="J178" i="4"/>
  <c r="H178" i="4"/>
  <c r="E178" i="4"/>
  <c r="D178" i="4"/>
  <c r="C178" i="4"/>
  <c r="B178" i="4"/>
  <c r="W177" i="4"/>
  <c r="V177" i="4"/>
  <c r="U177" i="4"/>
  <c r="T177" i="4"/>
  <c r="S177" i="4"/>
  <c r="R177" i="4"/>
  <c r="Q177" i="4"/>
  <c r="P177" i="4"/>
  <c r="N177" i="4"/>
  <c r="M177" i="4"/>
  <c r="L177" i="4"/>
  <c r="K177" i="4"/>
  <c r="J177" i="4"/>
  <c r="I177" i="4"/>
  <c r="H177" i="4"/>
  <c r="F177" i="4"/>
  <c r="E177" i="4"/>
  <c r="D177" i="4"/>
  <c r="C177" i="4"/>
  <c r="B177" i="4"/>
  <c r="W176" i="4"/>
  <c r="V176" i="4"/>
  <c r="U176" i="4"/>
  <c r="T176" i="4"/>
  <c r="S176" i="4"/>
  <c r="Q176" i="4"/>
  <c r="P176" i="4"/>
  <c r="O176" i="4"/>
  <c r="N176" i="4"/>
  <c r="K176" i="4"/>
  <c r="I176" i="4"/>
  <c r="H176" i="4"/>
  <c r="G176" i="4"/>
  <c r="D176" i="4"/>
  <c r="B176" i="4"/>
  <c r="W175" i="4"/>
  <c r="V175" i="4"/>
  <c r="U175" i="4"/>
  <c r="T175" i="4"/>
  <c r="S175" i="4"/>
  <c r="R175" i="4"/>
  <c r="P175" i="4"/>
  <c r="O175" i="4"/>
  <c r="N175" i="4"/>
  <c r="M175" i="4"/>
  <c r="L175" i="4"/>
  <c r="K175" i="4"/>
  <c r="J175" i="4"/>
  <c r="H175" i="4"/>
  <c r="G175" i="4"/>
  <c r="F175" i="4"/>
  <c r="C175" i="4"/>
  <c r="B175" i="4"/>
  <c r="N173" i="4"/>
  <c r="N170" i="4"/>
  <c r="C168" i="4"/>
  <c r="O166" i="4"/>
  <c r="U165" i="4"/>
  <c r="C148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M123" i="4"/>
  <c r="L123" i="4"/>
  <c r="K123" i="4"/>
  <c r="J123" i="4"/>
  <c r="I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N121" i="4"/>
  <c r="L121" i="4"/>
  <c r="K121" i="4"/>
  <c r="J121" i="4"/>
  <c r="I121" i="4"/>
  <c r="H121" i="4"/>
  <c r="G121" i="4"/>
  <c r="F121" i="4"/>
  <c r="E121" i="4"/>
  <c r="D121" i="4"/>
  <c r="C121" i="4"/>
  <c r="B121" i="4"/>
  <c r="V120" i="4"/>
  <c r="U120" i="4"/>
  <c r="T120" i="4"/>
  <c r="S120" i="4"/>
  <c r="R120" i="4"/>
  <c r="O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W119" i="4"/>
  <c r="V119" i="4"/>
  <c r="T119" i="4"/>
  <c r="R119" i="4"/>
  <c r="Q119" i="4"/>
  <c r="P119" i="4"/>
  <c r="O119" i="4"/>
  <c r="N119" i="4"/>
  <c r="M119" i="4"/>
  <c r="J119" i="4"/>
  <c r="H119" i="4"/>
  <c r="G119" i="4"/>
  <c r="D119" i="4"/>
  <c r="B119" i="4"/>
  <c r="W118" i="4"/>
  <c r="V118" i="4"/>
  <c r="T118" i="4"/>
  <c r="S118" i="4"/>
  <c r="R118" i="4"/>
  <c r="Q118" i="4"/>
  <c r="P118" i="4"/>
  <c r="O118" i="4"/>
  <c r="N118" i="4"/>
  <c r="M118" i="4"/>
  <c r="L118" i="4"/>
  <c r="K118" i="4"/>
  <c r="H118" i="4"/>
  <c r="G118" i="4"/>
  <c r="F118" i="4"/>
  <c r="D118" i="4"/>
  <c r="W117" i="4"/>
  <c r="T117" i="4"/>
  <c r="R117" i="4"/>
  <c r="Q117" i="4"/>
  <c r="P117" i="4"/>
  <c r="N117" i="4"/>
  <c r="M117" i="4"/>
  <c r="L117" i="4"/>
  <c r="K117" i="4"/>
  <c r="J117" i="4"/>
  <c r="I117" i="4"/>
  <c r="H117" i="4"/>
  <c r="G117" i="4"/>
  <c r="F117" i="4"/>
  <c r="E117" i="4"/>
  <c r="B117" i="4"/>
  <c r="Q115" i="4"/>
  <c r="P115" i="4"/>
  <c r="N115" i="4"/>
  <c r="I115" i="4"/>
  <c r="W111" i="4"/>
  <c r="V111" i="4"/>
  <c r="U111" i="4"/>
  <c r="T111" i="4"/>
  <c r="S111" i="4"/>
  <c r="R111" i="4"/>
  <c r="Q111" i="4"/>
  <c r="O111" i="4"/>
  <c r="N111" i="4"/>
  <c r="M111" i="4"/>
  <c r="L111" i="4"/>
  <c r="K111" i="4"/>
  <c r="J111" i="4"/>
  <c r="I111" i="4"/>
  <c r="G111" i="4"/>
  <c r="F111" i="4"/>
  <c r="E111" i="4"/>
  <c r="C111" i="4"/>
  <c r="U110" i="4"/>
  <c r="P107" i="4"/>
  <c r="W106" i="4"/>
  <c r="T106" i="4"/>
  <c r="K106" i="4"/>
  <c r="E106" i="4"/>
  <c r="C106" i="4"/>
  <c r="B106" i="4"/>
  <c r="W105" i="4"/>
  <c r="V105" i="4"/>
  <c r="P105" i="4"/>
  <c r="M103" i="4"/>
  <c r="K103" i="4"/>
  <c r="I103" i="4"/>
  <c r="H103" i="4"/>
  <c r="D103" i="4"/>
  <c r="W101" i="4"/>
  <c r="Q101" i="4"/>
  <c r="O101" i="4"/>
  <c r="W95" i="4"/>
  <c r="V95" i="4"/>
  <c r="U95" i="4"/>
  <c r="U94" i="4" s="1"/>
  <c r="T95" i="4"/>
  <c r="T94" i="4" s="1"/>
  <c r="S95" i="4"/>
  <c r="S94" i="4" s="1"/>
  <c r="R95" i="4"/>
  <c r="Q95" i="4"/>
  <c r="P95" i="4"/>
  <c r="O95" i="4"/>
  <c r="N95" i="4"/>
  <c r="N94" i="4" s="1"/>
  <c r="M95" i="4"/>
  <c r="L95" i="4"/>
  <c r="K95" i="4"/>
  <c r="J95" i="4"/>
  <c r="I95" i="4"/>
  <c r="H95" i="4"/>
  <c r="G95" i="4"/>
  <c r="F95" i="4"/>
  <c r="E95" i="4"/>
  <c r="D95" i="4"/>
  <c r="C95" i="4"/>
  <c r="C94" i="4" s="1"/>
  <c r="B95" i="4"/>
  <c r="I88" i="4"/>
  <c r="V94" i="4"/>
  <c r="M94" i="4"/>
  <c r="L94" i="4"/>
  <c r="F94" i="4"/>
  <c r="E94" i="4"/>
  <c r="D94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K151" i="4" s="1"/>
  <c r="J78" i="4"/>
  <c r="J151" i="4" s="1"/>
  <c r="I78" i="4"/>
  <c r="I151" i="4" s="1"/>
  <c r="H78" i="4"/>
  <c r="G78" i="4"/>
  <c r="F78" i="4"/>
  <c r="E78" i="4"/>
  <c r="D78" i="4"/>
  <c r="C78" i="4"/>
  <c r="C151" i="4" s="1"/>
  <c r="B78" i="4"/>
  <c r="B151" i="4" s="1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H150" i="4" s="1"/>
  <c r="G77" i="4"/>
  <c r="G150" i="4" s="1"/>
  <c r="F77" i="4"/>
  <c r="E77" i="4"/>
  <c r="D77" i="4"/>
  <c r="C77" i="4"/>
  <c r="B77" i="4"/>
  <c r="W76" i="4"/>
  <c r="V76" i="4"/>
  <c r="U76" i="4"/>
  <c r="T76" i="4"/>
  <c r="S76" i="4"/>
  <c r="R76" i="4"/>
  <c r="Q76" i="4"/>
  <c r="P76" i="4"/>
  <c r="O76" i="4"/>
  <c r="O149" i="4" s="1"/>
  <c r="N76" i="4"/>
  <c r="N149" i="4" s="1"/>
  <c r="M76" i="4"/>
  <c r="M149" i="4" s="1"/>
  <c r="L76" i="4"/>
  <c r="K76" i="4"/>
  <c r="J76" i="4"/>
  <c r="I76" i="4"/>
  <c r="H76" i="4"/>
  <c r="G76" i="4"/>
  <c r="F76" i="4"/>
  <c r="F149" i="4" s="1"/>
  <c r="E76" i="4"/>
  <c r="D76" i="4"/>
  <c r="C76" i="4"/>
  <c r="B76" i="4"/>
  <c r="W75" i="4"/>
  <c r="V75" i="4"/>
  <c r="U75" i="4"/>
  <c r="U148" i="4" s="1"/>
  <c r="T75" i="4"/>
  <c r="T148" i="4" s="1"/>
  <c r="S75" i="4"/>
  <c r="S148" i="4" s="1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E148" i="4" s="1"/>
  <c r="D75" i="4"/>
  <c r="D148" i="4" s="1"/>
  <c r="C75" i="4"/>
  <c r="B75" i="4"/>
  <c r="W74" i="4"/>
  <c r="V74" i="4"/>
  <c r="U74" i="4"/>
  <c r="T74" i="4"/>
  <c r="S74" i="4"/>
  <c r="S147" i="4" s="1"/>
  <c r="R74" i="4"/>
  <c r="Q74" i="4"/>
  <c r="P74" i="4"/>
  <c r="O74" i="4"/>
  <c r="N74" i="4"/>
  <c r="M74" i="4"/>
  <c r="L74" i="4"/>
  <c r="K74" i="4"/>
  <c r="K147" i="4" s="1"/>
  <c r="J74" i="4"/>
  <c r="I74" i="4"/>
  <c r="H74" i="4"/>
  <c r="G74" i="4"/>
  <c r="F74" i="4"/>
  <c r="E74" i="4"/>
  <c r="D74" i="4"/>
  <c r="C74" i="4"/>
  <c r="B74" i="4"/>
  <c r="B147" i="4" s="1"/>
  <c r="W73" i="4"/>
  <c r="V73" i="4"/>
  <c r="U73" i="4"/>
  <c r="T73" i="4"/>
  <c r="S73" i="4"/>
  <c r="R73" i="4"/>
  <c r="Q73" i="4"/>
  <c r="P73" i="4"/>
  <c r="P146" i="4" s="1"/>
  <c r="O73" i="4"/>
  <c r="O146" i="4" s="1"/>
  <c r="N73" i="4"/>
  <c r="M73" i="4"/>
  <c r="L73" i="4"/>
  <c r="K73" i="4"/>
  <c r="J73" i="4"/>
  <c r="I73" i="4"/>
  <c r="I146" i="4" s="1"/>
  <c r="H73" i="4"/>
  <c r="H146" i="4" s="1"/>
  <c r="G73" i="4"/>
  <c r="G146" i="4" s="1"/>
  <c r="F73" i="4"/>
  <c r="E73" i="4"/>
  <c r="D73" i="4"/>
  <c r="C73" i="4"/>
  <c r="B73" i="4"/>
  <c r="W72" i="4"/>
  <c r="V72" i="4"/>
  <c r="V145" i="4" s="1"/>
  <c r="U72" i="4"/>
  <c r="U145" i="4" s="1"/>
  <c r="S72" i="4"/>
  <c r="R72" i="4"/>
  <c r="Q72" i="4"/>
  <c r="K72" i="4"/>
  <c r="H72" i="4"/>
  <c r="G72" i="4"/>
  <c r="F72" i="4"/>
  <c r="F145" i="4" s="1"/>
  <c r="E72" i="4"/>
  <c r="E145" i="4" s="1"/>
  <c r="D72" i="4"/>
  <c r="C72" i="4"/>
  <c r="U71" i="4"/>
  <c r="T71" i="4"/>
  <c r="T144" i="4" s="1"/>
  <c r="R71" i="4"/>
  <c r="Q71" i="4"/>
  <c r="P71" i="4"/>
  <c r="O71" i="4"/>
  <c r="N71" i="4"/>
  <c r="M71" i="4"/>
  <c r="M144" i="4" s="1"/>
  <c r="L71" i="4"/>
  <c r="K71" i="4"/>
  <c r="E71" i="4"/>
  <c r="E144" i="4" s="1"/>
  <c r="B71" i="4"/>
  <c r="W70" i="4"/>
  <c r="U70" i="4"/>
  <c r="T70" i="4"/>
  <c r="S70" i="4"/>
  <c r="R70" i="4"/>
  <c r="Q70" i="4"/>
  <c r="P70" i="4"/>
  <c r="O70" i="4"/>
  <c r="K70" i="4"/>
  <c r="H70" i="4"/>
  <c r="G70" i="4"/>
  <c r="F70" i="4"/>
  <c r="E70" i="4"/>
  <c r="W68" i="4"/>
  <c r="W141" i="4" s="1"/>
  <c r="U68" i="4"/>
  <c r="U141" i="4" s="1"/>
  <c r="T68" i="4"/>
  <c r="S68" i="4"/>
  <c r="Q68" i="4"/>
  <c r="N68" i="4"/>
  <c r="N141" i="4" s="1"/>
  <c r="M68" i="4"/>
  <c r="L68" i="4"/>
  <c r="K68" i="4"/>
  <c r="J68" i="4"/>
  <c r="D68" i="4"/>
  <c r="W67" i="4"/>
  <c r="V67" i="4"/>
  <c r="T67" i="4"/>
  <c r="T140" i="4" s="1"/>
  <c r="S67" i="4"/>
  <c r="R67" i="4"/>
  <c r="Q67" i="4"/>
  <c r="P67" i="4"/>
  <c r="O67" i="4"/>
  <c r="N67" i="4"/>
  <c r="M67" i="4"/>
  <c r="M140" i="4" s="1"/>
  <c r="L67" i="4"/>
  <c r="L140" i="4" s="1"/>
  <c r="K67" i="4"/>
  <c r="K140" i="4" s="1"/>
  <c r="J67" i="4"/>
  <c r="H67" i="4"/>
  <c r="G67" i="4"/>
  <c r="F67" i="4"/>
  <c r="B67" i="4"/>
  <c r="T66" i="4"/>
  <c r="Q66" i="4"/>
  <c r="P66" i="4"/>
  <c r="N66" i="4"/>
  <c r="M66" i="4"/>
  <c r="L66" i="4"/>
  <c r="K66" i="4"/>
  <c r="K139" i="4" s="1"/>
  <c r="J66" i="4"/>
  <c r="J139" i="4" s="1"/>
  <c r="I66" i="4"/>
  <c r="I139" i="4" s="1"/>
  <c r="H66" i="4"/>
  <c r="G66" i="4"/>
  <c r="F66" i="4"/>
  <c r="E66" i="4"/>
  <c r="D66" i="4"/>
  <c r="C66" i="4"/>
  <c r="C139" i="4" s="1"/>
  <c r="B66" i="4"/>
  <c r="B139" i="4" s="1"/>
  <c r="T65" i="4"/>
  <c r="V64" i="4"/>
  <c r="U64" i="4"/>
  <c r="U137" i="4" s="1"/>
  <c r="T64" i="4"/>
  <c r="Q64" i="4"/>
  <c r="P64" i="4"/>
  <c r="N64" i="4"/>
  <c r="M64" i="4"/>
  <c r="L64" i="4"/>
  <c r="J64" i="4"/>
  <c r="I64" i="4"/>
  <c r="H64" i="4"/>
  <c r="G64" i="4"/>
  <c r="E64" i="4"/>
  <c r="E137" i="4" s="1"/>
  <c r="D64" i="4"/>
  <c r="B64" i="4"/>
  <c r="V63" i="4"/>
  <c r="U63" i="4"/>
  <c r="R63" i="4"/>
  <c r="P63" i="4"/>
  <c r="O63" i="4"/>
  <c r="K63" i="4"/>
  <c r="K136" i="4" s="1"/>
  <c r="J63" i="4"/>
  <c r="H63" i="4"/>
  <c r="G63" i="4"/>
  <c r="F63" i="4"/>
  <c r="E63" i="4"/>
  <c r="D63" i="4"/>
  <c r="D136" i="4" s="1"/>
  <c r="B63" i="4"/>
  <c r="N60" i="4"/>
  <c r="N133" i="4" s="1"/>
  <c r="M60" i="4"/>
  <c r="M133" i="4" s="1"/>
  <c r="K60" i="4"/>
  <c r="J60" i="4"/>
  <c r="I60" i="4"/>
  <c r="H60" i="4"/>
  <c r="G60" i="4"/>
  <c r="G133" i="4" s="1"/>
  <c r="F60" i="4"/>
  <c r="E60" i="4"/>
  <c r="E133" i="4" s="1"/>
  <c r="D60" i="4"/>
  <c r="C60" i="4"/>
  <c r="B60" i="4"/>
  <c r="U59" i="4"/>
  <c r="N59" i="4"/>
  <c r="K59" i="4"/>
  <c r="J59" i="4"/>
  <c r="G59" i="4"/>
  <c r="E59" i="4"/>
  <c r="C59" i="4"/>
  <c r="B59" i="4"/>
  <c r="W58" i="4"/>
  <c r="T58" i="4"/>
  <c r="S58" i="4"/>
  <c r="B58" i="4"/>
  <c r="W56" i="4"/>
  <c r="W131" i="4" s="1"/>
  <c r="V56" i="4"/>
  <c r="V131" i="4" s="1"/>
  <c r="U56" i="4"/>
  <c r="U131" i="4" s="1"/>
  <c r="T56" i="4"/>
  <c r="T131" i="4" s="1"/>
  <c r="R56" i="4"/>
  <c r="R131" i="4" s="1"/>
  <c r="Q56" i="4"/>
  <c r="Q131" i="4" s="1"/>
  <c r="N56" i="4"/>
  <c r="N131" i="4" s="1"/>
  <c r="I56" i="4"/>
  <c r="I131" i="4" s="1"/>
  <c r="F56" i="4"/>
  <c r="F131" i="4" s="1"/>
  <c r="W54" i="4"/>
  <c r="V54" i="4"/>
  <c r="S54" i="4"/>
  <c r="Q54" i="4"/>
  <c r="P54" i="4"/>
  <c r="O54" i="4"/>
  <c r="N54" i="4"/>
  <c r="M54" i="4"/>
  <c r="K54" i="4"/>
  <c r="V53" i="4"/>
  <c r="R53" i="4"/>
  <c r="M53" i="4"/>
  <c r="K53" i="4"/>
  <c r="J53" i="4"/>
  <c r="I53" i="4"/>
  <c r="G53" i="4"/>
  <c r="F53" i="4"/>
  <c r="E53" i="4"/>
  <c r="B53" i="4"/>
  <c r="P52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V151" i="4" s="1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T150" i="4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J149" i="4" s="1"/>
  <c r="I24" i="4"/>
  <c r="H24" i="4"/>
  <c r="G24" i="4"/>
  <c r="F24" i="4"/>
  <c r="E24" i="4"/>
  <c r="D24" i="4"/>
  <c r="C24" i="4"/>
  <c r="B24" i="4"/>
  <c r="B149" i="4" s="1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H148" i="4" s="1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F147" i="4" s="1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F143" i="4" s="1"/>
  <c r="E18" i="4"/>
  <c r="D18" i="4"/>
  <c r="C18" i="4"/>
  <c r="B18" i="4"/>
  <c r="W17" i="4"/>
  <c r="V17" i="4"/>
  <c r="T17" i="4"/>
  <c r="S17" i="4"/>
  <c r="P17" i="4"/>
  <c r="L17" i="4"/>
  <c r="K17" i="4"/>
  <c r="I17" i="4"/>
  <c r="H17" i="4"/>
  <c r="C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E13" i="4"/>
  <c r="D13" i="4"/>
  <c r="C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R9" i="4"/>
  <c r="Q9" i="4"/>
  <c r="P9" i="4"/>
  <c r="O9" i="4"/>
  <c r="L9" i="4"/>
  <c r="J9" i="4"/>
  <c r="I9" i="4"/>
  <c r="H9" i="4"/>
  <c r="G9" i="4"/>
  <c r="E9" i="4"/>
  <c r="D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S7" i="4"/>
  <c r="R7" i="4"/>
  <c r="Q7" i="4"/>
  <c r="O7" i="4"/>
  <c r="N7" i="4"/>
  <c r="M7" i="4"/>
  <c r="L7" i="4"/>
  <c r="K7" i="4"/>
  <c r="J7" i="4"/>
  <c r="I7" i="4"/>
  <c r="G7" i="4"/>
  <c r="F7" i="4"/>
  <c r="E7" i="4"/>
  <c r="D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G5" i="4"/>
  <c r="F5" i="4"/>
  <c r="W4" i="4"/>
  <c r="V4" i="4"/>
  <c r="U4" i="4"/>
  <c r="T4" i="4"/>
  <c r="Q4" i="4"/>
  <c r="P4" i="4"/>
  <c r="O4" i="4"/>
  <c r="N4" i="4"/>
  <c r="L4" i="4"/>
  <c r="K4" i="4"/>
  <c r="J4" i="4"/>
  <c r="I4" i="4"/>
  <c r="H4" i="4"/>
  <c r="A1" i="4"/>
  <c r="B11" i="2"/>
  <c r="B33" i="2"/>
  <c r="B10" i="2"/>
  <c r="B50" i="2"/>
  <c r="B51" i="2"/>
  <c r="B29" i="2"/>
  <c r="B61" i="2"/>
  <c r="B28" i="2"/>
  <c r="B34" i="2"/>
  <c r="B13" i="2"/>
  <c r="B24" i="2"/>
  <c r="B9" i="2"/>
  <c r="B60" i="2"/>
  <c r="B38" i="2"/>
  <c r="B54" i="2"/>
  <c r="B18" i="2"/>
  <c r="B48" i="2"/>
  <c r="B30" i="2"/>
  <c r="B46" i="2"/>
  <c r="B53" i="2"/>
  <c r="B44" i="2"/>
  <c r="B5" i="2"/>
  <c r="B4" i="2"/>
  <c r="B14" i="2"/>
  <c r="B59" i="2"/>
  <c r="B45" i="2"/>
  <c r="B8" i="2"/>
  <c r="B49" i="2"/>
  <c r="B43" i="2"/>
  <c r="B20" i="2"/>
  <c r="B39" i="2"/>
  <c r="B6" i="2"/>
  <c r="B25" i="2"/>
  <c r="B41" i="2"/>
  <c r="B23" i="2"/>
  <c r="B40" i="2"/>
  <c r="B56" i="2"/>
  <c r="B26" i="2"/>
  <c r="B21" i="2"/>
  <c r="B19" i="2"/>
  <c r="B35" i="2"/>
  <c r="B58" i="2"/>
  <c r="B31" i="2"/>
  <c r="B36" i="2"/>
  <c r="B55" i="2"/>
  <c r="B15" i="2"/>
  <c r="B16" i="2"/>
  <c r="O125" i="4" l="1"/>
  <c r="P125" i="4"/>
  <c r="B73" i="51"/>
  <c r="H73" i="51"/>
  <c r="C73" i="51"/>
  <c r="I73" i="51"/>
  <c r="F73" i="51"/>
  <c r="G73" i="51"/>
  <c r="J73" i="51"/>
  <c r="P73" i="51"/>
  <c r="K73" i="51"/>
  <c r="Q73" i="51"/>
  <c r="N73" i="51"/>
  <c r="O73" i="51"/>
  <c r="R73" i="51"/>
  <c r="S73" i="51"/>
  <c r="V73" i="51"/>
  <c r="B80" i="51"/>
  <c r="W73" i="51"/>
  <c r="C80" i="51"/>
  <c r="R80" i="51"/>
  <c r="I87" i="51"/>
  <c r="S80" i="51"/>
  <c r="U73" i="50"/>
  <c r="C73" i="50"/>
  <c r="B73" i="50"/>
  <c r="N73" i="50"/>
  <c r="S87" i="50"/>
  <c r="D73" i="50"/>
  <c r="E73" i="50"/>
  <c r="K73" i="50"/>
  <c r="I73" i="50"/>
  <c r="J73" i="50"/>
  <c r="V73" i="50"/>
  <c r="L73" i="50"/>
  <c r="T73" i="50"/>
  <c r="Q73" i="50"/>
  <c r="R73" i="50"/>
  <c r="S73" i="49"/>
  <c r="H103" i="50"/>
  <c r="T105" i="50"/>
  <c r="U73" i="49"/>
  <c r="J103" i="50"/>
  <c r="V105" i="50"/>
  <c r="F80" i="49"/>
  <c r="K103" i="50"/>
  <c r="Q104" i="50"/>
  <c r="G80" i="49"/>
  <c r="L103" i="50"/>
  <c r="R104" i="50"/>
  <c r="H80" i="49"/>
  <c r="M103" i="50"/>
  <c r="S104" i="50"/>
  <c r="N80" i="49"/>
  <c r="N103" i="50"/>
  <c r="T104" i="50"/>
  <c r="P80" i="49"/>
  <c r="P103" i="50"/>
  <c r="F73" i="49"/>
  <c r="C87" i="49"/>
  <c r="Q103" i="50"/>
  <c r="R103" i="50"/>
  <c r="B105" i="50"/>
  <c r="S103" i="50"/>
  <c r="C105" i="50"/>
  <c r="G104" i="51"/>
  <c r="C73" i="49"/>
  <c r="D73" i="49"/>
  <c r="S87" i="49"/>
  <c r="U103" i="50"/>
  <c r="E105" i="50"/>
  <c r="E73" i="49"/>
  <c r="V87" i="49"/>
  <c r="V103" i="50"/>
  <c r="F105" i="50"/>
  <c r="W103" i="50"/>
  <c r="E103" i="51"/>
  <c r="Q105" i="51"/>
  <c r="B104" i="50"/>
  <c r="F103" i="51"/>
  <c r="R105" i="51"/>
  <c r="H73" i="49"/>
  <c r="N73" i="49"/>
  <c r="C104" i="50"/>
  <c r="I105" i="50"/>
  <c r="G103" i="51"/>
  <c r="S105" i="51"/>
  <c r="I73" i="49"/>
  <c r="H103" i="51"/>
  <c r="N104" i="51"/>
  <c r="I103" i="51"/>
  <c r="O104" i="51"/>
  <c r="K73" i="49"/>
  <c r="L105" i="50"/>
  <c r="J103" i="51"/>
  <c r="P104" i="51"/>
  <c r="V105" i="51"/>
  <c r="L73" i="49"/>
  <c r="M105" i="50"/>
  <c r="K103" i="51"/>
  <c r="Q104" i="51"/>
  <c r="W105" i="51"/>
  <c r="M73" i="49"/>
  <c r="L103" i="51"/>
  <c r="M103" i="51"/>
  <c r="D103" i="50"/>
  <c r="J104" i="50"/>
  <c r="N103" i="51"/>
  <c r="P73" i="49"/>
  <c r="V73" i="49"/>
  <c r="E103" i="50"/>
  <c r="K104" i="50"/>
  <c r="Q105" i="50"/>
  <c r="O103" i="51"/>
  <c r="S151" i="4"/>
  <c r="F151" i="4"/>
  <c r="Q151" i="4"/>
  <c r="R151" i="4"/>
  <c r="F52" i="47"/>
  <c r="J52" i="47"/>
  <c r="C52" i="47"/>
  <c r="P52" i="47"/>
  <c r="M52" i="47"/>
  <c r="K52" i="47"/>
  <c r="U52" i="47"/>
  <c r="R52" i="47"/>
  <c r="S52" i="47"/>
  <c r="B77" i="47"/>
  <c r="Q124" i="4"/>
  <c r="R124" i="4"/>
  <c r="E52" i="47"/>
  <c r="B52" i="46"/>
  <c r="U52" i="46"/>
  <c r="J52" i="46"/>
  <c r="V52" i="46"/>
  <c r="T52" i="46"/>
  <c r="O52" i="46"/>
  <c r="G52" i="46"/>
  <c r="R52" i="46"/>
  <c r="H52" i="46"/>
  <c r="E52" i="46"/>
  <c r="Q52" i="46"/>
  <c r="F52" i="46"/>
  <c r="W52" i="46"/>
  <c r="W60" i="45"/>
  <c r="C52" i="45"/>
  <c r="M52" i="45"/>
  <c r="H52" i="45"/>
  <c r="D77" i="45"/>
  <c r="E77" i="46"/>
  <c r="K52" i="45"/>
  <c r="F52" i="45"/>
  <c r="I52" i="45"/>
  <c r="U52" i="45"/>
  <c r="P52" i="45"/>
  <c r="S52" i="45"/>
  <c r="N52" i="45"/>
  <c r="G60" i="45"/>
  <c r="W150" i="4"/>
  <c r="D69" i="45"/>
  <c r="F69" i="45"/>
  <c r="P69" i="45"/>
  <c r="W69" i="45"/>
  <c r="C69" i="45"/>
  <c r="N69" i="45"/>
  <c r="G69" i="45"/>
  <c r="I150" i="4"/>
  <c r="D150" i="4"/>
  <c r="K69" i="45"/>
  <c r="V69" i="45"/>
  <c r="O150" i="4"/>
  <c r="P150" i="4"/>
  <c r="O69" i="45"/>
  <c r="Q150" i="4"/>
  <c r="E63" i="43"/>
  <c r="H63" i="43"/>
  <c r="T63" i="43"/>
  <c r="I63" i="43"/>
  <c r="F72" i="43"/>
  <c r="R63" i="43"/>
  <c r="M63" i="43"/>
  <c r="P63" i="43"/>
  <c r="Q63" i="43"/>
  <c r="D63" i="43"/>
  <c r="U63" i="43"/>
  <c r="H123" i="4"/>
  <c r="B63" i="43"/>
  <c r="L63" i="43"/>
  <c r="P63" i="42"/>
  <c r="S63" i="42"/>
  <c r="T63" i="42"/>
  <c r="G63" i="42"/>
  <c r="B63" i="42"/>
  <c r="E63" i="42"/>
  <c r="F63" i="42"/>
  <c r="C63" i="42"/>
  <c r="O63" i="42"/>
  <c r="D63" i="42"/>
  <c r="J63" i="42"/>
  <c r="M63" i="42"/>
  <c r="H63" i="42"/>
  <c r="K63" i="42"/>
  <c r="W63" i="42"/>
  <c r="L63" i="42"/>
  <c r="F72" i="41"/>
  <c r="F81" i="41"/>
  <c r="H90" i="43"/>
  <c r="G72" i="41"/>
  <c r="I90" i="43"/>
  <c r="L63" i="41"/>
  <c r="D63" i="41"/>
  <c r="U90" i="42"/>
  <c r="L90" i="43"/>
  <c r="U63" i="41"/>
  <c r="P90" i="43"/>
  <c r="S63" i="41"/>
  <c r="Q90" i="43"/>
  <c r="N90" i="43"/>
  <c r="I90" i="41"/>
  <c r="T90" i="43"/>
  <c r="V90" i="43"/>
  <c r="L90" i="41"/>
  <c r="L81" i="41" s="1"/>
  <c r="U90" i="43"/>
  <c r="M90" i="41"/>
  <c r="M81" i="41" s="1"/>
  <c r="Q90" i="41"/>
  <c r="T90" i="41"/>
  <c r="Q63" i="41"/>
  <c r="U90" i="41"/>
  <c r="F90" i="42"/>
  <c r="T63" i="41"/>
  <c r="C63" i="41"/>
  <c r="F63" i="41"/>
  <c r="M90" i="42"/>
  <c r="D90" i="43"/>
  <c r="M63" i="41"/>
  <c r="N90" i="42"/>
  <c r="I90" i="42"/>
  <c r="E90" i="43"/>
  <c r="Q90" i="42"/>
  <c r="G149" i="4"/>
  <c r="D81" i="41"/>
  <c r="P81" i="41"/>
  <c r="K81" i="41"/>
  <c r="N81" i="41"/>
  <c r="O81" i="41"/>
  <c r="S81" i="41"/>
  <c r="U149" i="4"/>
  <c r="V149" i="4"/>
  <c r="W81" i="41"/>
  <c r="V81" i="41"/>
  <c r="Q81" i="41"/>
  <c r="W149" i="4"/>
  <c r="T81" i="41"/>
  <c r="U81" i="41"/>
  <c r="H81" i="41"/>
  <c r="N123" i="4"/>
  <c r="C81" i="41"/>
  <c r="E149" i="4"/>
  <c r="M51" i="39"/>
  <c r="C51" i="39"/>
  <c r="E79" i="39"/>
  <c r="U51" i="39"/>
  <c r="K51" i="39"/>
  <c r="S51" i="39"/>
  <c r="E51" i="39"/>
  <c r="G51" i="38"/>
  <c r="V51" i="38"/>
  <c r="C57" i="38"/>
  <c r="J57" i="38"/>
  <c r="D51" i="38"/>
  <c r="J51" i="38"/>
  <c r="K57" i="38"/>
  <c r="W51" i="38"/>
  <c r="L51" i="38"/>
  <c r="R51" i="38"/>
  <c r="Q57" i="37"/>
  <c r="V60" i="37"/>
  <c r="F51" i="37"/>
  <c r="W60" i="37"/>
  <c r="G51" i="37"/>
  <c r="T57" i="37"/>
  <c r="B80" i="37"/>
  <c r="F79" i="39"/>
  <c r="Q51" i="37"/>
  <c r="G80" i="39"/>
  <c r="S78" i="38"/>
  <c r="N51" i="37"/>
  <c r="O51" i="37"/>
  <c r="E51" i="37"/>
  <c r="W78" i="38"/>
  <c r="G80" i="38"/>
  <c r="R51" i="37"/>
  <c r="B79" i="38"/>
  <c r="D79" i="38"/>
  <c r="E79" i="38"/>
  <c r="K80" i="38"/>
  <c r="F80" i="38"/>
  <c r="W51" i="37"/>
  <c r="M51" i="37"/>
  <c r="E63" i="37"/>
  <c r="W80" i="38"/>
  <c r="C60" i="37"/>
  <c r="F63" i="37"/>
  <c r="B78" i="38"/>
  <c r="F60" i="37"/>
  <c r="M63" i="37"/>
  <c r="G60" i="37"/>
  <c r="N63" i="37"/>
  <c r="F78" i="37"/>
  <c r="D57" i="37"/>
  <c r="N60" i="37"/>
  <c r="U78" i="37"/>
  <c r="M79" i="38"/>
  <c r="S80" i="38"/>
  <c r="B51" i="37"/>
  <c r="V78" i="37"/>
  <c r="I51" i="37"/>
  <c r="U51" i="37"/>
  <c r="J57" i="37"/>
  <c r="M148" i="4"/>
  <c r="K148" i="4"/>
  <c r="L148" i="4"/>
  <c r="Q51" i="35"/>
  <c r="N51" i="35"/>
  <c r="V51" i="35"/>
  <c r="H51" i="35"/>
  <c r="P51" i="35"/>
  <c r="C51" i="34"/>
  <c r="K51" i="34"/>
  <c r="L51" i="34"/>
  <c r="M51" i="34"/>
  <c r="S51" i="34"/>
  <c r="B80" i="34"/>
  <c r="C80" i="34"/>
  <c r="F60" i="34"/>
  <c r="S51" i="33"/>
  <c r="E51" i="33"/>
  <c r="P63" i="33"/>
  <c r="D57" i="33"/>
  <c r="K60" i="33"/>
  <c r="S63" i="33"/>
  <c r="H57" i="33"/>
  <c r="N60" i="33"/>
  <c r="T63" i="33"/>
  <c r="I78" i="33"/>
  <c r="H51" i="33"/>
  <c r="I57" i="33"/>
  <c r="S60" i="33"/>
  <c r="U63" i="33"/>
  <c r="H78" i="34"/>
  <c r="C51" i="33"/>
  <c r="U60" i="33"/>
  <c r="T51" i="33"/>
  <c r="Q78" i="33"/>
  <c r="C78" i="34"/>
  <c r="J79" i="34"/>
  <c r="O57" i="33"/>
  <c r="V60" i="33"/>
  <c r="D78" i="34"/>
  <c r="P80" i="34"/>
  <c r="Q57" i="33"/>
  <c r="M51" i="33"/>
  <c r="K79" i="33"/>
  <c r="U57" i="33"/>
  <c r="M79" i="33"/>
  <c r="M72" i="33" s="1"/>
  <c r="N79" i="34"/>
  <c r="S79" i="33"/>
  <c r="K51" i="33"/>
  <c r="W80" i="34"/>
  <c r="E80" i="33"/>
  <c r="L78" i="34"/>
  <c r="R79" i="34"/>
  <c r="M80" i="33"/>
  <c r="J79" i="35"/>
  <c r="U51" i="33"/>
  <c r="O80" i="33"/>
  <c r="P78" i="34"/>
  <c r="V79" i="34"/>
  <c r="T80" i="35"/>
  <c r="U80" i="33"/>
  <c r="Q147" i="4"/>
  <c r="R147" i="4"/>
  <c r="V147" i="4"/>
  <c r="C147" i="4"/>
  <c r="M121" i="4"/>
  <c r="O121" i="4"/>
  <c r="P121" i="4"/>
  <c r="I147" i="4"/>
  <c r="J147" i="4"/>
  <c r="H90" i="31"/>
  <c r="C84" i="31"/>
  <c r="V105" i="31"/>
  <c r="L84" i="31"/>
  <c r="N120" i="4"/>
  <c r="D84" i="31"/>
  <c r="P120" i="4"/>
  <c r="Q120" i="4"/>
  <c r="K84" i="31"/>
  <c r="R122" i="31"/>
  <c r="D84" i="30"/>
  <c r="P84" i="30"/>
  <c r="E84" i="30"/>
  <c r="Q84" i="30"/>
  <c r="B84" i="30"/>
  <c r="C84" i="30"/>
  <c r="O84" i="30"/>
  <c r="J120" i="30"/>
  <c r="L84" i="30"/>
  <c r="M84" i="30"/>
  <c r="J84" i="30"/>
  <c r="K84" i="30"/>
  <c r="W84" i="30"/>
  <c r="T84" i="30"/>
  <c r="U84" i="30"/>
  <c r="R84" i="30"/>
  <c r="H84" i="30"/>
  <c r="S84" i="30"/>
  <c r="I84" i="30"/>
  <c r="G84" i="30"/>
  <c r="O105" i="29"/>
  <c r="D122" i="29"/>
  <c r="I84" i="29"/>
  <c r="N90" i="29"/>
  <c r="E84" i="29"/>
  <c r="P90" i="29"/>
  <c r="F123" i="29"/>
  <c r="F84" i="29"/>
  <c r="M123" i="29"/>
  <c r="H84" i="29"/>
  <c r="R120" i="31"/>
  <c r="Q84" i="29"/>
  <c r="L84" i="29"/>
  <c r="M84" i="29"/>
  <c r="N84" i="29"/>
  <c r="P119" i="31"/>
  <c r="O84" i="29"/>
  <c r="P84" i="29"/>
  <c r="N119" i="30"/>
  <c r="D123" i="30"/>
  <c r="O119" i="30"/>
  <c r="E123" i="30"/>
  <c r="B94" i="29"/>
  <c r="D122" i="31"/>
  <c r="H94" i="29"/>
  <c r="T84" i="29"/>
  <c r="I94" i="29"/>
  <c r="B122" i="30"/>
  <c r="U84" i="29"/>
  <c r="J94" i="29"/>
  <c r="C122" i="30"/>
  <c r="V84" i="29"/>
  <c r="B120" i="31"/>
  <c r="N123" i="31"/>
  <c r="W84" i="29"/>
  <c r="R94" i="29"/>
  <c r="V119" i="30"/>
  <c r="L123" i="30"/>
  <c r="W119" i="30"/>
  <c r="M123" i="30"/>
  <c r="L122" i="31"/>
  <c r="C99" i="29"/>
  <c r="J122" i="30"/>
  <c r="G90" i="29"/>
  <c r="K122" i="30"/>
  <c r="D146" i="4"/>
  <c r="Q146" i="4"/>
  <c r="W120" i="4"/>
  <c r="L146" i="4"/>
  <c r="W146" i="4"/>
  <c r="U119" i="4"/>
  <c r="E75" i="24"/>
  <c r="E172" i="4" s="1"/>
  <c r="Q77" i="24"/>
  <c r="Q174" i="4" s="1"/>
  <c r="W57" i="24"/>
  <c r="W116" i="4" s="1"/>
  <c r="I98" i="27"/>
  <c r="U98" i="27"/>
  <c r="I110" i="27"/>
  <c r="P154" i="27"/>
  <c r="Q98" i="27"/>
  <c r="F98" i="27"/>
  <c r="D126" i="27"/>
  <c r="P126" i="27"/>
  <c r="E126" i="27"/>
  <c r="G57" i="24"/>
  <c r="G116" i="4" s="1"/>
  <c r="E98" i="27"/>
  <c r="P110" i="27"/>
  <c r="I57" i="24"/>
  <c r="I116" i="4" s="1"/>
  <c r="E110" i="27"/>
  <c r="N126" i="27"/>
  <c r="I126" i="27"/>
  <c r="C98" i="27"/>
  <c r="N110" i="27"/>
  <c r="B98" i="27"/>
  <c r="N98" i="27"/>
  <c r="L126" i="27"/>
  <c r="N57" i="24"/>
  <c r="N116" i="4" s="1"/>
  <c r="M126" i="27"/>
  <c r="I77" i="24"/>
  <c r="I174" i="4" s="1"/>
  <c r="O57" i="24"/>
  <c r="O116" i="4" s="1"/>
  <c r="M98" i="27"/>
  <c r="J77" i="24"/>
  <c r="J174" i="4" s="1"/>
  <c r="P57" i="24"/>
  <c r="P116" i="4" s="1"/>
  <c r="B110" i="27"/>
  <c r="K77" i="24"/>
  <c r="K174" i="4" s="1"/>
  <c r="V126" i="27"/>
  <c r="F76" i="24"/>
  <c r="F173" i="4" s="1"/>
  <c r="J98" i="27"/>
  <c r="Q126" i="27"/>
  <c r="G76" i="24"/>
  <c r="G173" i="4" s="1"/>
  <c r="K98" i="27"/>
  <c r="H76" i="24"/>
  <c r="H173" i="4" s="1"/>
  <c r="V110" i="27"/>
  <c r="L110" i="27"/>
  <c r="I76" i="24"/>
  <c r="I173" i="4" s="1"/>
  <c r="E57" i="24"/>
  <c r="E116" i="4" s="1"/>
  <c r="K110" i="27"/>
  <c r="T126" i="27"/>
  <c r="J126" i="27"/>
  <c r="P77" i="24"/>
  <c r="P174" i="4" s="1"/>
  <c r="V57" i="24"/>
  <c r="V116" i="4" s="1"/>
  <c r="U126" i="27"/>
  <c r="M98" i="26"/>
  <c r="B110" i="26"/>
  <c r="C110" i="26"/>
  <c r="G110" i="26"/>
  <c r="M110" i="26"/>
  <c r="H126" i="26"/>
  <c r="T126" i="26"/>
  <c r="T98" i="26"/>
  <c r="J98" i="26"/>
  <c r="D126" i="26"/>
  <c r="U98" i="26"/>
  <c r="J110" i="26"/>
  <c r="E126" i="26"/>
  <c r="K110" i="26"/>
  <c r="F126" i="26"/>
  <c r="O126" i="26"/>
  <c r="O110" i="26"/>
  <c r="U110" i="26"/>
  <c r="R122" i="26"/>
  <c r="P126" i="26"/>
  <c r="T122" i="26"/>
  <c r="L126" i="26"/>
  <c r="G98" i="26"/>
  <c r="R110" i="26"/>
  <c r="M126" i="26"/>
  <c r="C126" i="26"/>
  <c r="S110" i="26"/>
  <c r="N126" i="26"/>
  <c r="D98" i="26"/>
  <c r="E98" i="26"/>
  <c r="W110" i="26"/>
  <c r="P110" i="26"/>
  <c r="I98" i="26"/>
  <c r="O98" i="26"/>
  <c r="U126" i="26"/>
  <c r="K126" i="26"/>
  <c r="E110" i="26"/>
  <c r="Q110" i="26"/>
  <c r="V126" i="26"/>
  <c r="V70" i="4"/>
  <c r="G69" i="24"/>
  <c r="G98" i="25"/>
  <c r="B110" i="25"/>
  <c r="V119" i="25"/>
  <c r="L154" i="25"/>
  <c r="F143" i="26"/>
  <c r="L152" i="26"/>
  <c r="Q143" i="26"/>
  <c r="H98" i="25"/>
  <c r="W119" i="25"/>
  <c r="R136" i="25"/>
  <c r="M152" i="26"/>
  <c r="V98" i="25"/>
  <c r="K126" i="25"/>
  <c r="N152" i="26"/>
  <c r="T143" i="27"/>
  <c r="B116" i="25"/>
  <c r="P152" i="26"/>
  <c r="D156" i="25"/>
  <c r="J156" i="25"/>
  <c r="V156" i="25"/>
  <c r="B145" i="4"/>
  <c r="K75" i="24"/>
  <c r="K172" i="4" s="1"/>
  <c r="I126" i="25"/>
  <c r="U110" i="25"/>
  <c r="J126" i="25"/>
  <c r="S152" i="26"/>
  <c r="J110" i="25"/>
  <c r="V110" i="25"/>
  <c r="T152" i="26"/>
  <c r="T76" i="24"/>
  <c r="T173" i="4" s="1"/>
  <c r="U152" i="26"/>
  <c r="S126" i="25"/>
  <c r="F52" i="24"/>
  <c r="G110" i="25"/>
  <c r="S110" i="25"/>
  <c r="H126" i="25"/>
  <c r="N52" i="24"/>
  <c r="H110" i="25"/>
  <c r="B153" i="26"/>
  <c r="F98" i="25"/>
  <c r="Q126" i="25"/>
  <c r="J154" i="26"/>
  <c r="D76" i="24"/>
  <c r="D173" i="4" s="1"/>
  <c r="E105" i="25"/>
  <c r="F126" i="25"/>
  <c r="R126" i="25"/>
  <c r="G152" i="25"/>
  <c r="E153" i="26"/>
  <c r="C152" i="26"/>
  <c r="V71" i="4"/>
  <c r="F105" i="25"/>
  <c r="W98" i="25"/>
  <c r="R110" i="25"/>
  <c r="H152" i="25"/>
  <c r="H146" i="25" s="1"/>
  <c r="L154" i="26"/>
  <c r="K152" i="26"/>
  <c r="N67" i="24"/>
  <c r="O98" i="25"/>
  <c r="J105" i="25"/>
  <c r="O152" i="25"/>
  <c r="V152" i="26"/>
  <c r="L70" i="4"/>
  <c r="P98" i="25"/>
  <c r="M105" i="25"/>
  <c r="M122" i="25"/>
  <c r="P152" i="25"/>
  <c r="H153" i="26"/>
  <c r="N105" i="25"/>
  <c r="O110" i="25"/>
  <c r="E110" i="25"/>
  <c r="N122" i="25"/>
  <c r="P126" i="25"/>
  <c r="W152" i="25"/>
  <c r="I153" i="26"/>
  <c r="R105" i="25"/>
  <c r="P110" i="25"/>
  <c r="F110" i="25"/>
  <c r="B153" i="25"/>
  <c r="B146" i="25" s="1"/>
  <c r="D152" i="26"/>
  <c r="J153" i="26"/>
  <c r="Q153" i="26"/>
  <c r="P152" i="27"/>
  <c r="V153" i="27"/>
  <c r="I153" i="25"/>
  <c r="R153" i="26"/>
  <c r="M126" i="25"/>
  <c r="J153" i="25"/>
  <c r="D154" i="26"/>
  <c r="C110" i="25"/>
  <c r="N126" i="25"/>
  <c r="Q153" i="25"/>
  <c r="V154" i="26"/>
  <c r="H119" i="25"/>
  <c r="R153" i="25"/>
  <c r="R146" i="25" s="1"/>
  <c r="W154" i="26"/>
  <c r="T152" i="27"/>
  <c r="C154" i="25"/>
  <c r="D152" i="27"/>
  <c r="E3" i="4"/>
  <c r="E17" i="4"/>
  <c r="G3" i="4"/>
  <c r="G128" i="4" s="1"/>
  <c r="G17" i="4"/>
  <c r="N74" i="24"/>
  <c r="N171" i="4" s="1"/>
  <c r="C75" i="24"/>
  <c r="C172" i="4" s="1"/>
  <c r="U74" i="24"/>
  <c r="U171" i="4" s="1"/>
  <c r="F136" i="25"/>
  <c r="N146" i="25"/>
  <c r="K143" i="4"/>
  <c r="W145" i="4"/>
  <c r="W52" i="24"/>
  <c r="S57" i="24"/>
  <c r="S116" i="4" s="1"/>
  <c r="U156" i="25"/>
  <c r="E76" i="24"/>
  <c r="E173" i="4" s="1"/>
  <c r="U144" i="4"/>
  <c r="Q57" i="24"/>
  <c r="Q116" i="4" s="1"/>
  <c r="L76" i="24"/>
  <c r="L173" i="4" s="1"/>
  <c r="N143" i="4"/>
  <c r="R30" i="4"/>
  <c r="Q143" i="4"/>
  <c r="N136" i="25"/>
  <c r="V146" i="25"/>
  <c r="G156" i="25"/>
  <c r="R143" i="4"/>
  <c r="I69" i="24"/>
  <c r="U76" i="24"/>
  <c r="U173" i="4" s="1"/>
  <c r="H156" i="25"/>
  <c r="S143" i="4"/>
  <c r="O117" i="4"/>
  <c r="O76" i="24"/>
  <c r="O173" i="4" s="1"/>
  <c r="J69" i="24"/>
  <c r="F77" i="24"/>
  <c r="F174" i="4" s="1"/>
  <c r="P76" i="24"/>
  <c r="P173" i="4" s="1"/>
  <c r="C67" i="24"/>
  <c r="O69" i="24"/>
  <c r="Q76" i="24"/>
  <c r="Q173" i="4" s="1"/>
  <c r="D67" i="24"/>
  <c r="P69" i="24"/>
  <c r="N77" i="24"/>
  <c r="N174" i="4" s="1"/>
  <c r="B136" i="25"/>
  <c r="J146" i="25"/>
  <c r="F57" i="24"/>
  <c r="F116" i="4" s="1"/>
  <c r="E67" i="24"/>
  <c r="Q69" i="24"/>
  <c r="O77" i="24"/>
  <c r="O174" i="4" s="1"/>
  <c r="L156" i="25"/>
  <c r="R156" i="25"/>
  <c r="G145" i="4"/>
  <c r="M75" i="24"/>
  <c r="M172" i="4" s="1"/>
  <c r="C57" i="24"/>
  <c r="C116" i="4" s="1"/>
  <c r="F67" i="24"/>
  <c r="R69" i="24"/>
  <c r="V77" i="24"/>
  <c r="V174" i="4" s="1"/>
  <c r="N75" i="24"/>
  <c r="N172" i="4" s="1"/>
  <c r="W69" i="24"/>
  <c r="F69" i="4"/>
  <c r="F142" i="4" s="1"/>
  <c r="I72" i="4"/>
  <c r="E119" i="4"/>
  <c r="V136" i="25"/>
  <c r="O156" i="25"/>
  <c r="E156" i="25"/>
  <c r="N69" i="4"/>
  <c r="N142" i="4" s="1"/>
  <c r="D71" i="4"/>
  <c r="D144" i="4" s="1"/>
  <c r="J72" i="4"/>
  <c r="J145" i="4" s="1"/>
  <c r="V117" i="4"/>
  <c r="V76" i="24"/>
  <c r="V173" i="4" s="1"/>
  <c r="M67" i="24"/>
  <c r="P156" i="25"/>
  <c r="F156" i="25"/>
  <c r="W76" i="24"/>
  <c r="W173" i="4" s="1"/>
  <c r="M57" i="24"/>
  <c r="M116" i="4" s="1"/>
  <c r="B77" i="24"/>
  <c r="B174" i="4" s="1"/>
  <c r="V69" i="4"/>
  <c r="F71" i="4"/>
  <c r="G71" i="4"/>
  <c r="G144" i="4" s="1"/>
  <c r="C77" i="24"/>
  <c r="C174" i="4" s="1"/>
  <c r="J136" i="25"/>
  <c r="F146" i="25"/>
  <c r="H71" i="4"/>
  <c r="N72" i="4"/>
  <c r="N145" i="4" s="1"/>
  <c r="T156" i="25"/>
  <c r="I71" i="4"/>
  <c r="U75" i="24"/>
  <c r="U172" i="4" s="1"/>
  <c r="K57" i="24"/>
  <c r="K116" i="4" s="1"/>
  <c r="H144" i="4"/>
  <c r="P72" i="4"/>
  <c r="P145" i="4" s="1"/>
  <c r="V75" i="24"/>
  <c r="V172" i="4" s="1"/>
  <c r="W75" i="24"/>
  <c r="W172" i="4" s="1"/>
  <c r="F68" i="24"/>
  <c r="P146" i="25"/>
  <c r="W156" i="25"/>
  <c r="M156" i="25"/>
  <c r="K144" i="4"/>
  <c r="L144" i="4"/>
  <c r="O3" i="4"/>
  <c r="O128" i="4" s="1"/>
  <c r="E52" i="24"/>
  <c r="H77" i="24"/>
  <c r="H174" i="4" s="1"/>
  <c r="H57" i="24"/>
  <c r="H116" i="4" s="1"/>
  <c r="G68" i="24"/>
  <c r="B156" i="25"/>
  <c r="H141" i="23"/>
  <c r="B183" i="23"/>
  <c r="F99" i="23"/>
  <c r="H99" i="23"/>
  <c r="H62" i="20" s="1"/>
  <c r="H115" i="4" s="1"/>
  <c r="J183" i="23"/>
  <c r="V99" i="23"/>
  <c r="E5" i="23"/>
  <c r="E60" i="20" s="1"/>
  <c r="E113" i="4" s="1"/>
  <c r="Q179" i="23"/>
  <c r="B60" i="20"/>
  <c r="B113" i="4" s="1"/>
  <c r="J5" i="23"/>
  <c r="G99" i="23"/>
  <c r="G62" i="20" s="1"/>
  <c r="G115" i="4" s="1"/>
  <c r="L5" i="23"/>
  <c r="L60" i="20" s="1"/>
  <c r="L113" i="4" s="1"/>
  <c r="D60" i="20"/>
  <c r="D113" i="4" s="1"/>
  <c r="M5" i="23"/>
  <c r="M60" i="20" s="1"/>
  <c r="M113" i="4" s="1"/>
  <c r="H48" i="23"/>
  <c r="P5" i="23"/>
  <c r="I48" i="23"/>
  <c r="H60" i="20"/>
  <c r="H113" i="4" s="1"/>
  <c r="Q5" i="23"/>
  <c r="P48" i="23"/>
  <c r="P157" i="23" s="1"/>
  <c r="Q175" i="23"/>
  <c r="I60" i="20"/>
  <c r="I113" i="4" s="1"/>
  <c r="R5" i="23"/>
  <c r="Q48" i="23"/>
  <c r="Q61" i="20" s="1"/>
  <c r="Q114" i="4" s="1"/>
  <c r="T5" i="23"/>
  <c r="P202" i="23"/>
  <c r="U5" i="23"/>
  <c r="U60" i="20" s="1"/>
  <c r="U113" i="4" s="1"/>
  <c r="D143" i="23"/>
  <c r="P42" i="7"/>
  <c r="D141" i="23"/>
  <c r="W175" i="23"/>
  <c r="M132" i="22"/>
  <c r="C132" i="22"/>
  <c r="M165" i="22"/>
  <c r="C165" i="22"/>
  <c r="N132" i="22"/>
  <c r="D132" i="22"/>
  <c r="V165" i="22"/>
  <c r="U165" i="22"/>
  <c r="K165" i="22"/>
  <c r="G146" i="22"/>
  <c r="F211" i="22"/>
  <c r="U132" i="22"/>
  <c r="V132" i="22"/>
  <c r="H146" i="22"/>
  <c r="W132" i="22"/>
  <c r="G132" i="22"/>
  <c r="S165" i="22"/>
  <c r="F165" i="22"/>
  <c r="N211" i="22"/>
  <c r="E165" i="22"/>
  <c r="F132" i="22"/>
  <c r="I67" i="4"/>
  <c r="I141" i="21"/>
  <c r="F183" i="21"/>
  <c r="J202" i="22"/>
  <c r="M141" i="21"/>
  <c r="M132" i="21" s="1"/>
  <c r="O183" i="21"/>
  <c r="Q141" i="21"/>
  <c r="Q132" i="21" s="1"/>
  <c r="W160" i="21"/>
  <c r="K165" i="21"/>
  <c r="J183" i="21"/>
  <c r="R141" i="21"/>
  <c r="R132" i="21" s="1"/>
  <c r="Q157" i="21"/>
  <c r="L165" i="21"/>
  <c r="B165" i="21"/>
  <c r="S146" i="21"/>
  <c r="U157" i="21"/>
  <c r="T132" i="21"/>
  <c r="M183" i="21"/>
  <c r="O71" i="20"/>
  <c r="U132" i="21"/>
  <c r="P165" i="21"/>
  <c r="V165" i="21"/>
  <c r="G146" i="21"/>
  <c r="J175" i="21"/>
  <c r="Q175" i="21"/>
  <c r="T213" i="22"/>
  <c r="S165" i="21"/>
  <c r="R175" i="21"/>
  <c r="R183" i="21"/>
  <c r="P132" i="21"/>
  <c r="T165" i="21"/>
  <c r="J165" i="21"/>
  <c r="P192" i="22"/>
  <c r="H68" i="4"/>
  <c r="N153" i="21"/>
  <c r="R211" i="22"/>
  <c r="J213" i="22"/>
  <c r="V183" i="21"/>
  <c r="U153" i="21"/>
  <c r="B132" i="21"/>
  <c r="V153" i="21"/>
  <c r="C146" i="21"/>
  <c r="O146" i="21"/>
  <c r="I165" i="21"/>
  <c r="E132" i="21"/>
  <c r="F165" i="21"/>
  <c r="B171" i="21"/>
  <c r="R51" i="20"/>
  <c r="R65" i="4" s="1"/>
  <c r="R138" i="4" s="1"/>
  <c r="G171" i="21"/>
  <c r="I171" i="21"/>
  <c r="D213" i="22"/>
  <c r="J141" i="4"/>
  <c r="E67" i="4"/>
  <c r="E140" i="4" s="1"/>
  <c r="R68" i="4"/>
  <c r="R141" i="4" s="1"/>
  <c r="C69" i="20"/>
  <c r="C160" i="21"/>
  <c r="C165" i="21"/>
  <c r="M171" i="21"/>
  <c r="B141" i="21"/>
  <c r="D165" i="21"/>
  <c r="R171" i="21"/>
  <c r="H69" i="20"/>
  <c r="E141" i="21"/>
  <c r="K146" i="21"/>
  <c r="G160" i="21"/>
  <c r="N139" i="4"/>
  <c r="C67" i="4"/>
  <c r="C140" i="4" s="1"/>
  <c r="G71" i="20"/>
  <c r="D140" i="4"/>
  <c r="G205" i="21"/>
  <c r="P183" i="23"/>
  <c r="S77" i="20"/>
  <c r="S168" i="4" s="1"/>
  <c r="M71" i="20"/>
  <c r="L138" i="4"/>
  <c r="M141" i="4"/>
  <c r="R205" i="21"/>
  <c r="K194" i="21"/>
  <c r="E51" i="20"/>
  <c r="E65" i="4" s="1"/>
  <c r="E138" i="4" s="1"/>
  <c r="O205" i="21"/>
  <c r="W183" i="21"/>
  <c r="V194" i="21"/>
  <c r="R183" i="23"/>
  <c r="K39" i="4"/>
  <c r="J205" i="21"/>
  <c r="U51" i="20"/>
  <c r="U65" i="4" s="1"/>
  <c r="U138" i="4" s="1"/>
  <c r="T183" i="23"/>
  <c r="B51" i="20"/>
  <c r="B65" i="4" s="1"/>
  <c r="U183" i="21"/>
  <c r="H140" i="4"/>
  <c r="S140" i="4"/>
  <c r="H42" i="7"/>
  <c r="H38" i="7" s="1"/>
  <c r="W205" i="21"/>
  <c r="B183" i="21"/>
  <c r="N183" i="21"/>
  <c r="U67" i="4"/>
  <c r="U140" i="4" s="1"/>
  <c r="H183" i="23"/>
  <c r="Q139" i="4"/>
  <c r="R66" i="4"/>
  <c r="R139" i="4" s="1"/>
  <c r="B68" i="4"/>
  <c r="B141" i="4" s="1"/>
  <c r="S66" i="4"/>
  <c r="S139" i="4" s="1"/>
  <c r="J51" i="20"/>
  <c r="J65" i="4" s="1"/>
  <c r="J138" i="4" s="1"/>
  <c r="G183" i="21"/>
  <c r="W79" i="20"/>
  <c r="W170" i="4" s="1"/>
  <c r="B205" i="21"/>
  <c r="M194" i="21"/>
  <c r="L183" i="23"/>
  <c r="F139" i="4"/>
  <c r="P140" i="4"/>
  <c r="F68" i="4"/>
  <c r="F141" i="4" s="1"/>
  <c r="G68" i="4"/>
  <c r="G141" i="4" s="1"/>
  <c r="N194" i="21"/>
  <c r="E183" i="21"/>
  <c r="Q183" i="21"/>
  <c r="F229" i="19"/>
  <c r="F81" i="16"/>
  <c r="F110" i="4" s="1"/>
  <c r="F80" i="16"/>
  <c r="F109" i="4" s="1"/>
  <c r="F77" i="16"/>
  <c r="F76" i="16" s="1"/>
  <c r="F173" i="19"/>
  <c r="F169" i="19"/>
  <c r="F165" i="19"/>
  <c r="F167" i="19"/>
  <c r="G102" i="16"/>
  <c r="G165" i="4" s="1"/>
  <c r="G110" i="4"/>
  <c r="I173" i="19"/>
  <c r="I80" i="16"/>
  <c r="I109" i="4" s="1"/>
  <c r="I172" i="19"/>
  <c r="I168" i="19"/>
  <c r="I176" i="19"/>
  <c r="J80" i="16"/>
  <c r="J77" i="16"/>
  <c r="J76" i="16" s="1"/>
  <c r="N80" i="16"/>
  <c r="N109" i="4" s="1"/>
  <c r="N77" i="16"/>
  <c r="N76" i="16" s="1"/>
  <c r="N169" i="19"/>
  <c r="N165" i="19"/>
  <c r="O184" i="19"/>
  <c r="O81" i="16"/>
  <c r="O110" i="4" s="1"/>
  <c r="Q173" i="19"/>
  <c r="Q80" i="16"/>
  <c r="Q109" i="4" s="1"/>
  <c r="Q172" i="19"/>
  <c r="Q168" i="19"/>
  <c r="Q176" i="19"/>
  <c r="R80" i="16"/>
  <c r="R77" i="16"/>
  <c r="V77" i="16"/>
  <c r="V169" i="19"/>
  <c r="V165" i="19"/>
  <c r="V80" i="16"/>
  <c r="V109" i="4" s="1"/>
  <c r="B184" i="19"/>
  <c r="B81" i="16"/>
  <c r="B110" i="4" s="1"/>
  <c r="B80" i="16"/>
  <c r="B109" i="4" s="1"/>
  <c r="B77" i="16"/>
  <c r="B76" i="16" s="1"/>
  <c r="B165" i="19"/>
  <c r="C171" i="19"/>
  <c r="W103" i="16"/>
  <c r="W166" i="4" s="1"/>
  <c r="N81" i="16"/>
  <c r="N110" i="4" s="1"/>
  <c r="J190" i="19"/>
  <c r="R81" i="16"/>
  <c r="R110" i="4" s="1"/>
  <c r="V81" i="16"/>
  <c r="V110" i="4" s="1"/>
  <c r="I197" i="19"/>
  <c r="U197" i="19"/>
  <c r="F171" i="19"/>
  <c r="V171" i="19"/>
  <c r="U183" i="19"/>
  <c r="U187" i="19"/>
  <c r="F184" i="19"/>
  <c r="N188" i="19"/>
  <c r="J197" i="19"/>
  <c r="R190" i="19"/>
  <c r="N184" i="19"/>
  <c r="V188" i="19"/>
  <c r="U191" i="19"/>
  <c r="M184" i="19"/>
  <c r="N192" i="19"/>
  <c r="C235" i="19"/>
  <c r="O246" i="19"/>
  <c r="C5" i="19"/>
  <c r="V192" i="19"/>
  <c r="V197" i="19"/>
  <c r="Q197" i="19"/>
  <c r="G197" i="19"/>
  <c r="V229" i="19"/>
  <c r="K5" i="19"/>
  <c r="K80" i="16" s="1"/>
  <c r="K109" i="4" s="1"/>
  <c r="B226" i="19"/>
  <c r="E61" i="19"/>
  <c r="R197" i="19"/>
  <c r="O237" i="19"/>
  <c r="E197" i="19"/>
  <c r="J235" i="19"/>
  <c r="V246" i="19"/>
  <c r="U184" i="19"/>
  <c r="K235" i="19"/>
  <c r="W246" i="19"/>
  <c r="S5" i="19"/>
  <c r="S80" i="16" s="1"/>
  <c r="S109" i="4" s="1"/>
  <c r="F226" i="19"/>
  <c r="M61" i="19"/>
  <c r="N178" i="18"/>
  <c r="T178" i="18"/>
  <c r="W197" i="18"/>
  <c r="Q178" i="18"/>
  <c r="G178" i="18"/>
  <c r="R178" i="18"/>
  <c r="F197" i="18"/>
  <c r="V178" i="18"/>
  <c r="D197" i="18"/>
  <c r="N5" i="18"/>
  <c r="N97" i="16" s="1"/>
  <c r="C178" i="18"/>
  <c r="O178" i="18"/>
  <c r="G197" i="18"/>
  <c r="V5" i="18"/>
  <c r="V97" i="16" s="1"/>
  <c r="D178" i="18"/>
  <c r="H197" i="18"/>
  <c r="N197" i="18"/>
  <c r="B5" i="18"/>
  <c r="B166" i="18" s="1"/>
  <c r="B178" i="18"/>
  <c r="L197" i="18"/>
  <c r="E96" i="16"/>
  <c r="E95" i="16" s="1"/>
  <c r="K178" i="18"/>
  <c r="F96" i="16"/>
  <c r="F178" i="18"/>
  <c r="L178" i="18"/>
  <c r="O197" i="18"/>
  <c r="P197" i="18"/>
  <c r="V197" i="18"/>
  <c r="I178" i="18"/>
  <c r="J178" i="18"/>
  <c r="K64" i="4"/>
  <c r="S5" i="17"/>
  <c r="P161" i="17"/>
  <c r="J197" i="17"/>
  <c r="R5" i="18"/>
  <c r="R164" i="18" s="1"/>
  <c r="R162" i="17"/>
  <c r="G203" i="17"/>
  <c r="D237" i="18"/>
  <c r="G197" i="17"/>
  <c r="S197" i="17"/>
  <c r="H203" i="17"/>
  <c r="F209" i="17"/>
  <c r="P165" i="17"/>
  <c r="G209" i="17"/>
  <c r="C248" i="17"/>
  <c r="S64" i="4"/>
  <c r="P178" i="17"/>
  <c r="F178" i="17"/>
  <c r="W226" i="18"/>
  <c r="H171" i="17"/>
  <c r="Q178" i="17"/>
  <c r="G178" i="17"/>
  <c r="E197" i="17"/>
  <c r="Q197" i="17"/>
  <c r="Q5" i="18"/>
  <c r="Q174" i="18" s="1"/>
  <c r="N63" i="4"/>
  <c r="N136" i="4" s="1"/>
  <c r="F197" i="17"/>
  <c r="R197" i="17"/>
  <c r="U5" i="18"/>
  <c r="U165" i="18" s="1"/>
  <c r="W64" i="4"/>
  <c r="W137" i="4" s="1"/>
  <c r="I95" i="16"/>
  <c r="D178" i="17"/>
  <c r="W246" i="17"/>
  <c r="K237" i="18"/>
  <c r="P169" i="17"/>
  <c r="E163" i="18"/>
  <c r="O197" i="17"/>
  <c r="H136" i="4"/>
  <c r="B237" i="17"/>
  <c r="P53" i="16"/>
  <c r="P62" i="4" s="1"/>
  <c r="P135" i="4" s="1"/>
  <c r="M96" i="16"/>
  <c r="N178" i="17"/>
  <c r="C237" i="17"/>
  <c r="M63" i="4"/>
  <c r="M136" i="4" s="1"/>
  <c r="Q63" i="4"/>
  <c r="T63" i="4"/>
  <c r="T136" i="4" s="1"/>
  <c r="N96" i="16"/>
  <c r="N95" i="16" s="1"/>
  <c r="P173" i="17"/>
  <c r="O178" i="17"/>
  <c r="B235" i="17"/>
  <c r="B229" i="17" s="1"/>
  <c r="L237" i="17"/>
  <c r="M197" i="17"/>
  <c r="C197" i="17"/>
  <c r="K235" i="17"/>
  <c r="N237" i="17"/>
  <c r="E171" i="18"/>
  <c r="N197" i="17"/>
  <c r="W237" i="17"/>
  <c r="L178" i="17"/>
  <c r="B184" i="17"/>
  <c r="W235" i="17"/>
  <c r="W229" i="17" s="1"/>
  <c r="G226" i="18"/>
  <c r="G71" i="16"/>
  <c r="H226" i="18"/>
  <c r="T237" i="18"/>
  <c r="O248" i="18"/>
  <c r="W63" i="4"/>
  <c r="C64" i="4"/>
  <c r="K71" i="16"/>
  <c r="J184" i="17"/>
  <c r="W197" i="17"/>
  <c r="H226" i="17"/>
  <c r="P136" i="4"/>
  <c r="M71" i="16"/>
  <c r="B5" i="17"/>
  <c r="K184" i="17"/>
  <c r="J226" i="17"/>
  <c r="J217" i="17" s="1"/>
  <c r="O71" i="16"/>
  <c r="U96" i="16"/>
  <c r="C5" i="17"/>
  <c r="R184" i="17"/>
  <c r="I90" i="16"/>
  <c r="V96" i="16"/>
  <c r="H5" i="17"/>
  <c r="S184" i="17"/>
  <c r="G190" i="17"/>
  <c r="S71" i="16"/>
  <c r="J90" i="16"/>
  <c r="J5" i="17"/>
  <c r="J162" i="17" s="1"/>
  <c r="U197" i="17"/>
  <c r="F64" i="4"/>
  <c r="F137" i="4" s="1"/>
  <c r="U71" i="16"/>
  <c r="Q90" i="16"/>
  <c r="E97" i="16"/>
  <c r="K5" i="17"/>
  <c r="K162" i="17" s="1"/>
  <c r="O190" i="17"/>
  <c r="V197" i="17"/>
  <c r="L197" i="17"/>
  <c r="N9" i="4"/>
  <c r="N3" i="4"/>
  <c r="N128" i="4" s="1"/>
  <c r="V3" i="4"/>
  <c r="V128" i="4" s="1"/>
  <c r="V9" i="4"/>
  <c r="F9" i="4"/>
  <c r="F3" i="4"/>
  <c r="F128" i="4" s="1"/>
  <c r="J137" i="4"/>
  <c r="L63" i="4"/>
  <c r="L136" i="4" s="1"/>
  <c r="R64" i="4"/>
  <c r="R137" i="4" s="1"/>
  <c r="P103" i="16"/>
  <c r="P166" i="4" s="1"/>
  <c r="F95" i="16"/>
  <c r="R217" i="17"/>
  <c r="V137" i="4"/>
  <c r="H3" i="4"/>
  <c r="H128" i="4" s="1"/>
  <c r="M3" i="4"/>
  <c r="M128" i="4" s="1"/>
  <c r="S136" i="4"/>
  <c r="W71" i="16"/>
  <c r="B90" i="16"/>
  <c r="T229" i="17"/>
  <c r="U136" i="4"/>
  <c r="R76" i="16"/>
  <c r="I30" i="4"/>
  <c r="V76" i="16"/>
  <c r="L39" i="4"/>
  <c r="S39" i="4"/>
  <c r="V102" i="16"/>
  <c r="V165" i="4" s="1"/>
  <c r="I217" i="17"/>
  <c r="R33" i="4"/>
  <c r="M92" i="16"/>
  <c r="W102" i="16"/>
  <c r="W165" i="4" s="1"/>
  <c r="B103" i="16"/>
  <c r="B166" i="4" s="1"/>
  <c r="U92" i="16"/>
  <c r="G137" i="4"/>
  <c r="V92" i="16"/>
  <c r="H240" i="17"/>
  <c r="Q103" i="16"/>
  <c r="Q166" i="4" s="1"/>
  <c r="C136" i="4"/>
  <c r="G103" i="16"/>
  <c r="G166" i="4" s="1"/>
  <c r="R103" i="16"/>
  <c r="R166" i="4" s="1"/>
  <c r="H103" i="16"/>
  <c r="H166" i="4" s="1"/>
  <c r="O93" i="16"/>
  <c r="B42" i="4"/>
  <c r="E136" i="4"/>
  <c r="Q217" i="17"/>
  <c r="W93" i="16"/>
  <c r="M137" i="4"/>
  <c r="Q30" i="4"/>
  <c r="C39" i="4"/>
  <c r="N137" i="4"/>
  <c r="F102" i="16"/>
  <c r="F165" i="4" s="1"/>
  <c r="D39" i="4"/>
  <c r="I63" i="4"/>
  <c r="I136" i="4" s="1"/>
  <c r="O64" i="4"/>
  <c r="O137" i="4" s="1"/>
  <c r="C71" i="16"/>
  <c r="E71" i="16"/>
  <c r="K229" i="17"/>
  <c r="Q182" i="15"/>
  <c r="Q76" i="12"/>
  <c r="Q105" i="4" s="1"/>
  <c r="D218" i="15"/>
  <c r="D253" i="15"/>
  <c r="D78" i="12"/>
  <c r="D107" i="4" s="1"/>
  <c r="E211" i="15"/>
  <c r="E210" i="15"/>
  <c r="E214" i="15"/>
  <c r="E218" i="15"/>
  <c r="E78" i="12"/>
  <c r="E107" i="4" s="1"/>
  <c r="H253" i="15"/>
  <c r="H78" i="12"/>
  <c r="H107" i="4" s="1"/>
  <c r="G182" i="15"/>
  <c r="G71" i="12"/>
  <c r="G70" i="12" s="1"/>
  <c r="G76" i="12"/>
  <c r="G75" i="12" s="1"/>
  <c r="G104" i="4" s="1"/>
  <c r="G181" i="15"/>
  <c r="G185" i="15"/>
  <c r="H71" i="12"/>
  <c r="I75" i="12"/>
  <c r="I104" i="4" s="1"/>
  <c r="I105" i="4"/>
  <c r="J233" i="15"/>
  <c r="J76" i="12"/>
  <c r="J75" i="12" s="1"/>
  <c r="J104" i="4" s="1"/>
  <c r="T218" i="15"/>
  <c r="T78" i="12"/>
  <c r="T107" i="4" s="1"/>
  <c r="B38" i="7"/>
  <c r="B162" i="15"/>
  <c r="H162" i="15"/>
  <c r="P187" i="15"/>
  <c r="V187" i="15"/>
  <c r="I162" i="15"/>
  <c r="W187" i="15"/>
  <c r="E162" i="15"/>
  <c r="S187" i="15"/>
  <c r="U78" i="12"/>
  <c r="U107" i="4" s="1"/>
  <c r="T187" i="15"/>
  <c r="G162" i="15"/>
  <c r="U187" i="15"/>
  <c r="Q199" i="15"/>
  <c r="F181" i="15"/>
  <c r="J162" i="15"/>
  <c r="P162" i="15"/>
  <c r="O181" i="15"/>
  <c r="M162" i="15"/>
  <c r="C162" i="15"/>
  <c r="W181" i="15"/>
  <c r="N162" i="15"/>
  <c r="F187" i="15"/>
  <c r="O162" i="15"/>
  <c r="G187" i="15"/>
  <c r="M261" i="15"/>
  <c r="C187" i="15"/>
  <c r="R162" i="15"/>
  <c r="D187" i="15"/>
  <c r="E187" i="15"/>
  <c r="U218" i="15"/>
  <c r="B34" i="15"/>
  <c r="U162" i="15"/>
  <c r="I99" i="12"/>
  <c r="I160" i="4" s="1"/>
  <c r="U101" i="12"/>
  <c r="U162" i="4" s="1"/>
  <c r="H76" i="12"/>
  <c r="F34" i="15"/>
  <c r="V162" i="15"/>
  <c r="V176" i="15"/>
  <c r="H187" i="15"/>
  <c r="N187" i="15"/>
  <c r="U214" i="15"/>
  <c r="C38" i="7"/>
  <c r="W162" i="15"/>
  <c r="O187" i="15"/>
  <c r="V181" i="15"/>
  <c r="L115" i="15"/>
  <c r="U210" i="15"/>
  <c r="G99" i="12"/>
  <c r="G160" i="4" s="1"/>
  <c r="M115" i="15"/>
  <c r="K187" i="15"/>
  <c r="O76" i="12"/>
  <c r="N34" i="15"/>
  <c r="O115" i="15"/>
  <c r="L187" i="15"/>
  <c r="M187" i="15"/>
  <c r="O251" i="15"/>
  <c r="K187" i="14"/>
  <c r="U162" i="14"/>
  <c r="L216" i="14"/>
  <c r="R162" i="14"/>
  <c r="I187" i="14"/>
  <c r="C171" i="14"/>
  <c r="O171" i="14"/>
  <c r="G187" i="14"/>
  <c r="S187" i="14"/>
  <c r="G162" i="14"/>
  <c r="F181" i="14"/>
  <c r="M171" i="14"/>
  <c r="T204" i="14"/>
  <c r="N251" i="14"/>
  <c r="C204" i="14"/>
  <c r="K171" i="14"/>
  <c r="W171" i="14"/>
  <c r="F204" i="14"/>
  <c r="D187" i="14"/>
  <c r="G204" i="14"/>
  <c r="B162" i="14"/>
  <c r="O187" i="14"/>
  <c r="C162" i="14"/>
  <c r="O162" i="14"/>
  <c r="I204" i="14"/>
  <c r="U171" i="14"/>
  <c r="K204" i="14"/>
  <c r="C187" i="14"/>
  <c r="L241" i="14"/>
  <c r="M162" i="14"/>
  <c r="R171" i="14"/>
  <c r="H171" i="14"/>
  <c r="L199" i="14"/>
  <c r="S171" i="14"/>
  <c r="T199" i="14"/>
  <c r="N204" i="14"/>
  <c r="O204" i="14"/>
  <c r="J162" i="14"/>
  <c r="W187" i="14"/>
  <c r="K162" i="14"/>
  <c r="W162" i="14"/>
  <c r="Q204" i="14"/>
  <c r="G171" i="14"/>
  <c r="S204" i="14"/>
  <c r="C56" i="4"/>
  <c r="C131" i="4" s="1"/>
  <c r="U162" i="13"/>
  <c r="P171" i="13"/>
  <c r="D204" i="13"/>
  <c r="J204" i="13"/>
  <c r="H59" i="4"/>
  <c r="G181" i="13"/>
  <c r="P233" i="13"/>
  <c r="M59" i="4"/>
  <c r="N171" i="13"/>
  <c r="H204" i="13"/>
  <c r="E187" i="13"/>
  <c r="D261" i="15"/>
  <c r="P187" i="13"/>
  <c r="E261" i="15"/>
  <c r="F162" i="13"/>
  <c r="J65" i="12"/>
  <c r="J57" i="4" s="1"/>
  <c r="J132" i="4" s="1"/>
  <c r="G162" i="13"/>
  <c r="L171" i="13"/>
  <c r="I171" i="13"/>
  <c r="L204" i="13"/>
  <c r="R204" i="13"/>
  <c r="Q87" i="12"/>
  <c r="B233" i="13"/>
  <c r="I241" i="14"/>
  <c r="U261" i="14"/>
  <c r="G241" i="15"/>
  <c r="T187" i="13"/>
  <c r="I241" i="15"/>
  <c r="E162" i="13"/>
  <c r="V171" i="13"/>
  <c r="P204" i="13"/>
  <c r="J241" i="15"/>
  <c r="W187" i="13"/>
  <c r="M187" i="13"/>
  <c r="N224" i="13"/>
  <c r="K241" i="15"/>
  <c r="N241" i="14"/>
  <c r="V89" i="12"/>
  <c r="N162" i="13"/>
  <c r="O241" i="14"/>
  <c r="G58" i="4"/>
  <c r="B187" i="13"/>
  <c r="O162" i="13"/>
  <c r="T171" i="13"/>
  <c r="Q171" i="13"/>
  <c r="T204" i="13"/>
  <c r="E216" i="13"/>
  <c r="P241" i="14"/>
  <c r="L60" i="4"/>
  <c r="L133" i="4" s="1"/>
  <c r="M216" i="13"/>
  <c r="Q241" i="14"/>
  <c r="O241" i="15"/>
  <c r="K162" i="13"/>
  <c r="U216" i="13"/>
  <c r="L162" i="13"/>
  <c r="M204" i="13"/>
  <c r="Q241" i="15"/>
  <c r="B204" i="13"/>
  <c r="R241" i="15"/>
  <c r="B97" i="12"/>
  <c r="B158" i="4" s="1"/>
  <c r="M162" i="13"/>
  <c r="D261" i="14"/>
  <c r="H100" i="12"/>
  <c r="H161" i="4" s="1"/>
  <c r="U187" i="13"/>
  <c r="V224" i="13"/>
  <c r="E261" i="14"/>
  <c r="T261" i="15"/>
  <c r="H171" i="13"/>
  <c r="V58" i="4"/>
  <c r="S60" i="4"/>
  <c r="D187" i="13"/>
  <c r="J187" i="13"/>
  <c r="V241" i="14"/>
  <c r="U261" i="15"/>
  <c r="V162" i="13"/>
  <c r="W241" i="14"/>
  <c r="W162" i="13"/>
  <c r="F171" i="13"/>
  <c r="D59" i="4"/>
  <c r="G187" i="13"/>
  <c r="W241" i="15"/>
  <c r="S162" i="13"/>
  <c r="H187" i="13"/>
  <c r="B56" i="4"/>
  <c r="B131" i="4" s="1"/>
  <c r="T162" i="13"/>
  <c r="U204" i="13"/>
  <c r="D171" i="13"/>
  <c r="U5" i="4"/>
  <c r="U3" i="4"/>
  <c r="U128" i="4" s="1"/>
  <c r="P58" i="4"/>
  <c r="O75" i="12"/>
  <c r="O104" i="4" s="1"/>
  <c r="U224" i="13"/>
  <c r="W3" i="4"/>
  <c r="W128" i="4" s="1"/>
  <c r="G33" i="4"/>
  <c r="S56" i="4"/>
  <c r="S131" i="4" s="1"/>
  <c r="J224" i="13"/>
  <c r="G224" i="13"/>
  <c r="H224" i="13"/>
  <c r="T224" i="13"/>
  <c r="K33" i="4"/>
  <c r="G37" i="12"/>
  <c r="P7" i="4"/>
  <c r="L33" i="4"/>
  <c r="T39" i="4"/>
  <c r="F133" i="4"/>
  <c r="W82" i="12"/>
  <c r="R31" i="12"/>
  <c r="H37" i="12"/>
  <c r="J85" i="12"/>
  <c r="J97" i="12"/>
  <c r="J158" i="4" s="1"/>
  <c r="B30" i="4"/>
  <c r="J37" i="12"/>
  <c r="M85" i="12"/>
  <c r="R97" i="12"/>
  <c r="R158" i="4" s="1"/>
  <c r="W70" i="12"/>
  <c r="R224" i="13"/>
  <c r="P33" i="4"/>
  <c r="P3" i="12"/>
  <c r="Q99" i="12"/>
  <c r="Q160" i="4" s="1"/>
  <c r="I87" i="12"/>
  <c r="V233" i="13"/>
  <c r="W33" i="4"/>
  <c r="R99" i="12"/>
  <c r="R160" i="4" s="1"/>
  <c r="Q75" i="12"/>
  <c r="Q104" i="4" s="1"/>
  <c r="N87" i="12"/>
  <c r="O224" i="13"/>
  <c r="E224" i="13"/>
  <c r="P224" i="13"/>
  <c r="O37" i="12"/>
  <c r="P37" i="12"/>
  <c r="D88" i="12"/>
  <c r="P100" i="12"/>
  <c r="P161" i="4" s="1"/>
  <c r="U233" i="13"/>
  <c r="E56" i="4"/>
  <c r="E131" i="4" s="1"/>
  <c r="I59" i="4"/>
  <c r="R100" i="12"/>
  <c r="R161" i="4" s="1"/>
  <c r="J233" i="13"/>
  <c r="R37" i="12"/>
  <c r="F65" i="12"/>
  <c r="F57" i="4" s="1"/>
  <c r="W99" i="12"/>
  <c r="W160" i="4" s="1"/>
  <c r="J30" i="4"/>
  <c r="I42" i="4"/>
  <c r="I65" i="12"/>
  <c r="I57" i="4" s="1"/>
  <c r="L88" i="12"/>
  <c r="D224" i="13"/>
  <c r="H5" i="4"/>
  <c r="J42" i="4"/>
  <c r="F58" i="4"/>
  <c r="L59" i="4"/>
  <c r="R60" i="4"/>
  <c r="R133" i="4" s="1"/>
  <c r="G82" i="12"/>
  <c r="L65" i="12"/>
  <c r="L57" i="4" s="1"/>
  <c r="L132" i="4" s="1"/>
  <c r="S88" i="12"/>
  <c r="H82" i="12"/>
  <c r="C31" i="12"/>
  <c r="U37" i="12"/>
  <c r="N65" i="12"/>
  <c r="T88" i="12"/>
  <c r="H233" i="13"/>
  <c r="W224" i="13"/>
  <c r="M224" i="13"/>
  <c r="D31" i="12"/>
  <c r="P65" i="12"/>
  <c r="P57" i="4" s="1"/>
  <c r="P132" i="4" s="1"/>
  <c r="K56" i="4"/>
  <c r="K131" i="4" s="1"/>
  <c r="I58" i="4"/>
  <c r="U60" i="4"/>
  <c r="U133" i="4" s="1"/>
  <c r="Q65" i="12"/>
  <c r="Q57" i="4" s="1"/>
  <c r="B224" i="13"/>
  <c r="O5" i="4"/>
  <c r="J133" i="4"/>
  <c r="J58" i="4"/>
  <c r="P59" i="4"/>
  <c r="M31" i="12"/>
  <c r="R65" i="12"/>
  <c r="R57" i="4" s="1"/>
  <c r="R132" i="4" s="1"/>
  <c r="F233" i="13"/>
  <c r="R233" i="13"/>
  <c r="M56" i="4"/>
  <c r="M131" i="4" s="1"/>
  <c r="Q59" i="4"/>
  <c r="R59" i="4"/>
  <c r="Q42" i="4"/>
  <c r="S59" i="4"/>
  <c r="L224" i="13"/>
  <c r="H7" i="4"/>
  <c r="T59" i="4"/>
  <c r="G105" i="4"/>
  <c r="O82" i="12"/>
  <c r="J31" i="12"/>
  <c r="U89" i="12"/>
  <c r="T115" i="11"/>
  <c r="T55" i="8"/>
  <c r="T52" i="8"/>
  <c r="T106" i="11"/>
  <c r="V115" i="11"/>
  <c r="V55" i="8"/>
  <c r="V100" i="4" s="1"/>
  <c r="C147" i="11"/>
  <c r="C56" i="8"/>
  <c r="C101" i="4" s="1"/>
  <c r="C130" i="11"/>
  <c r="C126" i="11"/>
  <c r="C129" i="11"/>
  <c r="C122" i="11"/>
  <c r="C125" i="11"/>
  <c r="D147" i="11"/>
  <c r="D56" i="8"/>
  <c r="D52" i="8"/>
  <c r="D51" i="8" s="1"/>
  <c r="E56" i="8"/>
  <c r="E101" i="4" s="1"/>
  <c r="E147" i="11"/>
  <c r="E123" i="11"/>
  <c r="F115" i="11"/>
  <c r="F55" i="8"/>
  <c r="F100" i="4" s="1"/>
  <c r="G136" i="11"/>
  <c r="G55" i="8"/>
  <c r="G107" i="11"/>
  <c r="G111" i="11"/>
  <c r="G115" i="11"/>
  <c r="G106" i="11"/>
  <c r="G52" i="8"/>
  <c r="H129" i="11"/>
  <c r="H56" i="8"/>
  <c r="H101" i="4" s="1"/>
  <c r="I55" i="8"/>
  <c r="I100" i="4" s="1"/>
  <c r="I108" i="11"/>
  <c r="I52" i="8"/>
  <c r="I51" i="8" s="1"/>
  <c r="J130" i="11"/>
  <c r="J56" i="8"/>
  <c r="J101" i="4" s="1"/>
  <c r="L147" i="11"/>
  <c r="L56" i="8"/>
  <c r="L101" i="4" s="1"/>
  <c r="L115" i="11"/>
  <c r="L55" i="8"/>
  <c r="L52" i="8"/>
  <c r="L51" i="8" s="1"/>
  <c r="L106" i="11"/>
  <c r="M147" i="11"/>
  <c r="M56" i="8"/>
  <c r="M101" i="4" s="1"/>
  <c r="N115" i="11"/>
  <c r="N55" i="8"/>
  <c r="N100" i="4" s="1"/>
  <c r="O136" i="11"/>
  <c r="O55" i="8"/>
  <c r="O54" i="8" s="1"/>
  <c r="O99" i="4" s="1"/>
  <c r="O52" i="8"/>
  <c r="O51" i="8" s="1"/>
  <c r="O107" i="11"/>
  <c r="O115" i="11"/>
  <c r="O106" i="11"/>
  <c r="P129" i="11"/>
  <c r="P56" i="8"/>
  <c r="P54" i="8" s="1"/>
  <c r="P99" i="4" s="1"/>
  <c r="P136" i="11"/>
  <c r="P55" i="8"/>
  <c r="P100" i="4" s="1"/>
  <c r="P52" i="8"/>
  <c r="P51" i="8" s="1"/>
  <c r="Q108" i="11"/>
  <c r="Q52" i="8"/>
  <c r="Q51" i="8" s="1"/>
  <c r="W51" i="8"/>
  <c r="T66" i="8"/>
  <c r="T155" i="4" s="1"/>
  <c r="H52" i="8"/>
  <c r="H51" i="8" s="1"/>
  <c r="T56" i="8"/>
  <c r="T101" i="4" s="1"/>
  <c r="O111" i="11"/>
  <c r="G128" i="11"/>
  <c r="K125" i="11"/>
  <c r="H55" i="8"/>
  <c r="H100" i="4" s="1"/>
  <c r="S125" i="11"/>
  <c r="G67" i="8"/>
  <c r="G156" i="4" s="1"/>
  <c r="K122" i="11"/>
  <c r="K129" i="11"/>
  <c r="H67" i="8"/>
  <c r="H156" i="4" s="1"/>
  <c r="S122" i="11"/>
  <c r="K126" i="11"/>
  <c r="S129" i="11"/>
  <c r="I67" i="8"/>
  <c r="I156" i="4" s="1"/>
  <c r="D66" i="8"/>
  <c r="D155" i="4" s="1"/>
  <c r="J67" i="8"/>
  <c r="J156" i="4" s="1"/>
  <c r="K130" i="11"/>
  <c r="S130" i="11"/>
  <c r="G51" i="8"/>
  <c r="B54" i="11"/>
  <c r="M38" i="7"/>
  <c r="W100" i="10"/>
  <c r="N100" i="10"/>
  <c r="E117" i="10"/>
  <c r="D100" i="10"/>
  <c r="F117" i="10"/>
  <c r="O117" i="10"/>
  <c r="B100" i="10"/>
  <c r="S111" i="10"/>
  <c r="E100" i="10"/>
  <c r="M117" i="10"/>
  <c r="I100" i="10"/>
  <c r="L100" i="10"/>
  <c r="N117" i="10"/>
  <c r="D117" i="10"/>
  <c r="H100" i="10"/>
  <c r="W117" i="10"/>
  <c r="J100" i="10"/>
  <c r="Q100" i="10"/>
  <c r="O100" i="10"/>
  <c r="P100" i="10"/>
  <c r="T100" i="10"/>
  <c r="V117" i="10"/>
  <c r="R100" i="10"/>
  <c r="U100" i="10"/>
  <c r="G117" i="10"/>
  <c r="G54" i="4"/>
  <c r="H54" i="4"/>
  <c r="M100" i="9"/>
  <c r="C117" i="9"/>
  <c r="J136" i="9"/>
  <c r="G145" i="9"/>
  <c r="K100" i="9"/>
  <c r="W117" i="9"/>
  <c r="L100" i="9"/>
  <c r="C128" i="9"/>
  <c r="Q52" i="4"/>
  <c r="W60" i="8"/>
  <c r="U100" i="9"/>
  <c r="K117" i="9"/>
  <c r="E128" i="9"/>
  <c r="V100" i="9"/>
  <c r="R117" i="9"/>
  <c r="M128" i="9"/>
  <c r="E156" i="10"/>
  <c r="F156" i="11"/>
  <c r="S136" i="9"/>
  <c r="I156" i="9"/>
  <c r="F47" i="8"/>
  <c r="F52" i="4" s="1"/>
  <c r="F129" i="4" s="1"/>
  <c r="S100" i="9"/>
  <c r="U117" i="9"/>
  <c r="T100" i="9"/>
  <c r="C145" i="10"/>
  <c r="J156" i="11"/>
  <c r="D117" i="9"/>
  <c r="G117" i="9"/>
  <c r="D111" i="9"/>
  <c r="P117" i="9"/>
  <c r="N117" i="9"/>
  <c r="G145" i="10"/>
  <c r="M156" i="10"/>
  <c r="N156" i="11"/>
  <c r="N47" i="8"/>
  <c r="N52" i="4" s="1"/>
  <c r="N129" i="4" s="1"/>
  <c r="E100" i="9"/>
  <c r="Q100" i="9"/>
  <c r="F100" i="9"/>
  <c r="H111" i="9"/>
  <c r="L117" i="9"/>
  <c r="K145" i="10"/>
  <c r="R156" i="11"/>
  <c r="S145" i="11"/>
  <c r="C100" i="9"/>
  <c r="O117" i="9"/>
  <c r="E117" i="9"/>
  <c r="G47" i="8"/>
  <c r="G52" i="4" s="1"/>
  <c r="G129" i="4" s="1"/>
  <c r="J100" i="9"/>
  <c r="O47" i="8"/>
  <c r="O52" i="4" s="1"/>
  <c r="O129" i="4" s="1"/>
  <c r="O111" i="9"/>
  <c r="W53" i="4"/>
  <c r="P111" i="9"/>
  <c r="C136" i="9"/>
  <c r="D54" i="4"/>
  <c r="E54" i="4"/>
  <c r="D100" i="9"/>
  <c r="F54" i="4"/>
  <c r="O145" i="10"/>
  <c r="U156" i="10"/>
  <c r="V156" i="11"/>
  <c r="W20" i="8"/>
  <c r="B136" i="9"/>
  <c r="I33" i="4"/>
  <c r="B54" i="4"/>
  <c r="V47" i="8"/>
  <c r="V52" i="4" s="1"/>
  <c r="V129" i="4" s="1"/>
  <c r="J33" i="4"/>
  <c r="C54" i="4"/>
  <c r="M33" i="4"/>
  <c r="H47" i="8"/>
  <c r="W129" i="4"/>
  <c r="I47" i="8"/>
  <c r="I54" i="4"/>
  <c r="T51" i="8"/>
  <c r="Q33" i="4"/>
  <c r="D53" i="4"/>
  <c r="J54" i="4"/>
  <c r="S58" i="8"/>
  <c r="D60" i="8"/>
  <c r="I147" i="9"/>
  <c r="K67" i="8"/>
  <c r="K156" i="4" s="1"/>
  <c r="F60" i="8"/>
  <c r="T136" i="9"/>
  <c r="G60" i="8"/>
  <c r="U33" i="4"/>
  <c r="S33" i="4"/>
  <c r="D20" i="8"/>
  <c r="R42" i="4"/>
  <c r="E20" i="8"/>
  <c r="I66" i="8"/>
  <c r="I155" i="4" s="1"/>
  <c r="O67" i="8"/>
  <c r="O156" i="4" s="1"/>
  <c r="N60" i="8"/>
  <c r="R136" i="9"/>
  <c r="U39" i="4"/>
  <c r="O60" i="8"/>
  <c r="H42" i="4"/>
  <c r="Q67" i="8"/>
  <c r="Q156" i="4" s="1"/>
  <c r="W54" i="8"/>
  <c r="W99" i="4" s="1"/>
  <c r="T60" i="8"/>
  <c r="P136" i="9"/>
  <c r="N53" i="4"/>
  <c r="H20" i="8"/>
  <c r="N20" i="8"/>
  <c r="L66" i="8"/>
  <c r="L155" i="4" s="1"/>
  <c r="R67" i="8"/>
  <c r="R156" i="4" s="1"/>
  <c r="U60" i="8"/>
  <c r="O53" i="4"/>
  <c r="W100" i="4"/>
  <c r="R58" i="8"/>
  <c r="I20" i="8"/>
  <c r="O20" i="8"/>
  <c r="S67" i="8"/>
  <c r="S156" i="4" s="1"/>
  <c r="V60" i="8"/>
  <c r="D17" i="8"/>
  <c r="G61" i="8"/>
  <c r="B33" i="4"/>
  <c r="C33" i="4"/>
  <c r="E17" i="8"/>
  <c r="D33" i="4"/>
  <c r="M20" i="8"/>
  <c r="W67" i="8"/>
  <c r="W156" i="4" s="1"/>
  <c r="H54" i="8"/>
  <c r="H99" i="4" s="1"/>
  <c r="H61" i="8"/>
  <c r="D136" i="9"/>
  <c r="E33" i="4"/>
  <c r="T53" i="4"/>
  <c r="I54" i="8"/>
  <c r="I99" i="4" s="1"/>
  <c r="I61" i="8"/>
  <c r="T33" i="4"/>
  <c r="P42" i="4"/>
  <c r="L38" i="7"/>
  <c r="L5" i="7" s="1"/>
  <c r="L52" i="7" s="1"/>
  <c r="K38" i="7"/>
  <c r="T38" i="7"/>
  <c r="U38" i="7"/>
  <c r="S38" i="7"/>
  <c r="I38" i="7"/>
  <c r="J38" i="7"/>
  <c r="D38" i="7"/>
  <c r="P38" i="7"/>
  <c r="P5" i="7" s="1"/>
  <c r="P53" i="7" s="1"/>
  <c r="E38" i="7"/>
  <c r="Q38" i="7"/>
  <c r="R38" i="7"/>
  <c r="O88" i="4"/>
  <c r="Q94" i="4"/>
  <c r="K10" i="5"/>
  <c r="Q10" i="5"/>
  <c r="K16" i="5"/>
  <c r="T10" i="6"/>
  <c r="U10" i="7"/>
  <c r="P5" i="6"/>
  <c r="P44" i="6" s="1"/>
  <c r="P88" i="4"/>
  <c r="R94" i="4"/>
  <c r="U10" i="6"/>
  <c r="K10" i="6"/>
  <c r="D16" i="6"/>
  <c r="V27" i="6"/>
  <c r="N16" i="7"/>
  <c r="V27" i="7"/>
  <c r="W27" i="6"/>
  <c r="M27" i="6"/>
  <c r="O16" i="7"/>
  <c r="W27" i="7"/>
  <c r="R10" i="7"/>
  <c r="B16" i="6"/>
  <c r="N16" i="6"/>
  <c r="N5" i="6" s="1"/>
  <c r="N48" i="6" s="1"/>
  <c r="J27" i="6"/>
  <c r="B16" i="7"/>
  <c r="T27" i="7"/>
  <c r="J27" i="7"/>
  <c r="C16" i="6"/>
  <c r="O16" i="6"/>
  <c r="O47" i="6" s="1"/>
  <c r="U27" i="7"/>
  <c r="K27" i="7"/>
  <c r="B10" i="5"/>
  <c r="R16" i="5"/>
  <c r="H16" i="5"/>
  <c r="W88" i="4"/>
  <c r="S10" i="5"/>
  <c r="S16" i="5"/>
  <c r="I16" i="5"/>
  <c r="F10" i="6"/>
  <c r="B88" i="4"/>
  <c r="G10" i="6"/>
  <c r="S10" i="6"/>
  <c r="L16" i="6"/>
  <c r="H27" i="6"/>
  <c r="V16" i="7"/>
  <c r="I27" i="6"/>
  <c r="U27" i="6"/>
  <c r="W16" i="7"/>
  <c r="V10" i="5"/>
  <c r="F16" i="5"/>
  <c r="D10" i="7"/>
  <c r="W10" i="5"/>
  <c r="D10" i="6"/>
  <c r="P10" i="6"/>
  <c r="E10" i="7"/>
  <c r="B94" i="4"/>
  <c r="E10" i="6"/>
  <c r="J16" i="6"/>
  <c r="F27" i="6"/>
  <c r="F5" i="6" s="1"/>
  <c r="R27" i="6"/>
  <c r="J16" i="7"/>
  <c r="F27" i="7"/>
  <c r="R27" i="7"/>
  <c r="G27" i="7"/>
  <c r="S27" i="7"/>
  <c r="B10" i="7"/>
  <c r="N10" i="7"/>
  <c r="K16" i="6"/>
  <c r="C10" i="7"/>
  <c r="D16" i="5"/>
  <c r="E16" i="5"/>
  <c r="N10" i="6"/>
  <c r="J88" i="4"/>
  <c r="O10" i="6"/>
  <c r="O46" i="6" s="1"/>
  <c r="H16" i="6"/>
  <c r="H5" i="6" s="1"/>
  <c r="T16" i="6"/>
  <c r="P27" i="6"/>
  <c r="H16" i="7"/>
  <c r="T16" i="7"/>
  <c r="D27" i="7"/>
  <c r="P27" i="7"/>
  <c r="G27" i="6"/>
  <c r="J10" i="5"/>
  <c r="K88" i="4"/>
  <c r="I16" i="6"/>
  <c r="Q27" i="6"/>
  <c r="I16" i="7"/>
  <c r="U16" i="7"/>
  <c r="E27" i="7"/>
  <c r="M10" i="7"/>
  <c r="B16" i="5"/>
  <c r="G88" i="4"/>
  <c r="I94" i="4"/>
  <c r="C10" i="5"/>
  <c r="I10" i="5"/>
  <c r="C16" i="5"/>
  <c r="L10" i="6"/>
  <c r="H88" i="4"/>
  <c r="M10" i="6"/>
  <c r="C10" i="6"/>
  <c r="R16" i="6"/>
  <c r="N27" i="6"/>
  <c r="D27" i="6"/>
  <c r="F16" i="7"/>
  <c r="R16" i="7"/>
  <c r="N27" i="7"/>
  <c r="S16" i="6"/>
  <c r="O27" i="6"/>
  <c r="E27" i="6"/>
  <c r="G16" i="7"/>
  <c r="O27" i="7"/>
  <c r="L16" i="5"/>
  <c r="J10" i="7"/>
  <c r="V10" i="7"/>
  <c r="C88" i="4"/>
  <c r="T10" i="5"/>
  <c r="K94" i="4"/>
  <c r="F10" i="5"/>
  <c r="R10" i="5"/>
  <c r="Q88" i="4"/>
  <c r="G10" i="5"/>
  <c r="M16" i="5"/>
  <c r="V10" i="6"/>
  <c r="V46" i="6" s="1"/>
  <c r="K10" i="7"/>
  <c r="N16" i="5"/>
  <c r="R88" i="4"/>
  <c r="W10" i="6"/>
  <c r="P16" i="6"/>
  <c r="B27" i="6"/>
  <c r="P16" i="7"/>
  <c r="L27" i="7"/>
  <c r="S88" i="4"/>
  <c r="Q16" i="6"/>
  <c r="G16" i="6"/>
  <c r="G5" i="6" s="1"/>
  <c r="Q16" i="7"/>
  <c r="M27" i="7"/>
  <c r="B133" i="4"/>
  <c r="T138" i="4"/>
  <c r="J94" i="4"/>
  <c r="D30" i="4"/>
  <c r="L30" i="4"/>
  <c r="T30" i="4"/>
  <c r="B137" i="4"/>
  <c r="D88" i="4"/>
  <c r="L88" i="4"/>
  <c r="T88" i="4"/>
  <c r="H59" i="8"/>
  <c r="H65" i="8"/>
  <c r="H154" i="4" s="1"/>
  <c r="H52" i="4"/>
  <c r="F59" i="8"/>
  <c r="H33" i="4"/>
  <c r="E88" i="4"/>
  <c r="M88" i="4"/>
  <c r="U88" i="4"/>
  <c r="O33" i="4"/>
  <c r="V143" i="4"/>
  <c r="P144" i="4"/>
  <c r="R145" i="4"/>
  <c r="T146" i="4"/>
  <c r="N147" i="4"/>
  <c r="P148" i="4"/>
  <c r="R149" i="4"/>
  <c r="L150" i="4"/>
  <c r="N151" i="4"/>
  <c r="C42" i="4"/>
  <c r="K42" i="4"/>
  <c r="S42" i="4"/>
  <c r="E39" i="4"/>
  <c r="M39" i="4"/>
  <c r="D42" i="4"/>
  <c r="L42" i="4"/>
  <c r="T42" i="4"/>
  <c r="F88" i="4"/>
  <c r="N88" i="4"/>
  <c r="V88" i="4"/>
  <c r="G94" i="4"/>
  <c r="O94" i="4"/>
  <c r="W94" i="4"/>
  <c r="C30" i="4"/>
  <c r="K30" i="4"/>
  <c r="S30" i="4"/>
  <c r="F39" i="4"/>
  <c r="N39" i="4"/>
  <c r="V39" i="4"/>
  <c r="D138" i="4"/>
  <c r="H94" i="4"/>
  <c r="P94" i="4"/>
  <c r="I132" i="4"/>
  <c r="Q132" i="4"/>
  <c r="W59" i="8"/>
  <c r="M117" i="9"/>
  <c r="P129" i="4"/>
  <c r="H133" i="4"/>
  <c r="P133" i="4"/>
  <c r="F136" i="4"/>
  <c r="V136" i="4"/>
  <c r="H137" i="4"/>
  <c r="P137" i="4"/>
  <c r="B138" i="4"/>
  <c r="D139" i="4"/>
  <c r="L139" i="4"/>
  <c r="T139" i="4"/>
  <c r="F140" i="4"/>
  <c r="N140" i="4"/>
  <c r="V140" i="4"/>
  <c r="H141" i="4"/>
  <c r="P141" i="4"/>
  <c r="D143" i="4"/>
  <c r="L143" i="4"/>
  <c r="T143" i="4"/>
  <c r="F144" i="4"/>
  <c r="N144" i="4"/>
  <c r="V144" i="4"/>
  <c r="H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P43" i="6"/>
  <c r="I17" i="8"/>
  <c r="Q17" i="8"/>
  <c r="B58" i="8"/>
  <c r="E145" i="9"/>
  <c r="E136" i="9" s="1"/>
  <c r="E111" i="9"/>
  <c r="U111" i="9"/>
  <c r="U145" i="9"/>
  <c r="U136" i="9" s="1"/>
  <c r="G156" i="9"/>
  <c r="G147" i="9" s="1"/>
  <c r="G128" i="9"/>
  <c r="O156" i="9"/>
  <c r="O147" i="9" s="1"/>
  <c r="O128" i="9"/>
  <c r="O156" i="11"/>
  <c r="W156" i="9"/>
  <c r="W147" i="9" s="1"/>
  <c r="W128" i="9"/>
  <c r="M145" i="9"/>
  <c r="M136" i="9" s="1"/>
  <c r="F145" i="10"/>
  <c r="N145" i="10"/>
  <c r="V145" i="10"/>
  <c r="E30" i="4"/>
  <c r="M30" i="4"/>
  <c r="U30" i="4"/>
  <c r="G39" i="4"/>
  <c r="O39" i="4"/>
  <c r="W39" i="4"/>
  <c r="E42" i="4"/>
  <c r="M42" i="4"/>
  <c r="U42" i="4"/>
  <c r="Q129" i="4"/>
  <c r="I133" i="4"/>
  <c r="Q133" i="4"/>
  <c r="G136" i="4"/>
  <c r="O136" i="4"/>
  <c r="W136" i="4"/>
  <c r="I137" i="4"/>
  <c r="Q137" i="4"/>
  <c r="E139" i="4"/>
  <c r="M139" i="4"/>
  <c r="U139" i="4"/>
  <c r="G140" i="4"/>
  <c r="O140" i="4"/>
  <c r="W140" i="4"/>
  <c r="I141" i="4"/>
  <c r="Q141" i="4"/>
  <c r="E143" i="4"/>
  <c r="M143" i="4"/>
  <c r="U143" i="4"/>
  <c r="O144" i="4"/>
  <c r="W144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O5" i="6"/>
  <c r="O48" i="6" s="1"/>
  <c r="W5" i="6"/>
  <c r="W48" i="6" s="1"/>
  <c r="I10" i="6"/>
  <c r="Q10" i="6"/>
  <c r="E16" i="6"/>
  <c r="M16" i="6"/>
  <c r="U16" i="6"/>
  <c r="U5" i="6" s="1"/>
  <c r="C27" i="6"/>
  <c r="C5" i="6" s="1"/>
  <c r="K27" i="6"/>
  <c r="K5" i="6" s="1"/>
  <c r="S27" i="6"/>
  <c r="H48" i="7"/>
  <c r="P48" i="7"/>
  <c r="B49" i="7"/>
  <c r="J49" i="7"/>
  <c r="R49" i="7"/>
  <c r="D50" i="7"/>
  <c r="L50" i="7"/>
  <c r="T50" i="7"/>
  <c r="F38" i="7"/>
  <c r="N38" i="7"/>
  <c r="V38" i="7"/>
  <c r="C58" i="8"/>
  <c r="F145" i="9"/>
  <c r="F136" i="9" s="1"/>
  <c r="F111" i="9"/>
  <c r="N145" i="9"/>
  <c r="N136" i="9" s="1"/>
  <c r="N111" i="9"/>
  <c r="V145" i="9"/>
  <c r="V136" i="9" s="1"/>
  <c r="V111" i="9"/>
  <c r="H156" i="9"/>
  <c r="H147" i="9" s="1"/>
  <c r="H156" i="10"/>
  <c r="H128" i="9"/>
  <c r="P156" i="9"/>
  <c r="P147" i="9" s="1"/>
  <c r="P156" i="10"/>
  <c r="P128" i="9"/>
  <c r="U132" i="11"/>
  <c r="U129" i="11"/>
  <c r="U125" i="11"/>
  <c r="U130" i="11"/>
  <c r="U126" i="11"/>
  <c r="U122" i="11"/>
  <c r="U56" i="8"/>
  <c r="U101" i="4" s="1"/>
  <c r="U147" i="11"/>
  <c r="U123" i="11"/>
  <c r="I130" i="11"/>
  <c r="I126" i="11"/>
  <c r="I122" i="11"/>
  <c r="I147" i="11"/>
  <c r="I123" i="11"/>
  <c r="I132" i="11"/>
  <c r="I129" i="11"/>
  <c r="I125" i="11"/>
  <c r="Q130" i="11"/>
  <c r="Q126" i="11"/>
  <c r="Q122" i="11"/>
  <c r="Q147" i="11"/>
  <c r="Q123" i="11"/>
  <c r="Q132" i="11"/>
  <c r="Q129" i="11"/>
  <c r="Q125" i="11"/>
  <c r="F86" i="12"/>
  <c r="C87" i="12"/>
  <c r="C65" i="12"/>
  <c r="K87" i="12"/>
  <c r="K65" i="12"/>
  <c r="S87" i="12"/>
  <c r="S65" i="12"/>
  <c r="F30" i="4"/>
  <c r="N30" i="4"/>
  <c r="V30" i="4"/>
  <c r="H39" i="4"/>
  <c r="P39" i="4"/>
  <c r="F42" i="4"/>
  <c r="N42" i="4"/>
  <c r="V42" i="4"/>
  <c r="P42" i="6"/>
  <c r="I48" i="7"/>
  <c r="Q48" i="7"/>
  <c r="C49" i="7"/>
  <c r="K49" i="7"/>
  <c r="S49" i="7"/>
  <c r="G38" i="7"/>
  <c r="O38" i="7"/>
  <c r="W38" i="7"/>
  <c r="B60" i="8"/>
  <c r="B47" i="8"/>
  <c r="J60" i="8"/>
  <c r="J47" i="8"/>
  <c r="R60" i="8"/>
  <c r="R47" i="8"/>
  <c r="D61" i="8"/>
  <c r="D47" i="8"/>
  <c r="L61" i="8"/>
  <c r="L47" i="8"/>
  <c r="T61" i="8"/>
  <c r="T47" i="8"/>
  <c r="J58" i="8"/>
  <c r="T67" i="8"/>
  <c r="T156" i="4" s="1"/>
  <c r="Q113" i="11"/>
  <c r="Q109" i="11"/>
  <c r="Q105" i="11"/>
  <c r="Q106" i="11"/>
  <c r="Q115" i="11"/>
  <c r="Q111" i="11"/>
  <c r="Q107" i="11"/>
  <c r="Q112" i="11"/>
  <c r="Q136" i="11"/>
  <c r="Q55" i="8"/>
  <c r="Q66" i="8" s="1"/>
  <c r="Q155" i="4" s="1"/>
  <c r="F145" i="11"/>
  <c r="N145" i="11"/>
  <c r="V145" i="11"/>
  <c r="B82" i="12"/>
  <c r="B3" i="12"/>
  <c r="J3" i="12"/>
  <c r="J82" i="12"/>
  <c r="R82" i="12"/>
  <c r="R3" i="12"/>
  <c r="E128" i="4"/>
  <c r="G30" i="4"/>
  <c r="O30" i="4"/>
  <c r="W30" i="4"/>
  <c r="I39" i="4"/>
  <c r="Q39" i="4"/>
  <c r="G42" i="4"/>
  <c r="O42" i="4"/>
  <c r="W42" i="4"/>
  <c r="C133" i="4"/>
  <c r="K133" i="4"/>
  <c r="S133" i="4"/>
  <c r="Q136" i="4"/>
  <c r="C137" i="4"/>
  <c r="K137" i="4"/>
  <c r="S137" i="4"/>
  <c r="M138" i="4"/>
  <c r="G139" i="4"/>
  <c r="O139" i="4"/>
  <c r="W139" i="4"/>
  <c r="I140" i="4"/>
  <c r="Q140" i="4"/>
  <c r="C141" i="4"/>
  <c r="K141" i="4"/>
  <c r="S141" i="4"/>
  <c r="U142" i="4"/>
  <c r="G143" i="4"/>
  <c r="O143" i="4"/>
  <c r="W143" i="4"/>
  <c r="I144" i="4"/>
  <c r="Q144" i="4"/>
  <c r="C145" i="4"/>
  <c r="K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O45" i="6"/>
  <c r="W45" i="6"/>
  <c r="F10" i="7"/>
  <c r="H27" i="7"/>
  <c r="C60" i="8"/>
  <c r="C47" i="8"/>
  <c r="K60" i="8"/>
  <c r="K47" i="8"/>
  <c r="S60" i="8"/>
  <c r="S47" i="8"/>
  <c r="E61" i="8"/>
  <c r="E47" i="8"/>
  <c r="M61" i="8"/>
  <c r="M47" i="8"/>
  <c r="U61" i="8"/>
  <c r="U47" i="8"/>
  <c r="U67" i="8"/>
  <c r="U156" i="4" s="1"/>
  <c r="G100" i="9"/>
  <c r="O100" i="9"/>
  <c r="W100" i="9"/>
  <c r="H30" i="4"/>
  <c r="P30" i="4"/>
  <c r="B27" i="5"/>
  <c r="B5" i="5" s="1"/>
  <c r="F33" i="4"/>
  <c r="N33" i="4"/>
  <c r="V33" i="4"/>
  <c r="B39" i="4"/>
  <c r="J39" i="4"/>
  <c r="R39" i="4"/>
  <c r="F132" i="4"/>
  <c r="D133" i="4"/>
  <c r="T133" i="4"/>
  <c r="B136" i="4"/>
  <c r="J136" i="4"/>
  <c r="R136" i="4"/>
  <c r="D137" i="4"/>
  <c r="L137" i="4"/>
  <c r="T137" i="4"/>
  <c r="H139" i="4"/>
  <c r="P139" i="4"/>
  <c r="B140" i="4"/>
  <c r="J140" i="4"/>
  <c r="R140" i="4"/>
  <c r="D141" i="4"/>
  <c r="L141" i="4"/>
  <c r="T141" i="4"/>
  <c r="V142" i="4"/>
  <c r="H143" i="4"/>
  <c r="P143" i="4"/>
  <c r="B144" i="4"/>
  <c r="J144" i="4"/>
  <c r="R144" i="4"/>
  <c r="D145" i="4"/>
  <c r="L145" i="4"/>
  <c r="T145" i="4"/>
  <c r="F146" i="4"/>
  <c r="N146" i="4"/>
  <c r="V146" i="4"/>
  <c r="H147" i="4"/>
  <c r="P147" i="4"/>
  <c r="B148" i="4"/>
  <c r="J148" i="4"/>
  <c r="R148" i="4"/>
  <c r="D149" i="4"/>
  <c r="L149" i="4"/>
  <c r="T149" i="4"/>
  <c r="F150" i="4"/>
  <c r="N150" i="4"/>
  <c r="V150" i="4"/>
  <c r="H151" i="4"/>
  <c r="P151" i="4"/>
  <c r="G16" i="5"/>
  <c r="O16" i="5"/>
  <c r="W16" i="5"/>
  <c r="B5" i="6"/>
  <c r="B46" i="6" s="1"/>
  <c r="J42" i="6"/>
  <c r="J5" i="6"/>
  <c r="J47" i="6" s="1"/>
  <c r="R5" i="6"/>
  <c r="R43" i="6" s="1"/>
  <c r="D5" i="6"/>
  <c r="D46" i="6" s="1"/>
  <c r="L43" i="6"/>
  <c r="L5" i="6"/>
  <c r="L44" i="6" s="1"/>
  <c r="T5" i="6"/>
  <c r="T45" i="6" s="1"/>
  <c r="V5" i="6"/>
  <c r="V48" i="6" s="1"/>
  <c r="V47" i="6"/>
  <c r="P47" i="6"/>
  <c r="P48" i="6"/>
  <c r="J48" i="6"/>
  <c r="R48" i="6"/>
  <c r="G10" i="7"/>
  <c r="O10" i="7"/>
  <c r="W10" i="7"/>
  <c r="C16" i="7"/>
  <c r="K16" i="7"/>
  <c r="S16" i="7"/>
  <c r="I27" i="7"/>
  <c r="Q27" i="7"/>
  <c r="H100" i="9"/>
  <c r="P100" i="9"/>
  <c r="E48" i="7"/>
  <c r="M48" i="7"/>
  <c r="U48" i="7"/>
  <c r="D58" i="8"/>
  <c r="L58" i="8"/>
  <c r="T58" i="8"/>
  <c r="H60" i="8"/>
  <c r="P60" i="8"/>
  <c r="B61" i="8"/>
  <c r="J61" i="8"/>
  <c r="R61" i="8"/>
  <c r="J111" i="9"/>
  <c r="S111" i="9"/>
  <c r="I117" i="9"/>
  <c r="Q117" i="9"/>
  <c r="S117" i="9"/>
  <c r="C147" i="9"/>
  <c r="K147" i="9"/>
  <c r="S147" i="9"/>
  <c r="E147" i="9"/>
  <c r="M147" i="9"/>
  <c r="U147" i="9"/>
  <c r="Q156" i="9"/>
  <c r="Q147" i="9" s="1"/>
  <c r="H145" i="10"/>
  <c r="P145" i="10"/>
  <c r="B156" i="10"/>
  <c r="J156" i="10"/>
  <c r="R156" i="10"/>
  <c r="G145" i="11"/>
  <c r="O145" i="11"/>
  <c r="W145" i="11"/>
  <c r="C156" i="11"/>
  <c r="K156" i="11"/>
  <c r="S156" i="11"/>
  <c r="M123" i="11"/>
  <c r="W128" i="11"/>
  <c r="P75" i="12"/>
  <c r="B253" i="15"/>
  <c r="B217" i="15"/>
  <c r="B213" i="15"/>
  <c r="B209" i="15"/>
  <c r="B218" i="15"/>
  <c r="B214" i="15"/>
  <c r="B210" i="15"/>
  <c r="B71" i="12"/>
  <c r="B70" i="12" s="1"/>
  <c r="B211" i="15"/>
  <c r="R217" i="15"/>
  <c r="R213" i="15"/>
  <c r="R209" i="15"/>
  <c r="R218" i="15"/>
  <c r="R214" i="15"/>
  <c r="R210" i="15"/>
  <c r="R71" i="12"/>
  <c r="R70" i="12" s="1"/>
  <c r="R253" i="15"/>
  <c r="R211" i="15"/>
  <c r="R220" i="15"/>
  <c r="R78" i="12"/>
  <c r="R107" i="4" s="1"/>
  <c r="E58" i="8"/>
  <c r="M58" i="8"/>
  <c r="U58" i="8"/>
  <c r="I60" i="8"/>
  <c r="Q60" i="8"/>
  <c r="C61" i="8"/>
  <c r="K61" i="8"/>
  <c r="S61" i="8"/>
  <c r="B111" i="9"/>
  <c r="K111" i="9"/>
  <c r="T111" i="9"/>
  <c r="J128" i="9"/>
  <c r="I145" i="10"/>
  <c r="Q145" i="10"/>
  <c r="C156" i="10"/>
  <c r="K156" i="10"/>
  <c r="S156" i="10"/>
  <c r="H117" i="10"/>
  <c r="P117" i="10"/>
  <c r="B117" i="10"/>
  <c r="J117" i="10"/>
  <c r="R117" i="10"/>
  <c r="H145" i="11"/>
  <c r="P145" i="11"/>
  <c r="M132" i="11"/>
  <c r="M129" i="11"/>
  <c r="M125" i="11"/>
  <c r="M130" i="11"/>
  <c r="M126" i="11"/>
  <c r="M122" i="11"/>
  <c r="D156" i="11"/>
  <c r="L156" i="11"/>
  <c r="T156" i="11"/>
  <c r="B101" i="12"/>
  <c r="B162" i="4" s="1"/>
  <c r="W42" i="6"/>
  <c r="F58" i="8"/>
  <c r="N58" i="8"/>
  <c r="V58" i="8"/>
  <c r="V66" i="8"/>
  <c r="V155" i="4" s="1"/>
  <c r="I145" i="9"/>
  <c r="I136" i="9" s="1"/>
  <c r="I111" i="9"/>
  <c r="Q145" i="9"/>
  <c r="Q111" i="9"/>
  <c r="C111" i="9"/>
  <c r="L111" i="9"/>
  <c r="K128" i="9"/>
  <c r="G136" i="9"/>
  <c r="O136" i="9"/>
  <c r="Q136" i="9"/>
  <c r="W145" i="9"/>
  <c r="W136" i="9" s="1"/>
  <c r="B145" i="10"/>
  <c r="B111" i="10"/>
  <c r="J145" i="10"/>
  <c r="J111" i="10"/>
  <c r="R145" i="10"/>
  <c r="R111" i="10"/>
  <c r="D156" i="10"/>
  <c r="D128" i="10"/>
  <c r="L156" i="10"/>
  <c r="L128" i="10"/>
  <c r="T156" i="10"/>
  <c r="T128" i="10"/>
  <c r="D145" i="10"/>
  <c r="I113" i="11"/>
  <c r="I109" i="11"/>
  <c r="I105" i="11"/>
  <c r="I106" i="11"/>
  <c r="I115" i="11"/>
  <c r="I111" i="11"/>
  <c r="I107" i="11"/>
  <c r="I145" i="11"/>
  <c r="Q145" i="11"/>
  <c r="E156" i="11"/>
  <c r="M156" i="11"/>
  <c r="U156" i="11"/>
  <c r="I136" i="11"/>
  <c r="G156" i="11"/>
  <c r="D85" i="12"/>
  <c r="D97" i="12"/>
  <c r="D158" i="4" s="1"/>
  <c r="L97" i="12"/>
  <c r="L158" i="4" s="1"/>
  <c r="L85" i="12"/>
  <c r="T85" i="12"/>
  <c r="T97" i="12"/>
  <c r="T158" i="4" s="1"/>
  <c r="G58" i="8"/>
  <c r="O58" i="8"/>
  <c r="W58" i="8"/>
  <c r="G66" i="8"/>
  <c r="G155" i="4" s="1"/>
  <c r="W66" i="8"/>
  <c r="W155" i="4" s="1"/>
  <c r="D156" i="9"/>
  <c r="D147" i="9" s="1"/>
  <c r="D128" i="9"/>
  <c r="L156" i="9"/>
  <c r="L147" i="9" s="1"/>
  <c r="L128" i="9"/>
  <c r="T156" i="9"/>
  <c r="T147" i="9" s="1"/>
  <c r="T128" i="9"/>
  <c r="B145" i="11"/>
  <c r="J145" i="11"/>
  <c r="R145" i="11"/>
  <c r="V75" i="12"/>
  <c r="V104" i="4" s="1"/>
  <c r="V99" i="12"/>
  <c r="V160" i="4" s="1"/>
  <c r="H58" i="8"/>
  <c r="P58" i="8"/>
  <c r="F156" i="10"/>
  <c r="N156" i="10"/>
  <c r="V156" i="10"/>
  <c r="T145" i="10"/>
  <c r="C5" i="11"/>
  <c r="C111" i="11" s="1"/>
  <c r="K5" i="11"/>
  <c r="S5" i="11"/>
  <c r="S111" i="11" s="1"/>
  <c r="E132" i="11"/>
  <c r="E129" i="11"/>
  <c r="E125" i="11"/>
  <c r="E130" i="11"/>
  <c r="E126" i="11"/>
  <c r="E122" i="11"/>
  <c r="G129" i="11"/>
  <c r="G125" i="11"/>
  <c r="G130" i="11"/>
  <c r="G126" i="11"/>
  <c r="G122" i="11"/>
  <c r="G147" i="11"/>
  <c r="G123" i="11"/>
  <c r="O129" i="11"/>
  <c r="O125" i="11"/>
  <c r="O130" i="11"/>
  <c r="O126" i="11"/>
  <c r="O122" i="11"/>
  <c r="O117" i="11" s="1"/>
  <c r="O147" i="11"/>
  <c r="O123" i="11"/>
  <c r="W129" i="11"/>
  <c r="W125" i="11"/>
  <c r="W130" i="11"/>
  <c r="W126" i="11"/>
  <c r="W122" i="11"/>
  <c r="W117" i="11" s="1"/>
  <c r="W147" i="11"/>
  <c r="W123" i="11"/>
  <c r="I112" i="11"/>
  <c r="R117" i="11"/>
  <c r="C145" i="11"/>
  <c r="W156" i="11"/>
  <c r="E241" i="13"/>
  <c r="E233" i="13" s="1"/>
  <c r="E181" i="13"/>
  <c r="M241" i="13"/>
  <c r="M233" i="13" s="1"/>
  <c r="M181" i="13"/>
  <c r="G199" i="13"/>
  <c r="G251" i="13"/>
  <c r="G243" i="13" s="1"/>
  <c r="O199" i="13"/>
  <c r="O251" i="13"/>
  <c r="O243" i="13" s="1"/>
  <c r="W199" i="13"/>
  <c r="W251" i="13"/>
  <c r="W243" i="13" s="1"/>
  <c r="I216" i="13"/>
  <c r="I261" i="13"/>
  <c r="I253" i="13" s="1"/>
  <c r="Q216" i="13"/>
  <c r="Q261" i="13"/>
  <c r="Q253" i="13" s="1"/>
  <c r="I58" i="8"/>
  <c r="Q58" i="8"/>
  <c r="F156" i="9"/>
  <c r="F147" i="9" s="1"/>
  <c r="F128" i="9"/>
  <c r="N156" i="9"/>
  <c r="N147" i="9" s="1"/>
  <c r="N128" i="9"/>
  <c r="V156" i="9"/>
  <c r="V147" i="9" s="1"/>
  <c r="V128" i="9"/>
  <c r="V117" i="9"/>
  <c r="B128" i="9"/>
  <c r="R128" i="9"/>
  <c r="B147" i="9"/>
  <c r="J147" i="9"/>
  <c r="R147" i="9"/>
  <c r="E145" i="10"/>
  <c r="M145" i="10"/>
  <c r="U145" i="10"/>
  <c r="G156" i="10"/>
  <c r="O156" i="10"/>
  <c r="W156" i="10"/>
  <c r="D145" i="11"/>
  <c r="L145" i="11"/>
  <c r="T145" i="11"/>
  <c r="H156" i="11"/>
  <c r="P156" i="11"/>
  <c r="K145" i="11"/>
  <c r="J86" i="12"/>
  <c r="E111" i="10"/>
  <c r="M111" i="10"/>
  <c r="U111" i="10"/>
  <c r="C128" i="10"/>
  <c r="K128" i="10"/>
  <c r="S128" i="10"/>
  <c r="I156" i="10"/>
  <c r="Q156" i="10"/>
  <c r="B5" i="11"/>
  <c r="J5" i="11"/>
  <c r="J111" i="11" s="1"/>
  <c r="R5" i="11"/>
  <c r="R111" i="11" s="1"/>
  <c r="F54" i="11"/>
  <c r="F128" i="11" s="1"/>
  <c r="N54" i="11"/>
  <c r="N128" i="11" s="1"/>
  <c r="V54" i="11"/>
  <c r="D105" i="11"/>
  <c r="L105" i="11"/>
  <c r="T105" i="11"/>
  <c r="F106" i="11"/>
  <c r="N106" i="11"/>
  <c r="V106" i="11"/>
  <c r="H107" i="11"/>
  <c r="P107" i="11"/>
  <c r="D109" i="11"/>
  <c r="L109" i="11"/>
  <c r="T109" i="11"/>
  <c r="H111" i="11"/>
  <c r="P111" i="11"/>
  <c r="D113" i="11"/>
  <c r="L113" i="11"/>
  <c r="T113" i="11"/>
  <c r="H115" i="11"/>
  <c r="P115" i="11"/>
  <c r="D122" i="11"/>
  <c r="L122" i="11"/>
  <c r="T122" i="11"/>
  <c r="B125" i="11"/>
  <c r="J125" i="11"/>
  <c r="R125" i="11"/>
  <c r="D126" i="11"/>
  <c r="L126" i="11"/>
  <c r="T126" i="11"/>
  <c r="H128" i="11"/>
  <c r="P128" i="11"/>
  <c r="B129" i="11"/>
  <c r="J129" i="11"/>
  <c r="R129" i="11"/>
  <c r="D130" i="11"/>
  <c r="L130" i="11"/>
  <c r="T130" i="11"/>
  <c r="H132" i="11"/>
  <c r="P132" i="11"/>
  <c r="I3" i="12"/>
  <c r="Q3" i="12"/>
  <c r="C82" i="12"/>
  <c r="K82" i="12"/>
  <c r="S82" i="12"/>
  <c r="C63" i="12"/>
  <c r="K63" i="12"/>
  <c r="S63" i="12"/>
  <c r="H65" i="12"/>
  <c r="H63" i="12" s="1"/>
  <c r="Q86" i="12"/>
  <c r="D87" i="12"/>
  <c r="L87" i="12"/>
  <c r="T87" i="12"/>
  <c r="F100" i="12"/>
  <c r="F161" i="4" s="1"/>
  <c r="F88" i="12"/>
  <c r="N100" i="12"/>
  <c r="N161" i="4" s="1"/>
  <c r="N88" i="12"/>
  <c r="V100" i="12"/>
  <c r="V161" i="4" s="1"/>
  <c r="V88" i="12"/>
  <c r="H101" i="12"/>
  <c r="H162" i="4" s="1"/>
  <c r="H89" i="12"/>
  <c r="P101" i="12"/>
  <c r="P162" i="4" s="1"/>
  <c r="P89" i="12"/>
  <c r="N82" i="12"/>
  <c r="P87" i="12"/>
  <c r="J88" i="12"/>
  <c r="D89" i="12"/>
  <c r="T89" i="12"/>
  <c r="S97" i="12"/>
  <c r="S158" i="4" s="1"/>
  <c r="Q100" i="12"/>
  <c r="Q161" i="4" s="1"/>
  <c r="I233" i="13"/>
  <c r="Q233" i="13"/>
  <c r="E241" i="14"/>
  <c r="M241" i="14"/>
  <c r="U241" i="14"/>
  <c r="I233" i="15"/>
  <c r="I183" i="15"/>
  <c r="I179" i="15"/>
  <c r="I176" i="15"/>
  <c r="I185" i="15"/>
  <c r="I128" i="11"/>
  <c r="Q128" i="11"/>
  <c r="E145" i="11"/>
  <c r="M145" i="11"/>
  <c r="U145" i="11"/>
  <c r="I156" i="11"/>
  <c r="Q156" i="11"/>
  <c r="D82" i="12"/>
  <c r="L82" i="12"/>
  <c r="T82" i="12"/>
  <c r="I98" i="12"/>
  <c r="I159" i="4" s="1"/>
  <c r="I86" i="12"/>
  <c r="R86" i="12"/>
  <c r="E87" i="12"/>
  <c r="M87" i="12"/>
  <c r="U87" i="12"/>
  <c r="G100" i="12"/>
  <c r="G161" i="4" s="1"/>
  <c r="G88" i="12"/>
  <c r="O100" i="12"/>
  <c r="O161" i="4" s="1"/>
  <c r="O88" i="12"/>
  <c r="W100" i="12"/>
  <c r="W161" i="4" s="1"/>
  <c r="W88" i="12"/>
  <c r="I89" i="12"/>
  <c r="Q89" i="12"/>
  <c r="I187" i="13"/>
  <c r="Q187" i="13"/>
  <c r="C187" i="13"/>
  <c r="K187" i="13"/>
  <c r="S187" i="13"/>
  <c r="C181" i="15"/>
  <c r="C34" i="15"/>
  <c r="K34" i="15"/>
  <c r="S181" i="15"/>
  <c r="S34" i="15"/>
  <c r="M251" i="15"/>
  <c r="M199" i="15"/>
  <c r="U251" i="15"/>
  <c r="U199" i="15"/>
  <c r="S241" i="15"/>
  <c r="G111" i="10"/>
  <c r="O111" i="10"/>
  <c r="W111" i="10"/>
  <c r="E128" i="10"/>
  <c r="M128" i="10"/>
  <c r="U128" i="10"/>
  <c r="F105" i="11"/>
  <c r="N105" i="11"/>
  <c r="V105" i="11"/>
  <c r="H106" i="11"/>
  <c r="P106" i="11"/>
  <c r="D108" i="11"/>
  <c r="L108" i="11"/>
  <c r="T108" i="11"/>
  <c r="F109" i="11"/>
  <c r="N109" i="11"/>
  <c r="V109" i="11"/>
  <c r="B111" i="11"/>
  <c r="D112" i="11"/>
  <c r="L112" i="11"/>
  <c r="T112" i="11"/>
  <c r="F113" i="11"/>
  <c r="N113" i="11"/>
  <c r="V113" i="11"/>
  <c r="H123" i="11"/>
  <c r="P123" i="11"/>
  <c r="D125" i="11"/>
  <c r="L125" i="11"/>
  <c r="T125" i="11"/>
  <c r="B128" i="11"/>
  <c r="J128" i="11"/>
  <c r="R128" i="11"/>
  <c r="D129" i="11"/>
  <c r="L129" i="11"/>
  <c r="T129" i="11"/>
  <c r="B132" i="11"/>
  <c r="J132" i="11"/>
  <c r="R132" i="11"/>
  <c r="D136" i="11"/>
  <c r="L136" i="11"/>
  <c r="T136" i="11"/>
  <c r="H147" i="11"/>
  <c r="P147" i="11"/>
  <c r="C3" i="12"/>
  <c r="K3" i="12"/>
  <c r="S3" i="12"/>
  <c r="E82" i="12"/>
  <c r="M82" i="12"/>
  <c r="U82" i="12"/>
  <c r="G97" i="12"/>
  <c r="G158" i="4" s="1"/>
  <c r="G85" i="12"/>
  <c r="O97" i="12"/>
  <c r="O158" i="4" s="1"/>
  <c r="O85" i="12"/>
  <c r="W97" i="12"/>
  <c r="W158" i="4" s="1"/>
  <c r="W85" i="12"/>
  <c r="H70" i="12"/>
  <c r="N85" i="12"/>
  <c r="B87" i="12"/>
  <c r="R87" i="12"/>
  <c r="C97" i="12"/>
  <c r="C158" i="4" s="1"/>
  <c r="E243" i="13"/>
  <c r="M243" i="13"/>
  <c r="U243" i="13"/>
  <c r="D253" i="13"/>
  <c r="F253" i="13"/>
  <c r="N253" i="13"/>
  <c r="V253" i="13"/>
  <c r="D199" i="14"/>
  <c r="O214" i="15"/>
  <c r="O253" i="15"/>
  <c r="I182" i="15"/>
  <c r="I171" i="15" s="1"/>
  <c r="E251" i="15"/>
  <c r="H111" i="10"/>
  <c r="P111" i="10"/>
  <c r="F128" i="10"/>
  <c r="N128" i="10"/>
  <c r="V128" i="10"/>
  <c r="E5" i="11"/>
  <c r="E111" i="11" s="1"/>
  <c r="M5" i="11"/>
  <c r="M111" i="11" s="1"/>
  <c r="U5" i="11"/>
  <c r="U111" i="11" s="1"/>
  <c r="G105" i="11"/>
  <c r="O105" i="11"/>
  <c r="W105" i="11"/>
  <c r="G109" i="11"/>
  <c r="O109" i="11"/>
  <c r="W109" i="11"/>
  <c r="G113" i="11"/>
  <c r="O113" i="11"/>
  <c r="W113" i="11"/>
  <c r="C128" i="11"/>
  <c r="K128" i="11"/>
  <c r="S128" i="11"/>
  <c r="C132" i="11"/>
  <c r="K132" i="11"/>
  <c r="S132" i="11"/>
  <c r="D3" i="12"/>
  <c r="L3" i="12"/>
  <c r="T3" i="12"/>
  <c r="F63" i="12"/>
  <c r="H97" i="12"/>
  <c r="H158" i="4" s="1"/>
  <c r="H85" i="12"/>
  <c r="P97" i="12"/>
  <c r="P158" i="4" s="1"/>
  <c r="P85" i="12"/>
  <c r="B65" i="12"/>
  <c r="T65" i="12"/>
  <c r="G87" i="12"/>
  <c r="G65" i="12"/>
  <c r="O87" i="12"/>
  <c r="O65" i="12"/>
  <c r="W87" i="12"/>
  <c r="W65" i="12"/>
  <c r="L86" i="12"/>
  <c r="F87" i="12"/>
  <c r="J89" i="12"/>
  <c r="B100" i="12"/>
  <c r="B161" i="4" s="1"/>
  <c r="I224" i="13"/>
  <c r="Q224" i="13"/>
  <c r="C224" i="13"/>
  <c r="K224" i="13"/>
  <c r="S224" i="13"/>
  <c r="E253" i="13"/>
  <c r="M253" i="13"/>
  <c r="U253" i="13"/>
  <c r="D171" i="14"/>
  <c r="L171" i="14"/>
  <c r="T171" i="14"/>
  <c r="F171" i="14"/>
  <c r="N171" i="14"/>
  <c r="V171" i="14"/>
  <c r="H204" i="14"/>
  <c r="P204" i="14"/>
  <c r="B204" i="14"/>
  <c r="J204" i="14"/>
  <c r="R204" i="14"/>
  <c r="I111" i="10"/>
  <c r="Q111" i="10"/>
  <c r="G128" i="10"/>
  <c r="O128" i="10"/>
  <c r="W128" i="10"/>
  <c r="H105" i="11"/>
  <c r="P105" i="11"/>
  <c r="D107" i="11"/>
  <c r="L107" i="11"/>
  <c r="T107" i="11"/>
  <c r="F108" i="11"/>
  <c r="N108" i="11"/>
  <c r="V108" i="11"/>
  <c r="H109" i="11"/>
  <c r="P109" i="11"/>
  <c r="D111" i="11"/>
  <c r="L111" i="11"/>
  <c r="T111" i="11"/>
  <c r="F112" i="11"/>
  <c r="N112" i="11"/>
  <c r="V112" i="11"/>
  <c r="H113" i="11"/>
  <c r="P113" i="11"/>
  <c r="H122" i="11"/>
  <c r="P122" i="11"/>
  <c r="B123" i="11"/>
  <c r="J123" i="11"/>
  <c r="R123" i="11"/>
  <c r="H126" i="11"/>
  <c r="P126" i="11"/>
  <c r="D128" i="11"/>
  <c r="L128" i="11"/>
  <c r="T128" i="11"/>
  <c r="H130" i="11"/>
  <c r="P130" i="11"/>
  <c r="D132" i="11"/>
  <c r="L132" i="11"/>
  <c r="T132" i="11"/>
  <c r="F136" i="11"/>
  <c r="N136" i="11"/>
  <c r="V136" i="11"/>
  <c r="B147" i="11"/>
  <c r="J147" i="11"/>
  <c r="R147" i="11"/>
  <c r="I97" i="12"/>
  <c r="I158" i="4" s="1"/>
  <c r="I85" i="12"/>
  <c r="Q97" i="12"/>
  <c r="Q158" i="4" s="1"/>
  <c r="Q85" i="12"/>
  <c r="U65" i="12"/>
  <c r="F82" i="12"/>
  <c r="V82" i="12"/>
  <c r="H87" i="12"/>
  <c r="C171" i="13"/>
  <c r="K171" i="13"/>
  <c r="S171" i="13"/>
  <c r="G204" i="13"/>
  <c r="O204" i="13"/>
  <c r="W204" i="13"/>
  <c r="F187" i="14"/>
  <c r="N187" i="14"/>
  <c r="V187" i="14"/>
  <c r="Q233" i="15"/>
  <c r="Q183" i="15"/>
  <c r="Q179" i="15"/>
  <c r="Q176" i="15"/>
  <c r="Q185" i="15"/>
  <c r="G216" i="15"/>
  <c r="W216" i="15"/>
  <c r="I178" i="15"/>
  <c r="D226" i="17"/>
  <c r="D217" i="17" s="1"/>
  <c r="D5" i="17"/>
  <c r="L226" i="17"/>
  <c r="L217" i="17" s="1"/>
  <c r="L5" i="17"/>
  <c r="L171" i="17" s="1"/>
  <c r="T226" i="17"/>
  <c r="T217" i="17" s="1"/>
  <c r="T5" i="17"/>
  <c r="T171" i="17" s="1"/>
  <c r="F235" i="19"/>
  <c r="F235" i="17"/>
  <c r="F229" i="17" s="1"/>
  <c r="F184" i="17"/>
  <c r="N235" i="19"/>
  <c r="N184" i="17"/>
  <c r="N235" i="17"/>
  <c r="N229" i="17" s="1"/>
  <c r="V184" i="17"/>
  <c r="V235" i="19"/>
  <c r="V235" i="17"/>
  <c r="V229" i="17" s="1"/>
  <c r="H237" i="17"/>
  <c r="H190" i="17"/>
  <c r="P237" i="17"/>
  <c r="P190" i="17"/>
  <c r="B246" i="19"/>
  <c r="B246" i="17"/>
  <c r="B240" i="17" s="1"/>
  <c r="B203" i="17"/>
  <c r="B246" i="18"/>
  <c r="J246" i="19"/>
  <c r="J203" i="17"/>
  <c r="J246" i="17"/>
  <c r="R246" i="19"/>
  <c r="R246" i="17"/>
  <c r="R240" i="17" s="1"/>
  <c r="R203" i="17"/>
  <c r="R246" i="18"/>
  <c r="D248" i="17"/>
  <c r="D240" i="17" s="1"/>
  <c r="D209" i="17"/>
  <c r="L248" i="17"/>
  <c r="L209" i="17"/>
  <c r="T248" i="17"/>
  <c r="T240" i="17" s="1"/>
  <c r="T209" i="17"/>
  <c r="G108" i="11"/>
  <c r="O108" i="11"/>
  <c r="W108" i="11"/>
  <c r="G112" i="11"/>
  <c r="O112" i="11"/>
  <c r="W112" i="11"/>
  <c r="C123" i="11"/>
  <c r="K123" i="11"/>
  <c r="K117" i="11" s="1"/>
  <c r="S123" i="11"/>
  <c r="S117" i="11" s="1"/>
  <c r="E128" i="11"/>
  <c r="M128" i="11"/>
  <c r="U128" i="11"/>
  <c r="D65" i="12"/>
  <c r="M65" i="12"/>
  <c r="V65" i="12"/>
  <c r="V63" i="12" s="1"/>
  <c r="E101" i="12"/>
  <c r="E162" i="4" s="1"/>
  <c r="E85" i="12"/>
  <c r="K97" i="12"/>
  <c r="K158" i="4" s="1"/>
  <c r="I100" i="12"/>
  <c r="I161" i="4" s="1"/>
  <c r="C241" i="13"/>
  <c r="C233" i="13" s="1"/>
  <c r="C181" i="13"/>
  <c r="K241" i="13"/>
  <c r="K233" i="13" s="1"/>
  <c r="K181" i="13"/>
  <c r="S241" i="13"/>
  <c r="S233" i="13" s="1"/>
  <c r="S181" i="13"/>
  <c r="G261" i="13"/>
  <c r="G253" i="13" s="1"/>
  <c r="G216" i="13"/>
  <c r="O261" i="13"/>
  <c r="O253" i="13" s="1"/>
  <c r="O216" i="13"/>
  <c r="W261" i="13"/>
  <c r="W253" i="13" s="1"/>
  <c r="W216" i="13"/>
  <c r="M199" i="13"/>
  <c r="B241" i="14"/>
  <c r="B181" i="14"/>
  <c r="J241" i="14"/>
  <c r="J181" i="14"/>
  <c r="R241" i="14"/>
  <c r="R181" i="14"/>
  <c r="F261" i="14"/>
  <c r="F216" i="14"/>
  <c r="N261" i="14"/>
  <c r="N216" i="14"/>
  <c r="V261" i="14"/>
  <c r="V216" i="14"/>
  <c r="D162" i="14"/>
  <c r="L162" i="14"/>
  <c r="T162" i="14"/>
  <c r="F162" i="14"/>
  <c r="N162" i="14"/>
  <c r="V162" i="14"/>
  <c r="Q171" i="15"/>
  <c r="Q178" i="15"/>
  <c r="F107" i="11"/>
  <c r="N107" i="11"/>
  <c r="V107" i="11"/>
  <c r="H108" i="11"/>
  <c r="P108" i="11"/>
  <c r="F111" i="11"/>
  <c r="N111" i="11"/>
  <c r="V111" i="11"/>
  <c r="H112" i="11"/>
  <c r="P112" i="11"/>
  <c r="B122" i="11"/>
  <c r="J122" i="11"/>
  <c r="J117" i="11" s="1"/>
  <c r="R122" i="11"/>
  <c r="D123" i="11"/>
  <c r="L123" i="11"/>
  <c r="T123" i="11"/>
  <c r="H125" i="11"/>
  <c r="P125" i="11"/>
  <c r="B126" i="11"/>
  <c r="J126" i="11"/>
  <c r="R126" i="11"/>
  <c r="V128" i="11"/>
  <c r="I63" i="12"/>
  <c r="Q63" i="12"/>
  <c r="E65" i="12"/>
  <c r="J99" i="12"/>
  <c r="J160" i="4" s="1"/>
  <c r="R75" i="12"/>
  <c r="F85" i="12"/>
  <c r="V85" i="12"/>
  <c r="J87" i="12"/>
  <c r="D241" i="13"/>
  <c r="D233" i="13" s="1"/>
  <c r="D181" i="13"/>
  <c r="L241" i="13"/>
  <c r="L233" i="13" s="1"/>
  <c r="L181" i="13"/>
  <c r="T241" i="13"/>
  <c r="T233" i="13" s="1"/>
  <c r="T181" i="13"/>
  <c r="F251" i="13"/>
  <c r="F243" i="13" s="1"/>
  <c r="F199" i="13"/>
  <c r="N251" i="13"/>
  <c r="N243" i="13" s="1"/>
  <c r="N199" i="13"/>
  <c r="V251" i="13"/>
  <c r="V243" i="13" s="1"/>
  <c r="V199" i="13"/>
  <c r="H261" i="13"/>
  <c r="H253" i="13" s="1"/>
  <c r="H216" i="13"/>
  <c r="P261" i="13"/>
  <c r="P253" i="13" s="1"/>
  <c r="P216" i="13"/>
  <c r="E171" i="13"/>
  <c r="M171" i="13"/>
  <c r="U171" i="13"/>
  <c r="G171" i="13"/>
  <c r="O171" i="13"/>
  <c r="W171" i="13"/>
  <c r="I204" i="13"/>
  <c r="Q204" i="13"/>
  <c r="C204" i="13"/>
  <c r="K204" i="13"/>
  <c r="S204" i="13"/>
  <c r="G233" i="13"/>
  <c r="O233" i="13"/>
  <c r="W233" i="13"/>
  <c r="C241" i="14"/>
  <c r="K241" i="14"/>
  <c r="S241" i="14"/>
  <c r="G261" i="14"/>
  <c r="O261" i="14"/>
  <c r="W261" i="14"/>
  <c r="H187" i="14"/>
  <c r="P187" i="14"/>
  <c r="B187" i="14"/>
  <c r="J187" i="14"/>
  <c r="R187" i="14"/>
  <c r="T241" i="14"/>
  <c r="H182" i="15"/>
  <c r="H178" i="15"/>
  <c r="H233" i="15"/>
  <c r="H183" i="15"/>
  <c r="H179" i="15"/>
  <c r="H176" i="15"/>
  <c r="H171" i="15" s="1"/>
  <c r="H185" i="15"/>
  <c r="H181" i="15"/>
  <c r="P182" i="15"/>
  <c r="P178" i="15"/>
  <c r="P233" i="15"/>
  <c r="P183" i="15"/>
  <c r="P179" i="15"/>
  <c r="P176" i="15"/>
  <c r="P185" i="15"/>
  <c r="P181" i="15"/>
  <c r="G217" i="15"/>
  <c r="G213" i="15"/>
  <c r="G209" i="15"/>
  <c r="G253" i="15"/>
  <c r="G78" i="12"/>
  <c r="G107" i="4" s="1"/>
  <c r="G218" i="15"/>
  <c r="G214" i="15"/>
  <c r="G210" i="15"/>
  <c r="W253" i="15"/>
  <c r="W220" i="15"/>
  <c r="W217" i="15"/>
  <c r="W213" i="15"/>
  <c r="W209" i="15"/>
  <c r="W78" i="12"/>
  <c r="W107" i="4" s="1"/>
  <c r="W218" i="15"/>
  <c r="W214" i="15"/>
  <c r="W210" i="15"/>
  <c r="I261" i="15"/>
  <c r="I115" i="15"/>
  <c r="I216" i="15" s="1"/>
  <c r="Q261" i="15"/>
  <c r="Q115" i="15"/>
  <c r="F216" i="13"/>
  <c r="N216" i="13"/>
  <c r="V216" i="13"/>
  <c r="H251" i="13"/>
  <c r="H243" i="13" s="1"/>
  <c r="P251" i="13"/>
  <c r="P243" i="13" s="1"/>
  <c r="B261" i="13"/>
  <c r="B253" i="13" s="1"/>
  <c r="J261" i="13"/>
  <c r="J253" i="13" s="1"/>
  <c r="R261" i="13"/>
  <c r="R253" i="13" s="1"/>
  <c r="E199" i="14"/>
  <c r="M199" i="14"/>
  <c r="U199" i="14"/>
  <c r="E216" i="14"/>
  <c r="M216" i="14"/>
  <c r="U216" i="14"/>
  <c r="G251" i="14"/>
  <c r="O251" i="14"/>
  <c r="W251" i="14"/>
  <c r="I261" i="14"/>
  <c r="Q261" i="14"/>
  <c r="B178" i="15"/>
  <c r="J178" i="15"/>
  <c r="R178" i="15"/>
  <c r="B182" i="15"/>
  <c r="J182" i="15"/>
  <c r="R182" i="15"/>
  <c r="B199" i="15"/>
  <c r="J199" i="15"/>
  <c r="R199" i="15"/>
  <c r="D209" i="15"/>
  <c r="L209" i="15"/>
  <c r="T209" i="15"/>
  <c r="H211" i="15"/>
  <c r="P211" i="15"/>
  <c r="D213" i="15"/>
  <c r="L213" i="15"/>
  <c r="T213" i="15"/>
  <c r="B216" i="15"/>
  <c r="J216" i="15"/>
  <c r="R216" i="15"/>
  <c r="D217" i="15"/>
  <c r="L217" i="15"/>
  <c r="T217" i="15"/>
  <c r="D241" i="15"/>
  <c r="L241" i="15"/>
  <c r="T241" i="15"/>
  <c r="F251" i="15"/>
  <c r="P251" i="15"/>
  <c r="E253" i="15"/>
  <c r="O261" i="15"/>
  <c r="N102" i="16"/>
  <c r="N165" i="4" s="1"/>
  <c r="J175" i="17"/>
  <c r="J167" i="17"/>
  <c r="J163" i="17"/>
  <c r="J172" i="17"/>
  <c r="J168" i="17"/>
  <c r="J164" i="17"/>
  <c r="J173" i="17"/>
  <c r="J169" i="17"/>
  <c r="J165" i="17"/>
  <c r="J161" i="17"/>
  <c r="J53" i="16"/>
  <c r="E226" i="17"/>
  <c r="E217" i="17" s="1"/>
  <c r="E5" i="17"/>
  <c r="M226" i="17"/>
  <c r="M5" i="17"/>
  <c r="M171" i="17" s="1"/>
  <c r="U172" i="17"/>
  <c r="U168" i="17"/>
  <c r="U164" i="17"/>
  <c r="U173" i="17"/>
  <c r="U169" i="17"/>
  <c r="U165" i="17"/>
  <c r="U161" i="17"/>
  <c r="U53" i="16"/>
  <c r="U174" i="17"/>
  <c r="U170" i="17"/>
  <c r="U166" i="17"/>
  <c r="U162" i="17"/>
  <c r="G235" i="17"/>
  <c r="G184" i="17"/>
  <c r="O184" i="17"/>
  <c r="O235" i="17"/>
  <c r="I237" i="17"/>
  <c r="I229" i="17" s="1"/>
  <c r="I190" i="17"/>
  <c r="Q237" i="17"/>
  <c r="Q229" i="17" s="1"/>
  <c r="Q190" i="17"/>
  <c r="C246" i="17"/>
  <c r="C240" i="17" s="1"/>
  <c r="C203" i="17"/>
  <c r="S246" i="17"/>
  <c r="S240" i="17" s="1"/>
  <c r="S203" i="17"/>
  <c r="E248" i="17"/>
  <c r="E240" i="17" s="1"/>
  <c r="E209" i="17"/>
  <c r="M248" i="17"/>
  <c r="M209" i="17"/>
  <c r="U248" i="17"/>
  <c r="U240" i="17" s="1"/>
  <c r="U209" i="17"/>
  <c r="U163" i="17"/>
  <c r="E171" i="17"/>
  <c r="M240" i="17"/>
  <c r="I251" i="13"/>
  <c r="I243" i="13" s="1"/>
  <c r="Q251" i="13"/>
  <c r="Q243" i="13" s="1"/>
  <c r="C261" i="13"/>
  <c r="C253" i="13" s="1"/>
  <c r="K261" i="13"/>
  <c r="K253" i="13" s="1"/>
  <c r="S261" i="13"/>
  <c r="S253" i="13" s="1"/>
  <c r="H251" i="14"/>
  <c r="P251" i="14"/>
  <c r="B261" i="14"/>
  <c r="J261" i="14"/>
  <c r="R261" i="14"/>
  <c r="C261" i="15"/>
  <c r="K261" i="15"/>
  <c r="S261" i="15"/>
  <c r="G176" i="15"/>
  <c r="G171" i="15" s="1"/>
  <c r="O176" i="15"/>
  <c r="O171" i="15" s="1"/>
  <c r="W176" i="15"/>
  <c r="W171" i="15" s="1"/>
  <c r="I181" i="15"/>
  <c r="Q181" i="15"/>
  <c r="C199" i="15"/>
  <c r="K199" i="15"/>
  <c r="S199" i="15"/>
  <c r="E209" i="15"/>
  <c r="E204" i="15" s="1"/>
  <c r="M209" i="15"/>
  <c r="U209" i="15"/>
  <c r="E213" i="15"/>
  <c r="U213" i="15"/>
  <c r="E217" i="15"/>
  <c r="U217" i="15"/>
  <c r="E241" i="15"/>
  <c r="M241" i="15"/>
  <c r="U241" i="15"/>
  <c r="G251" i="15"/>
  <c r="B261" i="15"/>
  <c r="R261" i="15"/>
  <c r="K175" i="17"/>
  <c r="K167" i="17"/>
  <c r="K163" i="17"/>
  <c r="K172" i="17"/>
  <c r="K168" i="17"/>
  <c r="K164" i="17"/>
  <c r="K173" i="17"/>
  <c r="K169" i="17"/>
  <c r="K165" i="17"/>
  <c r="K161" i="17"/>
  <c r="K53" i="16"/>
  <c r="J174" i="17"/>
  <c r="B178" i="17"/>
  <c r="J178" i="17"/>
  <c r="R178" i="17"/>
  <c r="E88" i="12"/>
  <c r="M88" i="12"/>
  <c r="U88" i="12"/>
  <c r="G89" i="12"/>
  <c r="O89" i="12"/>
  <c r="W89" i="12"/>
  <c r="H181" i="13"/>
  <c r="P181" i="13"/>
  <c r="B251" i="13"/>
  <c r="B243" i="13" s="1"/>
  <c r="J251" i="13"/>
  <c r="J243" i="13" s="1"/>
  <c r="R251" i="13"/>
  <c r="R243" i="13" s="1"/>
  <c r="D261" i="13"/>
  <c r="L261" i="13"/>
  <c r="L253" i="13" s="1"/>
  <c r="T261" i="13"/>
  <c r="T253" i="13" s="1"/>
  <c r="G181" i="14"/>
  <c r="O181" i="14"/>
  <c r="W181" i="14"/>
  <c r="G216" i="14"/>
  <c r="O216" i="14"/>
  <c r="W216" i="14"/>
  <c r="I251" i="14"/>
  <c r="Q251" i="14"/>
  <c r="C261" i="14"/>
  <c r="K261" i="14"/>
  <c r="S261" i="14"/>
  <c r="D34" i="15"/>
  <c r="L34" i="15"/>
  <c r="T34" i="15"/>
  <c r="T181" i="15" s="1"/>
  <c r="J115" i="15"/>
  <c r="V179" i="15"/>
  <c r="B181" i="15"/>
  <c r="J181" i="15"/>
  <c r="R181" i="15"/>
  <c r="F183" i="15"/>
  <c r="N183" i="15"/>
  <c r="V183" i="15"/>
  <c r="B185" i="15"/>
  <c r="J185" i="15"/>
  <c r="R185" i="15"/>
  <c r="D199" i="15"/>
  <c r="L199" i="15"/>
  <c r="T199" i="15"/>
  <c r="H210" i="15"/>
  <c r="H204" i="15" s="1"/>
  <c r="P210" i="15"/>
  <c r="H214" i="15"/>
  <c r="P214" i="15"/>
  <c r="D216" i="15"/>
  <c r="L216" i="15"/>
  <c r="T216" i="15"/>
  <c r="H218" i="15"/>
  <c r="P218" i="15"/>
  <c r="T220" i="15"/>
  <c r="F233" i="15"/>
  <c r="V233" i="15"/>
  <c r="F241" i="15"/>
  <c r="N241" i="15"/>
  <c r="V241" i="15"/>
  <c r="H251" i="15"/>
  <c r="P91" i="16"/>
  <c r="P89" i="16" s="1"/>
  <c r="P52" i="16"/>
  <c r="W173" i="17"/>
  <c r="W169" i="17"/>
  <c r="W165" i="17"/>
  <c r="W161" i="17"/>
  <c r="W53" i="16"/>
  <c r="W174" i="17"/>
  <c r="W170" i="17"/>
  <c r="W166" i="17"/>
  <c r="W162" i="17"/>
  <c r="W175" i="17"/>
  <c r="W167" i="17"/>
  <c r="W163" i="17"/>
  <c r="W172" i="17"/>
  <c r="K174" i="17"/>
  <c r="U175" i="17"/>
  <c r="C178" i="17"/>
  <c r="K178" i="17"/>
  <c r="S178" i="17"/>
  <c r="M217" i="17"/>
  <c r="U226" i="17"/>
  <c r="U217" i="17" s="1"/>
  <c r="N172" i="18"/>
  <c r="N168" i="18"/>
  <c r="N164" i="18"/>
  <c r="N173" i="18"/>
  <c r="N169" i="18"/>
  <c r="N165" i="18"/>
  <c r="N161" i="18"/>
  <c r="N174" i="18"/>
  <c r="N170" i="18"/>
  <c r="N162" i="18"/>
  <c r="N175" i="18"/>
  <c r="N167" i="18"/>
  <c r="N163" i="18"/>
  <c r="C183" i="21"/>
  <c r="I181" i="13"/>
  <c r="Q181" i="13"/>
  <c r="C251" i="13"/>
  <c r="C243" i="13" s="1"/>
  <c r="K251" i="13"/>
  <c r="K243" i="13" s="1"/>
  <c r="S251" i="13"/>
  <c r="S243" i="13" s="1"/>
  <c r="H181" i="14"/>
  <c r="P181" i="14"/>
  <c r="B251" i="14"/>
  <c r="J251" i="14"/>
  <c r="R251" i="14"/>
  <c r="E34" i="15"/>
  <c r="M34" i="15"/>
  <c r="U34" i="15"/>
  <c r="C115" i="15"/>
  <c r="K115" i="15"/>
  <c r="S115" i="15"/>
  <c r="S216" i="15" s="1"/>
  <c r="G179" i="15"/>
  <c r="O179" i="15"/>
  <c r="W179" i="15"/>
  <c r="G183" i="15"/>
  <c r="O183" i="15"/>
  <c r="W183" i="15"/>
  <c r="E216" i="15"/>
  <c r="U216" i="15"/>
  <c r="M220" i="15"/>
  <c r="U220" i="15"/>
  <c r="U204" i="15" s="1"/>
  <c r="G233" i="15"/>
  <c r="O233" i="15"/>
  <c r="W233" i="15"/>
  <c r="T253" i="15"/>
  <c r="D90" i="16"/>
  <c r="D71" i="16"/>
  <c r="L90" i="16"/>
  <c r="L71" i="16"/>
  <c r="T90" i="16"/>
  <c r="T71" i="16"/>
  <c r="N79" i="16"/>
  <c r="R175" i="17"/>
  <c r="R167" i="17"/>
  <c r="R163" i="17"/>
  <c r="R172" i="17"/>
  <c r="R168" i="17"/>
  <c r="R164" i="17"/>
  <c r="R173" i="17"/>
  <c r="R169" i="17"/>
  <c r="R165" i="17"/>
  <c r="R161" i="17"/>
  <c r="R53" i="16"/>
  <c r="J170" i="17"/>
  <c r="R174" i="17"/>
  <c r="H197" i="17"/>
  <c r="P197" i="17"/>
  <c r="B197" i="17"/>
  <c r="T197" i="17"/>
  <c r="H229" i="17"/>
  <c r="L229" i="17"/>
  <c r="B181" i="13"/>
  <c r="J181" i="13"/>
  <c r="R181" i="13"/>
  <c r="D251" i="13"/>
  <c r="D243" i="13" s="1"/>
  <c r="L251" i="13"/>
  <c r="L243" i="13" s="1"/>
  <c r="T251" i="13"/>
  <c r="T243" i="13" s="1"/>
  <c r="I181" i="14"/>
  <c r="Q181" i="14"/>
  <c r="C251" i="14"/>
  <c r="K251" i="14"/>
  <c r="S251" i="14"/>
  <c r="F261" i="15"/>
  <c r="N261" i="15"/>
  <c r="V261" i="15"/>
  <c r="B176" i="15"/>
  <c r="B171" i="15" s="1"/>
  <c r="J176" i="15"/>
  <c r="J171" i="15" s="1"/>
  <c r="R176" i="15"/>
  <c r="R171" i="15" s="1"/>
  <c r="F178" i="15"/>
  <c r="N178" i="15"/>
  <c r="V178" i="15"/>
  <c r="F182" i="15"/>
  <c r="N182" i="15"/>
  <c r="V182" i="15"/>
  <c r="N199" i="15"/>
  <c r="V199" i="15"/>
  <c r="H209" i="15"/>
  <c r="P209" i="15"/>
  <c r="D211" i="15"/>
  <c r="T211" i="15"/>
  <c r="H213" i="15"/>
  <c r="P213" i="15"/>
  <c r="F216" i="15"/>
  <c r="H217" i="15"/>
  <c r="P217" i="15"/>
  <c r="H241" i="15"/>
  <c r="P241" i="15"/>
  <c r="U253" i="15"/>
  <c r="G261" i="15"/>
  <c r="W261" i="15"/>
  <c r="B92" i="16"/>
  <c r="B102" i="16"/>
  <c r="B165" i="4" s="1"/>
  <c r="J92" i="16"/>
  <c r="J102" i="16"/>
  <c r="J165" i="4" s="1"/>
  <c r="R92" i="16"/>
  <c r="R102" i="16"/>
  <c r="R165" i="4" s="1"/>
  <c r="D93" i="16"/>
  <c r="D103" i="16"/>
  <c r="D166" i="4" s="1"/>
  <c r="L93" i="16"/>
  <c r="L103" i="16"/>
  <c r="L166" i="4" s="1"/>
  <c r="T93" i="16"/>
  <c r="T103" i="16"/>
  <c r="T166" i="4" s="1"/>
  <c r="S175" i="17"/>
  <c r="S167" i="17"/>
  <c r="S163" i="17"/>
  <c r="S172" i="17"/>
  <c r="S168" i="17"/>
  <c r="S164" i="17"/>
  <c r="S173" i="17"/>
  <c r="S169" i="17"/>
  <c r="S165" i="17"/>
  <c r="S161" i="17"/>
  <c r="S53" i="16"/>
  <c r="K170" i="17"/>
  <c r="U171" i="17"/>
  <c r="S174" i="17"/>
  <c r="E178" i="17"/>
  <c r="M178" i="17"/>
  <c r="U178" i="17"/>
  <c r="G217" i="17"/>
  <c r="O217" i="17"/>
  <c r="S217" i="17"/>
  <c r="K246" i="17"/>
  <c r="K240" i="17" s="1"/>
  <c r="B174" i="18"/>
  <c r="B170" i="18"/>
  <c r="B162" i="18"/>
  <c r="B175" i="18"/>
  <c r="B167" i="18"/>
  <c r="B163" i="18"/>
  <c r="B172" i="18"/>
  <c r="B168" i="18"/>
  <c r="B164" i="18"/>
  <c r="B173" i="18"/>
  <c r="B169" i="18"/>
  <c r="B165" i="18"/>
  <c r="B161" i="18"/>
  <c r="B97" i="16"/>
  <c r="B95" i="16" s="1"/>
  <c r="R217" i="18"/>
  <c r="R174" i="18"/>
  <c r="R170" i="18"/>
  <c r="R162" i="18"/>
  <c r="R175" i="18"/>
  <c r="R167" i="18"/>
  <c r="R172" i="18"/>
  <c r="R168" i="18"/>
  <c r="R173" i="18"/>
  <c r="R169" i="18"/>
  <c r="R165" i="18"/>
  <c r="R161" i="18"/>
  <c r="R97" i="16"/>
  <c r="R95" i="16" s="1"/>
  <c r="G178" i="15"/>
  <c r="O178" i="15"/>
  <c r="W178" i="15"/>
  <c r="W199" i="15"/>
  <c r="C92" i="16"/>
  <c r="K92" i="16"/>
  <c r="S92" i="16"/>
  <c r="E93" i="16"/>
  <c r="E103" i="16"/>
  <c r="E166" i="4" s="1"/>
  <c r="M93" i="16"/>
  <c r="M103" i="16"/>
  <c r="M166" i="4" s="1"/>
  <c r="U93" i="16"/>
  <c r="U103" i="16"/>
  <c r="U166" i="4" s="1"/>
  <c r="B175" i="17"/>
  <c r="B167" i="17"/>
  <c r="B163" i="17"/>
  <c r="B172" i="17"/>
  <c r="B168" i="17"/>
  <c r="B164" i="17"/>
  <c r="B173" i="17"/>
  <c r="B169" i="17"/>
  <c r="B165" i="17"/>
  <c r="B162" i="17"/>
  <c r="J166" i="17"/>
  <c r="R170" i="17"/>
  <c r="D197" i="17"/>
  <c r="H217" i="17"/>
  <c r="P217" i="17"/>
  <c r="C181" i="14"/>
  <c r="K181" i="14"/>
  <c r="S181" i="14"/>
  <c r="F115" i="15"/>
  <c r="N115" i="15"/>
  <c r="V115" i="15"/>
  <c r="H261" i="15"/>
  <c r="P261" i="15"/>
  <c r="B179" i="15"/>
  <c r="J179" i="15"/>
  <c r="R179" i="15"/>
  <c r="B183" i="15"/>
  <c r="J183" i="15"/>
  <c r="R183" i="15"/>
  <c r="D210" i="15"/>
  <c r="L210" i="15"/>
  <c r="T210" i="15"/>
  <c r="D214" i="15"/>
  <c r="L214" i="15"/>
  <c r="T214" i="15"/>
  <c r="H216" i="15"/>
  <c r="P216" i="15"/>
  <c r="P220" i="15"/>
  <c r="F79" i="16"/>
  <c r="C173" i="17"/>
  <c r="C169" i="17"/>
  <c r="C165" i="17"/>
  <c r="C161" i="17"/>
  <c r="C53" i="16"/>
  <c r="C162" i="17"/>
  <c r="W164" i="17"/>
  <c r="K166" i="17"/>
  <c r="U167" i="17"/>
  <c r="S170" i="17"/>
  <c r="K197" i="17"/>
  <c r="C103" i="16"/>
  <c r="C166" i="4" s="1"/>
  <c r="K103" i="16"/>
  <c r="K166" i="4" s="1"/>
  <c r="S103" i="16"/>
  <c r="S166" i="4" s="1"/>
  <c r="H164" i="17"/>
  <c r="P164" i="17"/>
  <c r="H168" i="17"/>
  <c r="P168" i="17"/>
  <c r="H172" i="17"/>
  <c r="P172" i="17"/>
  <c r="D184" i="17"/>
  <c r="L184" i="17"/>
  <c r="T184" i="17"/>
  <c r="H209" i="17"/>
  <c r="Q209" i="17"/>
  <c r="K226" i="17"/>
  <c r="K217" i="17" s="1"/>
  <c r="V226" i="17"/>
  <c r="V217" i="17" s="1"/>
  <c r="C235" i="17"/>
  <c r="C229" i="17" s="1"/>
  <c r="D237" i="17"/>
  <c r="D229" i="17" s="1"/>
  <c r="O237" i="17"/>
  <c r="L246" i="17"/>
  <c r="W248" i="17"/>
  <c r="W240" i="17" s="1"/>
  <c r="G5" i="18"/>
  <c r="G166" i="18" s="1"/>
  <c r="O5" i="18"/>
  <c r="O171" i="18" s="1"/>
  <c r="W5" i="18"/>
  <c r="W166" i="18" s="1"/>
  <c r="I226" i="18"/>
  <c r="I171" i="18"/>
  <c r="Q226" i="18"/>
  <c r="C235" i="18"/>
  <c r="K235" i="18"/>
  <c r="S235" i="18"/>
  <c r="E237" i="18"/>
  <c r="E190" i="18"/>
  <c r="M237" i="18"/>
  <c r="M190" i="18"/>
  <c r="U237" i="18"/>
  <c r="U190" i="18"/>
  <c r="G246" i="18"/>
  <c r="O246" i="18"/>
  <c r="W246" i="18"/>
  <c r="I169" i="18"/>
  <c r="E226" i="18"/>
  <c r="F237" i="19"/>
  <c r="W171" i="17"/>
  <c r="E184" i="17"/>
  <c r="U184" i="17"/>
  <c r="T203" i="17"/>
  <c r="I209" i="17"/>
  <c r="R209" i="17"/>
  <c r="B226" i="17"/>
  <c r="B217" i="17" s="1"/>
  <c r="W226" i="17"/>
  <c r="W217" i="17" s="1"/>
  <c r="N246" i="17"/>
  <c r="J248" i="17"/>
  <c r="J240" i="17" s="1"/>
  <c r="E172" i="18"/>
  <c r="E168" i="18"/>
  <c r="E164" i="18"/>
  <c r="E173" i="18"/>
  <c r="E169" i="18"/>
  <c r="E165" i="18"/>
  <c r="E161" i="18"/>
  <c r="E217" i="18"/>
  <c r="E174" i="18"/>
  <c r="E170" i="18"/>
  <c r="E162" i="18"/>
  <c r="U172" i="18"/>
  <c r="U168" i="18"/>
  <c r="U164" i="18"/>
  <c r="U173" i="18"/>
  <c r="U169" i="18"/>
  <c r="U161" i="18"/>
  <c r="U217" i="18"/>
  <c r="U174" i="18"/>
  <c r="U170" i="18"/>
  <c r="U162" i="18"/>
  <c r="H5" i="18"/>
  <c r="H166" i="18" s="1"/>
  <c r="H223" i="18"/>
  <c r="P5" i="18"/>
  <c r="P171" i="18" s="1"/>
  <c r="P223" i="18"/>
  <c r="B226" i="18"/>
  <c r="B171" i="18"/>
  <c r="J226" i="18"/>
  <c r="R171" i="18"/>
  <c r="R226" i="18"/>
  <c r="D235" i="18"/>
  <c r="D184" i="18"/>
  <c r="L235" i="18"/>
  <c r="L184" i="18"/>
  <c r="T235" i="18"/>
  <c r="T184" i="18"/>
  <c r="F237" i="18"/>
  <c r="U163" i="18"/>
  <c r="G223" i="18"/>
  <c r="O226" i="18"/>
  <c r="B237" i="19"/>
  <c r="F248" i="19"/>
  <c r="N248" i="19"/>
  <c r="V248" i="19"/>
  <c r="R226" i="19"/>
  <c r="B146" i="21"/>
  <c r="J146" i="21"/>
  <c r="R146" i="21"/>
  <c r="H146" i="21"/>
  <c r="P146" i="21"/>
  <c r="F71" i="16"/>
  <c r="N71" i="16"/>
  <c r="V71" i="16"/>
  <c r="F5" i="17"/>
  <c r="F217" i="19" s="1"/>
  <c r="N5" i="17"/>
  <c r="N217" i="19" s="1"/>
  <c r="V5" i="17"/>
  <c r="V171" i="17" s="1"/>
  <c r="H163" i="17"/>
  <c r="P163" i="17"/>
  <c r="H167" i="17"/>
  <c r="P167" i="17"/>
  <c r="P171" i="17"/>
  <c r="H175" i="17"/>
  <c r="P175" i="17"/>
  <c r="J190" i="17"/>
  <c r="R190" i="17"/>
  <c r="U203" i="17"/>
  <c r="J209" i="17"/>
  <c r="S209" i="17"/>
  <c r="C226" i="17"/>
  <c r="C217" i="17" s="1"/>
  <c r="N226" i="17"/>
  <c r="N217" i="17" s="1"/>
  <c r="P235" i="17"/>
  <c r="G237" i="17"/>
  <c r="O246" i="17"/>
  <c r="O240" i="17" s="1"/>
  <c r="K248" i="17"/>
  <c r="F172" i="18"/>
  <c r="F168" i="18"/>
  <c r="F164" i="18"/>
  <c r="F173" i="18"/>
  <c r="F169" i="18"/>
  <c r="F165" i="18"/>
  <c r="F161" i="18"/>
  <c r="F174" i="18"/>
  <c r="F170" i="18"/>
  <c r="F162" i="18"/>
  <c r="F175" i="18"/>
  <c r="F167" i="18"/>
  <c r="F163" i="18"/>
  <c r="V172" i="18"/>
  <c r="V168" i="18"/>
  <c r="V164" i="18"/>
  <c r="V173" i="18"/>
  <c r="V169" i="18"/>
  <c r="V165" i="18"/>
  <c r="V161" i="18"/>
  <c r="V217" i="18"/>
  <c r="V174" i="18"/>
  <c r="V170" i="18"/>
  <c r="V162" i="18"/>
  <c r="V167" i="18"/>
  <c r="V163" i="18"/>
  <c r="I166" i="18"/>
  <c r="C226" i="18"/>
  <c r="K226" i="18"/>
  <c r="G237" i="18"/>
  <c r="O237" i="18"/>
  <c r="W237" i="18"/>
  <c r="C248" i="18"/>
  <c r="K248" i="18"/>
  <c r="S248" i="18"/>
  <c r="E167" i="18"/>
  <c r="U175" i="18"/>
  <c r="K184" i="18"/>
  <c r="O223" i="18"/>
  <c r="J217" i="19"/>
  <c r="J176" i="19"/>
  <c r="J172" i="19"/>
  <c r="J168" i="19"/>
  <c r="J165" i="19"/>
  <c r="J169" i="19"/>
  <c r="J167" i="19"/>
  <c r="J173" i="19"/>
  <c r="J160" i="19" s="1"/>
  <c r="J171" i="19"/>
  <c r="G185" i="19"/>
  <c r="G191" i="19"/>
  <c r="G187" i="19"/>
  <c r="G183" i="19"/>
  <c r="G184" i="19"/>
  <c r="G229" i="19"/>
  <c r="G192" i="19"/>
  <c r="G188" i="19"/>
  <c r="W185" i="19"/>
  <c r="W191" i="19"/>
  <c r="W187" i="19"/>
  <c r="W183" i="19"/>
  <c r="W184" i="19"/>
  <c r="W229" i="19"/>
  <c r="W192" i="19"/>
  <c r="W188" i="19"/>
  <c r="I235" i="19"/>
  <c r="I61" i="19"/>
  <c r="Q235" i="19"/>
  <c r="Q61" i="19"/>
  <c r="C237" i="19"/>
  <c r="K237" i="19"/>
  <c r="S237" i="19"/>
  <c r="E246" i="19"/>
  <c r="E203" i="19"/>
  <c r="M246" i="19"/>
  <c r="M203" i="19"/>
  <c r="U246" i="19"/>
  <c r="U203" i="19"/>
  <c r="G248" i="19"/>
  <c r="G209" i="19"/>
  <c r="O248" i="19"/>
  <c r="O209" i="19"/>
  <c r="W248" i="19"/>
  <c r="W209" i="19"/>
  <c r="F103" i="16"/>
  <c r="F166" i="4" s="1"/>
  <c r="N103" i="16"/>
  <c r="N166" i="4" s="1"/>
  <c r="V103" i="16"/>
  <c r="V166" i="4" s="1"/>
  <c r="G5" i="17"/>
  <c r="G171" i="17" s="1"/>
  <c r="O5" i="17"/>
  <c r="O171" i="17" s="1"/>
  <c r="K190" i="17"/>
  <c r="S190" i="17"/>
  <c r="D203" i="17"/>
  <c r="M203" i="17"/>
  <c r="V203" i="17"/>
  <c r="B209" i="17"/>
  <c r="K209" i="17"/>
  <c r="R235" i="17"/>
  <c r="R229" i="17" s="1"/>
  <c r="N248" i="17"/>
  <c r="I174" i="18"/>
  <c r="I170" i="18"/>
  <c r="I162" i="18"/>
  <c r="I175" i="18"/>
  <c r="I167" i="18"/>
  <c r="I163" i="18"/>
  <c r="I172" i="18"/>
  <c r="I168" i="18"/>
  <c r="I164" i="18"/>
  <c r="R166" i="18"/>
  <c r="D226" i="18"/>
  <c r="N235" i="18"/>
  <c r="I173" i="18"/>
  <c r="E178" i="18"/>
  <c r="M178" i="18"/>
  <c r="U178" i="18"/>
  <c r="C197" i="18"/>
  <c r="K197" i="18"/>
  <c r="S197" i="18"/>
  <c r="E197" i="18"/>
  <c r="M197" i="18"/>
  <c r="U197" i="18"/>
  <c r="W223" i="18"/>
  <c r="L237" i="18"/>
  <c r="H71" i="16"/>
  <c r="P71" i="16"/>
  <c r="H162" i="17"/>
  <c r="P162" i="17"/>
  <c r="H166" i="17"/>
  <c r="P166" i="17"/>
  <c r="H170" i="17"/>
  <c r="P170" i="17"/>
  <c r="B171" i="17"/>
  <c r="J171" i="17"/>
  <c r="R171" i="17"/>
  <c r="H184" i="17"/>
  <c r="T190" i="17"/>
  <c r="E203" i="17"/>
  <c r="N203" i="17"/>
  <c r="W203" i="17"/>
  <c r="C209" i="17"/>
  <c r="F226" i="17"/>
  <c r="F217" i="17" s="1"/>
  <c r="E229" i="17"/>
  <c r="M229" i="17"/>
  <c r="U229" i="17"/>
  <c r="S235" i="17"/>
  <c r="S229" i="17" s="1"/>
  <c r="F246" i="17"/>
  <c r="F240" i="17" s="1"/>
  <c r="J5" i="18"/>
  <c r="J166" i="18" s="1"/>
  <c r="C223" i="18"/>
  <c r="C5" i="18"/>
  <c r="K223" i="18"/>
  <c r="K5" i="18"/>
  <c r="K166" i="18" s="1"/>
  <c r="S223" i="18"/>
  <c r="S5" i="18"/>
  <c r="M226" i="18"/>
  <c r="U226" i="18"/>
  <c r="G184" i="18"/>
  <c r="G235" i="18"/>
  <c r="O235" i="18"/>
  <c r="O184" i="18"/>
  <c r="W184" i="18"/>
  <c r="W235" i="18"/>
  <c r="I237" i="18"/>
  <c r="I190" i="18"/>
  <c r="Q237" i="18"/>
  <c r="Q190" i="18"/>
  <c r="C203" i="18"/>
  <c r="C246" i="18"/>
  <c r="K203" i="18"/>
  <c r="K246" i="18"/>
  <c r="S203" i="18"/>
  <c r="S246" i="18"/>
  <c r="E248" i="18"/>
  <c r="E209" i="18"/>
  <c r="M248" i="18"/>
  <c r="M209" i="18"/>
  <c r="U248" i="18"/>
  <c r="U209" i="18"/>
  <c r="U167" i="18"/>
  <c r="P235" i="18"/>
  <c r="I5" i="17"/>
  <c r="I217" i="18" s="1"/>
  <c r="Q5" i="17"/>
  <c r="I246" i="17"/>
  <c r="I240" i="17" s="1"/>
  <c r="I203" i="17"/>
  <c r="Q246" i="17"/>
  <c r="Q240" i="17" s="1"/>
  <c r="Q203" i="17"/>
  <c r="K171" i="17"/>
  <c r="S171" i="17"/>
  <c r="I184" i="17"/>
  <c r="Q184" i="17"/>
  <c r="E190" i="17"/>
  <c r="M190" i="17"/>
  <c r="U190" i="17"/>
  <c r="F203" i="17"/>
  <c r="O203" i="17"/>
  <c r="J235" i="17"/>
  <c r="J229" i="17" s="1"/>
  <c r="G246" i="17"/>
  <c r="G240" i="17" s="1"/>
  <c r="V246" i="17"/>
  <c r="V240" i="17" s="1"/>
  <c r="M5" i="18"/>
  <c r="M166" i="18" s="1"/>
  <c r="D223" i="18"/>
  <c r="D5" i="18"/>
  <c r="D171" i="18" s="1"/>
  <c r="L223" i="18"/>
  <c r="L5" i="18"/>
  <c r="L171" i="18" s="1"/>
  <c r="T223" i="18"/>
  <c r="T5" i="18"/>
  <c r="T166" i="18" s="1"/>
  <c r="F226" i="18"/>
  <c r="F171" i="18"/>
  <c r="N226" i="18"/>
  <c r="N171" i="18"/>
  <c r="V226" i="18"/>
  <c r="V171" i="18"/>
  <c r="H184" i="18"/>
  <c r="H235" i="18"/>
  <c r="B190" i="18"/>
  <c r="B237" i="18"/>
  <c r="J237" i="18"/>
  <c r="J190" i="18"/>
  <c r="R190" i="18"/>
  <c r="R237" i="18"/>
  <c r="D203" i="18"/>
  <c r="D246" i="18"/>
  <c r="L203" i="18"/>
  <c r="L246" i="18"/>
  <c r="T203" i="18"/>
  <c r="T246" i="18"/>
  <c r="N248" i="18"/>
  <c r="I165" i="18"/>
  <c r="S184" i="18"/>
  <c r="N237" i="19"/>
  <c r="V237" i="19"/>
  <c r="B248" i="19"/>
  <c r="R248" i="19"/>
  <c r="P226" i="18"/>
  <c r="P248" i="18"/>
  <c r="K167" i="19"/>
  <c r="K217" i="19"/>
  <c r="K176" i="19"/>
  <c r="K172" i="19"/>
  <c r="K168" i="19"/>
  <c r="D226" i="19"/>
  <c r="D5" i="19"/>
  <c r="L226" i="19"/>
  <c r="L5" i="19"/>
  <c r="T171" i="19"/>
  <c r="T226" i="19"/>
  <c r="T5" i="19"/>
  <c r="J191" i="19"/>
  <c r="J187" i="19"/>
  <c r="J183" i="19"/>
  <c r="J185" i="19"/>
  <c r="D237" i="19"/>
  <c r="L237" i="19"/>
  <c r="T237" i="19"/>
  <c r="H248" i="19"/>
  <c r="P248" i="19"/>
  <c r="B188" i="19"/>
  <c r="B192" i="19"/>
  <c r="V209" i="19"/>
  <c r="B229" i="19"/>
  <c r="E143" i="27"/>
  <c r="E105" i="27"/>
  <c r="M143" i="27"/>
  <c r="M105" i="27"/>
  <c r="U143" i="27"/>
  <c r="U105" i="27"/>
  <c r="G152" i="27"/>
  <c r="G116" i="27"/>
  <c r="O152" i="27"/>
  <c r="O116" i="27"/>
  <c r="W152" i="27"/>
  <c r="W116" i="27"/>
  <c r="I119" i="27"/>
  <c r="I153" i="27"/>
  <c r="Q119" i="27"/>
  <c r="Q153" i="27"/>
  <c r="C154" i="27"/>
  <c r="C122" i="27"/>
  <c r="K154" i="27"/>
  <c r="K122" i="27"/>
  <c r="S154" i="27"/>
  <c r="S122" i="27"/>
  <c r="I235" i="18"/>
  <c r="Q235" i="18"/>
  <c r="E246" i="18"/>
  <c r="M246" i="18"/>
  <c r="U246" i="18"/>
  <c r="E166" i="18"/>
  <c r="U166" i="18"/>
  <c r="G171" i="18"/>
  <c r="G203" i="18"/>
  <c r="O203" i="18"/>
  <c r="W203" i="18"/>
  <c r="C209" i="18"/>
  <c r="K209" i="18"/>
  <c r="S209" i="18"/>
  <c r="I223" i="18"/>
  <c r="Q223" i="18"/>
  <c r="F235" i="18"/>
  <c r="V235" i="18"/>
  <c r="N176" i="19"/>
  <c r="N172" i="19"/>
  <c r="N168" i="19"/>
  <c r="E171" i="19"/>
  <c r="E226" i="19"/>
  <c r="E5" i="19"/>
  <c r="M226" i="19"/>
  <c r="M5" i="19"/>
  <c r="U226" i="19"/>
  <c r="U5" i="19"/>
  <c r="C184" i="19"/>
  <c r="E237" i="19"/>
  <c r="M237" i="19"/>
  <c r="U237" i="19"/>
  <c r="I248" i="19"/>
  <c r="Q248" i="19"/>
  <c r="N171" i="19"/>
  <c r="K173" i="19"/>
  <c r="F188" i="19"/>
  <c r="F190" i="19"/>
  <c r="F192" i="19"/>
  <c r="J237" i="19"/>
  <c r="D77" i="20"/>
  <c r="D168" i="4" s="1"/>
  <c r="H79" i="20"/>
  <c r="H170" i="4" s="1"/>
  <c r="P79" i="20"/>
  <c r="P170" i="4" s="1"/>
  <c r="D146" i="21"/>
  <c r="L146" i="21"/>
  <c r="T146" i="21"/>
  <c r="F146" i="21"/>
  <c r="N146" i="21"/>
  <c r="V146" i="21"/>
  <c r="F194" i="21"/>
  <c r="B192" i="22"/>
  <c r="B141" i="22"/>
  <c r="J192" i="22"/>
  <c r="J141" i="22"/>
  <c r="J132" i="22" s="1"/>
  <c r="R192" i="22"/>
  <c r="R141" i="22"/>
  <c r="D153" i="22"/>
  <c r="D201" i="22"/>
  <c r="L153" i="22"/>
  <c r="L201" i="22"/>
  <c r="T153" i="22"/>
  <c r="T201" i="22"/>
  <c r="F202" i="22"/>
  <c r="F157" i="22"/>
  <c r="N202" i="22"/>
  <c r="N157" i="22"/>
  <c r="V157" i="22"/>
  <c r="V202" i="22"/>
  <c r="H160" i="22"/>
  <c r="H203" i="22"/>
  <c r="P160" i="22"/>
  <c r="P203" i="22"/>
  <c r="B211" i="22"/>
  <c r="B171" i="22"/>
  <c r="J211" i="22"/>
  <c r="J171" i="22"/>
  <c r="B235" i="18"/>
  <c r="J235" i="18"/>
  <c r="R235" i="18"/>
  <c r="F246" i="18"/>
  <c r="N246" i="18"/>
  <c r="V246" i="18"/>
  <c r="F166" i="18"/>
  <c r="N166" i="18"/>
  <c r="V166" i="18"/>
  <c r="H171" i="18"/>
  <c r="N184" i="18"/>
  <c r="B223" i="18"/>
  <c r="J223" i="18"/>
  <c r="R223" i="18"/>
  <c r="C237" i="18"/>
  <c r="S237" i="18"/>
  <c r="F248" i="18"/>
  <c r="V248" i="18"/>
  <c r="N185" i="19"/>
  <c r="N191" i="19"/>
  <c r="N187" i="19"/>
  <c r="N183" i="19"/>
  <c r="N178" i="19" s="1"/>
  <c r="D61" i="19"/>
  <c r="D184" i="19" s="1"/>
  <c r="D235" i="19"/>
  <c r="L61" i="19"/>
  <c r="L235" i="19"/>
  <c r="T184" i="19"/>
  <c r="T61" i="19"/>
  <c r="T235" i="19"/>
  <c r="H203" i="19"/>
  <c r="H246" i="19"/>
  <c r="P203" i="19"/>
  <c r="P246" i="19"/>
  <c r="N167" i="19"/>
  <c r="N160" i="19" s="1"/>
  <c r="K169" i="19"/>
  <c r="N173" i="19"/>
  <c r="H197" i="19"/>
  <c r="P197" i="19"/>
  <c r="F209" i="19"/>
  <c r="E77" i="20"/>
  <c r="E168" i="4" s="1"/>
  <c r="U77" i="20"/>
  <c r="U168" i="4" s="1"/>
  <c r="I79" i="20"/>
  <c r="I170" i="4" s="1"/>
  <c r="Q79" i="20"/>
  <c r="Q170" i="4" s="1"/>
  <c r="E146" i="21"/>
  <c r="M146" i="21"/>
  <c r="U146" i="21"/>
  <c r="K192" i="22"/>
  <c r="S192" i="22"/>
  <c r="I248" i="18"/>
  <c r="Q248" i="18"/>
  <c r="K190" i="18"/>
  <c r="S226" i="18"/>
  <c r="J246" i="18"/>
  <c r="G248" i="18"/>
  <c r="W248" i="18"/>
  <c r="B217" i="19"/>
  <c r="B176" i="19"/>
  <c r="B172" i="19"/>
  <c r="B168" i="19"/>
  <c r="R217" i="19"/>
  <c r="R176" i="19"/>
  <c r="R172" i="19"/>
  <c r="R168" i="19"/>
  <c r="G226" i="19"/>
  <c r="O226" i="19"/>
  <c r="W226" i="19"/>
  <c r="O185" i="19"/>
  <c r="O191" i="19"/>
  <c r="O187" i="19"/>
  <c r="O183" i="19"/>
  <c r="O178" i="19" s="1"/>
  <c r="G190" i="19"/>
  <c r="O190" i="19"/>
  <c r="W190" i="19"/>
  <c r="K165" i="19"/>
  <c r="K160" i="19" s="1"/>
  <c r="R171" i="19"/>
  <c r="R173" i="19"/>
  <c r="J188" i="19"/>
  <c r="J192" i="19"/>
  <c r="J229" i="19"/>
  <c r="F69" i="20"/>
  <c r="F51" i="20"/>
  <c r="N69" i="20"/>
  <c r="N51" i="20"/>
  <c r="V69" i="20"/>
  <c r="V51" i="20"/>
  <c r="H70" i="20"/>
  <c r="H51" i="20"/>
  <c r="P70" i="20"/>
  <c r="P51" i="20"/>
  <c r="Q78" i="20"/>
  <c r="Q169" i="4" s="1"/>
  <c r="I132" i="21"/>
  <c r="E153" i="21"/>
  <c r="I183" i="21"/>
  <c r="N237" i="18"/>
  <c r="V237" i="18"/>
  <c r="H246" i="18"/>
  <c r="P246" i="18"/>
  <c r="B248" i="18"/>
  <c r="J248" i="18"/>
  <c r="R248" i="18"/>
  <c r="N209" i="18"/>
  <c r="H248" i="18"/>
  <c r="C167" i="19"/>
  <c r="C217" i="19"/>
  <c r="C176" i="19"/>
  <c r="C172" i="19"/>
  <c r="C168" i="19"/>
  <c r="H226" i="19"/>
  <c r="H5" i="19"/>
  <c r="H171" i="19" s="1"/>
  <c r="P226" i="19"/>
  <c r="P5" i="19"/>
  <c r="P171" i="19" s="1"/>
  <c r="B191" i="19"/>
  <c r="B187" i="19"/>
  <c r="B183" i="19"/>
  <c r="B178" i="19" s="1"/>
  <c r="B185" i="19"/>
  <c r="R191" i="19"/>
  <c r="R187" i="19"/>
  <c r="R183" i="19"/>
  <c r="R185" i="19"/>
  <c r="R167" i="19"/>
  <c r="R169" i="19"/>
  <c r="R237" i="19"/>
  <c r="G69" i="20"/>
  <c r="G51" i="20"/>
  <c r="O69" i="20"/>
  <c r="O51" i="20"/>
  <c r="W69" i="20"/>
  <c r="W51" i="20"/>
  <c r="C71" i="20"/>
  <c r="C51" i="20"/>
  <c r="K71" i="20"/>
  <c r="K51" i="20"/>
  <c r="S71" i="20"/>
  <c r="S51" i="20"/>
  <c r="C192" i="21"/>
  <c r="C141" i="21"/>
  <c r="C132" i="21" s="1"/>
  <c r="K192" i="21"/>
  <c r="K141" i="21"/>
  <c r="K132" i="21" s="1"/>
  <c r="S192" i="21"/>
  <c r="S183" i="21" s="1"/>
  <c r="S141" i="21"/>
  <c r="S132" i="21" s="1"/>
  <c r="G202" i="21"/>
  <c r="G194" i="21" s="1"/>
  <c r="G157" i="21"/>
  <c r="O202" i="21"/>
  <c r="O194" i="21" s="1"/>
  <c r="O157" i="21"/>
  <c r="W202" i="21"/>
  <c r="W194" i="21" s="1"/>
  <c r="W157" i="21"/>
  <c r="I203" i="21"/>
  <c r="I194" i="21" s="1"/>
  <c r="I160" i="21"/>
  <c r="Q203" i="21"/>
  <c r="Q194" i="21" s="1"/>
  <c r="Q160" i="21"/>
  <c r="C211" i="21"/>
  <c r="C205" i="21" s="1"/>
  <c r="C171" i="21"/>
  <c r="K211" i="21"/>
  <c r="K205" i="21" s="1"/>
  <c r="K171" i="21"/>
  <c r="E175" i="21"/>
  <c r="E213" i="21"/>
  <c r="E205" i="21" s="1"/>
  <c r="M213" i="21"/>
  <c r="M205" i="21" s="1"/>
  <c r="M175" i="21"/>
  <c r="U213" i="21"/>
  <c r="U205" i="21" s="1"/>
  <c r="U175" i="21"/>
  <c r="J132" i="21"/>
  <c r="F153" i="21"/>
  <c r="E165" i="21"/>
  <c r="M165" i="21"/>
  <c r="U165" i="21"/>
  <c r="S171" i="21"/>
  <c r="E235" i="18"/>
  <c r="M235" i="18"/>
  <c r="U235" i="18"/>
  <c r="I246" i="18"/>
  <c r="Q246" i="18"/>
  <c r="C171" i="18"/>
  <c r="I184" i="18"/>
  <c r="Q184" i="18"/>
  <c r="F176" i="19"/>
  <c r="F172" i="19"/>
  <c r="F160" i="19" s="1"/>
  <c r="F168" i="19"/>
  <c r="V217" i="19"/>
  <c r="V176" i="19"/>
  <c r="V172" i="19"/>
  <c r="V168" i="19"/>
  <c r="I226" i="19"/>
  <c r="Q226" i="19"/>
  <c r="G235" i="19"/>
  <c r="O235" i="19"/>
  <c r="W235" i="19"/>
  <c r="I190" i="19"/>
  <c r="Q190" i="19"/>
  <c r="C246" i="19"/>
  <c r="K246" i="19"/>
  <c r="S246" i="19"/>
  <c r="R165" i="19"/>
  <c r="V167" i="19"/>
  <c r="B171" i="19"/>
  <c r="B173" i="19"/>
  <c r="V173" i="19"/>
  <c r="J184" i="19"/>
  <c r="O188" i="19"/>
  <c r="O192" i="19"/>
  <c r="C197" i="19"/>
  <c r="K197" i="19"/>
  <c r="S197" i="19"/>
  <c r="N209" i="19"/>
  <c r="O229" i="19"/>
  <c r="D192" i="21"/>
  <c r="D183" i="21" s="1"/>
  <c r="D141" i="21"/>
  <c r="L192" i="21"/>
  <c r="L183" i="21" s="1"/>
  <c r="L141" i="21"/>
  <c r="L132" i="21" s="1"/>
  <c r="H202" i="21"/>
  <c r="H157" i="21"/>
  <c r="P202" i="21"/>
  <c r="P157" i="21"/>
  <c r="B203" i="21"/>
  <c r="B160" i="21"/>
  <c r="J203" i="21"/>
  <c r="J194" i="21" s="1"/>
  <c r="J160" i="21"/>
  <c r="R203" i="21"/>
  <c r="R160" i="21"/>
  <c r="D211" i="21"/>
  <c r="D171" i="21"/>
  <c r="L211" i="21"/>
  <c r="L171" i="21"/>
  <c r="T211" i="21"/>
  <c r="T171" i="21"/>
  <c r="N213" i="21"/>
  <c r="N175" i="21"/>
  <c r="V213" i="21"/>
  <c r="V175" i="21"/>
  <c r="M153" i="21"/>
  <c r="K183" i="21"/>
  <c r="L226" i="18"/>
  <c r="T226" i="18"/>
  <c r="H237" i="18"/>
  <c r="P237" i="18"/>
  <c r="D248" i="18"/>
  <c r="L248" i="18"/>
  <c r="T248" i="18"/>
  <c r="F190" i="18"/>
  <c r="N190" i="18"/>
  <c r="V190" i="18"/>
  <c r="F185" i="19"/>
  <c r="F191" i="19"/>
  <c r="F187" i="19"/>
  <c r="F183" i="19"/>
  <c r="V185" i="19"/>
  <c r="V191" i="19"/>
  <c r="V187" i="19"/>
  <c r="V183" i="19"/>
  <c r="H235" i="19"/>
  <c r="H184" i="19"/>
  <c r="H61" i="19"/>
  <c r="H190" i="19" s="1"/>
  <c r="P235" i="19"/>
  <c r="P61" i="19"/>
  <c r="P184" i="19" s="1"/>
  <c r="D246" i="19"/>
  <c r="D203" i="19"/>
  <c r="L246" i="19"/>
  <c r="L203" i="19"/>
  <c r="T246" i="19"/>
  <c r="T203" i="19"/>
  <c r="B167" i="19"/>
  <c r="B169" i="19"/>
  <c r="C173" i="19"/>
  <c r="R188" i="19"/>
  <c r="R192" i="19"/>
  <c r="D197" i="19"/>
  <c r="L197" i="19"/>
  <c r="T197" i="19"/>
  <c r="R229" i="19"/>
  <c r="I51" i="20"/>
  <c r="Q51" i="20"/>
  <c r="D132" i="21"/>
  <c r="I146" i="21"/>
  <c r="Q146" i="21"/>
  <c r="G165" i="21"/>
  <c r="O165" i="21"/>
  <c r="W165" i="21"/>
  <c r="E194" i="21"/>
  <c r="U194" i="21"/>
  <c r="C194" i="21"/>
  <c r="S194" i="21"/>
  <c r="S205" i="21"/>
  <c r="D190" i="19"/>
  <c r="L190" i="19"/>
  <c r="T190" i="19"/>
  <c r="H209" i="19"/>
  <c r="P209" i="19"/>
  <c r="H237" i="19"/>
  <c r="P237" i="19"/>
  <c r="D248" i="19"/>
  <c r="L248" i="19"/>
  <c r="T248" i="19"/>
  <c r="B69" i="20"/>
  <c r="J69" i="20"/>
  <c r="R69" i="20"/>
  <c r="D70" i="20"/>
  <c r="L70" i="20"/>
  <c r="T70" i="20"/>
  <c r="F71" i="20"/>
  <c r="N71" i="20"/>
  <c r="V71" i="20"/>
  <c r="G153" i="21"/>
  <c r="O153" i="21"/>
  <c r="W153" i="21"/>
  <c r="E160" i="21"/>
  <c r="M160" i="21"/>
  <c r="J171" i="21"/>
  <c r="U171" i="21"/>
  <c r="G175" i="21"/>
  <c r="S175" i="21"/>
  <c r="D201" i="21"/>
  <c r="D194" i="21" s="1"/>
  <c r="F205" i="21"/>
  <c r="I146" i="22"/>
  <c r="Q146" i="22"/>
  <c r="C146" i="22"/>
  <c r="K146" i="22"/>
  <c r="S146" i="22"/>
  <c r="G75" i="24"/>
  <c r="G172" i="4" s="1"/>
  <c r="G67" i="24"/>
  <c r="G52" i="24"/>
  <c r="O75" i="24"/>
  <c r="O172" i="4" s="1"/>
  <c r="O67" i="24"/>
  <c r="O52" i="24"/>
  <c r="I167" i="19"/>
  <c r="Q167" i="19"/>
  <c r="I171" i="19"/>
  <c r="Q171" i="19"/>
  <c r="E190" i="19"/>
  <c r="M190" i="19"/>
  <c r="U190" i="19"/>
  <c r="I209" i="19"/>
  <c r="Q209" i="19"/>
  <c r="E235" i="19"/>
  <c r="M235" i="19"/>
  <c r="U235" i="19"/>
  <c r="I237" i="19"/>
  <c r="Q237" i="19"/>
  <c r="I246" i="19"/>
  <c r="Q246" i="19"/>
  <c r="E248" i="19"/>
  <c r="M248" i="19"/>
  <c r="U248" i="19"/>
  <c r="I77" i="20"/>
  <c r="I168" i="4" s="1"/>
  <c r="H201" i="22"/>
  <c r="H201" i="21"/>
  <c r="P201" i="21"/>
  <c r="P201" i="22"/>
  <c r="B202" i="22"/>
  <c r="B202" i="21"/>
  <c r="R202" i="21"/>
  <c r="R202" i="22"/>
  <c r="D203" i="22"/>
  <c r="D203" i="21"/>
  <c r="L203" i="21"/>
  <c r="L194" i="21" s="1"/>
  <c r="L203" i="22"/>
  <c r="T203" i="22"/>
  <c r="T203" i="21"/>
  <c r="V211" i="22"/>
  <c r="V211" i="21"/>
  <c r="H175" i="21"/>
  <c r="H213" i="21"/>
  <c r="P175" i="21"/>
  <c r="P213" i="21"/>
  <c r="H153" i="21"/>
  <c r="P153" i="21"/>
  <c r="F160" i="21"/>
  <c r="N160" i="21"/>
  <c r="V160" i="21"/>
  <c r="V171" i="21"/>
  <c r="I175" i="21"/>
  <c r="H183" i="21"/>
  <c r="P183" i="21"/>
  <c r="I201" i="21"/>
  <c r="S202" i="21"/>
  <c r="D146" i="22"/>
  <c r="T146" i="22"/>
  <c r="K201" i="22"/>
  <c r="B77" i="20"/>
  <c r="B168" i="4" s="1"/>
  <c r="Q153" i="21"/>
  <c r="W171" i="21"/>
  <c r="L194" i="23"/>
  <c r="G5" i="19"/>
  <c r="O5" i="19"/>
  <c r="W5" i="19"/>
  <c r="C61" i="19"/>
  <c r="K61" i="19"/>
  <c r="S61" i="19"/>
  <c r="E185" i="19"/>
  <c r="M185" i="19"/>
  <c r="U185" i="19"/>
  <c r="U178" i="19" s="1"/>
  <c r="E69" i="20"/>
  <c r="M69" i="20"/>
  <c r="U69" i="20"/>
  <c r="G70" i="20"/>
  <c r="O70" i="20"/>
  <c r="W70" i="20"/>
  <c r="I71" i="20"/>
  <c r="Q71" i="20"/>
  <c r="H171" i="21"/>
  <c r="H211" i="21"/>
  <c r="H205" i="21" s="1"/>
  <c r="P171" i="21"/>
  <c r="P211" i="21"/>
  <c r="P205" i="21" s="1"/>
  <c r="F141" i="21"/>
  <c r="F132" i="21" s="1"/>
  <c r="N141" i="21"/>
  <c r="N132" i="21" s="1"/>
  <c r="V141" i="21"/>
  <c r="V132" i="21" s="1"/>
  <c r="B153" i="21"/>
  <c r="J153" i="21"/>
  <c r="R153" i="21"/>
  <c r="B157" i="21"/>
  <c r="J157" i="21"/>
  <c r="R157" i="21"/>
  <c r="H160" i="21"/>
  <c r="N171" i="21"/>
  <c r="K175" i="21"/>
  <c r="I213" i="22"/>
  <c r="G141" i="21"/>
  <c r="G132" i="21" s="1"/>
  <c r="O141" i="21"/>
  <c r="O132" i="21" s="1"/>
  <c r="W141" i="21"/>
  <c r="W132" i="21" s="1"/>
  <c r="C153" i="21"/>
  <c r="K153" i="21"/>
  <c r="S153" i="21"/>
  <c r="C157" i="21"/>
  <c r="E171" i="21"/>
  <c r="O171" i="21"/>
  <c r="T201" i="21"/>
  <c r="F211" i="21"/>
  <c r="B213" i="22"/>
  <c r="R213" i="22"/>
  <c r="E146" i="22"/>
  <c r="M146" i="22"/>
  <c r="U146" i="22"/>
  <c r="O146" i="22"/>
  <c r="L140" i="23"/>
  <c r="L137" i="23"/>
  <c r="L139" i="23"/>
  <c r="L143" i="23"/>
  <c r="C143" i="23"/>
  <c r="C139" i="23"/>
  <c r="C144" i="23"/>
  <c r="C140" i="23"/>
  <c r="C137" i="23"/>
  <c r="C132" i="23" s="1"/>
  <c r="S143" i="23"/>
  <c r="S139" i="23"/>
  <c r="S144" i="23"/>
  <c r="S140" i="23"/>
  <c r="S137" i="23"/>
  <c r="S132" i="23" s="1"/>
  <c r="Q158" i="23"/>
  <c r="Q155" i="23"/>
  <c r="Q151" i="23"/>
  <c r="Q163" i="23"/>
  <c r="Q161" i="23"/>
  <c r="Q154" i="23"/>
  <c r="Q160" i="23"/>
  <c r="U160" i="23"/>
  <c r="I165" i="19"/>
  <c r="Q165" i="19"/>
  <c r="I169" i="19"/>
  <c r="Q169" i="19"/>
  <c r="E188" i="19"/>
  <c r="M188" i="19"/>
  <c r="U188" i="19"/>
  <c r="E192" i="19"/>
  <c r="M192" i="19"/>
  <c r="U192" i="19"/>
  <c r="D213" i="21"/>
  <c r="D175" i="21"/>
  <c r="L213" i="21"/>
  <c r="L175" i="21"/>
  <c r="T213" i="21"/>
  <c r="T175" i="21"/>
  <c r="D157" i="21"/>
  <c r="L157" i="21"/>
  <c r="T157" i="21"/>
  <c r="F171" i="21"/>
  <c r="Q171" i="21"/>
  <c r="B175" i="21"/>
  <c r="O175" i="21"/>
  <c r="T183" i="21"/>
  <c r="I205" i="21"/>
  <c r="Q205" i="21"/>
  <c r="N211" i="21"/>
  <c r="S201" i="22"/>
  <c r="E202" i="22"/>
  <c r="M202" i="22"/>
  <c r="G203" i="22"/>
  <c r="W203" i="22"/>
  <c r="L132" i="22"/>
  <c r="T132" i="22"/>
  <c r="P146" i="22"/>
  <c r="E201" i="22"/>
  <c r="M201" i="22"/>
  <c r="U201" i="22"/>
  <c r="G202" i="22"/>
  <c r="O202" i="22"/>
  <c r="W202" i="22"/>
  <c r="I203" i="22"/>
  <c r="Q203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S141" i="22"/>
  <c r="S132" i="22" s="1"/>
  <c r="B146" i="22"/>
  <c r="J146" i="22"/>
  <c r="R146" i="22"/>
  <c r="Q213" i="22"/>
  <c r="M140" i="23"/>
  <c r="M141" i="23"/>
  <c r="M137" i="23"/>
  <c r="M143" i="23"/>
  <c r="M139" i="23"/>
  <c r="L141" i="23"/>
  <c r="B201" i="23"/>
  <c r="B194" i="23" s="1"/>
  <c r="B48" i="23"/>
  <c r="B153" i="23" s="1"/>
  <c r="J201" i="23"/>
  <c r="J194" i="23" s="1"/>
  <c r="J48" i="23"/>
  <c r="J160" i="23" s="1"/>
  <c r="R201" i="23"/>
  <c r="R48" i="23"/>
  <c r="R157" i="23" s="1"/>
  <c r="D202" i="23"/>
  <c r="D48" i="23"/>
  <c r="D153" i="23" s="1"/>
  <c r="L202" i="23"/>
  <c r="L48" i="23"/>
  <c r="L153" i="23" s="1"/>
  <c r="T202" i="23"/>
  <c r="T157" i="23"/>
  <c r="T48" i="23"/>
  <c r="F203" i="23"/>
  <c r="F194" i="23" s="1"/>
  <c r="F48" i="23"/>
  <c r="F160" i="23" s="1"/>
  <c r="N203" i="23"/>
  <c r="N48" i="23"/>
  <c r="N160" i="23" s="1"/>
  <c r="V203" i="23"/>
  <c r="V48" i="23"/>
  <c r="V160" i="23" s="1"/>
  <c r="Q183" i="23"/>
  <c r="K183" i="23"/>
  <c r="G194" i="23"/>
  <c r="O205" i="23"/>
  <c r="F201" i="22"/>
  <c r="N201" i="22"/>
  <c r="V201" i="22"/>
  <c r="H157" i="22"/>
  <c r="H202" i="22"/>
  <c r="P157" i="22"/>
  <c r="P202" i="22"/>
  <c r="B203" i="22"/>
  <c r="B160" i="22"/>
  <c r="J203" i="22"/>
  <c r="J160" i="22"/>
  <c r="R203" i="22"/>
  <c r="R160" i="22"/>
  <c r="D211" i="22"/>
  <c r="D171" i="22"/>
  <c r="L211" i="22"/>
  <c r="L171" i="22"/>
  <c r="T211" i="22"/>
  <c r="T171" i="22"/>
  <c r="F213" i="22"/>
  <c r="N213" i="22"/>
  <c r="V213" i="22"/>
  <c r="S153" i="22"/>
  <c r="E157" i="22"/>
  <c r="O157" i="22"/>
  <c r="I160" i="22"/>
  <c r="G165" i="22"/>
  <c r="O165" i="22"/>
  <c r="W165" i="22"/>
  <c r="I165" i="22"/>
  <c r="Q165" i="22"/>
  <c r="T192" i="22"/>
  <c r="O203" i="22"/>
  <c r="E211" i="22"/>
  <c r="C48" i="23"/>
  <c r="C201" i="23"/>
  <c r="C194" i="23" s="1"/>
  <c r="K201" i="23"/>
  <c r="K194" i="23" s="1"/>
  <c r="K153" i="23"/>
  <c r="K48" i="23"/>
  <c r="S201" i="23"/>
  <c r="S194" i="23" s="1"/>
  <c r="S48" i="23"/>
  <c r="S160" i="23" s="1"/>
  <c r="E48" i="23"/>
  <c r="E157" i="23" s="1"/>
  <c r="E202" i="23"/>
  <c r="M202" i="23"/>
  <c r="M194" i="23" s="1"/>
  <c r="M48" i="23"/>
  <c r="U48" i="23"/>
  <c r="U153" i="23" s="1"/>
  <c r="U202" i="23"/>
  <c r="O203" i="23"/>
  <c r="O194" i="23" s="1"/>
  <c r="W203" i="23"/>
  <c r="W194" i="23" s="1"/>
  <c r="B211" i="23"/>
  <c r="B99" i="23"/>
  <c r="J211" i="23"/>
  <c r="J205" i="23" s="1"/>
  <c r="J171" i="23"/>
  <c r="J99" i="23"/>
  <c r="R211" i="23"/>
  <c r="R205" i="23" s="1"/>
  <c r="R171" i="23"/>
  <c r="R99" i="23"/>
  <c r="D213" i="23"/>
  <c r="L213" i="23"/>
  <c r="T213" i="23"/>
  <c r="T143" i="23"/>
  <c r="H160" i="23"/>
  <c r="E192" i="22"/>
  <c r="M192" i="22"/>
  <c r="U192" i="22"/>
  <c r="G201" i="22"/>
  <c r="O201" i="22"/>
  <c r="W201" i="22"/>
  <c r="I202" i="22"/>
  <c r="Q202" i="22"/>
  <c r="C203" i="22"/>
  <c r="K203" i="22"/>
  <c r="S203" i="22"/>
  <c r="G213" i="22"/>
  <c r="O213" i="22"/>
  <c r="W213" i="22"/>
  <c r="K141" i="22"/>
  <c r="K132" i="22" s="1"/>
  <c r="U153" i="22"/>
  <c r="Q157" i="22"/>
  <c r="K160" i="22"/>
  <c r="H165" i="22"/>
  <c r="P165" i="22"/>
  <c r="I175" i="22"/>
  <c r="C192" i="22"/>
  <c r="D144" i="23"/>
  <c r="D140" i="23"/>
  <c r="D137" i="23"/>
  <c r="F192" i="23"/>
  <c r="F5" i="23"/>
  <c r="F141" i="23" s="1"/>
  <c r="N141" i="23"/>
  <c r="N192" i="23"/>
  <c r="N183" i="23" s="1"/>
  <c r="N5" i="23"/>
  <c r="V192" i="23"/>
  <c r="V183" i="23" s="1"/>
  <c r="V5" i="23"/>
  <c r="V141" i="23" s="1"/>
  <c r="T153" i="23"/>
  <c r="P160" i="23"/>
  <c r="Q136" i="25"/>
  <c r="M110" i="27"/>
  <c r="C110" i="27"/>
  <c r="F192" i="22"/>
  <c r="N192" i="22"/>
  <c r="V192" i="22"/>
  <c r="H213" i="22"/>
  <c r="P213" i="22"/>
  <c r="B132" i="22"/>
  <c r="R132" i="22"/>
  <c r="V153" i="22"/>
  <c r="G157" i="22"/>
  <c r="W160" i="22"/>
  <c r="D192" i="22"/>
  <c r="U202" i="22"/>
  <c r="M211" i="22"/>
  <c r="E144" i="23"/>
  <c r="E140" i="23"/>
  <c r="E141" i="23"/>
  <c r="E137" i="23"/>
  <c r="E143" i="23"/>
  <c r="E139" i="23"/>
  <c r="G192" i="23"/>
  <c r="G183" i="23" s="1"/>
  <c r="G5" i="23"/>
  <c r="G141" i="23" s="1"/>
  <c r="O192" i="23"/>
  <c r="O5" i="23"/>
  <c r="W192" i="23"/>
  <c r="W183" i="23" s="1"/>
  <c r="W5" i="23"/>
  <c r="E153" i="23"/>
  <c r="M153" i="23"/>
  <c r="H176" i="23"/>
  <c r="H172" i="23"/>
  <c r="H170" i="23"/>
  <c r="H179" i="23"/>
  <c r="G192" i="22"/>
  <c r="O192" i="22"/>
  <c r="W192" i="22"/>
  <c r="I201" i="22"/>
  <c r="Q201" i="22"/>
  <c r="C202" i="22"/>
  <c r="K202" i="22"/>
  <c r="S202" i="22"/>
  <c r="E203" i="22"/>
  <c r="M203" i="22"/>
  <c r="U203" i="22"/>
  <c r="G211" i="22"/>
  <c r="O211" i="22"/>
  <c r="W211" i="22"/>
  <c r="F146" i="22"/>
  <c r="N146" i="22"/>
  <c r="V146" i="22"/>
  <c r="M153" i="22"/>
  <c r="W153" i="22"/>
  <c r="I157" i="22"/>
  <c r="S157" i="22"/>
  <c r="C160" i="22"/>
  <c r="M160" i="22"/>
  <c r="G171" i="22"/>
  <c r="W171" i="22"/>
  <c r="N175" i="22"/>
  <c r="H192" i="22"/>
  <c r="C201" i="22"/>
  <c r="T144" i="23"/>
  <c r="T140" i="23"/>
  <c r="T137" i="23"/>
  <c r="H163" i="23"/>
  <c r="H158" i="23"/>
  <c r="H155" i="23"/>
  <c r="H151" i="23"/>
  <c r="H161" i="23"/>
  <c r="I172" i="23"/>
  <c r="I171" i="23"/>
  <c r="I170" i="23"/>
  <c r="I179" i="23"/>
  <c r="I176" i="23"/>
  <c r="H175" i="23"/>
  <c r="O183" i="23"/>
  <c r="I205" i="23"/>
  <c r="B201" i="22"/>
  <c r="J201" i="22"/>
  <c r="R201" i="22"/>
  <c r="D202" i="22"/>
  <c r="D157" i="22"/>
  <c r="L202" i="22"/>
  <c r="L157" i="22"/>
  <c r="T202" i="22"/>
  <c r="T157" i="22"/>
  <c r="F203" i="22"/>
  <c r="F160" i="22"/>
  <c r="N203" i="22"/>
  <c r="N160" i="22"/>
  <c r="V203" i="22"/>
  <c r="V160" i="22"/>
  <c r="H171" i="22"/>
  <c r="H211" i="22"/>
  <c r="P171" i="22"/>
  <c r="P211" i="22"/>
  <c r="E141" i="22"/>
  <c r="E132" i="22" s="1"/>
  <c r="O141" i="22"/>
  <c r="O132" i="22" s="1"/>
  <c r="N153" i="22"/>
  <c r="O175" i="22"/>
  <c r="U211" i="22"/>
  <c r="U144" i="23"/>
  <c r="U140" i="23"/>
  <c r="U141" i="23"/>
  <c r="U137" i="23"/>
  <c r="U143" i="23"/>
  <c r="U139" i="23"/>
  <c r="N194" i="23"/>
  <c r="V194" i="23"/>
  <c r="H194" i="23"/>
  <c r="I192" i="22"/>
  <c r="Q192" i="22"/>
  <c r="I211" i="22"/>
  <c r="Q211" i="22"/>
  <c r="C213" i="22"/>
  <c r="C175" i="22"/>
  <c r="K213" i="22"/>
  <c r="K175" i="22"/>
  <c r="S213" i="22"/>
  <c r="S175" i="22"/>
  <c r="Q141" i="22"/>
  <c r="Q132" i="22" s="1"/>
  <c r="E153" i="22"/>
  <c r="O153" i="22"/>
  <c r="K157" i="22"/>
  <c r="E160" i="22"/>
  <c r="D165" i="22"/>
  <c r="L165" i="22"/>
  <c r="T165" i="22"/>
  <c r="L192" i="22"/>
  <c r="P163" i="23"/>
  <c r="P158" i="23"/>
  <c r="P155" i="23"/>
  <c r="P151" i="23"/>
  <c r="P161" i="23"/>
  <c r="P176" i="23"/>
  <c r="P172" i="23"/>
  <c r="P179" i="23"/>
  <c r="P171" i="23"/>
  <c r="P170" i="23"/>
  <c r="P165" i="23" s="1"/>
  <c r="G172" i="23"/>
  <c r="G170" i="23"/>
  <c r="G165" i="23" s="1"/>
  <c r="G179" i="23"/>
  <c r="W172" i="23"/>
  <c r="W170" i="23"/>
  <c r="W179" i="23"/>
  <c r="W176" i="23"/>
  <c r="G176" i="23"/>
  <c r="C205" i="23"/>
  <c r="I137" i="23"/>
  <c r="I141" i="23"/>
  <c r="Q141" i="23"/>
  <c r="I175" i="23"/>
  <c r="S211" i="23"/>
  <c r="S205" i="23" s="1"/>
  <c r="H75" i="24"/>
  <c r="H172" i="4" s="1"/>
  <c r="H67" i="24"/>
  <c r="P75" i="24"/>
  <c r="P172" i="4" s="1"/>
  <c r="P67" i="24"/>
  <c r="B76" i="24"/>
  <c r="B173" i="4" s="1"/>
  <c r="B68" i="24"/>
  <c r="J76" i="24"/>
  <c r="J173" i="4" s="1"/>
  <c r="J68" i="24"/>
  <c r="R76" i="24"/>
  <c r="R173" i="4" s="1"/>
  <c r="R68" i="24"/>
  <c r="D77" i="24"/>
  <c r="D174" i="4" s="1"/>
  <c r="D69" i="24"/>
  <c r="L77" i="24"/>
  <c r="L174" i="4" s="1"/>
  <c r="L69" i="24"/>
  <c r="T77" i="24"/>
  <c r="T174" i="4" s="1"/>
  <c r="T69" i="24"/>
  <c r="D110" i="25"/>
  <c r="L110" i="25"/>
  <c r="T110" i="25"/>
  <c r="G146" i="25"/>
  <c r="O146" i="25"/>
  <c r="W146" i="25"/>
  <c r="F105" i="27"/>
  <c r="F143" i="27"/>
  <c r="N105" i="27"/>
  <c r="N143" i="27"/>
  <c r="V105" i="27"/>
  <c r="V143" i="27"/>
  <c r="H152" i="27"/>
  <c r="H116" i="27"/>
  <c r="B153" i="27"/>
  <c r="B119" i="27"/>
  <c r="J153" i="27"/>
  <c r="J119" i="27"/>
  <c r="R153" i="27"/>
  <c r="R119" i="27"/>
  <c r="D154" i="27"/>
  <c r="D122" i="27"/>
  <c r="L154" i="27"/>
  <c r="L122" i="27"/>
  <c r="T154" i="27"/>
  <c r="T122" i="27"/>
  <c r="D211" i="23"/>
  <c r="L211" i="23"/>
  <c r="T211" i="23"/>
  <c r="T205" i="23" s="1"/>
  <c r="F175" i="23"/>
  <c r="F213" i="23"/>
  <c r="F205" i="23" s="1"/>
  <c r="N175" i="23"/>
  <c r="N213" i="23"/>
  <c r="V175" i="23"/>
  <c r="V213" i="23"/>
  <c r="V205" i="23" s="1"/>
  <c r="B137" i="23"/>
  <c r="J137" i="23"/>
  <c r="J132" i="23" s="1"/>
  <c r="R137" i="23"/>
  <c r="H140" i="23"/>
  <c r="P140" i="23"/>
  <c r="B141" i="23"/>
  <c r="J141" i="23"/>
  <c r="R141" i="23"/>
  <c r="H144" i="23"/>
  <c r="P144" i="23"/>
  <c r="H153" i="23"/>
  <c r="P153" i="23"/>
  <c r="H157" i="23"/>
  <c r="K160" i="23"/>
  <c r="T160" i="23"/>
  <c r="Q170" i="23"/>
  <c r="G171" i="23"/>
  <c r="Q171" i="23"/>
  <c r="Q172" i="23"/>
  <c r="C192" i="23"/>
  <c r="C183" i="23" s="1"/>
  <c r="G211" i="23"/>
  <c r="I75" i="24"/>
  <c r="I172" i="4" s="1"/>
  <c r="I67" i="24"/>
  <c r="I52" i="24"/>
  <c r="Q75" i="24"/>
  <c r="Q172" i="4" s="1"/>
  <c r="Q67" i="24"/>
  <c r="Q52" i="24"/>
  <c r="C76" i="24"/>
  <c r="C173" i="4" s="1"/>
  <c r="C68" i="24"/>
  <c r="C52" i="24"/>
  <c r="K76" i="24"/>
  <c r="K173" i="4" s="1"/>
  <c r="K68" i="24"/>
  <c r="K52" i="24"/>
  <c r="S76" i="24"/>
  <c r="S173" i="4" s="1"/>
  <c r="S68" i="24"/>
  <c r="S52" i="24"/>
  <c r="E77" i="24"/>
  <c r="E174" i="4" s="1"/>
  <c r="E69" i="24"/>
  <c r="M77" i="24"/>
  <c r="M174" i="4" s="1"/>
  <c r="M69" i="24"/>
  <c r="U77" i="24"/>
  <c r="U174" i="4" s="1"/>
  <c r="U69" i="24"/>
  <c r="I110" i="25"/>
  <c r="Q110" i="25"/>
  <c r="I116" i="25"/>
  <c r="U122" i="25"/>
  <c r="E136" i="25"/>
  <c r="M136" i="25"/>
  <c r="U136" i="25"/>
  <c r="G143" i="26"/>
  <c r="I152" i="26"/>
  <c r="Q152" i="26"/>
  <c r="C153" i="26"/>
  <c r="K153" i="26"/>
  <c r="S153" i="26"/>
  <c r="U154" i="26"/>
  <c r="D116" i="26"/>
  <c r="B152" i="26"/>
  <c r="D175" i="22"/>
  <c r="L175" i="22"/>
  <c r="T175" i="22"/>
  <c r="C99" i="23"/>
  <c r="K99" i="23"/>
  <c r="S99" i="23"/>
  <c r="I140" i="23"/>
  <c r="Q140" i="23"/>
  <c r="C141" i="23"/>
  <c r="S141" i="23"/>
  <c r="I144" i="23"/>
  <c r="Q144" i="23"/>
  <c r="Q153" i="23"/>
  <c r="Q157" i="23"/>
  <c r="C160" i="23"/>
  <c r="H171" i="23"/>
  <c r="D192" i="23"/>
  <c r="D183" i="23" s="1"/>
  <c r="D201" i="23"/>
  <c r="D194" i="23" s="1"/>
  <c r="B213" i="23"/>
  <c r="H52" i="24"/>
  <c r="B67" i="24"/>
  <c r="B52" i="24"/>
  <c r="J67" i="24"/>
  <c r="J52" i="24"/>
  <c r="R67" i="24"/>
  <c r="R52" i="24"/>
  <c r="B57" i="24"/>
  <c r="J57" i="24"/>
  <c r="R57" i="24"/>
  <c r="J116" i="25"/>
  <c r="V122" i="25"/>
  <c r="G126" i="25"/>
  <c r="O126" i="25"/>
  <c r="W126" i="25"/>
  <c r="G143" i="25"/>
  <c r="G136" i="25" s="1"/>
  <c r="P143" i="26"/>
  <c r="J152" i="26"/>
  <c r="R152" i="26"/>
  <c r="D153" i="26"/>
  <c r="L153" i="26"/>
  <c r="T153" i="26"/>
  <c r="F154" i="26"/>
  <c r="E116" i="26"/>
  <c r="W126" i="26"/>
  <c r="S98" i="27"/>
  <c r="B160" i="23"/>
  <c r="D99" i="23"/>
  <c r="L99" i="23"/>
  <c r="L175" i="23" s="1"/>
  <c r="T99" i="23"/>
  <c r="F171" i="23"/>
  <c r="N171" i="23"/>
  <c r="V171" i="23"/>
  <c r="H139" i="23"/>
  <c r="P139" i="23"/>
  <c r="B140" i="23"/>
  <c r="J140" i="23"/>
  <c r="R140" i="23"/>
  <c r="T141" i="23"/>
  <c r="B144" i="23"/>
  <c r="J144" i="23"/>
  <c r="R144" i="23"/>
  <c r="B157" i="23"/>
  <c r="J157" i="23"/>
  <c r="M175" i="23"/>
  <c r="S192" i="23"/>
  <c r="S183" i="23" s="1"/>
  <c r="E201" i="23"/>
  <c r="E205" i="23"/>
  <c r="U205" i="23"/>
  <c r="K211" i="23"/>
  <c r="K205" i="23" s="1"/>
  <c r="W211" i="23"/>
  <c r="W205" i="23" s="1"/>
  <c r="Q213" i="23"/>
  <c r="Q205" i="23" s="1"/>
  <c r="M52" i="24"/>
  <c r="Q116" i="25"/>
  <c r="H143" i="25"/>
  <c r="H136" i="25" s="1"/>
  <c r="F110" i="26"/>
  <c r="N110" i="26"/>
  <c r="V110" i="26"/>
  <c r="L116" i="26"/>
  <c r="H143" i="26"/>
  <c r="E99" i="23"/>
  <c r="E175" i="23" s="1"/>
  <c r="M99" i="23"/>
  <c r="M171" i="23" s="1"/>
  <c r="U99" i="23"/>
  <c r="I139" i="23"/>
  <c r="Q139" i="23"/>
  <c r="E183" i="23"/>
  <c r="M183" i="23"/>
  <c r="U183" i="23"/>
  <c r="I194" i="23"/>
  <c r="Q194" i="23"/>
  <c r="T201" i="23"/>
  <c r="T194" i="23" s="1"/>
  <c r="M211" i="23"/>
  <c r="M205" i="23" s="1"/>
  <c r="D52" i="24"/>
  <c r="L52" i="24"/>
  <c r="T52" i="24"/>
  <c r="D57" i="24"/>
  <c r="L57" i="24"/>
  <c r="T57" i="24"/>
  <c r="I98" i="25"/>
  <c r="Q98" i="25"/>
  <c r="O143" i="25"/>
  <c r="O136" i="25" s="1"/>
  <c r="B143" i="26"/>
  <c r="B105" i="26"/>
  <c r="J143" i="26"/>
  <c r="J105" i="26"/>
  <c r="F153" i="26"/>
  <c r="F119" i="26"/>
  <c r="N153" i="26"/>
  <c r="N119" i="26"/>
  <c r="V153" i="26"/>
  <c r="V119" i="26"/>
  <c r="H122" i="26"/>
  <c r="H154" i="26"/>
  <c r="P122" i="26"/>
  <c r="P154" i="26"/>
  <c r="M116" i="26"/>
  <c r="E154" i="26"/>
  <c r="F179" i="23"/>
  <c r="F176" i="23"/>
  <c r="F172" i="23"/>
  <c r="N179" i="23"/>
  <c r="N176" i="23"/>
  <c r="N172" i="23"/>
  <c r="V179" i="23"/>
  <c r="V176" i="23"/>
  <c r="V172" i="23"/>
  <c r="B139" i="23"/>
  <c r="J139" i="23"/>
  <c r="R139" i="23"/>
  <c r="W171" i="23"/>
  <c r="P175" i="23"/>
  <c r="F183" i="23"/>
  <c r="R194" i="23"/>
  <c r="U201" i="23"/>
  <c r="U194" i="23" s="1"/>
  <c r="B203" i="23"/>
  <c r="P203" i="23"/>
  <c r="P194" i="23" s="1"/>
  <c r="N211" i="23"/>
  <c r="G213" i="23"/>
  <c r="C119" i="25"/>
  <c r="C153" i="25"/>
  <c r="C146" i="25" s="1"/>
  <c r="K119" i="25"/>
  <c r="K153" i="25"/>
  <c r="K146" i="25" s="1"/>
  <c r="S119" i="25"/>
  <c r="S153" i="25"/>
  <c r="S146" i="25" s="1"/>
  <c r="B98" i="25"/>
  <c r="J98" i="25"/>
  <c r="R98" i="25"/>
  <c r="D98" i="25"/>
  <c r="L98" i="25"/>
  <c r="T98" i="25"/>
  <c r="E122" i="25"/>
  <c r="P143" i="25"/>
  <c r="P136" i="25" s="1"/>
  <c r="C143" i="26"/>
  <c r="C105" i="26"/>
  <c r="K143" i="26"/>
  <c r="K105" i="26"/>
  <c r="S105" i="26"/>
  <c r="S143" i="26"/>
  <c r="G153" i="26"/>
  <c r="G119" i="26"/>
  <c r="O153" i="26"/>
  <c r="O119" i="26"/>
  <c r="W153" i="26"/>
  <c r="W119" i="26"/>
  <c r="Q154" i="26"/>
  <c r="Q122" i="26"/>
  <c r="D110" i="26"/>
  <c r="L110" i="26"/>
  <c r="T110" i="26"/>
  <c r="T116" i="26"/>
  <c r="R126" i="26"/>
  <c r="M154" i="26"/>
  <c r="V98" i="27"/>
  <c r="R98" i="27"/>
  <c r="D98" i="27"/>
  <c r="L98" i="27"/>
  <c r="S110" i="27"/>
  <c r="P116" i="27"/>
  <c r="H175" i="22"/>
  <c r="P175" i="22"/>
  <c r="K5" i="23"/>
  <c r="G48" i="23"/>
  <c r="G153" i="23" s="1"/>
  <c r="O48" i="23"/>
  <c r="W48" i="23"/>
  <c r="O99" i="23"/>
  <c r="N170" i="23"/>
  <c r="H205" i="23"/>
  <c r="P205" i="23"/>
  <c r="P52" i="24"/>
  <c r="D119" i="25"/>
  <c r="D153" i="25"/>
  <c r="D146" i="25" s="1"/>
  <c r="L119" i="25"/>
  <c r="L153" i="25"/>
  <c r="L146" i="25" s="1"/>
  <c r="T119" i="25"/>
  <c r="T153" i="25"/>
  <c r="T146" i="25" s="1"/>
  <c r="C98" i="25"/>
  <c r="K98" i="25"/>
  <c r="S98" i="25"/>
  <c r="E98" i="25"/>
  <c r="M98" i="25"/>
  <c r="U98" i="25"/>
  <c r="F122" i="25"/>
  <c r="W143" i="25"/>
  <c r="W136" i="25" s="1"/>
  <c r="I146" i="25"/>
  <c r="Q146" i="25"/>
  <c r="I156" i="25"/>
  <c r="Q156" i="25"/>
  <c r="C156" i="25"/>
  <c r="K156" i="25"/>
  <c r="S156" i="25"/>
  <c r="F98" i="26"/>
  <c r="N98" i="26"/>
  <c r="V98" i="26"/>
  <c r="H98" i="26"/>
  <c r="P98" i="26"/>
  <c r="U116" i="26"/>
  <c r="R143" i="26"/>
  <c r="N154" i="26"/>
  <c r="G98" i="27"/>
  <c r="B126" i="27"/>
  <c r="R126" i="27"/>
  <c r="D75" i="24"/>
  <c r="D172" i="4" s="1"/>
  <c r="L75" i="24"/>
  <c r="L172" i="4" s="1"/>
  <c r="T75" i="24"/>
  <c r="T172" i="4" s="1"/>
  <c r="C116" i="25"/>
  <c r="K116" i="25"/>
  <c r="S116" i="25"/>
  <c r="G122" i="25"/>
  <c r="O122" i="25"/>
  <c r="W122" i="25"/>
  <c r="I143" i="25"/>
  <c r="I136" i="25" s="1"/>
  <c r="Q143" i="25"/>
  <c r="F116" i="26"/>
  <c r="N116" i="26"/>
  <c r="D119" i="26"/>
  <c r="L119" i="26"/>
  <c r="T119" i="26"/>
  <c r="B122" i="26"/>
  <c r="L122" i="26"/>
  <c r="U122" i="26"/>
  <c r="W152" i="26"/>
  <c r="O154" i="26"/>
  <c r="G143" i="27"/>
  <c r="O143" i="27"/>
  <c r="W143" i="27"/>
  <c r="I152" i="27"/>
  <c r="I116" i="27"/>
  <c r="Q152" i="27"/>
  <c r="Q116" i="27"/>
  <c r="C153" i="27"/>
  <c r="K153" i="27"/>
  <c r="S153" i="27"/>
  <c r="E154" i="27"/>
  <c r="E122" i="27"/>
  <c r="M154" i="27"/>
  <c r="M122" i="27"/>
  <c r="U154" i="27"/>
  <c r="U122" i="27"/>
  <c r="T116" i="27"/>
  <c r="L152" i="27"/>
  <c r="W67" i="24"/>
  <c r="I68" i="24"/>
  <c r="Q68" i="24"/>
  <c r="C69" i="24"/>
  <c r="K69" i="24"/>
  <c r="S69" i="24"/>
  <c r="D116" i="25"/>
  <c r="L116" i="25"/>
  <c r="T116" i="25"/>
  <c r="H122" i="25"/>
  <c r="P122" i="25"/>
  <c r="E143" i="26"/>
  <c r="M143" i="26"/>
  <c r="U143" i="26"/>
  <c r="G116" i="26"/>
  <c r="O116" i="26"/>
  <c r="E119" i="26"/>
  <c r="M119" i="26"/>
  <c r="U119" i="26"/>
  <c r="T143" i="26"/>
  <c r="G154" i="26"/>
  <c r="H143" i="27"/>
  <c r="P143" i="27"/>
  <c r="D153" i="27"/>
  <c r="L153" i="27"/>
  <c r="T153" i="27"/>
  <c r="C119" i="27"/>
  <c r="N119" i="27"/>
  <c r="E116" i="25"/>
  <c r="M116" i="25"/>
  <c r="U116" i="25"/>
  <c r="I122" i="25"/>
  <c r="Q122" i="25"/>
  <c r="C143" i="25"/>
  <c r="C136" i="25" s="1"/>
  <c r="K143" i="25"/>
  <c r="K136" i="25" s="1"/>
  <c r="S143" i="25"/>
  <c r="S136" i="25" s="1"/>
  <c r="E153" i="25"/>
  <c r="E146" i="25" s="1"/>
  <c r="M153" i="25"/>
  <c r="M146" i="25" s="1"/>
  <c r="U153" i="25"/>
  <c r="U146" i="25" s="1"/>
  <c r="D105" i="26"/>
  <c r="L105" i="26"/>
  <c r="H116" i="26"/>
  <c r="P116" i="26"/>
  <c r="I126" i="26"/>
  <c r="Q126" i="26"/>
  <c r="V143" i="26"/>
  <c r="I143" i="27"/>
  <c r="Q143" i="27"/>
  <c r="C116" i="27"/>
  <c r="C152" i="27"/>
  <c r="K116" i="27"/>
  <c r="K152" i="27"/>
  <c r="S116" i="27"/>
  <c r="S152" i="27"/>
  <c r="E153" i="27"/>
  <c r="M153" i="27"/>
  <c r="U153" i="27"/>
  <c r="G122" i="27"/>
  <c r="G154" i="27"/>
  <c r="O122" i="27"/>
  <c r="O154" i="27"/>
  <c r="W122" i="27"/>
  <c r="W154" i="27"/>
  <c r="D143" i="27"/>
  <c r="F153" i="27"/>
  <c r="F116" i="25"/>
  <c r="N116" i="25"/>
  <c r="V116" i="25"/>
  <c r="B122" i="25"/>
  <c r="J122" i="25"/>
  <c r="R122" i="25"/>
  <c r="D143" i="25"/>
  <c r="D136" i="25" s="1"/>
  <c r="L143" i="25"/>
  <c r="L136" i="25" s="1"/>
  <c r="T143" i="25"/>
  <c r="T136" i="25" s="1"/>
  <c r="I116" i="26"/>
  <c r="Q116" i="26"/>
  <c r="N143" i="26"/>
  <c r="W143" i="26"/>
  <c r="S154" i="26"/>
  <c r="B143" i="27"/>
  <c r="J143" i="27"/>
  <c r="R143" i="27"/>
  <c r="B105" i="27"/>
  <c r="T105" i="27"/>
  <c r="S119" i="27"/>
  <c r="L143" i="27"/>
  <c r="F105" i="26"/>
  <c r="J116" i="26"/>
  <c r="R116" i="26"/>
  <c r="P119" i="26"/>
  <c r="O143" i="26"/>
  <c r="K154" i="26"/>
  <c r="C143" i="27"/>
  <c r="K143" i="27"/>
  <c r="S143" i="27"/>
  <c r="E152" i="27"/>
  <c r="M152" i="27"/>
  <c r="U152" i="27"/>
  <c r="G119" i="27"/>
  <c r="G153" i="27"/>
  <c r="O119" i="27"/>
  <c r="O153" i="27"/>
  <c r="W119" i="27"/>
  <c r="W153" i="27"/>
  <c r="I154" i="27"/>
  <c r="Q154" i="27"/>
  <c r="C105" i="27"/>
  <c r="M116" i="27"/>
  <c r="G105" i="26"/>
  <c r="S116" i="26"/>
  <c r="C154" i="26"/>
  <c r="F152" i="27"/>
  <c r="N152" i="27"/>
  <c r="V152" i="27"/>
  <c r="H119" i="27"/>
  <c r="H153" i="27"/>
  <c r="P119" i="27"/>
  <c r="P153" i="27"/>
  <c r="B154" i="27"/>
  <c r="J154" i="27"/>
  <c r="R154" i="27"/>
  <c r="H98" i="27"/>
  <c r="P98" i="27"/>
  <c r="W105" i="27"/>
  <c r="G110" i="27"/>
  <c r="O110" i="27"/>
  <c r="W110" i="27"/>
  <c r="N116" i="27"/>
  <c r="U119" i="27"/>
  <c r="C126" i="27"/>
  <c r="K126" i="27"/>
  <c r="S126" i="27"/>
  <c r="H154" i="27"/>
  <c r="B152" i="27"/>
  <c r="J152" i="27"/>
  <c r="R152" i="27"/>
  <c r="F154" i="27"/>
  <c r="N154" i="27"/>
  <c r="V154" i="27"/>
  <c r="C120" i="29"/>
  <c r="C113" i="29" s="1"/>
  <c r="C94" i="29"/>
  <c r="K120" i="29"/>
  <c r="K113" i="29" s="1"/>
  <c r="K94" i="29"/>
  <c r="S120" i="29"/>
  <c r="S113" i="29" s="1"/>
  <c r="S94" i="29"/>
  <c r="E122" i="29"/>
  <c r="E113" i="29" s="1"/>
  <c r="E99" i="29"/>
  <c r="M122" i="29"/>
  <c r="M113" i="29" s="1"/>
  <c r="M99" i="29"/>
  <c r="U122" i="29"/>
  <c r="U113" i="29" s="1"/>
  <c r="U99" i="29"/>
  <c r="E90" i="29"/>
  <c r="M90" i="29"/>
  <c r="U90" i="29"/>
  <c r="G94" i="29"/>
  <c r="I99" i="29"/>
  <c r="H105" i="29"/>
  <c r="G113" i="29"/>
  <c r="E119" i="30"/>
  <c r="M119" i="30"/>
  <c r="U119" i="30"/>
  <c r="G120" i="30"/>
  <c r="O120" i="30"/>
  <c r="W120" i="30"/>
  <c r="I122" i="30"/>
  <c r="Q122" i="30"/>
  <c r="C123" i="30"/>
  <c r="K123" i="30"/>
  <c r="S123" i="30"/>
  <c r="C120" i="30"/>
  <c r="W122" i="30"/>
  <c r="H120" i="31"/>
  <c r="B122" i="31"/>
  <c r="J122" i="31"/>
  <c r="D123" i="31"/>
  <c r="F120" i="31"/>
  <c r="D120" i="29"/>
  <c r="D113" i="29" s="1"/>
  <c r="D94" i="29"/>
  <c r="L120" i="29"/>
  <c r="L113" i="29" s="1"/>
  <c r="L94" i="29"/>
  <c r="T120" i="29"/>
  <c r="T94" i="29"/>
  <c r="F122" i="29"/>
  <c r="F99" i="29"/>
  <c r="N122" i="29"/>
  <c r="N113" i="29" s="1"/>
  <c r="N99" i="29"/>
  <c r="V122" i="29"/>
  <c r="V99" i="29"/>
  <c r="K105" i="29"/>
  <c r="O120" i="29"/>
  <c r="O113" i="29" s="1"/>
  <c r="H123" i="30"/>
  <c r="G119" i="31"/>
  <c r="O119" i="31"/>
  <c r="W119" i="31"/>
  <c r="I120" i="31"/>
  <c r="Q120" i="31"/>
  <c r="I84" i="31"/>
  <c r="Q84" i="31"/>
  <c r="C119" i="31"/>
  <c r="N120" i="31"/>
  <c r="F122" i="31"/>
  <c r="I123" i="29"/>
  <c r="I113" i="29" s="1"/>
  <c r="I105" i="29"/>
  <c r="Q123" i="29"/>
  <c r="Q113" i="29" s="1"/>
  <c r="Q105" i="29"/>
  <c r="U94" i="29"/>
  <c r="K120" i="30"/>
  <c r="I123" i="30"/>
  <c r="D119" i="31"/>
  <c r="P120" i="31"/>
  <c r="G122" i="31"/>
  <c r="H122" i="29"/>
  <c r="H99" i="29"/>
  <c r="P122" i="29"/>
  <c r="P99" i="29"/>
  <c r="B123" i="29"/>
  <c r="B105" i="29"/>
  <c r="J123" i="29"/>
  <c r="J105" i="29"/>
  <c r="R123" i="29"/>
  <c r="R105" i="29"/>
  <c r="V94" i="29"/>
  <c r="O99" i="29"/>
  <c r="P105" i="29"/>
  <c r="W120" i="29"/>
  <c r="W113" i="29" s="1"/>
  <c r="D122" i="30"/>
  <c r="D99" i="30"/>
  <c r="L122" i="30"/>
  <c r="L99" i="30"/>
  <c r="T122" i="30"/>
  <c r="T99" i="30"/>
  <c r="F123" i="30"/>
  <c r="F105" i="30"/>
  <c r="N123" i="30"/>
  <c r="N105" i="30"/>
  <c r="V123" i="30"/>
  <c r="V105" i="30"/>
  <c r="H119" i="30"/>
  <c r="R120" i="30"/>
  <c r="F122" i="30"/>
  <c r="P123" i="30"/>
  <c r="I119" i="31"/>
  <c r="Q119" i="31"/>
  <c r="C120" i="31"/>
  <c r="K120" i="31"/>
  <c r="S120" i="31"/>
  <c r="E122" i="31"/>
  <c r="M122" i="31"/>
  <c r="O123" i="31"/>
  <c r="W123" i="31"/>
  <c r="K119" i="31"/>
  <c r="Q122" i="31"/>
  <c r="B78" i="33"/>
  <c r="B57" i="33"/>
  <c r="J78" i="33"/>
  <c r="J72" i="33" s="1"/>
  <c r="J57" i="33"/>
  <c r="J78" i="34"/>
  <c r="R78" i="33"/>
  <c r="R72" i="33" s="1"/>
  <c r="R57" i="33"/>
  <c r="D79" i="33"/>
  <c r="D72" i="33" s="1"/>
  <c r="D60" i="33"/>
  <c r="L79" i="33"/>
  <c r="L60" i="33"/>
  <c r="T79" i="33"/>
  <c r="T60" i="33"/>
  <c r="F80" i="33"/>
  <c r="F63" i="33"/>
  <c r="N80" i="33"/>
  <c r="N63" i="33"/>
  <c r="V80" i="33"/>
  <c r="V63" i="33"/>
  <c r="I90" i="29"/>
  <c r="Q90" i="29"/>
  <c r="M94" i="29"/>
  <c r="Q99" i="29"/>
  <c r="S105" i="29"/>
  <c r="E122" i="30"/>
  <c r="E99" i="30"/>
  <c r="M122" i="30"/>
  <c r="M99" i="30"/>
  <c r="U122" i="30"/>
  <c r="U99" i="30"/>
  <c r="G123" i="30"/>
  <c r="G105" i="30"/>
  <c r="O123" i="30"/>
  <c r="O105" i="30"/>
  <c r="W123" i="30"/>
  <c r="W105" i="30"/>
  <c r="I119" i="30"/>
  <c r="S120" i="30"/>
  <c r="G122" i="30"/>
  <c r="Q123" i="30"/>
  <c r="B119" i="31"/>
  <c r="J119" i="31"/>
  <c r="R119" i="31"/>
  <c r="D120" i="31"/>
  <c r="L120" i="31"/>
  <c r="N122" i="31"/>
  <c r="L119" i="31"/>
  <c r="D51" i="34"/>
  <c r="T51" i="34"/>
  <c r="B122" i="29"/>
  <c r="B113" i="29" s="1"/>
  <c r="B99" i="29"/>
  <c r="J122" i="29"/>
  <c r="J99" i="29"/>
  <c r="R122" i="29"/>
  <c r="R113" i="29" s="1"/>
  <c r="R99" i="29"/>
  <c r="D123" i="29"/>
  <c r="D105" i="29"/>
  <c r="L123" i="29"/>
  <c r="L105" i="29"/>
  <c r="T123" i="29"/>
  <c r="T105" i="29"/>
  <c r="B90" i="29"/>
  <c r="J90" i="29"/>
  <c r="R90" i="29"/>
  <c r="N94" i="29"/>
  <c r="W105" i="29"/>
  <c r="F113" i="29"/>
  <c r="H113" i="29"/>
  <c r="P113" i="29"/>
  <c r="V123" i="29"/>
  <c r="D120" i="30"/>
  <c r="L120" i="30"/>
  <c r="T120" i="30"/>
  <c r="F84" i="30"/>
  <c r="N84" i="30"/>
  <c r="V84" i="30"/>
  <c r="P119" i="30"/>
  <c r="N122" i="30"/>
  <c r="M120" i="31"/>
  <c r="M94" i="31"/>
  <c r="U94" i="31"/>
  <c r="U120" i="31"/>
  <c r="O122" i="31"/>
  <c r="O99" i="31"/>
  <c r="W99" i="31"/>
  <c r="W122" i="31"/>
  <c r="I105" i="31"/>
  <c r="I123" i="31"/>
  <c r="E84" i="31"/>
  <c r="M84" i="31"/>
  <c r="U84" i="31"/>
  <c r="G84" i="31"/>
  <c r="O84" i="31"/>
  <c r="W84" i="31"/>
  <c r="S119" i="31"/>
  <c r="F123" i="31"/>
  <c r="I51" i="33"/>
  <c r="Q51" i="33"/>
  <c r="C90" i="29"/>
  <c r="K90" i="29"/>
  <c r="S90" i="29"/>
  <c r="E94" i="29"/>
  <c r="T99" i="29"/>
  <c r="C105" i="29"/>
  <c r="E120" i="30"/>
  <c r="M120" i="30"/>
  <c r="U120" i="30"/>
  <c r="Q119" i="30"/>
  <c r="O122" i="30"/>
  <c r="V94" i="31"/>
  <c r="V120" i="31"/>
  <c r="H122" i="31"/>
  <c r="H99" i="31"/>
  <c r="P122" i="31"/>
  <c r="P99" i="31"/>
  <c r="B123" i="31"/>
  <c r="B105" i="31"/>
  <c r="J123" i="31"/>
  <c r="J105" i="31"/>
  <c r="R123" i="31"/>
  <c r="R105" i="31"/>
  <c r="F84" i="31"/>
  <c r="N84" i="31"/>
  <c r="V84" i="31"/>
  <c r="H84" i="31"/>
  <c r="P84" i="31"/>
  <c r="B84" i="31"/>
  <c r="J84" i="31"/>
  <c r="R84" i="31"/>
  <c r="T119" i="31"/>
  <c r="G123" i="31"/>
  <c r="U72" i="33"/>
  <c r="B78" i="34"/>
  <c r="D90" i="29"/>
  <c r="L90" i="29"/>
  <c r="T90" i="29"/>
  <c r="F94" i="29"/>
  <c r="G99" i="29"/>
  <c r="W99" i="29"/>
  <c r="G105" i="29"/>
  <c r="D119" i="30"/>
  <c r="L119" i="30"/>
  <c r="T119" i="30"/>
  <c r="F120" i="30"/>
  <c r="N120" i="30"/>
  <c r="V120" i="30"/>
  <c r="H122" i="30"/>
  <c r="P122" i="30"/>
  <c r="B123" i="30"/>
  <c r="J123" i="30"/>
  <c r="R123" i="30"/>
  <c r="B120" i="30"/>
  <c r="V122" i="30"/>
  <c r="I122" i="31"/>
  <c r="C123" i="31"/>
  <c r="E120" i="31"/>
  <c r="P123" i="31"/>
  <c r="F90" i="30"/>
  <c r="N90" i="30"/>
  <c r="V90" i="30"/>
  <c r="F94" i="30"/>
  <c r="N94" i="30"/>
  <c r="V94" i="30"/>
  <c r="H99" i="30"/>
  <c r="P99" i="30"/>
  <c r="D105" i="30"/>
  <c r="L105" i="30"/>
  <c r="T105" i="30"/>
  <c r="B119" i="30"/>
  <c r="J119" i="30"/>
  <c r="R119" i="30"/>
  <c r="G120" i="31"/>
  <c r="O120" i="31"/>
  <c r="W120" i="31"/>
  <c r="I90" i="31"/>
  <c r="Q90" i="31"/>
  <c r="I94" i="31"/>
  <c r="Q94" i="31"/>
  <c r="O105" i="31"/>
  <c r="W105" i="31"/>
  <c r="E119" i="31"/>
  <c r="M119" i="31"/>
  <c r="U119" i="31"/>
  <c r="T122" i="31"/>
  <c r="H123" i="31"/>
  <c r="S123" i="31"/>
  <c r="M60" i="33"/>
  <c r="S78" i="33"/>
  <c r="S72" i="33" s="1"/>
  <c r="O80" i="34"/>
  <c r="G90" i="30"/>
  <c r="O90" i="30"/>
  <c r="W90" i="30"/>
  <c r="G94" i="30"/>
  <c r="O94" i="30"/>
  <c r="W94" i="30"/>
  <c r="I99" i="30"/>
  <c r="Q99" i="30"/>
  <c r="E105" i="30"/>
  <c r="M105" i="30"/>
  <c r="U105" i="30"/>
  <c r="C119" i="30"/>
  <c r="K119" i="30"/>
  <c r="S119" i="30"/>
  <c r="B90" i="31"/>
  <c r="J90" i="31"/>
  <c r="R90" i="31"/>
  <c r="B94" i="31"/>
  <c r="J94" i="31"/>
  <c r="R94" i="31"/>
  <c r="D99" i="31"/>
  <c r="L99" i="31"/>
  <c r="F119" i="31"/>
  <c r="N119" i="31"/>
  <c r="V119" i="31"/>
  <c r="U122" i="31"/>
  <c r="T123" i="31"/>
  <c r="F51" i="33"/>
  <c r="N51" i="33"/>
  <c r="V51" i="33"/>
  <c r="P51" i="33"/>
  <c r="M57" i="33"/>
  <c r="C63" i="33"/>
  <c r="E78" i="34"/>
  <c r="M78" i="34"/>
  <c r="G79" i="34"/>
  <c r="O79" i="34"/>
  <c r="W79" i="34"/>
  <c r="I80" i="34"/>
  <c r="Q80" i="34"/>
  <c r="F51" i="35"/>
  <c r="H94" i="30"/>
  <c r="P94" i="30"/>
  <c r="B99" i="30"/>
  <c r="J99" i="30"/>
  <c r="R99" i="30"/>
  <c r="C122" i="31"/>
  <c r="K122" i="31"/>
  <c r="S122" i="31"/>
  <c r="E123" i="31"/>
  <c r="M123" i="31"/>
  <c r="U123" i="31"/>
  <c r="C94" i="31"/>
  <c r="K94" i="31"/>
  <c r="S94" i="31"/>
  <c r="E99" i="31"/>
  <c r="M99" i="31"/>
  <c r="V122" i="31"/>
  <c r="K123" i="31"/>
  <c r="G79" i="33"/>
  <c r="G60" i="33"/>
  <c r="O79" i="33"/>
  <c r="O72" i="33" s="1"/>
  <c r="O60" i="33"/>
  <c r="W79" i="33"/>
  <c r="W72" i="33" s="1"/>
  <c r="W60" i="33"/>
  <c r="G51" i="33"/>
  <c r="O51" i="33"/>
  <c r="W51" i="33"/>
  <c r="Q63" i="33"/>
  <c r="F78" i="34"/>
  <c r="F57" i="34"/>
  <c r="N57" i="34"/>
  <c r="N78" i="34"/>
  <c r="H79" i="34"/>
  <c r="H60" i="34"/>
  <c r="P79" i="34"/>
  <c r="P60" i="34"/>
  <c r="J80" i="34"/>
  <c r="J63" i="34"/>
  <c r="R63" i="34"/>
  <c r="R80" i="34"/>
  <c r="F51" i="34"/>
  <c r="N51" i="34"/>
  <c r="V51" i="34"/>
  <c r="B51" i="34"/>
  <c r="J51" i="34"/>
  <c r="R51" i="34"/>
  <c r="U78" i="34"/>
  <c r="I72" i="37"/>
  <c r="I94" i="30"/>
  <c r="Q94" i="30"/>
  <c r="C99" i="30"/>
  <c r="K99" i="30"/>
  <c r="S99" i="30"/>
  <c r="D94" i="31"/>
  <c r="L94" i="31"/>
  <c r="N99" i="31"/>
  <c r="L123" i="31"/>
  <c r="F57" i="33"/>
  <c r="F78" i="33"/>
  <c r="F72" i="33" s="1"/>
  <c r="N57" i="33"/>
  <c r="N78" i="33"/>
  <c r="V57" i="33"/>
  <c r="V78" i="33"/>
  <c r="H79" i="33"/>
  <c r="H72" i="33" s="1"/>
  <c r="H60" i="33"/>
  <c r="P79" i="33"/>
  <c r="P72" i="33" s="1"/>
  <c r="P60" i="33"/>
  <c r="B63" i="33"/>
  <c r="B80" i="33"/>
  <c r="J63" i="33"/>
  <c r="J80" i="33"/>
  <c r="R63" i="33"/>
  <c r="R80" i="33"/>
  <c r="E79" i="33"/>
  <c r="E72" i="33" s="1"/>
  <c r="G78" i="34"/>
  <c r="G57" i="34"/>
  <c r="O57" i="34"/>
  <c r="O78" i="34"/>
  <c r="W57" i="34"/>
  <c r="W78" i="34"/>
  <c r="I79" i="34"/>
  <c r="I60" i="34"/>
  <c r="Q79" i="34"/>
  <c r="Q60" i="34"/>
  <c r="K80" i="34"/>
  <c r="K63" i="34"/>
  <c r="S63" i="34"/>
  <c r="S80" i="34"/>
  <c r="G51" i="34"/>
  <c r="O51" i="34"/>
  <c r="W51" i="34"/>
  <c r="I51" i="34"/>
  <c r="Q51" i="34"/>
  <c r="V78" i="34"/>
  <c r="C105" i="31"/>
  <c r="I79" i="33"/>
  <c r="I72" i="33" s="1"/>
  <c r="I60" i="33"/>
  <c r="Q79" i="33"/>
  <c r="Q72" i="33" s="1"/>
  <c r="Q60" i="33"/>
  <c r="E57" i="33"/>
  <c r="T72" i="33"/>
  <c r="G80" i="33"/>
  <c r="H51" i="34"/>
  <c r="P51" i="34"/>
  <c r="T120" i="31"/>
  <c r="D105" i="31"/>
  <c r="B51" i="33"/>
  <c r="J51" i="33"/>
  <c r="R51" i="33"/>
  <c r="G57" i="33"/>
  <c r="I63" i="33"/>
  <c r="C72" i="33"/>
  <c r="K78" i="33"/>
  <c r="K72" i="33" s="1"/>
  <c r="B57" i="35"/>
  <c r="B78" i="35"/>
  <c r="J57" i="35"/>
  <c r="J78" i="35"/>
  <c r="R57" i="35"/>
  <c r="R78" i="35"/>
  <c r="D79" i="35"/>
  <c r="D60" i="35"/>
  <c r="L79" i="35"/>
  <c r="L60" i="35"/>
  <c r="T79" i="35"/>
  <c r="T60" i="35"/>
  <c r="F63" i="35"/>
  <c r="F80" i="35"/>
  <c r="N63" i="35"/>
  <c r="N80" i="35"/>
  <c r="V63" i="35"/>
  <c r="V80" i="35"/>
  <c r="I51" i="35"/>
  <c r="G63" i="34"/>
  <c r="P63" i="34"/>
  <c r="K78" i="34"/>
  <c r="D80" i="34"/>
  <c r="C57" i="35"/>
  <c r="C78" i="35"/>
  <c r="K57" i="35"/>
  <c r="K78" i="35"/>
  <c r="S57" i="35"/>
  <c r="S78" i="35"/>
  <c r="E79" i="35"/>
  <c r="E60" i="35"/>
  <c r="M79" i="35"/>
  <c r="M60" i="35"/>
  <c r="U79" i="35"/>
  <c r="U60" i="35"/>
  <c r="G63" i="35"/>
  <c r="G80" i="35"/>
  <c r="O63" i="35"/>
  <c r="O80" i="35"/>
  <c r="W63" i="35"/>
  <c r="W80" i="35"/>
  <c r="B51" i="35"/>
  <c r="J51" i="35"/>
  <c r="R51" i="35"/>
  <c r="D51" i="35"/>
  <c r="L51" i="35"/>
  <c r="T51" i="35"/>
  <c r="H78" i="35"/>
  <c r="R79" i="35"/>
  <c r="H78" i="38"/>
  <c r="H57" i="38"/>
  <c r="P78" i="38"/>
  <c r="P57" i="38"/>
  <c r="J79" i="38"/>
  <c r="J60" i="38"/>
  <c r="R79" i="38"/>
  <c r="R60" i="38"/>
  <c r="D80" i="38"/>
  <c r="D63" i="38"/>
  <c r="L80" i="38"/>
  <c r="L63" i="38"/>
  <c r="T80" i="38"/>
  <c r="T63" i="38"/>
  <c r="H51" i="38"/>
  <c r="P51" i="38"/>
  <c r="I78" i="34"/>
  <c r="Q78" i="34"/>
  <c r="C79" i="34"/>
  <c r="K79" i="34"/>
  <c r="S79" i="34"/>
  <c r="E80" i="34"/>
  <c r="M80" i="34"/>
  <c r="U80" i="34"/>
  <c r="C57" i="34"/>
  <c r="S57" i="34"/>
  <c r="H63" i="34"/>
  <c r="B79" i="34"/>
  <c r="D78" i="35"/>
  <c r="L78" i="35"/>
  <c r="T78" i="35"/>
  <c r="F79" i="35"/>
  <c r="N79" i="35"/>
  <c r="V79" i="35"/>
  <c r="H80" i="35"/>
  <c r="P80" i="35"/>
  <c r="C51" i="35"/>
  <c r="K51" i="35"/>
  <c r="S51" i="35"/>
  <c r="G51" i="35"/>
  <c r="O51" i="35"/>
  <c r="W51" i="35"/>
  <c r="I78" i="38"/>
  <c r="I57" i="38"/>
  <c r="Q78" i="38"/>
  <c r="Q57" i="38"/>
  <c r="C79" i="38"/>
  <c r="C60" i="38"/>
  <c r="K79" i="38"/>
  <c r="K60" i="38"/>
  <c r="S79" i="38"/>
  <c r="S60" i="38"/>
  <c r="E80" i="38"/>
  <c r="E63" i="38"/>
  <c r="M80" i="38"/>
  <c r="M63" i="38"/>
  <c r="U80" i="38"/>
  <c r="U63" i="38"/>
  <c r="I51" i="38"/>
  <c r="Q51" i="38"/>
  <c r="E51" i="38"/>
  <c r="M51" i="38"/>
  <c r="U51" i="38"/>
  <c r="F57" i="39"/>
  <c r="F78" i="39"/>
  <c r="N57" i="39"/>
  <c r="N78" i="39"/>
  <c r="V57" i="39"/>
  <c r="V78" i="39"/>
  <c r="H79" i="39"/>
  <c r="H60" i="39"/>
  <c r="P79" i="39"/>
  <c r="P60" i="39"/>
  <c r="B63" i="39"/>
  <c r="B80" i="39"/>
  <c r="J63" i="39"/>
  <c r="J80" i="39"/>
  <c r="R63" i="39"/>
  <c r="R80" i="39"/>
  <c r="D51" i="39"/>
  <c r="L51" i="39"/>
  <c r="T51" i="39"/>
  <c r="P51" i="39"/>
  <c r="D90" i="42"/>
  <c r="D72" i="42"/>
  <c r="L90" i="42"/>
  <c r="L72" i="42"/>
  <c r="T90" i="42"/>
  <c r="T72" i="42"/>
  <c r="R78" i="34"/>
  <c r="D79" i="34"/>
  <c r="L79" i="34"/>
  <c r="T79" i="34"/>
  <c r="F80" i="34"/>
  <c r="N80" i="34"/>
  <c r="V80" i="34"/>
  <c r="D57" i="34"/>
  <c r="L57" i="34"/>
  <c r="T57" i="34"/>
  <c r="R60" i="34"/>
  <c r="I63" i="34"/>
  <c r="E79" i="34"/>
  <c r="T80" i="34"/>
  <c r="E78" i="35"/>
  <c r="M78" i="35"/>
  <c r="U78" i="35"/>
  <c r="G79" i="35"/>
  <c r="O79" i="35"/>
  <c r="W79" i="35"/>
  <c r="I80" i="35"/>
  <c r="Q80" i="35"/>
  <c r="P78" i="35"/>
  <c r="D80" i="35"/>
  <c r="E72" i="37"/>
  <c r="M72" i="37"/>
  <c r="G78" i="39"/>
  <c r="O78" i="39"/>
  <c r="W78" i="39"/>
  <c r="I79" i="39"/>
  <c r="Q79" i="39"/>
  <c r="C80" i="39"/>
  <c r="K80" i="39"/>
  <c r="S80" i="39"/>
  <c r="B60" i="33"/>
  <c r="J60" i="33"/>
  <c r="R60" i="33"/>
  <c r="B79" i="33"/>
  <c r="L80" i="33"/>
  <c r="L72" i="33" s="1"/>
  <c r="C60" i="34"/>
  <c r="K60" i="34"/>
  <c r="S60" i="34"/>
  <c r="F78" i="35"/>
  <c r="N78" i="35"/>
  <c r="V78" i="35"/>
  <c r="H79" i="35"/>
  <c r="P79" i="35"/>
  <c r="B80" i="35"/>
  <c r="J80" i="35"/>
  <c r="R80" i="35"/>
  <c r="E51" i="35"/>
  <c r="M51" i="35"/>
  <c r="U51" i="35"/>
  <c r="H72" i="37"/>
  <c r="C51" i="38"/>
  <c r="K51" i="38"/>
  <c r="S51" i="38"/>
  <c r="U79" i="34"/>
  <c r="G78" i="35"/>
  <c r="O78" i="35"/>
  <c r="W78" i="35"/>
  <c r="I79" i="35"/>
  <c r="Q79" i="35"/>
  <c r="C80" i="35"/>
  <c r="K80" i="35"/>
  <c r="S80" i="35"/>
  <c r="G57" i="37"/>
  <c r="G78" i="37"/>
  <c r="G72" i="37" s="1"/>
  <c r="O57" i="37"/>
  <c r="O78" i="37"/>
  <c r="O72" i="37" s="1"/>
  <c r="W57" i="37"/>
  <c r="W78" i="37"/>
  <c r="W72" i="37" s="1"/>
  <c r="I79" i="37"/>
  <c r="I60" i="37"/>
  <c r="Q79" i="37"/>
  <c r="Q72" i="37" s="1"/>
  <c r="Q60" i="37"/>
  <c r="C63" i="37"/>
  <c r="C80" i="37"/>
  <c r="K63" i="37"/>
  <c r="K80" i="37"/>
  <c r="K72" i="37" s="1"/>
  <c r="S63" i="37"/>
  <c r="S80" i="37"/>
  <c r="S72" i="37" s="1"/>
  <c r="C51" i="37"/>
  <c r="K51" i="37"/>
  <c r="S51" i="37"/>
  <c r="G78" i="38"/>
  <c r="B90" i="41"/>
  <c r="B81" i="41" s="1"/>
  <c r="B72" i="41"/>
  <c r="J90" i="41"/>
  <c r="J81" i="41" s="1"/>
  <c r="J72" i="41"/>
  <c r="R90" i="41"/>
  <c r="R81" i="41" s="1"/>
  <c r="R72" i="41"/>
  <c r="M63" i="34"/>
  <c r="L80" i="34"/>
  <c r="H57" i="37"/>
  <c r="H78" i="37"/>
  <c r="P57" i="37"/>
  <c r="P78" i="39"/>
  <c r="P78" i="37"/>
  <c r="P72" i="37" s="1"/>
  <c r="B79" i="39"/>
  <c r="B79" i="37"/>
  <c r="B72" i="37" s="1"/>
  <c r="B60" i="37"/>
  <c r="J79" i="37"/>
  <c r="J72" i="37" s="1"/>
  <c r="J60" i="37"/>
  <c r="J79" i="39"/>
  <c r="R79" i="39"/>
  <c r="R79" i="37"/>
  <c r="R72" i="37" s="1"/>
  <c r="R60" i="37"/>
  <c r="D63" i="37"/>
  <c r="D80" i="37"/>
  <c r="D72" i="37" s="1"/>
  <c r="L63" i="37"/>
  <c r="L80" i="39"/>
  <c r="L80" i="37"/>
  <c r="L72" i="37" s="1"/>
  <c r="T63" i="37"/>
  <c r="T80" i="39"/>
  <c r="T80" i="37"/>
  <c r="T72" i="37" s="1"/>
  <c r="H51" i="37"/>
  <c r="P51" i="37"/>
  <c r="D51" i="37"/>
  <c r="L51" i="37"/>
  <c r="T51" i="37"/>
  <c r="F72" i="37"/>
  <c r="N72" i="37"/>
  <c r="F57" i="35"/>
  <c r="N57" i="35"/>
  <c r="V57" i="35"/>
  <c r="B63" i="35"/>
  <c r="J63" i="35"/>
  <c r="R63" i="35"/>
  <c r="C57" i="37"/>
  <c r="K57" i="37"/>
  <c r="S57" i="37"/>
  <c r="G63" i="37"/>
  <c r="O63" i="37"/>
  <c r="W63" i="37"/>
  <c r="I79" i="38"/>
  <c r="F51" i="39"/>
  <c r="N51" i="39"/>
  <c r="V51" i="39"/>
  <c r="K78" i="39"/>
  <c r="H80" i="39"/>
  <c r="K72" i="41"/>
  <c r="E81" i="41"/>
  <c r="L69" i="45"/>
  <c r="H63" i="37"/>
  <c r="P63" i="37"/>
  <c r="W57" i="38"/>
  <c r="Q60" i="38"/>
  <c r="K63" i="38"/>
  <c r="V63" i="38"/>
  <c r="L79" i="38"/>
  <c r="I78" i="39"/>
  <c r="Q78" i="39"/>
  <c r="C79" i="39"/>
  <c r="K79" i="39"/>
  <c r="S79" i="39"/>
  <c r="E80" i="39"/>
  <c r="M80" i="39"/>
  <c r="U80" i="39"/>
  <c r="G51" i="39"/>
  <c r="O51" i="39"/>
  <c r="W51" i="39"/>
  <c r="I51" i="39"/>
  <c r="Q51" i="39"/>
  <c r="L78" i="39"/>
  <c r="M79" i="39"/>
  <c r="N63" i="41"/>
  <c r="V63" i="41"/>
  <c r="H63" i="41"/>
  <c r="P63" i="41"/>
  <c r="B63" i="41"/>
  <c r="J63" i="41"/>
  <c r="R63" i="41"/>
  <c r="G90" i="42"/>
  <c r="O90" i="42"/>
  <c r="W90" i="42"/>
  <c r="M69" i="45"/>
  <c r="F60" i="35"/>
  <c r="N60" i="35"/>
  <c r="V60" i="35"/>
  <c r="D78" i="38"/>
  <c r="L78" i="38"/>
  <c r="T78" i="38"/>
  <c r="F79" i="38"/>
  <c r="N79" i="38"/>
  <c r="V79" i="38"/>
  <c r="H80" i="38"/>
  <c r="P80" i="38"/>
  <c r="O78" i="38"/>
  <c r="N80" i="38"/>
  <c r="B78" i="39"/>
  <c r="B57" i="39"/>
  <c r="J78" i="39"/>
  <c r="J57" i="39"/>
  <c r="R78" i="39"/>
  <c r="R57" i="39"/>
  <c r="D79" i="39"/>
  <c r="D60" i="39"/>
  <c r="L79" i="39"/>
  <c r="L60" i="39"/>
  <c r="T79" i="39"/>
  <c r="T60" i="39"/>
  <c r="F80" i="39"/>
  <c r="F63" i="39"/>
  <c r="N80" i="39"/>
  <c r="N63" i="39"/>
  <c r="V80" i="39"/>
  <c r="V63" i="39"/>
  <c r="N79" i="39"/>
  <c r="O80" i="39"/>
  <c r="G63" i="41"/>
  <c r="O63" i="41"/>
  <c r="W63" i="41"/>
  <c r="O72" i="41"/>
  <c r="H90" i="42"/>
  <c r="H72" i="42"/>
  <c r="P90" i="42"/>
  <c r="P72" i="42"/>
  <c r="H69" i="45"/>
  <c r="G60" i="35"/>
  <c r="O60" i="35"/>
  <c r="W60" i="35"/>
  <c r="D60" i="37"/>
  <c r="L60" i="37"/>
  <c r="T60" i="37"/>
  <c r="E78" i="38"/>
  <c r="M78" i="38"/>
  <c r="U57" i="38"/>
  <c r="U78" i="38"/>
  <c r="G79" i="38"/>
  <c r="G60" i="38"/>
  <c r="O79" i="38"/>
  <c r="O60" i="38"/>
  <c r="W79" i="38"/>
  <c r="W60" i="38"/>
  <c r="I63" i="38"/>
  <c r="I80" i="38"/>
  <c r="Q63" i="38"/>
  <c r="Q80" i="38"/>
  <c r="T60" i="38"/>
  <c r="R78" i="38"/>
  <c r="O80" i="38"/>
  <c r="S78" i="39"/>
  <c r="P80" i="39"/>
  <c r="S72" i="41"/>
  <c r="H60" i="35"/>
  <c r="P60" i="35"/>
  <c r="E60" i="37"/>
  <c r="M60" i="37"/>
  <c r="U60" i="37"/>
  <c r="C78" i="37"/>
  <c r="C72" i="37" s="1"/>
  <c r="U79" i="37"/>
  <c r="U72" i="37" s="1"/>
  <c r="W80" i="37"/>
  <c r="F78" i="38"/>
  <c r="N78" i="38"/>
  <c r="V78" i="38"/>
  <c r="H79" i="38"/>
  <c r="P79" i="38"/>
  <c r="B80" i="38"/>
  <c r="J80" i="38"/>
  <c r="R80" i="38"/>
  <c r="B51" i="39"/>
  <c r="J51" i="39"/>
  <c r="R51" i="39"/>
  <c r="T78" i="39"/>
  <c r="I81" i="41"/>
  <c r="B90" i="43"/>
  <c r="J90" i="43"/>
  <c r="R90" i="43"/>
  <c r="V79" i="37"/>
  <c r="V72" i="37" s="1"/>
  <c r="V60" i="38"/>
  <c r="P63" i="38"/>
  <c r="E57" i="39"/>
  <c r="E78" i="39"/>
  <c r="M57" i="39"/>
  <c r="M78" i="39"/>
  <c r="U57" i="39"/>
  <c r="U78" i="39"/>
  <c r="G79" i="39"/>
  <c r="G60" i="39"/>
  <c r="O79" i="39"/>
  <c r="O60" i="39"/>
  <c r="W79" i="39"/>
  <c r="W60" i="39"/>
  <c r="I63" i="39"/>
  <c r="I80" i="39"/>
  <c r="Q63" i="39"/>
  <c r="Q80" i="39"/>
  <c r="C72" i="41"/>
  <c r="W72" i="41"/>
  <c r="C90" i="42"/>
  <c r="K90" i="42"/>
  <c r="S90" i="42"/>
  <c r="C90" i="43"/>
  <c r="K90" i="43"/>
  <c r="S90" i="43"/>
  <c r="B90" i="42"/>
  <c r="J90" i="42"/>
  <c r="R90" i="42"/>
  <c r="I72" i="43"/>
  <c r="Q72" i="43"/>
  <c r="G90" i="43"/>
  <c r="O90" i="43"/>
  <c r="W90" i="43"/>
  <c r="H60" i="45"/>
  <c r="E77" i="45"/>
  <c r="E69" i="45" s="1"/>
  <c r="Q77" i="45"/>
  <c r="Q69" i="45" s="1"/>
  <c r="F77" i="46"/>
  <c r="N77" i="46"/>
  <c r="V77" i="46"/>
  <c r="C52" i="46"/>
  <c r="K52" i="46"/>
  <c r="S52" i="46"/>
  <c r="J77" i="46"/>
  <c r="D77" i="47"/>
  <c r="D96" i="49"/>
  <c r="L96" i="49"/>
  <c r="T96" i="49"/>
  <c r="F96" i="49"/>
  <c r="N96" i="49"/>
  <c r="V96" i="49"/>
  <c r="I57" i="39"/>
  <c r="Q57" i="39"/>
  <c r="E63" i="39"/>
  <c r="M63" i="39"/>
  <c r="U63" i="39"/>
  <c r="H72" i="41"/>
  <c r="P72" i="41"/>
  <c r="E72" i="42"/>
  <c r="M72" i="42"/>
  <c r="U72" i="42"/>
  <c r="B72" i="43"/>
  <c r="J72" i="43"/>
  <c r="R72" i="43"/>
  <c r="I60" i="45"/>
  <c r="Q60" i="45"/>
  <c r="R77" i="45"/>
  <c r="R69" i="45" s="1"/>
  <c r="G77" i="46"/>
  <c r="O77" i="46"/>
  <c r="W77" i="46"/>
  <c r="D52" i="46"/>
  <c r="L52" i="46"/>
  <c r="E60" i="46"/>
  <c r="K77" i="46"/>
  <c r="E60" i="47"/>
  <c r="E77" i="47"/>
  <c r="M60" i="47"/>
  <c r="M77" i="47"/>
  <c r="U60" i="47"/>
  <c r="U77" i="47"/>
  <c r="L77" i="47"/>
  <c r="E96" i="49"/>
  <c r="M96" i="49"/>
  <c r="U96" i="49"/>
  <c r="F72" i="42"/>
  <c r="N72" i="42"/>
  <c r="V72" i="42"/>
  <c r="C72" i="43"/>
  <c r="K72" i="43"/>
  <c r="S72" i="43"/>
  <c r="B60" i="45"/>
  <c r="J60" i="45"/>
  <c r="R60" i="45"/>
  <c r="I77" i="45"/>
  <c r="I69" i="45" s="1"/>
  <c r="S77" i="45"/>
  <c r="S69" i="45" s="1"/>
  <c r="H77" i="46"/>
  <c r="P77" i="46"/>
  <c r="M77" i="46"/>
  <c r="F60" i="47"/>
  <c r="F77" i="47"/>
  <c r="N60" i="47"/>
  <c r="N77" i="47"/>
  <c r="V60" i="47"/>
  <c r="V77" i="47"/>
  <c r="T77" i="47"/>
  <c r="I60" i="39"/>
  <c r="Q60" i="39"/>
  <c r="G72" i="42"/>
  <c r="O72" i="42"/>
  <c r="W72" i="42"/>
  <c r="D72" i="43"/>
  <c r="L72" i="43"/>
  <c r="T72" i="43"/>
  <c r="C60" i="45"/>
  <c r="K60" i="45"/>
  <c r="J77" i="45"/>
  <c r="J69" i="45" s="1"/>
  <c r="T77" i="45"/>
  <c r="T69" i="45" s="1"/>
  <c r="G60" i="46"/>
  <c r="U60" i="46"/>
  <c r="Q77" i="46"/>
  <c r="G77" i="47"/>
  <c r="O77" i="47"/>
  <c r="W77" i="47"/>
  <c r="D52" i="47"/>
  <c r="L52" i="47"/>
  <c r="T52" i="47"/>
  <c r="E72" i="43"/>
  <c r="M72" i="43"/>
  <c r="U72" i="43"/>
  <c r="L60" i="45"/>
  <c r="U77" i="45"/>
  <c r="U69" i="45" s="1"/>
  <c r="V60" i="46"/>
  <c r="B77" i="46"/>
  <c r="R77" i="46"/>
  <c r="H77" i="47"/>
  <c r="P77" i="47"/>
  <c r="H60" i="47"/>
  <c r="C60" i="39"/>
  <c r="K60" i="39"/>
  <c r="S60" i="39"/>
  <c r="M60" i="45"/>
  <c r="B77" i="45"/>
  <c r="B69" i="45" s="1"/>
  <c r="W60" i="46"/>
  <c r="C77" i="46"/>
  <c r="S77" i="46"/>
  <c r="G96" i="49"/>
  <c r="O96" i="49"/>
  <c r="W96" i="49"/>
  <c r="F60" i="45"/>
  <c r="N60" i="45"/>
  <c r="V60" i="45"/>
  <c r="D60" i="46"/>
  <c r="D77" i="46"/>
  <c r="L60" i="46"/>
  <c r="L77" i="46"/>
  <c r="T60" i="46"/>
  <c r="T77" i="46"/>
  <c r="G60" i="47"/>
  <c r="O60" i="47"/>
  <c r="W60" i="47"/>
  <c r="C77" i="47"/>
  <c r="K77" i="47"/>
  <c r="S77" i="47"/>
  <c r="D83" i="49"/>
  <c r="L83" i="49"/>
  <c r="T83" i="49"/>
  <c r="D87" i="49"/>
  <c r="L87" i="49"/>
  <c r="T87" i="49"/>
  <c r="H104" i="49"/>
  <c r="H96" i="49" s="1"/>
  <c r="P104" i="49"/>
  <c r="P96" i="49" s="1"/>
  <c r="B105" i="49"/>
  <c r="J105" i="49"/>
  <c r="R105" i="49"/>
  <c r="C80" i="50"/>
  <c r="K80" i="50"/>
  <c r="S80" i="50"/>
  <c r="I83" i="50"/>
  <c r="Q83" i="50"/>
  <c r="I87" i="50"/>
  <c r="Q87" i="50"/>
  <c r="E104" i="50"/>
  <c r="M104" i="50"/>
  <c r="U104" i="50"/>
  <c r="G105" i="50"/>
  <c r="O105" i="50"/>
  <c r="W105" i="50"/>
  <c r="H80" i="51"/>
  <c r="P80" i="51"/>
  <c r="F83" i="51"/>
  <c r="N83" i="51"/>
  <c r="V83" i="51"/>
  <c r="F87" i="51"/>
  <c r="N87" i="51"/>
  <c r="V87" i="51"/>
  <c r="B104" i="51"/>
  <c r="J104" i="51"/>
  <c r="R104" i="51"/>
  <c r="D105" i="51"/>
  <c r="L105" i="51"/>
  <c r="T105" i="51"/>
  <c r="E83" i="49"/>
  <c r="M83" i="49"/>
  <c r="U83" i="49"/>
  <c r="E87" i="49"/>
  <c r="M87" i="49"/>
  <c r="U87" i="49"/>
  <c r="I104" i="49"/>
  <c r="I96" i="49" s="1"/>
  <c r="Q104" i="49"/>
  <c r="Q96" i="49" s="1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F83" i="49"/>
  <c r="N83" i="49"/>
  <c r="V83" i="49"/>
  <c r="B104" i="49"/>
  <c r="J104" i="49"/>
  <c r="J96" i="49" s="1"/>
  <c r="R104" i="49"/>
  <c r="C83" i="50"/>
  <c r="K83" i="50"/>
  <c r="S83" i="50"/>
  <c r="G104" i="50"/>
  <c r="O104" i="50"/>
  <c r="W104" i="50"/>
  <c r="H83" i="51"/>
  <c r="P83" i="51"/>
  <c r="H87" i="51"/>
  <c r="P87" i="51"/>
  <c r="D104" i="51"/>
  <c r="L104" i="51"/>
  <c r="T104" i="51"/>
  <c r="I80" i="49"/>
  <c r="Q80" i="49"/>
  <c r="G83" i="49"/>
  <c r="O83" i="49"/>
  <c r="W83" i="49"/>
  <c r="G87" i="49"/>
  <c r="O87" i="49"/>
  <c r="W87" i="49"/>
  <c r="C104" i="49"/>
  <c r="C96" i="49" s="1"/>
  <c r="K104" i="49"/>
  <c r="K96" i="49" s="1"/>
  <c r="S104" i="49"/>
  <c r="S96" i="49" s="1"/>
  <c r="D83" i="50"/>
  <c r="L83" i="50"/>
  <c r="T83" i="50"/>
  <c r="H104" i="50"/>
  <c r="P104" i="50"/>
  <c r="I83" i="51"/>
  <c r="Q83" i="51"/>
  <c r="E104" i="51"/>
  <c r="M104" i="51"/>
  <c r="U104" i="51"/>
  <c r="B80" i="49"/>
  <c r="J80" i="49"/>
  <c r="R80" i="49"/>
  <c r="H87" i="49"/>
  <c r="P87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R96" i="49" l="1"/>
  <c r="B96" i="49"/>
  <c r="B72" i="33"/>
  <c r="G72" i="33"/>
  <c r="V72" i="33"/>
  <c r="N72" i="33"/>
  <c r="J113" i="29"/>
  <c r="V113" i="29"/>
  <c r="T113" i="29"/>
  <c r="V74" i="24"/>
  <c r="V171" i="4" s="1"/>
  <c r="E74" i="24"/>
  <c r="E171" i="4" s="1"/>
  <c r="E69" i="4"/>
  <c r="E142" i="4" s="1"/>
  <c r="W74" i="24"/>
  <c r="W171" i="4" s="1"/>
  <c r="W69" i="4"/>
  <c r="W142" i="4" s="1"/>
  <c r="F74" i="24"/>
  <c r="F171" i="4" s="1"/>
  <c r="I132" i="23"/>
  <c r="L157" i="23"/>
  <c r="I158" i="23"/>
  <c r="I61" i="20"/>
  <c r="P143" i="23"/>
  <c r="P60" i="20"/>
  <c r="P57" i="20"/>
  <c r="P56" i="20" s="1"/>
  <c r="P137" i="23"/>
  <c r="P141" i="23"/>
  <c r="R160" i="23"/>
  <c r="I57" i="20"/>
  <c r="I56" i="20" s="1"/>
  <c r="V165" i="23"/>
  <c r="H154" i="23"/>
  <c r="H61" i="20"/>
  <c r="E132" i="23"/>
  <c r="R153" i="23"/>
  <c r="W165" i="23"/>
  <c r="H146" i="23"/>
  <c r="H57" i="20"/>
  <c r="H56" i="20" s="1"/>
  <c r="L160" i="23"/>
  <c r="D132" i="23"/>
  <c r="F165" i="23"/>
  <c r="J143" i="23"/>
  <c r="J60" i="20"/>
  <c r="I157" i="23"/>
  <c r="D160" i="23"/>
  <c r="I153" i="23"/>
  <c r="L132" i="23"/>
  <c r="H77" i="20"/>
  <c r="H168" i="4" s="1"/>
  <c r="G175" i="23"/>
  <c r="V170" i="23"/>
  <c r="V62" i="20"/>
  <c r="I154" i="23"/>
  <c r="I160" i="23"/>
  <c r="N205" i="23"/>
  <c r="I161" i="23"/>
  <c r="I163" i="23"/>
  <c r="M144" i="23"/>
  <c r="M132" i="23" s="1"/>
  <c r="L144" i="23"/>
  <c r="L77" i="20"/>
  <c r="L168" i="4" s="1"/>
  <c r="I151" i="23"/>
  <c r="I155" i="23"/>
  <c r="G160" i="23"/>
  <c r="T139" i="23"/>
  <c r="T132" i="23" s="1"/>
  <c r="T60" i="20"/>
  <c r="F170" i="23"/>
  <c r="F62" i="20"/>
  <c r="P132" i="23"/>
  <c r="M77" i="20"/>
  <c r="M168" i="4" s="1"/>
  <c r="R143" i="23"/>
  <c r="R60" i="20"/>
  <c r="H132" i="23"/>
  <c r="U132" i="23"/>
  <c r="G79" i="20"/>
  <c r="G170" i="4" s="1"/>
  <c r="N165" i="23"/>
  <c r="R132" i="23"/>
  <c r="P154" i="23"/>
  <c r="P146" i="23" s="1"/>
  <c r="P61" i="20"/>
  <c r="B132" i="23"/>
  <c r="Q143" i="23"/>
  <c r="Q60" i="20"/>
  <c r="Q57" i="20"/>
  <c r="Q56" i="20" s="1"/>
  <c r="Q137" i="23"/>
  <c r="Q132" i="23" s="1"/>
  <c r="L205" i="21"/>
  <c r="R194" i="21"/>
  <c r="N205" i="21"/>
  <c r="B194" i="21"/>
  <c r="P194" i="21"/>
  <c r="H194" i="21"/>
  <c r="V205" i="21"/>
  <c r="T205" i="21"/>
  <c r="B205" i="23"/>
  <c r="D205" i="21"/>
  <c r="T194" i="21"/>
  <c r="G205" i="23"/>
  <c r="L205" i="23"/>
  <c r="D205" i="23"/>
  <c r="E194" i="23"/>
  <c r="R160" i="19"/>
  <c r="S168" i="19"/>
  <c r="S172" i="19"/>
  <c r="G178" i="19"/>
  <c r="S176" i="19"/>
  <c r="S217" i="19"/>
  <c r="S167" i="19"/>
  <c r="O102" i="16"/>
  <c r="O165" i="4" s="1"/>
  <c r="E229" i="19"/>
  <c r="E191" i="19"/>
  <c r="E187" i="19"/>
  <c r="E183" i="19"/>
  <c r="E81" i="16"/>
  <c r="E184" i="19"/>
  <c r="B160" i="19"/>
  <c r="K171" i="19"/>
  <c r="J79" i="16"/>
  <c r="J108" i="4" s="1"/>
  <c r="J109" i="4"/>
  <c r="S165" i="19"/>
  <c r="S173" i="19"/>
  <c r="E178" i="19"/>
  <c r="C165" i="19"/>
  <c r="C160" i="19" s="1"/>
  <c r="C80" i="16"/>
  <c r="C109" i="4" s="1"/>
  <c r="C169" i="19"/>
  <c r="Q160" i="19"/>
  <c r="B79" i="16"/>
  <c r="B108" i="4" s="1"/>
  <c r="I160" i="19"/>
  <c r="S171" i="19"/>
  <c r="W178" i="19"/>
  <c r="M229" i="19"/>
  <c r="M191" i="19"/>
  <c r="M187" i="19"/>
  <c r="M183" i="19"/>
  <c r="M178" i="19" s="1"/>
  <c r="M81" i="16"/>
  <c r="V178" i="19"/>
  <c r="S169" i="19"/>
  <c r="V160" i="19"/>
  <c r="V79" i="16"/>
  <c r="V108" i="4" s="1"/>
  <c r="R79" i="16"/>
  <c r="R108" i="4" s="1"/>
  <c r="R109" i="4"/>
  <c r="Q169" i="18"/>
  <c r="Q97" i="16"/>
  <c r="Q95" i="16" s="1"/>
  <c r="Q161" i="18"/>
  <c r="Q172" i="18"/>
  <c r="Q167" i="18"/>
  <c r="Q162" i="18"/>
  <c r="Q171" i="18"/>
  <c r="L166" i="18"/>
  <c r="P166" i="18"/>
  <c r="B217" i="18"/>
  <c r="Q166" i="18"/>
  <c r="V175" i="18"/>
  <c r="R163" i="18"/>
  <c r="V95" i="16"/>
  <c r="W171" i="18"/>
  <c r="C174" i="17"/>
  <c r="C170" i="17"/>
  <c r="C166" i="17"/>
  <c r="U95" i="16"/>
  <c r="D166" i="18"/>
  <c r="B166" i="17"/>
  <c r="B174" i="17"/>
  <c r="B170" i="17"/>
  <c r="T171" i="18"/>
  <c r="C164" i="17"/>
  <c r="Q173" i="18"/>
  <c r="C168" i="17"/>
  <c r="Q164" i="18"/>
  <c r="L240" i="17"/>
  <c r="C172" i="17"/>
  <c r="Q165" i="18"/>
  <c r="Q168" i="18"/>
  <c r="P229" i="17"/>
  <c r="C163" i="17"/>
  <c r="C167" i="17"/>
  <c r="Q163" i="18"/>
  <c r="C175" i="17"/>
  <c r="Q175" i="18"/>
  <c r="O229" i="17"/>
  <c r="C171" i="17"/>
  <c r="Q170" i="18"/>
  <c r="I160" i="18"/>
  <c r="B53" i="16"/>
  <c r="U171" i="18"/>
  <c r="U97" i="16"/>
  <c r="S162" i="17"/>
  <c r="S166" i="17"/>
  <c r="K171" i="18"/>
  <c r="P160" i="17"/>
  <c r="B161" i="17"/>
  <c r="H174" i="17"/>
  <c r="H53" i="16"/>
  <c r="H173" i="17"/>
  <c r="H169" i="17"/>
  <c r="H165" i="17"/>
  <c r="H161" i="17"/>
  <c r="H160" i="17" s="1"/>
  <c r="N240" i="17"/>
  <c r="C5" i="7"/>
  <c r="C54" i="7" s="1"/>
  <c r="G229" i="17"/>
  <c r="O211" i="15"/>
  <c r="O71" i="12"/>
  <c r="O70" i="12" s="1"/>
  <c r="N185" i="15"/>
  <c r="N76" i="12"/>
  <c r="N176" i="15"/>
  <c r="O216" i="15"/>
  <c r="G204" i="15"/>
  <c r="O99" i="12"/>
  <c r="O160" i="4" s="1"/>
  <c r="O105" i="4"/>
  <c r="N181" i="15"/>
  <c r="M253" i="15"/>
  <c r="M210" i="15"/>
  <c r="M204" i="15" s="1"/>
  <c r="M214" i="15"/>
  <c r="M218" i="15"/>
  <c r="M78" i="12"/>
  <c r="P171" i="15"/>
  <c r="L218" i="15"/>
  <c r="L78" i="12"/>
  <c r="M216" i="15"/>
  <c r="T204" i="15"/>
  <c r="L204" i="15"/>
  <c r="D204" i="15"/>
  <c r="O210" i="15"/>
  <c r="O218" i="15"/>
  <c r="O78" i="12"/>
  <c r="O107" i="4" s="1"/>
  <c r="O209" i="15"/>
  <c r="R204" i="15"/>
  <c r="O213" i="15"/>
  <c r="F185" i="15"/>
  <c r="F176" i="15"/>
  <c r="F76" i="12"/>
  <c r="O217" i="15"/>
  <c r="H75" i="12"/>
  <c r="H105" i="4"/>
  <c r="O220" i="15"/>
  <c r="W204" i="15"/>
  <c r="V171" i="15"/>
  <c r="M217" i="15"/>
  <c r="T101" i="12"/>
  <c r="T162" i="4" s="1"/>
  <c r="N179" i="15"/>
  <c r="N171" i="15" s="1"/>
  <c r="H99" i="12"/>
  <c r="H160" i="4" s="1"/>
  <c r="B233" i="15"/>
  <c r="B76" i="12"/>
  <c r="L211" i="15"/>
  <c r="F179" i="15"/>
  <c r="B5" i="7"/>
  <c r="B53" i="7" s="1"/>
  <c r="J105" i="4"/>
  <c r="D101" i="12"/>
  <c r="D162" i="4" s="1"/>
  <c r="M213" i="15"/>
  <c r="J98" i="12"/>
  <c r="J159" i="4" s="1"/>
  <c r="B204" i="15"/>
  <c r="L253" i="15"/>
  <c r="P204" i="15"/>
  <c r="N233" i="15"/>
  <c r="M211" i="15"/>
  <c r="J63" i="12"/>
  <c r="J55" i="4" s="1"/>
  <c r="N86" i="12"/>
  <c r="N57" i="4"/>
  <c r="N132" i="4" s="1"/>
  <c r="N63" i="12"/>
  <c r="N55" i="4" s="1"/>
  <c r="H5" i="7"/>
  <c r="H55" i="7" s="1"/>
  <c r="M5" i="7"/>
  <c r="M53" i="7" s="1"/>
  <c r="P63" i="12"/>
  <c r="P3" i="4"/>
  <c r="P128" i="4" s="1"/>
  <c r="P5" i="4"/>
  <c r="P86" i="12"/>
  <c r="P98" i="12"/>
  <c r="P159" i="4" s="1"/>
  <c r="R63" i="12"/>
  <c r="R55" i="4" s="1"/>
  <c r="L63" i="12"/>
  <c r="Q98" i="12"/>
  <c r="Q159" i="4" s="1"/>
  <c r="P100" i="11"/>
  <c r="G54" i="8"/>
  <c r="G99" i="4" s="1"/>
  <c r="G100" i="4"/>
  <c r="T117" i="11"/>
  <c r="L117" i="11"/>
  <c r="B117" i="11"/>
  <c r="D117" i="11"/>
  <c r="M117" i="11"/>
  <c r="C117" i="11"/>
  <c r="W100" i="11"/>
  <c r="N100" i="11"/>
  <c r="O100" i="11"/>
  <c r="F100" i="11"/>
  <c r="P67" i="8"/>
  <c r="P156" i="4" s="1"/>
  <c r="G100" i="11"/>
  <c r="P101" i="4"/>
  <c r="D101" i="4"/>
  <c r="D54" i="8"/>
  <c r="D99" i="4" s="1"/>
  <c r="P65" i="8"/>
  <c r="P154" i="4" s="1"/>
  <c r="W65" i="8"/>
  <c r="W154" i="4" s="1"/>
  <c r="P66" i="8"/>
  <c r="P155" i="4" s="1"/>
  <c r="E67" i="8"/>
  <c r="E156" i="4" s="1"/>
  <c r="L54" i="8"/>
  <c r="L99" i="4" s="1"/>
  <c r="L100" i="4"/>
  <c r="O100" i="4"/>
  <c r="D67" i="8"/>
  <c r="D156" i="4" s="1"/>
  <c r="V100" i="11"/>
  <c r="G117" i="11"/>
  <c r="C67" i="8"/>
  <c r="C156" i="4" s="1"/>
  <c r="H66" i="8"/>
  <c r="H155" i="4" s="1"/>
  <c r="T100" i="11"/>
  <c r="L100" i="11"/>
  <c r="I100" i="11"/>
  <c r="N66" i="8"/>
  <c r="N155" i="4" s="1"/>
  <c r="L67" i="8"/>
  <c r="L156" i="4" s="1"/>
  <c r="D100" i="11"/>
  <c r="E117" i="11"/>
  <c r="F66" i="8"/>
  <c r="F155" i="4" s="1"/>
  <c r="B130" i="11"/>
  <c r="B56" i="8"/>
  <c r="T100" i="4"/>
  <c r="T54" i="8"/>
  <c r="T99" i="4" s="1"/>
  <c r="O66" i="8"/>
  <c r="O155" i="4" s="1"/>
  <c r="U117" i="11"/>
  <c r="M67" i="8"/>
  <c r="M156" i="4" s="1"/>
  <c r="O59" i="8"/>
  <c r="O65" i="8"/>
  <c r="O154" i="4" s="1"/>
  <c r="G59" i="8"/>
  <c r="G65" i="8"/>
  <c r="G154" i="4" s="1"/>
  <c r="V59" i="8"/>
  <c r="N59" i="8"/>
  <c r="U5" i="7"/>
  <c r="U55" i="7" s="1"/>
  <c r="I59" i="8"/>
  <c r="I65" i="8"/>
  <c r="I154" i="4" s="1"/>
  <c r="I52" i="4"/>
  <c r="I129" i="4" s="1"/>
  <c r="L54" i="7"/>
  <c r="J5" i="7"/>
  <c r="J54" i="7" s="1"/>
  <c r="E5" i="7"/>
  <c r="E52" i="7" s="1"/>
  <c r="T5" i="7"/>
  <c r="T54" i="7" s="1"/>
  <c r="D5" i="7"/>
  <c r="D52" i="7" s="1"/>
  <c r="R5" i="7"/>
  <c r="R54" i="7" s="1"/>
  <c r="G44" i="6"/>
  <c r="G45" i="6"/>
  <c r="G42" i="6"/>
  <c r="H44" i="6"/>
  <c r="H45" i="6"/>
  <c r="H46" i="6"/>
  <c r="H43" i="6"/>
  <c r="H47" i="6"/>
  <c r="H42" i="6"/>
  <c r="H48" i="6"/>
  <c r="F47" i="6"/>
  <c r="F44" i="6"/>
  <c r="F46" i="6"/>
  <c r="F45" i="6"/>
  <c r="T43" i="6"/>
  <c r="B48" i="6"/>
  <c r="R42" i="6"/>
  <c r="L48" i="6"/>
  <c r="O42" i="6"/>
  <c r="R47" i="6"/>
  <c r="B42" i="6"/>
  <c r="Q27" i="5"/>
  <c r="B47" i="6"/>
  <c r="R27" i="5"/>
  <c r="J27" i="5"/>
  <c r="J5" i="5" s="1"/>
  <c r="J44" i="5" s="1"/>
  <c r="P46" i="6"/>
  <c r="V42" i="6"/>
  <c r="W43" i="6"/>
  <c r="O44" i="6"/>
  <c r="P45" i="6"/>
  <c r="Q5" i="7"/>
  <c r="Q53" i="7" s="1"/>
  <c r="V44" i="6"/>
  <c r="H55" i="4"/>
  <c r="H130" i="4" s="1"/>
  <c r="J43" i="5"/>
  <c r="J42" i="5"/>
  <c r="J46" i="5"/>
  <c r="B44" i="5"/>
  <c r="B43" i="5"/>
  <c r="B42" i="5"/>
  <c r="B47" i="5"/>
  <c r="B45" i="5"/>
  <c r="B46" i="5"/>
  <c r="K46" i="6"/>
  <c r="K42" i="6"/>
  <c r="K43" i="6"/>
  <c r="K45" i="6"/>
  <c r="K47" i="6"/>
  <c r="K44" i="6"/>
  <c r="C46" i="6"/>
  <c r="C45" i="6"/>
  <c r="C47" i="6"/>
  <c r="C42" i="6"/>
  <c r="C44" i="6"/>
  <c r="C43" i="6"/>
  <c r="U48" i="6"/>
  <c r="U45" i="6"/>
  <c r="U44" i="6"/>
  <c r="U42" i="6"/>
  <c r="U46" i="6"/>
  <c r="U43" i="6"/>
  <c r="T170" i="23"/>
  <c r="T179" i="23"/>
  <c r="T172" i="23"/>
  <c r="T176" i="23"/>
  <c r="T62" i="20"/>
  <c r="T171" i="23"/>
  <c r="L176" i="15"/>
  <c r="L185" i="15"/>
  <c r="L76" i="12"/>
  <c r="L182" i="15"/>
  <c r="L178" i="15"/>
  <c r="L233" i="15"/>
  <c r="L183" i="15"/>
  <c r="L179" i="15"/>
  <c r="L71" i="12"/>
  <c r="L70" i="12" s="1"/>
  <c r="V55" i="4"/>
  <c r="O179" i="23"/>
  <c r="O176" i="23"/>
  <c r="O175" i="23"/>
  <c r="O172" i="23"/>
  <c r="O171" i="23"/>
  <c r="O170" i="23"/>
  <c r="O165" i="23" s="1"/>
  <c r="O62" i="20"/>
  <c r="L170" i="23"/>
  <c r="L179" i="23"/>
  <c r="L172" i="23"/>
  <c r="L176" i="23"/>
  <c r="L62" i="20"/>
  <c r="R74" i="24"/>
  <c r="R171" i="4" s="1"/>
  <c r="R69" i="4"/>
  <c r="R142" i="4" s="1"/>
  <c r="S179" i="23"/>
  <c r="S172" i="23"/>
  <c r="S170" i="23"/>
  <c r="S175" i="23"/>
  <c r="S62" i="20"/>
  <c r="S176" i="23"/>
  <c r="I74" i="24"/>
  <c r="I171" i="4" s="1"/>
  <c r="I69" i="4"/>
  <c r="I142" i="4" s="1"/>
  <c r="W137" i="23"/>
  <c r="W143" i="23"/>
  <c r="W139" i="23"/>
  <c r="W144" i="23"/>
  <c r="W140" i="23"/>
  <c r="W60" i="20"/>
  <c r="W57" i="20"/>
  <c r="W56" i="20" s="1"/>
  <c r="B179" i="23"/>
  <c r="B172" i="23"/>
  <c r="B170" i="23"/>
  <c r="B165" i="23" s="1"/>
  <c r="B176" i="23"/>
  <c r="B62" i="20"/>
  <c r="C161" i="23"/>
  <c r="C157" i="23"/>
  <c r="C158" i="23"/>
  <c r="C154" i="23"/>
  <c r="C155" i="23"/>
  <c r="C151" i="23"/>
  <c r="C163" i="23"/>
  <c r="C61" i="20"/>
  <c r="C57" i="20"/>
  <c r="C56" i="20" s="1"/>
  <c r="N158" i="23"/>
  <c r="N154" i="23"/>
  <c r="N155" i="23"/>
  <c r="N151" i="23"/>
  <c r="N163" i="23"/>
  <c r="N161" i="23"/>
  <c r="N153" i="23"/>
  <c r="N157" i="23"/>
  <c r="N61" i="20"/>
  <c r="L161" i="23"/>
  <c r="L154" i="23"/>
  <c r="L158" i="23"/>
  <c r="L155" i="23"/>
  <c r="L151" i="23"/>
  <c r="L163" i="23"/>
  <c r="L61" i="20"/>
  <c r="L57" i="20"/>
  <c r="L56" i="20" s="1"/>
  <c r="K191" i="19"/>
  <c r="K187" i="19"/>
  <c r="K183" i="19"/>
  <c r="K229" i="19"/>
  <c r="K192" i="19"/>
  <c r="K188" i="19"/>
  <c r="K185" i="19"/>
  <c r="K81" i="16"/>
  <c r="K77" i="16"/>
  <c r="K76" i="16" s="1"/>
  <c r="Q65" i="4"/>
  <c r="Q138" i="4" s="1"/>
  <c r="H173" i="19"/>
  <c r="H169" i="19"/>
  <c r="H165" i="19"/>
  <c r="H167" i="19"/>
  <c r="H217" i="19"/>
  <c r="H176" i="19"/>
  <c r="H168" i="19"/>
  <c r="H80" i="16"/>
  <c r="H77" i="16"/>
  <c r="H76" i="16" s="1"/>
  <c r="H172" i="19"/>
  <c r="H65" i="4"/>
  <c r="H138" i="4" s="1"/>
  <c r="U167" i="19"/>
  <c r="U217" i="19"/>
  <c r="U176" i="19"/>
  <c r="U172" i="19"/>
  <c r="U168" i="19"/>
  <c r="U173" i="19"/>
  <c r="U169" i="19"/>
  <c r="U165" i="19"/>
  <c r="U80" i="16"/>
  <c r="U101" i="16" s="1"/>
  <c r="U164" i="4" s="1"/>
  <c r="U77" i="16"/>
  <c r="U76" i="16" s="1"/>
  <c r="L167" i="19"/>
  <c r="L173" i="19"/>
  <c r="L169" i="19"/>
  <c r="L165" i="19"/>
  <c r="L160" i="19" s="1"/>
  <c r="L217" i="19"/>
  <c r="L176" i="19"/>
  <c r="L168" i="19"/>
  <c r="L172" i="19"/>
  <c r="L77" i="16"/>
  <c r="L76" i="16" s="1"/>
  <c r="L80" i="16"/>
  <c r="Q174" i="17"/>
  <c r="Q170" i="17"/>
  <c r="Q166" i="17"/>
  <c r="Q162" i="17"/>
  <c r="Q175" i="17"/>
  <c r="Q167" i="17"/>
  <c r="Q163" i="17"/>
  <c r="Q172" i="17"/>
  <c r="Q168" i="17"/>
  <c r="Q164" i="17"/>
  <c r="Q217" i="19"/>
  <c r="Q173" i="17"/>
  <c r="Q161" i="17"/>
  <c r="Q53" i="16"/>
  <c r="Q165" i="17"/>
  <c r="Q169" i="17"/>
  <c r="S175" i="18"/>
  <c r="S167" i="18"/>
  <c r="S163" i="18"/>
  <c r="S172" i="18"/>
  <c r="S168" i="18"/>
  <c r="S164" i="18"/>
  <c r="S173" i="18"/>
  <c r="S169" i="18"/>
  <c r="S165" i="18"/>
  <c r="S161" i="18"/>
  <c r="S170" i="18"/>
  <c r="S97" i="16"/>
  <c r="S95" i="16" s="1"/>
  <c r="S217" i="18"/>
  <c r="S166" i="18"/>
  <c r="S174" i="18"/>
  <c r="S162" i="18"/>
  <c r="Q191" i="19"/>
  <c r="Q187" i="19"/>
  <c r="Q183" i="19"/>
  <c r="Q229" i="19"/>
  <c r="Q192" i="19"/>
  <c r="Q188" i="19"/>
  <c r="Q185" i="19"/>
  <c r="Q81" i="16"/>
  <c r="Q77" i="16"/>
  <c r="Q76" i="16" s="1"/>
  <c r="F173" i="17"/>
  <c r="F169" i="17"/>
  <c r="F165" i="17"/>
  <c r="F161" i="17"/>
  <c r="F53" i="16"/>
  <c r="F174" i="17"/>
  <c r="F170" i="17"/>
  <c r="F166" i="17"/>
  <c r="F162" i="17"/>
  <c r="F175" i="17"/>
  <c r="F167" i="17"/>
  <c r="F163" i="17"/>
  <c r="F172" i="17"/>
  <c r="F164" i="17"/>
  <c r="F168" i="17"/>
  <c r="J171" i="18"/>
  <c r="C101" i="16"/>
  <c r="C164" i="4" s="1"/>
  <c r="C52" i="16"/>
  <c r="C91" i="16"/>
  <c r="C89" i="16" s="1"/>
  <c r="C62" i="4"/>
  <c r="C135" i="4" s="1"/>
  <c r="F108" i="4"/>
  <c r="K253" i="15"/>
  <c r="K78" i="12"/>
  <c r="K218" i="15"/>
  <c r="K214" i="15"/>
  <c r="K210" i="15"/>
  <c r="K211" i="15"/>
  <c r="K209" i="15"/>
  <c r="K213" i="15"/>
  <c r="K217" i="15"/>
  <c r="D176" i="15"/>
  <c r="D185" i="15"/>
  <c r="D76" i="12"/>
  <c r="D182" i="15"/>
  <c r="D178" i="15"/>
  <c r="D233" i="15"/>
  <c r="D183" i="15"/>
  <c r="D179" i="15"/>
  <c r="D71" i="12"/>
  <c r="D70" i="12" s="1"/>
  <c r="U52" i="16"/>
  <c r="U91" i="16"/>
  <c r="U89" i="16" s="1"/>
  <c r="U62" i="4"/>
  <c r="U135" i="4" s="1"/>
  <c r="M172" i="17"/>
  <c r="M168" i="17"/>
  <c r="M164" i="17"/>
  <c r="M173" i="17"/>
  <c r="M169" i="17"/>
  <c r="M165" i="17"/>
  <c r="M161" i="17"/>
  <c r="M53" i="16"/>
  <c r="M174" i="17"/>
  <c r="M170" i="17"/>
  <c r="M166" i="17"/>
  <c r="M162" i="17"/>
  <c r="M163" i="17"/>
  <c r="M167" i="17"/>
  <c r="M175" i="17"/>
  <c r="Q217" i="15"/>
  <c r="Q213" i="15"/>
  <c r="Q209" i="15"/>
  <c r="Q78" i="12"/>
  <c r="Q218" i="15"/>
  <c r="Q214" i="15"/>
  <c r="Q210" i="15"/>
  <c r="Q253" i="15"/>
  <c r="Q211" i="15"/>
  <c r="Q220" i="15"/>
  <c r="Q216" i="15"/>
  <c r="V98" i="12"/>
  <c r="V159" i="4" s="1"/>
  <c r="V86" i="12"/>
  <c r="V57" i="4"/>
  <c r="V132" i="4" s="1"/>
  <c r="D172" i="17"/>
  <c r="D168" i="17"/>
  <c r="D164" i="17"/>
  <c r="D173" i="17"/>
  <c r="D169" i="17"/>
  <c r="D165" i="17"/>
  <c r="D161" i="17"/>
  <c r="D53" i="16"/>
  <c r="D174" i="17"/>
  <c r="D170" i="17"/>
  <c r="D166" i="17"/>
  <c r="D162" i="17"/>
  <c r="D175" i="17"/>
  <c r="D163" i="17"/>
  <c r="D167" i="17"/>
  <c r="H100" i="11"/>
  <c r="C3" i="4"/>
  <c r="C5" i="4"/>
  <c r="K176" i="15"/>
  <c r="K71" i="12"/>
  <c r="K70" i="12" s="1"/>
  <c r="K185" i="15"/>
  <c r="K76" i="12"/>
  <c r="K182" i="15"/>
  <c r="K178" i="15"/>
  <c r="K183" i="15"/>
  <c r="K233" i="15"/>
  <c r="K179" i="15"/>
  <c r="S55" i="4"/>
  <c r="R113" i="11"/>
  <c r="R109" i="11"/>
  <c r="R105" i="11"/>
  <c r="R106" i="11"/>
  <c r="R115" i="11"/>
  <c r="R107" i="11"/>
  <c r="R136" i="11"/>
  <c r="R112" i="11"/>
  <c r="R108" i="11"/>
  <c r="R55" i="8"/>
  <c r="R52" i="8"/>
  <c r="R51" i="8" s="1"/>
  <c r="K106" i="11"/>
  <c r="K115" i="11"/>
  <c r="K107" i="11"/>
  <c r="K136" i="11"/>
  <c r="K112" i="11"/>
  <c r="K108" i="11"/>
  <c r="K55" i="8"/>
  <c r="K109" i="11"/>
  <c r="K52" i="8"/>
  <c r="K51" i="8" s="1"/>
  <c r="K105" i="11"/>
  <c r="K113" i="11"/>
  <c r="R101" i="12"/>
  <c r="R162" i="4" s="1"/>
  <c r="P73" i="12"/>
  <c r="P104" i="4"/>
  <c r="T42" i="6"/>
  <c r="T46" i="6"/>
  <c r="J45" i="6"/>
  <c r="D52" i="4"/>
  <c r="D59" i="8"/>
  <c r="T44" i="6"/>
  <c r="W101" i="12"/>
  <c r="W162" i="4" s="1"/>
  <c r="M52" i="7"/>
  <c r="L45" i="6"/>
  <c r="N42" i="6"/>
  <c r="O43" i="6"/>
  <c r="L55" i="7"/>
  <c r="G47" i="6"/>
  <c r="W27" i="5"/>
  <c r="W5" i="5" s="1"/>
  <c r="W47" i="5" s="1"/>
  <c r="H129" i="4"/>
  <c r="D48" i="6"/>
  <c r="G46" i="6"/>
  <c r="L27" i="5"/>
  <c r="B116" i="4"/>
  <c r="S191" i="19"/>
  <c r="S187" i="19"/>
  <c r="S183" i="19"/>
  <c r="S229" i="19"/>
  <c r="S192" i="19"/>
  <c r="S188" i="19"/>
  <c r="S185" i="19"/>
  <c r="S81" i="16"/>
  <c r="S77" i="16"/>
  <c r="S76" i="16" s="1"/>
  <c r="S65" i="4"/>
  <c r="S138" i="4" s="1"/>
  <c r="I5" i="4"/>
  <c r="I3" i="4"/>
  <c r="S59" i="8"/>
  <c r="S52" i="4"/>
  <c r="W154" i="23"/>
  <c r="W155" i="23"/>
  <c r="W151" i="23"/>
  <c r="W158" i="23"/>
  <c r="W163" i="23"/>
  <c r="W157" i="23"/>
  <c r="W161" i="23"/>
  <c r="W61" i="20"/>
  <c r="T116" i="4"/>
  <c r="D170" i="23"/>
  <c r="D179" i="23"/>
  <c r="D176" i="23"/>
  <c r="D172" i="23"/>
  <c r="D62" i="20"/>
  <c r="K179" i="23"/>
  <c r="K172" i="23"/>
  <c r="K170" i="23"/>
  <c r="K176" i="23"/>
  <c r="K62" i="20"/>
  <c r="Q165" i="23"/>
  <c r="L171" i="23"/>
  <c r="W141" i="23"/>
  <c r="S171" i="23"/>
  <c r="D175" i="23"/>
  <c r="B171" i="23"/>
  <c r="U161" i="23"/>
  <c r="U154" i="23"/>
  <c r="U158" i="23"/>
  <c r="U155" i="23"/>
  <c r="U151" i="23"/>
  <c r="U163" i="23"/>
  <c r="U61" i="20"/>
  <c r="U57" i="20"/>
  <c r="U56" i="20" s="1"/>
  <c r="S163" i="23"/>
  <c r="S161" i="23"/>
  <c r="S157" i="23"/>
  <c r="S154" i="23"/>
  <c r="S158" i="23"/>
  <c r="S155" i="23"/>
  <c r="S151" i="23"/>
  <c r="S61" i="20"/>
  <c r="S57" i="20"/>
  <c r="S56" i="20" s="1"/>
  <c r="C153" i="23"/>
  <c r="J163" i="23"/>
  <c r="J161" i="23"/>
  <c r="J154" i="23"/>
  <c r="J158" i="23"/>
  <c r="J155" i="23"/>
  <c r="J151" i="23"/>
  <c r="J61" i="20"/>
  <c r="J57" i="20"/>
  <c r="J56" i="20" s="1"/>
  <c r="C191" i="19"/>
  <c r="C187" i="19"/>
  <c r="C183" i="19"/>
  <c r="C229" i="19"/>
  <c r="C192" i="19"/>
  <c r="C188" i="19"/>
  <c r="C185" i="19"/>
  <c r="C81" i="16"/>
  <c r="C77" i="16"/>
  <c r="C76" i="16" s="1"/>
  <c r="O74" i="24"/>
  <c r="O171" i="4" s="1"/>
  <c r="O69" i="4"/>
  <c r="O142" i="4" s="1"/>
  <c r="I65" i="4"/>
  <c r="I138" i="4" s="1"/>
  <c r="K65" i="4"/>
  <c r="K138" i="4" s="1"/>
  <c r="G65" i="4"/>
  <c r="G138" i="4" s="1"/>
  <c r="L229" i="19"/>
  <c r="L192" i="19"/>
  <c r="L188" i="19"/>
  <c r="L185" i="19"/>
  <c r="L183" i="19"/>
  <c r="L191" i="19"/>
  <c r="L187" i="19"/>
  <c r="L81" i="16"/>
  <c r="D175" i="18"/>
  <c r="D167" i="18"/>
  <c r="D163" i="18"/>
  <c r="D172" i="18"/>
  <c r="D168" i="18"/>
  <c r="D164" i="18"/>
  <c r="D173" i="18"/>
  <c r="D169" i="18"/>
  <c r="D165" i="18"/>
  <c r="D161" i="18"/>
  <c r="D217" i="18"/>
  <c r="D174" i="18"/>
  <c r="D170" i="18"/>
  <c r="D162" i="18"/>
  <c r="D97" i="16"/>
  <c r="D95" i="16" s="1"/>
  <c r="I217" i="19"/>
  <c r="I174" i="17"/>
  <c r="I170" i="17"/>
  <c r="I166" i="17"/>
  <c r="I162" i="17"/>
  <c r="I175" i="17"/>
  <c r="I167" i="17"/>
  <c r="I163" i="17"/>
  <c r="I172" i="17"/>
  <c r="I168" i="17"/>
  <c r="I164" i="17"/>
  <c r="I169" i="17"/>
  <c r="I173" i="17"/>
  <c r="I161" i="17"/>
  <c r="I53" i="16"/>
  <c r="I165" i="17"/>
  <c r="Q184" i="19"/>
  <c r="S171" i="18"/>
  <c r="H173" i="18"/>
  <c r="H169" i="18"/>
  <c r="H165" i="18"/>
  <c r="H161" i="18"/>
  <c r="H217" i="18"/>
  <c r="H174" i="18"/>
  <c r="H170" i="18"/>
  <c r="H162" i="18"/>
  <c r="H175" i="18"/>
  <c r="H167" i="18"/>
  <c r="H163" i="18"/>
  <c r="H172" i="18"/>
  <c r="H168" i="18"/>
  <c r="H164" i="18"/>
  <c r="H97" i="16"/>
  <c r="H95" i="16" s="1"/>
  <c r="E160" i="18"/>
  <c r="W173" i="18"/>
  <c r="W169" i="18"/>
  <c r="W165" i="18"/>
  <c r="W161" i="18"/>
  <c r="W217" i="18"/>
  <c r="W174" i="18"/>
  <c r="W170" i="18"/>
  <c r="W162" i="18"/>
  <c r="W175" i="18"/>
  <c r="W167" i="18"/>
  <c r="W163" i="18"/>
  <c r="W164" i="18"/>
  <c r="W172" i="18"/>
  <c r="W97" i="16"/>
  <c r="W95" i="16" s="1"/>
  <c r="W168" i="18"/>
  <c r="C160" i="17"/>
  <c r="C253" i="15"/>
  <c r="C78" i="12"/>
  <c r="C218" i="15"/>
  <c r="C214" i="15"/>
  <c r="C210" i="15"/>
  <c r="C211" i="15"/>
  <c r="C209" i="15"/>
  <c r="C213" i="15"/>
  <c r="C217" i="15"/>
  <c r="N217" i="18"/>
  <c r="W91" i="16"/>
  <c r="W89" i="16" s="1"/>
  <c r="W52" i="16"/>
  <c r="W62" i="4"/>
  <c r="W135" i="4" s="1"/>
  <c r="K216" i="15"/>
  <c r="U160" i="17"/>
  <c r="M86" i="12"/>
  <c r="M57" i="4"/>
  <c r="M132" i="4" s="1"/>
  <c r="W73" i="12"/>
  <c r="T57" i="4"/>
  <c r="T132" i="4" s="1"/>
  <c r="T86" i="12"/>
  <c r="F55" i="4"/>
  <c r="M63" i="12"/>
  <c r="K181" i="15"/>
  <c r="K55" i="4"/>
  <c r="J113" i="11"/>
  <c r="J109" i="11"/>
  <c r="J105" i="11"/>
  <c r="J106" i="11"/>
  <c r="J115" i="11"/>
  <c r="J107" i="11"/>
  <c r="J136" i="11"/>
  <c r="J112" i="11"/>
  <c r="J108" i="11"/>
  <c r="J55" i="8"/>
  <c r="J52" i="8"/>
  <c r="J51" i="8" s="1"/>
  <c r="K111" i="11"/>
  <c r="L55" i="4"/>
  <c r="U59" i="8"/>
  <c r="U52" i="4"/>
  <c r="K59" i="8"/>
  <c r="K52" i="4"/>
  <c r="J5" i="4"/>
  <c r="J130" i="4" s="1"/>
  <c r="J3" i="4"/>
  <c r="O101" i="12"/>
  <c r="O162" i="4" s="1"/>
  <c r="C86" i="12"/>
  <c r="C57" i="4"/>
  <c r="C132" i="4" s="1"/>
  <c r="N5" i="7"/>
  <c r="D45" i="6"/>
  <c r="F42" i="6"/>
  <c r="G43" i="6"/>
  <c r="G41" i="6" s="1"/>
  <c r="U27" i="5"/>
  <c r="T48" i="6"/>
  <c r="G27" i="5"/>
  <c r="G5" i="5" s="1"/>
  <c r="K74" i="24"/>
  <c r="K171" i="4" s="1"/>
  <c r="K69" i="4"/>
  <c r="K142" i="4" s="1"/>
  <c r="V137" i="23"/>
  <c r="V143" i="23"/>
  <c r="V139" i="23"/>
  <c r="V140" i="23"/>
  <c r="V144" i="23"/>
  <c r="V60" i="20"/>
  <c r="V57" i="20"/>
  <c r="V56" i="20" s="1"/>
  <c r="S253" i="15"/>
  <c r="S78" i="12"/>
  <c r="S218" i="15"/>
  <c r="S214" i="15"/>
  <c r="S210" i="15"/>
  <c r="S211" i="15"/>
  <c r="S220" i="15"/>
  <c r="S213" i="15"/>
  <c r="S217" i="15"/>
  <c r="S209" i="15"/>
  <c r="K3" i="4"/>
  <c r="K5" i="4"/>
  <c r="U47" i="6"/>
  <c r="O154" i="23"/>
  <c r="O158" i="23"/>
  <c r="O155" i="23"/>
  <c r="O151" i="23"/>
  <c r="O163" i="23"/>
  <c r="O161" i="23"/>
  <c r="O157" i="23"/>
  <c r="O61" i="20"/>
  <c r="L116" i="4"/>
  <c r="J74" i="24"/>
  <c r="J171" i="4" s="1"/>
  <c r="J69" i="4"/>
  <c r="J142" i="4" s="1"/>
  <c r="C179" i="23"/>
  <c r="C170" i="23"/>
  <c r="C176" i="23"/>
  <c r="C175" i="23"/>
  <c r="C172" i="23"/>
  <c r="C171" i="23"/>
  <c r="C62" i="20"/>
  <c r="C74" i="24"/>
  <c r="C171" i="4" s="1"/>
  <c r="C69" i="4"/>
  <c r="C142" i="4" s="1"/>
  <c r="I146" i="23"/>
  <c r="H165" i="23"/>
  <c r="K171" i="23"/>
  <c r="N137" i="23"/>
  <c r="N143" i="23"/>
  <c r="N139" i="23"/>
  <c r="N140" i="23"/>
  <c r="N144" i="23"/>
  <c r="N60" i="20"/>
  <c r="N57" i="20"/>
  <c r="N56" i="20" s="1"/>
  <c r="R170" i="23"/>
  <c r="R176" i="23"/>
  <c r="R172" i="23"/>
  <c r="R179" i="23"/>
  <c r="R175" i="23"/>
  <c r="R62" i="20"/>
  <c r="U157" i="23"/>
  <c r="F158" i="23"/>
  <c r="F154" i="23"/>
  <c r="F155" i="23"/>
  <c r="F151" i="23"/>
  <c r="F146" i="23" s="1"/>
  <c r="F163" i="23"/>
  <c r="F161" i="23"/>
  <c r="F157" i="23"/>
  <c r="F153" i="23"/>
  <c r="F61" i="20"/>
  <c r="J153" i="23"/>
  <c r="W217" i="19"/>
  <c r="W176" i="19"/>
  <c r="W172" i="19"/>
  <c r="W168" i="19"/>
  <c r="W173" i="19"/>
  <c r="W169" i="19"/>
  <c r="W165" i="19"/>
  <c r="W167" i="19"/>
  <c r="W171" i="19"/>
  <c r="W80" i="16"/>
  <c r="W101" i="16" s="1"/>
  <c r="W164" i="4" s="1"/>
  <c r="W77" i="16"/>
  <c r="W76" i="16" s="1"/>
  <c r="P229" i="19"/>
  <c r="P192" i="19"/>
  <c r="P188" i="19"/>
  <c r="P191" i="19"/>
  <c r="P187" i="19"/>
  <c r="P183" i="19"/>
  <c r="P81" i="16"/>
  <c r="P185" i="19"/>
  <c r="P190" i="19"/>
  <c r="V65" i="4"/>
  <c r="V138" i="4" s="1"/>
  <c r="L184" i="19"/>
  <c r="U171" i="19"/>
  <c r="J178" i="19"/>
  <c r="L171" i="19"/>
  <c r="K175" i="18"/>
  <c r="K167" i="18"/>
  <c r="K163" i="18"/>
  <c r="K172" i="18"/>
  <c r="K168" i="18"/>
  <c r="K164" i="18"/>
  <c r="K173" i="18"/>
  <c r="K169" i="18"/>
  <c r="K165" i="18"/>
  <c r="K161" i="18"/>
  <c r="K162" i="18"/>
  <c r="K97" i="16"/>
  <c r="K95" i="16" s="1"/>
  <c r="K170" i="18"/>
  <c r="K217" i="18"/>
  <c r="K174" i="18"/>
  <c r="Q171" i="17"/>
  <c r="S190" i="19"/>
  <c r="F217" i="18"/>
  <c r="O166" i="18"/>
  <c r="V211" i="15"/>
  <c r="V253" i="15"/>
  <c r="V220" i="15"/>
  <c r="V217" i="15"/>
  <c r="V213" i="15"/>
  <c r="V209" i="15"/>
  <c r="V218" i="15"/>
  <c r="V214" i="15"/>
  <c r="V210" i="15"/>
  <c r="V78" i="12"/>
  <c r="V71" i="12"/>
  <c r="V70" i="12" s="1"/>
  <c r="S101" i="16"/>
  <c r="S164" i="4" s="1"/>
  <c r="S52" i="16"/>
  <c r="S91" i="16"/>
  <c r="S89" i="16" s="1"/>
  <c r="S62" i="4"/>
  <c r="S135" i="4" s="1"/>
  <c r="N108" i="4"/>
  <c r="U71" i="12"/>
  <c r="U70" i="12" s="1"/>
  <c r="U185" i="15"/>
  <c r="U76" i="12"/>
  <c r="U182" i="15"/>
  <c r="U178" i="15"/>
  <c r="U233" i="15"/>
  <c r="U183" i="15"/>
  <c r="U179" i="15"/>
  <c r="U176" i="15"/>
  <c r="U171" i="15" s="1"/>
  <c r="N160" i="18"/>
  <c r="W160" i="17"/>
  <c r="P61" i="4"/>
  <c r="P134" i="4" s="1"/>
  <c r="K101" i="16"/>
  <c r="K164" i="4" s="1"/>
  <c r="K52" i="16"/>
  <c r="K91" i="16"/>
  <c r="K89" i="16" s="1"/>
  <c r="K62" i="4"/>
  <c r="K135" i="4" s="1"/>
  <c r="C216" i="15"/>
  <c r="E172" i="17"/>
  <c r="E168" i="17"/>
  <c r="E164" i="17"/>
  <c r="E173" i="17"/>
  <c r="E169" i="17"/>
  <c r="E165" i="17"/>
  <c r="E161" i="17"/>
  <c r="E53" i="16"/>
  <c r="E174" i="17"/>
  <c r="E170" i="17"/>
  <c r="E166" i="17"/>
  <c r="E162" i="17"/>
  <c r="E175" i="17"/>
  <c r="E163" i="17"/>
  <c r="E167" i="17"/>
  <c r="I217" i="15"/>
  <c r="I213" i="15"/>
  <c r="I209" i="15"/>
  <c r="I78" i="12"/>
  <c r="I253" i="15"/>
  <c r="I218" i="15"/>
  <c r="I214" i="15"/>
  <c r="I210" i="15"/>
  <c r="I211" i="15"/>
  <c r="R73" i="12"/>
  <c r="R104" i="4"/>
  <c r="E86" i="12"/>
  <c r="E57" i="4"/>
  <c r="E132" i="4" s="1"/>
  <c r="D86" i="12"/>
  <c r="D57" i="4"/>
  <c r="D132" i="4" s="1"/>
  <c r="G73" i="12"/>
  <c r="B86" i="12"/>
  <c r="B63" i="12"/>
  <c r="B57" i="4"/>
  <c r="B132" i="4" s="1"/>
  <c r="T3" i="4"/>
  <c r="T5" i="4"/>
  <c r="E63" i="12"/>
  <c r="C176" i="15"/>
  <c r="C71" i="12"/>
  <c r="C70" i="12" s="1"/>
  <c r="C185" i="15"/>
  <c r="C76" i="12"/>
  <c r="C182" i="15"/>
  <c r="C178" i="15"/>
  <c r="C179" i="15"/>
  <c r="C183" i="15"/>
  <c r="C233" i="15"/>
  <c r="C55" i="4"/>
  <c r="C130" i="4" s="1"/>
  <c r="B113" i="11"/>
  <c r="B109" i="11"/>
  <c r="B105" i="11"/>
  <c r="B106" i="11"/>
  <c r="B115" i="11"/>
  <c r="B107" i="11"/>
  <c r="B136" i="11"/>
  <c r="B112" i="11"/>
  <c r="B108" i="11"/>
  <c r="B55" i="8"/>
  <c r="B52" i="8"/>
  <c r="B51" i="8" s="1"/>
  <c r="C106" i="11"/>
  <c r="C115" i="11"/>
  <c r="C107" i="11"/>
  <c r="C136" i="11"/>
  <c r="C112" i="11"/>
  <c r="C108" i="11"/>
  <c r="C55" i="8"/>
  <c r="C52" i="8"/>
  <c r="C51" i="8" s="1"/>
  <c r="C109" i="11"/>
  <c r="C105" i="11"/>
  <c r="C113" i="11"/>
  <c r="P96" i="12"/>
  <c r="P157" i="4" s="1"/>
  <c r="P55" i="4"/>
  <c r="V43" i="6"/>
  <c r="L42" i="6"/>
  <c r="B45" i="6"/>
  <c r="B5" i="4"/>
  <c r="B3" i="4"/>
  <c r="R59" i="8"/>
  <c r="R52" i="4"/>
  <c r="D44" i="6"/>
  <c r="G101" i="12"/>
  <c r="G162" i="4" s="1"/>
  <c r="R44" i="6"/>
  <c r="R41" i="6" s="1"/>
  <c r="M27" i="5"/>
  <c r="L46" i="6"/>
  <c r="S27" i="5"/>
  <c r="N47" i="6"/>
  <c r="O73" i="12"/>
  <c r="L53" i="7"/>
  <c r="G48" i="6"/>
  <c r="V27" i="5"/>
  <c r="P52" i="7"/>
  <c r="D27" i="5"/>
  <c r="E160" i="23"/>
  <c r="E158" i="23"/>
  <c r="E154" i="23"/>
  <c r="E155" i="23"/>
  <c r="E151" i="23"/>
  <c r="E163" i="23"/>
  <c r="E161" i="23"/>
  <c r="E61" i="20"/>
  <c r="E57" i="20"/>
  <c r="E56" i="20" s="1"/>
  <c r="O65" i="4"/>
  <c r="O138" i="4" s="1"/>
  <c r="F132" i="11"/>
  <c r="F129" i="11"/>
  <c r="F125" i="11"/>
  <c r="F130" i="11"/>
  <c r="F126" i="11"/>
  <c r="F122" i="11"/>
  <c r="F147" i="11"/>
  <c r="F123" i="11"/>
  <c r="F56" i="8"/>
  <c r="F52" i="8"/>
  <c r="F51" i="8" s="1"/>
  <c r="Q54" i="8"/>
  <c r="Q100" i="4"/>
  <c r="G154" i="23"/>
  <c r="G158" i="23"/>
  <c r="G155" i="23"/>
  <c r="G151" i="23"/>
  <c r="G163" i="23"/>
  <c r="G161" i="23"/>
  <c r="G157" i="23"/>
  <c r="G61" i="20"/>
  <c r="D116" i="4"/>
  <c r="U176" i="23"/>
  <c r="U172" i="23"/>
  <c r="U171" i="23"/>
  <c r="U170" i="23"/>
  <c r="U179" i="23"/>
  <c r="U62" i="20"/>
  <c r="D171" i="23"/>
  <c r="O137" i="23"/>
  <c r="O143" i="23"/>
  <c r="O139" i="23"/>
  <c r="O144" i="23"/>
  <c r="O140" i="23"/>
  <c r="O60" i="20"/>
  <c r="O57" i="20"/>
  <c r="O56" i="20" s="1"/>
  <c r="M161" i="23"/>
  <c r="M154" i="23"/>
  <c r="M160" i="23"/>
  <c r="M158" i="23"/>
  <c r="M155" i="23"/>
  <c r="M151" i="23"/>
  <c r="M163" i="23"/>
  <c r="M61" i="20"/>
  <c r="M57" i="20"/>
  <c r="M56" i="20" s="1"/>
  <c r="S153" i="23"/>
  <c r="K175" i="23"/>
  <c r="D161" i="23"/>
  <c r="D158" i="23"/>
  <c r="D154" i="23"/>
  <c r="D155" i="23"/>
  <c r="D151" i="23"/>
  <c r="D163" i="23"/>
  <c r="D61" i="20"/>
  <c r="D57" i="20"/>
  <c r="D56" i="20" s="1"/>
  <c r="O217" i="19"/>
  <c r="O176" i="19"/>
  <c r="O172" i="19"/>
  <c r="O168" i="19"/>
  <c r="O173" i="19"/>
  <c r="O169" i="19"/>
  <c r="O165" i="19"/>
  <c r="O167" i="19"/>
  <c r="O171" i="19"/>
  <c r="O80" i="16"/>
  <c r="O77" i="16"/>
  <c r="O76" i="16" s="1"/>
  <c r="C65" i="4"/>
  <c r="C138" i="4" s="1"/>
  <c r="M167" i="19"/>
  <c r="M217" i="19"/>
  <c r="M176" i="19"/>
  <c r="M172" i="19"/>
  <c r="M168" i="19"/>
  <c r="M173" i="19"/>
  <c r="M169" i="19"/>
  <c r="M165" i="19"/>
  <c r="M80" i="16"/>
  <c r="M77" i="16"/>
  <c r="M76" i="16" s="1"/>
  <c r="D167" i="19"/>
  <c r="D173" i="19"/>
  <c r="D169" i="19"/>
  <c r="D165" i="19"/>
  <c r="D172" i="19"/>
  <c r="D217" i="19"/>
  <c r="D176" i="19"/>
  <c r="D77" i="16"/>
  <c r="D76" i="16" s="1"/>
  <c r="D80" i="16"/>
  <c r="D168" i="19"/>
  <c r="T175" i="18"/>
  <c r="T167" i="18"/>
  <c r="T163" i="18"/>
  <c r="T172" i="18"/>
  <c r="T168" i="18"/>
  <c r="T164" i="18"/>
  <c r="T173" i="18"/>
  <c r="T169" i="18"/>
  <c r="T165" i="18"/>
  <c r="T161" i="18"/>
  <c r="T217" i="18"/>
  <c r="T174" i="18"/>
  <c r="T170" i="18"/>
  <c r="T162" i="18"/>
  <c r="T97" i="16"/>
  <c r="T95" i="16" s="1"/>
  <c r="M172" i="18"/>
  <c r="M168" i="18"/>
  <c r="M164" i="18"/>
  <c r="M173" i="18"/>
  <c r="M169" i="18"/>
  <c r="M165" i="18"/>
  <c r="M161" i="18"/>
  <c r="M217" i="18"/>
  <c r="M174" i="18"/>
  <c r="M170" i="18"/>
  <c r="M162" i="18"/>
  <c r="M167" i="18"/>
  <c r="M175" i="18"/>
  <c r="M163" i="18"/>
  <c r="M97" i="16"/>
  <c r="M95" i="16" s="1"/>
  <c r="M171" i="18"/>
  <c r="I171" i="17"/>
  <c r="I191" i="19"/>
  <c r="I187" i="19"/>
  <c r="I183" i="19"/>
  <c r="I229" i="19"/>
  <c r="I192" i="19"/>
  <c r="I188" i="19"/>
  <c r="I185" i="19"/>
  <c r="I81" i="16"/>
  <c r="I77" i="16"/>
  <c r="I76" i="16" s="1"/>
  <c r="F160" i="18"/>
  <c r="O173" i="18"/>
  <c r="O169" i="18"/>
  <c r="O165" i="18"/>
  <c r="O161" i="18"/>
  <c r="O217" i="18"/>
  <c r="O174" i="18"/>
  <c r="O170" i="18"/>
  <c r="O162" i="18"/>
  <c r="O175" i="18"/>
  <c r="O167" i="18"/>
  <c r="O163" i="18"/>
  <c r="O164" i="18"/>
  <c r="O172" i="18"/>
  <c r="O97" i="16"/>
  <c r="O95" i="16" s="1"/>
  <c r="O168" i="18"/>
  <c r="N211" i="15"/>
  <c r="N220" i="15"/>
  <c r="N217" i="15"/>
  <c r="N213" i="15"/>
  <c r="N209" i="15"/>
  <c r="N218" i="15"/>
  <c r="N214" i="15"/>
  <c r="N210" i="15"/>
  <c r="N253" i="15"/>
  <c r="N71" i="12"/>
  <c r="N70" i="12" s="1"/>
  <c r="N78" i="12"/>
  <c r="B91" i="16"/>
  <c r="B89" i="16" s="1"/>
  <c r="B101" i="16"/>
  <c r="B164" i="4" s="1"/>
  <c r="B52" i="16"/>
  <c r="B62" i="4"/>
  <c r="B135" i="4" s="1"/>
  <c r="S160" i="17"/>
  <c r="M71" i="12"/>
  <c r="M70" i="12" s="1"/>
  <c r="M185" i="15"/>
  <c r="M76" i="12"/>
  <c r="M182" i="15"/>
  <c r="M178" i="15"/>
  <c r="M233" i="15"/>
  <c r="M183" i="15"/>
  <c r="M179" i="15"/>
  <c r="M176" i="15"/>
  <c r="M171" i="15" s="1"/>
  <c r="K160" i="17"/>
  <c r="Q55" i="4"/>
  <c r="T172" i="17"/>
  <c r="T168" i="17"/>
  <c r="T164" i="17"/>
  <c r="T173" i="17"/>
  <c r="T169" i="17"/>
  <c r="T165" i="17"/>
  <c r="T161" i="17"/>
  <c r="T53" i="16"/>
  <c r="T174" i="17"/>
  <c r="T170" i="17"/>
  <c r="T166" i="17"/>
  <c r="T162" i="17"/>
  <c r="T167" i="17"/>
  <c r="T175" i="17"/>
  <c r="T163" i="17"/>
  <c r="Q71" i="12"/>
  <c r="Q70" i="12" s="1"/>
  <c r="U181" i="15"/>
  <c r="W98" i="12"/>
  <c r="W159" i="4" s="1"/>
  <c r="W63" i="12"/>
  <c r="W86" i="12"/>
  <c r="W57" i="4"/>
  <c r="W132" i="4" s="1"/>
  <c r="L3" i="4"/>
  <c r="L5" i="4"/>
  <c r="D63" i="12"/>
  <c r="O41" i="6"/>
  <c r="W5" i="7"/>
  <c r="R5" i="5"/>
  <c r="M59" i="8"/>
  <c r="M52" i="4"/>
  <c r="C59" i="8"/>
  <c r="C52" i="4"/>
  <c r="S5" i="7"/>
  <c r="I5" i="7"/>
  <c r="S86" i="12"/>
  <c r="S57" i="4"/>
  <c r="S132" i="4" s="1"/>
  <c r="V5" i="7"/>
  <c r="J44" i="6"/>
  <c r="E27" i="5"/>
  <c r="T47" i="6"/>
  <c r="Q5" i="6"/>
  <c r="M5" i="6"/>
  <c r="M47" i="6" s="1"/>
  <c r="F27" i="5"/>
  <c r="G98" i="12"/>
  <c r="G159" i="4" s="1"/>
  <c r="G63" i="12"/>
  <c r="G86" i="12"/>
  <c r="G57" i="4"/>
  <c r="G132" i="4" s="1"/>
  <c r="P74" i="24"/>
  <c r="P171" i="4" s="1"/>
  <c r="P69" i="4"/>
  <c r="P142" i="4" s="1"/>
  <c r="K143" i="23"/>
  <c r="K139" i="23"/>
  <c r="K144" i="23"/>
  <c r="K140" i="23"/>
  <c r="K137" i="23"/>
  <c r="K60" i="20"/>
  <c r="K57" i="20"/>
  <c r="K56" i="20" s="1"/>
  <c r="T74" i="24"/>
  <c r="T171" i="4" s="1"/>
  <c r="T69" i="4"/>
  <c r="T142" i="4" s="1"/>
  <c r="M176" i="23"/>
  <c r="M170" i="23"/>
  <c r="M179" i="23"/>
  <c r="M62" i="20"/>
  <c r="M172" i="23"/>
  <c r="B74" i="24"/>
  <c r="B171" i="4" s="1"/>
  <c r="B69" i="4"/>
  <c r="B142" i="4" s="1"/>
  <c r="K141" i="23"/>
  <c r="S74" i="24"/>
  <c r="S171" i="4" s="1"/>
  <c r="S69" i="4"/>
  <c r="S142" i="4" s="1"/>
  <c r="I165" i="23"/>
  <c r="O141" i="23"/>
  <c r="W160" i="23"/>
  <c r="K163" i="23"/>
  <c r="K161" i="23"/>
  <c r="K157" i="23"/>
  <c r="K154" i="23"/>
  <c r="K158" i="23"/>
  <c r="K155" i="23"/>
  <c r="K151" i="23"/>
  <c r="K61" i="20"/>
  <c r="D157" i="23"/>
  <c r="B163" i="23"/>
  <c r="B161" i="23"/>
  <c r="B158" i="23"/>
  <c r="B154" i="23"/>
  <c r="B155" i="23"/>
  <c r="B151" i="23"/>
  <c r="B61" i="20"/>
  <c r="B57" i="20"/>
  <c r="B56" i="20" s="1"/>
  <c r="Q146" i="23"/>
  <c r="G217" i="19"/>
  <c r="G176" i="19"/>
  <c r="G172" i="19"/>
  <c r="G168" i="19"/>
  <c r="G173" i="19"/>
  <c r="G169" i="19"/>
  <c r="G165" i="19"/>
  <c r="G167" i="19"/>
  <c r="G171" i="19"/>
  <c r="G80" i="16"/>
  <c r="G77" i="16"/>
  <c r="G76" i="16" s="1"/>
  <c r="G74" i="24"/>
  <c r="G171" i="4" s="1"/>
  <c r="G69" i="4"/>
  <c r="G142" i="4" s="1"/>
  <c r="F178" i="19"/>
  <c r="N65" i="4"/>
  <c r="N138" i="4" s="1"/>
  <c r="D229" i="19"/>
  <c r="D192" i="19"/>
  <c r="D188" i="19"/>
  <c r="D185" i="19"/>
  <c r="D183" i="19"/>
  <c r="D191" i="19"/>
  <c r="D187" i="19"/>
  <c r="D81" i="16"/>
  <c r="C175" i="18"/>
  <c r="C167" i="18"/>
  <c r="C163" i="18"/>
  <c r="C172" i="18"/>
  <c r="C168" i="18"/>
  <c r="C164" i="18"/>
  <c r="C173" i="18"/>
  <c r="C169" i="18"/>
  <c r="C165" i="18"/>
  <c r="C161" i="18"/>
  <c r="C174" i="18"/>
  <c r="C162" i="18"/>
  <c r="C97" i="16"/>
  <c r="C95" i="16" s="1"/>
  <c r="C170" i="18"/>
  <c r="C217" i="18"/>
  <c r="C166" i="18"/>
  <c r="O173" i="17"/>
  <c r="O169" i="17"/>
  <c r="O165" i="17"/>
  <c r="O161" i="17"/>
  <c r="O53" i="16"/>
  <c r="O174" i="17"/>
  <c r="O170" i="17"/>
  <c r="O166" i="17"/>
  <c r="O162" i="17"/>
  <c r="O175" i="17"/>
  <c r="O167" i="17"/>
  <c r="O163" i="17"/>
  <c r="O164" i="17"/>
  <c r="O168" i="17"/>
  <c r="O172" i="17"/>
  <c r="K190" i="19"/>
  <c r="I184" i="19"/>
  <c r="F211" i="15"/>
  <c r="F217" i="15"/>
  <c r="F213" i="15"/>
  <c r="F209" i="15"/>
  <c r="F253" i="15"/>
  <c r="F218" i="15"/>
  <c r="F214" i="15"/>
  <c r="F210" i="15"/>
  <c r="F78" i="12"/>
  <c r="F71" i="12"/>
  <c r="F70" i="12" s="1"/>
  <c r="B160" i="17"/>
  <c r="B160" i="18"/>
  <c r="R91" i="16"/>
  <c r="R101" i="16"/>
  <c r="R164" i="4" s="1"/>
  <c r="R52" i="16"/>
  <c r="R62" i="4"/>
  <c r="R135" i="4" s="1"/>
  <c r="E71" i="12"/>
  <c r="E70" i="12" s="1"/>
  <c r="E185" i="15"/>
  <c r="E76" i="12"/>
  <c r="E182" i="15"/>
  <c r="E178" i="15"/>
  <c r="E233" i="15"/>
  <c r="E183" i="15"/>
  <c r="E179" i="15"/>
  <c r="E176" i="15"/>
  <c r="J91" i="16"/>
  <c r="J101" i="16"/>
  <c r="J164" i="4" s="1"/>
  <c r="J52" i="16"/>
  <c r="J62" i="4"/>
  <c r="J135" i="4" s="1"/>
  <c r="I55" i="4"/>
  <c r="M181" i="15"/>
  <c r="D3" i="4"/>
  <c r="D5" i="4"/>
  <c r="U115" i="11"/>
  <c r="U107" i="11"/>
  <c r="U136" i="11"/>
  <c r="U112" i="11"/>
  <c r="U108" i="11"/>
  <c r="U113" i="11"/>
  <c r="U109" i="11"/>
  <c r="U105" i="11"/>
  <c r="U55" i="8"/>
  <c r="U52" i="8"/>
  <c r="U51" i="8" s="1"/>
  <c r="U106" i="11"/>
  <c r="O5" i="7"/>
  <c r="O52" i="7" s="1"/>
  <c r="N43" i="6"/>
  <c r="D42" i="6"/>
  <c r="D47" i="6"/>
  <c r="J48" i="5"/>
  <c r="T65" i="8"/>
  <c r="T154" i="4" s="1"/>
  <c r="T52" i="4"/>
  <c r="T59" i="8"/>
  <c r="J59" i="8"/>
  <c r="J52" i="4"/>
  <c r="J43" i="6"/>
  <c r="J41" i="6" s="1"/>
  <c r="O27" i="5"/>
  <c r="B44" i="6"/>
  <c r="K27" i="5"/>
  <c r="L47" i="6"/>
  <c r="P27" i="5"/>
  <c r="I5" i="6"/>
  <c r="N27" i="5"/>
  <c r="N173" i="17"/>
  <c r="N169" i="17"/>
  <c r="N165" i="17"/>
  <c r="N161" i="17"/>
  <c r="N53" i="16"/>
  <c r="N174" i="17"/>
  <c r="N170" i="17"/>
  <c r="N166" i="17"/>
  <c r="N162" i="17"/>
  <c r="N175" i="17"/>
  <c r="N167" i="17"/>
  <c r="N163" i="17"/>
  <c r="N164" i="17"/>
  <c r="N168" i="17"/>
  <c r="N172" i="17"/>
  <c r="H98" i="12"/>
  <c r="H159" i="4" s="1"/>
  <c r="H86" i="12"/>
  <c r="H57" i="4"/>
  <c r="H132" i="4" s="1"/>
  <c r="F5" i="7"/>
  <c r="F55" i="7" s="1"/>
  <c r="L74" i="24"/>
  <c r="L171" i="4" s="1"/>
  <c r="L69" i="4"/>
  <c r="L142" i="4" s="1"/>
  <c r="E176" i="23"/>
  <c r="E172" i="23"/>
  <c r="E171" i="23"/>
  <c r="E179" i="23"/>
  <c r="E170" i="23"/>
  <c r="E165" i="23" s="1"/>
  <c r="E62" i="20"/>
  <c r="M74" i="24"/>
  <c r="M171" i="4" s="1"/>
  <c r="M69" i="4"/>
  <c r="M142" i="4" s="1"/>
  <c r="R116" i="4"/>
  <c r="Q74" i="24"/>
  <c r="Q171" i="4" s="1"/>
  <c r="Q69" i="4"/>
  <c r="Q142" i="4" s="1"/>
  <c r="U175" i="23"/>
  <c r="W153" i="23"/>
  <c r="F137" i="23"/>
  <c r="F143" i="23"/>
  <c r="F139" i="23"/>
  <c r="F140" i="23"/>
  <c r="F144" i="23"/>
  <c r="F60" i="20"/>
  <c r="F57" i="20"/>
  <c r="F56" i="20" s="1"/>
  <c r="T175" i="23"/>
  <c r="J170" i="23"/>
  <c r="J172" i="23"/>
  <c r="J179" i="23"/>
  <c r="J176" i="23"/>
  <c r="J62" i="20"/>
  <c r="M157" i="23"/>
  <c r="V158" i="23"/>
  <c r="V161" i="23"/>
  <c r="V154" i="23"/>
  <c r="V155" i="23"/>
  <c r="V151" i="23"/>
  <c r="V163" i="23"/>
  <c r="V153" i="23"/>
  <c r="V157" i="23"/>
  <c r="V61" i="20"/>
  <c r="T161" i="23"/>
  <c r="T163" i="23"/>
  <c r="T154" i="23"/>
  <c r="T158" i="23"/>
  <c r="T155" i="23"/>
  <c r="T151" i="23"/>
  <c r="T61" i="20"/>
  <c r="T57" i="20"/>
  <c r="T56" i="20" s="1"/>
  <c r="J175" i="23"/>
  <c r="H229" i="19"/>
  <c r="H192" i="19"/>
  <c r="H188" i="19"/>
  <c r="H185" i="19"/>
  <c r="H183" i="19"/>
  <c r="H191" i="19"/>
  <c r="H187" i="19"/>
  <c r="H81" i="16"/>
  <c r="W65" i="4"/>
  <c r="W138" i="4" s="1"/>
  <c r="R178" i="19"/>
  <c r="P173" i="19"/>
  <c r="P169" i="19"/>
  <c r="P165" i="19"/>
  <c r="P167" i="19"/>
  <c r="P217" i="19"/>
  <c r="P176" i="19"/>
  <c r="P168" i="19"/>
  <c r="P172" i="19"/>
  <c r="P80" i="16"/>
  <c r="P77" i="16"/>
  <c r="P76" i="16" s="1"/>
  <c r="S184" i="19"/>
  <c r="M171" i="19"/>
  <c r="T167" i="19"/>
  <c r="T173" i="19"/>
  <c r="T169" i="19"/>
  <c r="T165" i="19"/>
  <c r="T168" i="19"/>
  <c r="T172" i="19"/>
  <c r="T217" i="19"/>
  <c r="T176" i="19"/>
  <c r="T77" i="16"/>
  <c r="T76" i="16" s="1"/>
  <c r="T80" i="16"/>
  <c r="D171" i="19"/>
  <c r="G173" i="17"/>
  <c r="G169" i="17"/>
  <c r="G165" i="17"/>
  <c r="G161" i="17"/>
  <c r="G53" i="16"/>
  <c r="G174" i="17"/>
  <c r="G170" i="17"/>
  <c r="G166" i="17"/>
  <c r="G162" i="17"/>
  <c r="G175" i="17"/>
  <c r="G167" i="17"/>
  <c r="G163" i="17"/>
  <c r="G172" i="17"/>
  <c r="G164" i="17"/>
  <c r="G168" i="17"/>
  <c r="V160" i="18"/>
  <c r="G173" i="18"/>
  <c r="G169" i="18"/>
  <c r="G165" i="18"/>
  <c r="G161" i="18"/>
  <c r="G217" i="18"/>
  <c r="G174" i="18"/>
  <c r="G170" i="18"/>
  <c r="G162" i="18"/>
  <c r="G175" i="18"/>
  <c r="G167" i="18"/>
  <c r="G163" i="18"/>
  <c r="G168" i="18"/>
  <c r="G164" i="18"/>
  <c r="G172" i="18"/>
  <c r="G97" i="16"/>
  <c r="G95" i="16" s="1"/>
  <c r="N171" i="17"/>
  <c r="R160" i="18"/>
  <c r="V216" i="15"/>
  <c r="Q217" i="18"/>
  <c r="R160" i="17"/>
  <c r="J217" i="15"/>
  <c r="J213" i="15"/>
  <c r="J209" i="15"/>
  <c r="J253" i="15"/>
  <c r="J218" i="15"/>
  <c r="J214" i="15"/>
  <c r="J210" i="15"/>
  <c r="J71" i="12"/>
  <c r="J70" i="12" s="1"/>
  <c r="J211" i="15"/>
  <c r="J78" i="12"/>
  <c r="J160" i="17"/>
  <c r="U86" i="12"/>
  <c r="U63" i="12"/>
  <c r="U57" i="4"/>
  <c r="U132" i="4" s="1"/>
  <c r="P117" i="11"/>
  <c r="E181" i="15"/>
  <c r="O98" i="12"/>
  <c r="O159" i="4" s="1"/>
  <c r="O86" i="12"/>
  <c r="O63" i="12"/>
  <c r="O57" i="4"/>
  <c r="O132" i="4" s="1"/>
  <c r="M115" i="11"/>
  <c r="M107" i="11"/>
  <c r="M136" i="11"/>
  <c r="M112" i="11"/>
  <c r="M108" i="11"/>
  <c r="M113" i="11"/>
  <c r="M109" i="11"/>
  <c r="M105" i="11"/>
  <c r="M55" i="8"/>
  <c r="M52" i="8"/>
  <c r="M51" i="8" s="1"/>
  <c r="M106" i="11"/>
  <c r="L181" i="15"/>
  <c r="V132" i="11"/>
  <c r="V129" i="11"/>
  <c r="V125" i="11"/>
  <c r="V130" i="11"/>
  <c r="V126" i="11"/>
  <c r="V122" i="11"/>
  <c r="V147" i="11"/>
  <c r="V123" i="11"/>
  <c r="V56" i="8"/>
  <c r="V52" i="8"/>
  <c r="V51" i="8" s="1"/>
  <c r="T63" i="12"/>
  <c r="G5" i="7"/>
  <c r="G52" i="7" s="1"/>
  <c r="N46" i="6"/>
  <c r="N44" i="6"/>
  <c r="D43" i="6"/>
  <c r="B48" i="5"/>
  <c r="E59" i="8"/>
  <c r="E52" i="4"/>
  <c r="K5" i="7"/>
  <c r="K53" i="7" s="1"/>
  <c r="V45" i="6"/>
  <c r="B43" i="6"/>
  <c r="Q117" i="11"/>
  <c r="I117" i="11"/>
  <c r="K48" i="6"/>
  <c r="P54" i="7"/>
  <c r="H27" i="5"/>
  <c r="E5" i="6"/>
  <c r="D74" i="24"/>
  <c r="D171" i="4" s="1"/>
  <c r="D69" i="4"/>
  <c r="D142" i="4" s="1"/>
  <c r="J116" i="4"/>
  <c r="H74" i="24"/>
  <c r="H171" i="4" s="1"/>
  <c r="H69" i="4"/>
  <c r="H142" i="4" s="1"/>
  <c r="O153" i="23"/>
  <c r="G137" i="23"/>
  <c r="G143" i="23"/>
  <c r="G139" i="23"/>
  <c r="G144" i="23"/>
  <c r="G140" i="23"/>
  <c r="G60" i="20"/>
  <c r="G57" i="20"/>
  <c r="G56" i="20" s="1"/>
  <c r="O160" i="23"/>
  <c r="R163" i="23"/>
  <c r="R161" i="23"/>
  <c r="R154" i="23"/>
  <c r="R158" i="23"/>
  <c r="R151" i="23"/>
  <c r="R155" i="23"/>
  <c r="R61" i="20"/>
  <c r="R57" i="20"/>
  <c r="R56" i="20" s="1"/>
  <c r="B175" i="23"/>
  <c r="P65" i="4"/>
  <c r="P138" i="4" s="1"/>
  <c r="F65" i="4"/>
  <c r="F138" i="4" s="1"/>
  <c r="T229" i="19"/>
  <c r="T192" i="19"/>
  <c r="T188" i="19"/>
  <c r="T191" i="19"/>
  <c r="T187" i="19"/>
  <c r="T185" i="19"/>
  <c r="T183" i="19"/>
  <c r="T81" i="16"/>
  <c r="K184" i="19"/>
  <c r="E167" i="19"/>
  <c r="E217" i="19"/>
  <c r="E176" i="19"/>
  <c r="E172" i="19"/>
  <c r="E168" i="19"/>
  <c r="E173" i="19"/>
  <c r="E169" i="19"/>
  <c r="E165" i="19"/>
  <c r="E80" i="16"/>
  <c r="E77" i="16"/>
  <c r="E76" i="16" s="1"/>
  <c r="L175" i="18"/>
  <c r="L167" i="18"/>
  <c r="L163" i="18"/>
  <c r="L172" i="18"/>
  <c r="L168" i="18"/>
  <c r="L164" i="18"/>
  <c r="L173" i="18"/>
  <c r="L169" i="18"/>
  <c r="L165" i="18"/>
  <c r="L161" i="18"/>
  <c r="L217" i="18"/>
  <c r="L174" i="18"/>
  <c r="L170" i="18"/>
  <c r="L162" i="18"/>
  <c r="L97" i="16"/>
  <c r="L95" i="16" s="1"/>
  <c r="J217" i="18"/>
  <c r="J174" i="18"/>
  <c r="J170" i="18"/>
  <c r="J162" i="18"/>
  <c r="J175" i="18"/>
  <c r="J167" i="18"/>
  <c r="J163" i="18"/>
  <c r="J172" i="18"/>
  <c r="J168" i="18"/>
  <c r="J164" i="18"/>
  <c r="J173" i="18"/>
  <c r="J169" i="18"/>
  <c r="J165" i="18"/>
  <c r="J161" i="18"/>
  <c r="J97" i="16"/>
  <c r="J95" i="16" s="1"/>
  <c r="C190" i="19"/>
  <c r="V173" i="17"/>
  <c r="V169" i="17"/>
  <c r="V165" i="17"/>
  <c r="V161" i="17"/>
  <c r="V53" i="16"/>
  <c r="V174" i="17"/>
  <c r="V170" i="17"/>
  <c r="V166" i="17"/>
  <c r="V162" i="17"/>
  <c r="V175" i="17"/>
  <c r="V167" i="17"/>
  <c r="V163" i="17"/>
  <c r="V164" i="17"/>
  <c r="V168" i="17"/>
  <c r="V172" i="17"/>
  <c r="P173" i="18"/>
  <c r="P169" i="18"/>
  <c r="P165" i="18"/>
  <c r="P161" i="18"/>
  <c r="P217" i="18"/>
  <c r="P174" i="18"/>
  <c r="P170" i="18"/>
  <c r="P162" i="18"/>
  <c r="P175" i="18"/>
  <c r="P167" i="18"/>
  <c r="P163" i="18"/>
  <c r="P172" i="18"/>
  <c r="P168" i="18"/>
  <c r="P164" i="18"/>
  <c r="P97" i="16"/>
  <c r="P95" i="16" s="1"/>
  <c r="U160" i="18"/>
  <c r="F171" i="17"/>
  <c r="N216" i="15"/>
  <c r="T176" i="15"/>
  <c r="T185" i="15"/>
  <c r="T76" i="12"/>
  <c r="T182" i="15"/>
  <c r="T178" i="15"/>
  <c r="T233" i="15"/>
  <c r="T183" i="15"/>
  <c r="T179" i="15"/>
  <c r="T71" i="12"/>
  <c r="T70" i="12" s="1"/>
  <c r="L172" i="17"/>
  <c r="L168" i="17"/>
  <c r="L164" i="17"/>
  <c r="L173" i="17"/>
  <c r="L169" i="17"/>
  <c r="L165" i="17"/>
  <c r="L161" i="17"/>
  <c r="L53" i="16"/>
  <c r="L174" i="17"/>
  <c r="L170" i="17"/>
  <c r="L166" i="17"/>
  <c r="L162" i="17"/>
  <c r="L163" i="17"/>
  <c r="L167" i="17"/>
  <c r="L175" i="17"/>
  <c r="H117" i="11"/>
  <c r="E115" i="11"/>
  <c r="E107" i="11"/>
  <c r="E136" i="11"/>
  <c r="E112" i="11"/>
  <c r="E108" i="11"/>
  <c r="E113" i="11"/>
  <c r="E109" i="11"/>
  <c r="E105" i="11"/>
  <c r="E55" i="8"/>
  <c r="E106" i="11"/>
  <c r="E52" i="8"/>
  <c r="E51" i="8" s="1"/>
  <c r="D181" i="15"/>
  <c r="S3" i="4"/>
  <c r="S5" i="4"/>
  <c r="S176" i="15"/>
  <c r="S71" i="12"/>
  <c r="S70" i="12" s="1"/>
  <c r="S185" i="15"/>
  <c r="S76" i="12"/>
  <c r="S182" i="15"/>
  <c r="S178" i="15"/>
  <c r="S183" i="15"/>
  <c r="S233" i="15"/>
  <c r="S179" i="15"/>
  <c r="R98" i="12"/>
  <c r="R159" i="4" s="1"/>
  <c r="I71" i="12"/>
  <c r="I70" i="12" s="1"/>
  <c r="Q5" i="4"/>
  <c r="Q3" i="4"/>
  <c r="N132" i="11"/>
  <c r="N129" i="11"/>
  <c r="N125" i="11"/>
  <c r="N130" i="11"/>
  <c r="N126" i="11"/>
  <c r="N122" i="11"/>
  <c r="N147" i="11"/>
  <c r="N123" i="11"/>
  <c r="N56" i="8"/>
  <c r="N52" i="8"/>
  <c r="N51" i="8" s="1"/>
  <c r="S106" i="11"/>
  <c r="S115" i="11"/>
  <c r="S107" i="11"/>
  <c r="S136" i="11"/>
  <c r="S112" i="11"/>
  <c r="S108" i="11"/>
  <c r="S55" i="8"/>
  <c r="S109" i="11"/>
  <c r="S105" i="11"/>
  <c r="S52" i="8"/>
  <c r="S51" i="8" s="1"/>
  <c r="S113" i="11"/>
  <c r="D171" i="17"/>
  <c r="F43" i="6"/>
  <c r="F48" i="6"/>
  <c r="R45" i="6"/>
  <c r="R5" i="4"/>
  <c r="R3" i="4"/>
  <c r="Q100" i="11"/>
  <c r="L65" i="8"/>
  <c r="L154" i="4" s="1"/>
  <c r="L52" i="4"/>
  <c r="L59" i="8"/>
  <c r="B59" i="8"/>
  <c r="B52" i="4"/>
  <c r="N45" i="6"/>
  <c r="P41" i="6"/>
  <c r="K86" i="12"/>
  <c r="K57" i="4"/>
  <c r="K132" i="4" s="1"/>
  <c r="C48" i="6"/>
  <c r="R46" i="6"/>
  <c r="P55" i="7"/>
  <c r="C27" i="5"/>
  <c r="W47" i="6"/>
  <c r="I27" i="5"/>
  <c r="Q5" i="5"/>
  <c r="J46" i="6"/>
  <c r="W44" i="6"/>
  <c r="S5" i="6"/>
  <c r="W46" i="6"/>
  <c r="T27" i="5"/>
  <c r="C55" i="7"/>
  <c r="T146" i="23" l="1"/>
  <c r="R113" i="4"/>
  <c r="R77" i="20"/>
  <c r="R168" i="4" s="1"/>
  <c r="J113" i="4"/>
  <c r="J77" i="20"/>
  <c r="J168" i="4" s="1"/>
  <c r="F115" i="4"/>
  <c r="F79" i="20"/>
  <c r="F170" i="4" s="1"/>
  <c r="T113" i="4"/>
  <c r="T77" i="20"/>
  <c r="T168" i="4" s="1"/>
  <c r="U146" i="23"/>
  <c r="V132" i="23"/>
  <c r="H114" i="4"/>
  <c r="H78" i="20"/>
  <c r="H169" i="4" s="1"/>
  <c r="G132" i="23"/>
  <c r="M165" i="23"/>
  <c r="O146" i="23"/>
  <c r="Q113" i="4"/>
  <c r="Q59" i="20"/>
  <c r="Q77" i="20"/>
  <c r="Q168" i="4" s="1"/>
  <c r="T165" i="23"/>
  <c r="C146" i="23"/>
  <c r="P113" i="4"/>
  <c r="P59" i="20"/>
  <c r="P77" i="20"/>
  <c r="P168" i="4" s="1"/>
  <c r="P114" i="4"/>
  <c r="P78" i="20"/>
  <c r="P169" i="4" s="1"/>
  <c r="V115" i="4"/>
  <c r="V79" i="20"/>
  <c r="V170" i="4" s="1"/>
  <c r="I114" i="4"/>
  <c r="I78" i="20"/>
  <c r="I169" i="4" s="1"/>
  <c r="I59" i="20"/>
  <c r="E146" i="23"/>
  <c r="H59" i="20"/>
  <c r="J55" i="7"/>
  <c r="E55" i="7"/>
  <c r="M55" i="7"/>
  <c r="D146" i="23"/>
  <c r="H54" i="7"/>
  <c r="C53" i="7"/>
  <c r="C52" i="7"/>
  <c r="C47" i="7" s="1"/>
  <c r="R53" i="7"/>
  <c r="I178" i="19"/>
  <c r="O160" i="19"/>
  <c r="S160" i="19"/>
  <c r="D178" i="19"/>
  <c r="E110" i="4"/>
  <c r="E102" i="16"/>
  <c r="E165" i="4" s="1"/>
  <c r="L178" i="19"/>
  <c r="M110" i="4"/>
  <c r="M102" i="16"/>
  <c r="M165" i="4" s="1"/>
  <c r="M54" i="7"/>
  <c r="M47" i="7" s="1"/>
  <c r="G160" i="19"/>
  <c r="U54" i="7"/>
  <c r="Q160" i="18"/>
  <c r="H62" i="4"/>
  <c r="H135" i="4" s="1"/>
  <c r="H91" i="16"/>
  <c r="H89" i="16" s="1"/>
  <c r="H52" i="16"/>
  <c r="H61" i="4" s="1"/>
  <c r="H134" i="4" s="1"/>
  <c r="B55" i="7"/>
  <c r="D54" i="7"/>
  <c r="T52" i="7"/>
  <c r="Q204" i="15"/>
  <c r="O204" i="15"/>
  <c r="N204" i="15"/>
  <c r="L107" i="4"/>
  <c r="L101" i="12"/>
  <c r="L162" i="4" s="1"/>
  <c r="B105" i="4"/>
  <c r="B99" i="12"/>
  <c r="B160" i="4" s="1"/>
  <c r="B75" i="12"/>
  <c r="M107" i="4"/>
  <c r="M101" i="12"/>
  <c r="M162" i="4" s="1"/>
  <c r="L171" i="15"/>
  <c r="S171" i="15"/>
  <c r="B54" i="7"/>
  <c r="H73" i="12"/>
  <c r="H104" i="4"/>
  <c r="N75" i="12"/>
  <c r="N105" i="4"/>
  <c r="N99" i="12"/>
  <c r="N160" i="4" s="1"/>
  <c r="F75" i="12"/>
  <c r="F99" i="12"/>
  <c r="F160" i="4" s="1"/>
  <c r="F105" i="4"/>
  <c r="B52" i="7"/>
  <c r="F171" i="15"/>
  <c r="D55" i="7"/>
  <c r="R55" i="7"/>
  <c r="H52" i="7"/>
  <c r="E54" i="7"/>
  <c r="H53" i="7"/>
  <c r="D53" i="7"/>
  <c r="J52" i="7"/>
  <c r="E53" i="7"/>
  <c r="R52" i="7"/>
  <c r="R130" i="4"/>
  <c r="J53" i="7"/>
  <c r="U53" i="7"/>
  <c r="B101" i="4"/>
  <c r="B67" i="8"/>
  <c r="B156" i="4" s="1"/>
  <c r="U52" i="7"/>
  <c r="D65" i="8"/>
  <c r="D154" i="4" s="1"/>
  <c r="Q54" i="7"/>
  <c r="Q55" i="7"/>
  <c r="Q52" i="7"/>
  <c r="T55" i="7"/>
  <c r="T53" i="7"/>
  <c r="Q47" i="7"/>
  <c r="F52" i="7"/>
  <c r="H41" i="6"/>
  <c r="P47" i="7"/>
  <c r="L47" i="7"/>
  <c r="J47" i="5"/>
  <c r="V41" i="6"/>
  <c r="B41" i="6"/>
  <c r="J45" i="5"/>
  <c r="J41" i="5" s="1"/>
  <c r="W41" i="6"/>
  <c r="G43" i="5"/>
  <c r="G46" i="5"/>
  <c r="G44" i="5"/>
  <c r="G42" i="5"/>
  <c r="G45" i="5"/>
  <c r="G47" i="5"/>
  <c r="E79" i="16"/>
  <c r="E108" i="4" s="1"/>
  <c r="E109" i="4"/>
  <c r="C5" i="5"/>
  <c r="Q128" i="4"/>
  <c r="E160" i="19"/>
  <c r="H102" i="16"/>
  <c r="H165" i="4" s="1"/>
  <c r="H110" i="4"/>
  <c r="P5" i="5"/>
  <c r="P48" i="5" s="1"/>
  <c r="T129" i="4"/>
  <c r="D110" i="4"/>
  <c r="D102" i="16"/>
  <c r="D165" i="4" s="1"/>
  <c r="V54" i="7"/>
  <c r="V53" i="7"/>
  <c r="V52" i="7"/>
  <c r="C129" i="4"/>
  <c r="R44" i="5"/>
  <c r="R45" i="5"/>
  <c r="R43" i="5"/>
  <c r="R42" i="5"/>
  <c r="R46" i="5"/>
  <c r="R47" i="5"/>
  <c r="T160" i="17"/>
  <c r="Q130" i="4"/>
  <c r="E114" i="4"/>
  <c r="E78" i="20"/>
  <c r="E169" i="4" s="1"/>
  <c r="E59" i="20"/>
  <c r="C75" i="12"/>
  <c r="C105" i="4"/>
  <c r="C99" i="12"/>
  <c r="C160" i="4" s="1"/>
  <c r="T128" i="4"/>
  <c r="K160" i="18"/>
  <c r="C165" i="23"/>
  <c r="V59" i="20"/>
  <c r="V113" i="4"/>
  <c r="V77" i="20"/>
  <c r="V168" i="4" s="1"/>
  <c r="U129" i="4"/>
  <c r="J100" i="11"/>
  <c r="J146" i="23"/>
  <c r="S129" i="4"/>
  <c r="H51" i="4"/>
  <c r="N41" i="6"/>
  <c r="V55" i="7"/>
  <c r="R54" i="8"/>
  <c r="R100" i="4"/>
  <c r="R66" i="8"/>
  <c r="R155" i="4" s="1"/>
  <c r="C128" i="4"/>
  <c r="D101" i="16"/>
  <c r="D164" i="4" s="1"/>
  <c r="D52" i="16"/>
  <c r="D91" i="16"/>
  <c r="D62" i="4"/>
  <c r="D135" i="4" s="1"/>
  <c r="K101" i="12"/>
  <c r="K162" i="4" s="1"/>
  <c r="K107" i="4"/>
  <c r="Q178" i="19"/>
  <c r="L114" i="4"/>
  <c r="L59" i="20"/>
  <c r="L78" i="20"/>
  <c r="L169" i="4" s="1"/>
  <c r="T115" i="4"/>
  <c r="T79" i="20"/>
  <c r="T170" i="4" s="1"/>
  <c r="S42" i="6"/>
  <c r="S43" i="6"/>
  <c r="S44" i="6"/>
  <c r="S46" i="6"/>
  <c r="S45" i="6"/>
  <c r="S47" i="6"/>
  <c r="S128" i="4"/>
  <c r="W43" i="5"/>
  <c r="W45" i="5"/>
  <c r="W46" i="5"/>
  <c r="W44" i="5"/>
  <c r="W42" i="5"/>
  <c r="N117" i="11"/>
  <c r="L101" i="16"/>
  <c r="L164" i="4" s="1"/>
  <c r="L52" i="16"/>
  <c r="L91" i="16"/>
  <c r="L62" i="4"/>
  <c r="L135" i="4" s="1"/>
  <c r="T75" i="12"/>
  <c r="T105" i="4"/>
  <c r="T99" i="12"/>
  <c r="T160" i="4" s="1"/>
  <c r="R146" i="23"/>
  <c r="H5" i="5"/>
  <c r="M100" i="4"/>
  <c r="M54" i="8"/>
  <c r="M66" i="8"/>
  <c r="M155" i="4" s="1"/>
  <c r="J204" i="15"/>
  <c r="T160" i="19"/>
  <c r="P160" i="19"/>
  <c r="V146" i="23"/>
  <c r="O5" i="5"/>
  <c r="J89" i="16"/>
  <c r="F107" i="4"/>
  <c r="F101" i="12"/>
  <c r="F162" i="4" s="1"/>
  <c r="O91" i="16"/>
  <c r="O101" i="16"/>
  <c r="O164" i="4" s="1"/>
  <c r="O52" i="16"/>
  <c r="O62" i="4"/>
  <c r="O135" i="4" s="1"/>
  <c r="B59" i="20"/>
  <c r="B114" i="4"/>
  <c r="B78" i="20"/>
  <c r="B169" i="4" s="1"/>
  <c r="K114" i="4"/>
  <c r="K78" i="20"/>
  <c r="K169" i="4" s="1"/>
  <c r="K59" i="20"/>
  <c r="K113" i="4"/>
  <c r="K77" i="20"/>
  <c r="K168" i="4" s="1"/>
  <c r="R48" i="5"/>
  <c r="D55" i="4"/>
  <c r="D130" i="4" s="1"/>
  <c r="W96" i="12"/>
  <c r="W157" i="4" s="1"/>
  <c r="W55" i="4"/>
  <c r="D79" i="16"/>
  <c r="D108" i="4" s="1"/>
  <c r="D109" i="4"/>
  <c r="D114" i="4"/>
  <c r="D59" i="20"/>
  <c r="D78" i="20"/>
  <c r="D169" i="4" s="1"/>
  <c r="U165" i="23"/>
  <c r="G114" i="4"/>
  <c r="G78" i="20"/>
  <c r="G169" i="4" s="1"/>
  <c r="D5" i="5"/>
  <c r="R129" i="4"/>
  <c r="C100" i="11"/>
  <c r="K61" i="4"/>
  <c r="K134" i="4" s="1"/>
  <c r="O114" i="4"/>
  <c r="O78" i="20"/>
  <c r="O169" i="4" s="1"/>
  <c r="N54" i="7"/>
  <c r="N52" i="7"/>
  <c r="N53" i="7"/>
  <c r="J128" i="4"/>
  <c r="L130" i="4"/>
  <c r="J54" i="8"/>
  <c r="J100" i="4"/>
  <c r="J66" i="8"/>
  <c r="J155" i="4" s="1"/>
  <c r="F130" i="4"/>
  <c r="H160" i="18"/>
  <c r="D160" i="18"/>
  <c r="C178" i="19"/>
  <c r="S59" i="20"/>
  <c r="S114" i="4"/>
  <c r="S78" i="20"/>
  <c r="S169" i="4" s="1"/>
  <c r="K79" i="20"/>
  <c r="K170" i="4" s="1"/>
  <c r="K115" i="4"/>
  <c r="D160" i="17"/>
  <c r="M52" i="16"/>
  <c r="M91" i="16"/>
  <c r="M101" i="16"/>
  <c r="M164" i="4" s="1"/>
  <c r="M62" i="4"/>
  <c r="M135" i="4" s="1"/>
  <c r="K178" i="19"/>
  <c r="L165" i="23"/>
  <c r="V130" i="4"/>
  <c r="R128" i="4"/>
  <c r="T5" i="5"/>
  <c r="T48" i="5" s="1"/>
  <c r="L129" i="4"/>
  <c r="S100" i="11"/>
  <c r="S75" i="12"/>
  <c r="S105" i="4"/>
  <c r="S99" i="12"/>
  <c r="S160" i="4" s="1"/>
  <c r="L160" i="17"/>
  <c r="T110" i="4"/>
  <c r="T102" i="16"/>
  <c r="T165" i="4" s="1"/>
  <c r="G59" i="20"/>
  <c r="G113" i="4"/>
  <c r="G77" i="20"/>
  <c r="G168" i="4" s="1"/>
  <c r="E129" i="4"/>
  <c r="M100" i="11"/>
  <c r="J107" i="4"/>
  <c r="J73" i="12"/>
  <c r="J101" i="12"/>
  <c r="J162" i="4" s="1"/>
  <c r="G160" i="18"/>
  <c r="O53" i="7"/>
  <c r="O54" i="7"/>
  <c r="U100" i="4"/>
  <c r="U54" i="8"/>
  <c r="U66" i="8"/>
  <c r="U155" i="4" s="1"/>
  <c r="R100" i="16"/>
  <c r="R163" i="4" s="1"/>
  <c r="R61" i="4"/>
  <c r="R134" i="4" s="1"/>
  <c r="O160" i="17"/>
  <c r="B146" i="23"/>
  <c r="K146" i="23"/>
  <c r="K132" i="23"/>
  <c r="N107" i="4"/>
  <c r="N101" i="12"/>
  <c r="N162" i="4" s="1"/>
  <c r="N73" i="12"/>
  <c r="O160" i="18"/>
  <c r="F101" i="4"/>
  <c r="F67" i="8"/>
  <c r="F156" i="4" s="1"/>
  <c r="F54" i="8"/>
  <c r="S5" i="5"/>
  <c r="S48" i="5" s="1"/>
  <c r="B55" i="4"/>
  <c r="B130" i="4" s="1"/>
  <c r="V107" i="4"/>
  <c r="V101" i="12"/>
  <c r="V162" i="4" s="1"/>
  <c r="V73" i="12"/>
  <c r="W160" i="19"/>
  <c r="R165" i="23"/>
  <c r="N132" i="23"/>
  <c r="U5" i="5"/>
  <c r="U48" i="5" s="1"/>
  <c r="N55" i="7"/>
  <c r="C204" i="15"/>
  <c r="S146" i="23"/>
  <c r="D165" i="23"/>
  <c r="S178" i="19"/>
  <c r="W48" i="5"/>
  <c r="S130" i="4"/>
  <c r="K75" i="12"/>
  <c r="K105" i="4"/>
  <c r="K99" i="12"/>
  <c r="K160" i="4" s="1"/>
  <c r="M160" i="17"/>
  <c r="Q91" i="16"/>
  <c r="Q101" i="16"/>
  <c r="Q164" i="4" s="1"/>
  <c r="Q52" i="16"/>
  <c r="Q62" i="4"/>
  <c r="Q135" i="4" s="1"/>
  <c r="L79" i="16"/>
  <c r="L108" i="4" s="1"/>
  <c r="L109" i="4"/>
  <c r="H160" i="19"/>
  <c r="L146" i="23"/>
  <c r="W59" i="20"/>
  <c r="W77" i="20"/>
  <c r="W168" i="4" s="1"/>
  <c r="W113" i="4"/>
  <c r="B41" i="5"/>
  <c r="B129" i="4"/>
  <c r="E100" i="4"/>
  <c r="E54" i="8"/>
  <c r="E66" i="8"/>
  <c r="E155" i="4" s="1"/>
  <c r="Q44" i="5"/>
  <c r="Q43" i="5"/>
  <c r="Q42" i="5"/>
  <c r="Q47" i="5"/>
  <c r="Q46" i="5"/>
  <c r="Q45" i="5"/>
  <c r="T171" i="15"/>
  <c r="P160" i="18"/>
  <c r="L160" i="18"/>
  <c r="T178" i="19"/>
  <c r="V101" i="4"/>
  <c r="V67" i="8"/>
  <c r="V156" i="4" s="1"/>
  <c r="V54" i="8"/>
  <c r="O96" i="12"/>
  <c r="O157" i="4" s="1"/>
  <c r="O55" i="4"/>
  <c r="U55" i="4"/>
  <c r="U130" i="4" s="1"/>
  <c r="T79" i="16"/>
  <c r="T108" i="4" s="1"/>
  <c r="T109" i="4"/>
  <c r="P79" i="16"/>
  <c r="P109" i="4"/>
  <c r="P101" i="16"/>
  <c r="P164" i="4" s="1"/>
  <c r="H178" i="19"/>
  <c r="J165" i="23"/>
  <c r="K5" i="5"/>
  <c r="S48" i="6"/>
  <c r="J129" i="4"/>
  <c r="U100" i="11"/>
  <c r="I130" i="4"/>
  <c r="E75" i="12"/>
  <c r="E105" i="4"/>
  <c r="E99" i="12"/>
  <c r="E160" i="4" s="1"/>
  <c r="E5" i="5"/>
  <c r="E48" i="5" s="1"/>
  <c r="W54" i="7"/>
  <c r="W53" i="7"/>
  <c r="I79" i="16"/>
  <c r="I108" i="4" s="1"/>
  <c r="I110" i="4"/>
  <c r="I102" i="16"/>
  <c r="I165" i="4" s="1"/>
  <c r="V5" i="5"/>
  <c r="V48" i="5" s="1"/>
  <c r="L41" i="6"/>
  <c r="C171" i="15"/>
  <c r="U75" i="12"/>
  <c r="U105" i="4"/>
  <c r="U99" i="12"/>
  <c r="U160" i="4" s="1"/>
  <c r="F114" i="4"/>
  <c r="F78" i="20"/>
  <c r="F169" i="4" s="1"/>
  <c r="C115" i="4"/>
  <c r="C79" i="20"/>
  <c r="C170" i="4" s="1"/>
  <c r="K128" i="4"/>
  <c r="K130" i="4"/>
  <c r="I91" i="16"/>
  <c r="I101" i="16"/>
  <c r="I164" i="4" s="1"/>
  <c r="I52" i="16"/>
  <c r="I62" i="4"/>
  <c r="I135" i="4" s="1"/>
  <c r="U114" i="4"/>
  <c r="U59" i="20"/>
  <c r="U78" i="20"/>
  <c r="U169" i="4" s="1"/>
  <c r="K165" i="23"/>
  <c r="W146" i="23"/>
  <c r="P102" i="4"/>
  <c r="K100" i="11"/>
  <c r="N130" i="4"/>
  <c r="K204" i="15"/>
  <c r="C61" i="4"/>
  <c r="C134" i="4" s="1"/>
  <c r="Q79" i="16"/>
  <c r="Q108" i="4" s="1"/>
  <c r="Q110" i="4"/>
  <c r="Q102" i="16"/>
  <c r="Q165" i="4" s="1"/>
  <c r="S160" i="18"/>
  <c r="Q160" i="17"/>
  <c r="C59" i="20"/>
  <c r="C114" i="4"/>
  <c r="C78" i="20"/>
  <c r="C169" i="4" s="1"/>
  <c r="B115" i="4"/>
  <c r="B79" i="20"/>
  <c r="B170" i="4" s="1"/>
  <c r="L75" i="12"/>
  <c r="L105" i="4"/>
  <c r="L99" i="12"/>
  <c r="L160" i="4" s="1"/>
  <c r="C41" i="6"/>
  <c r="K41" i="6"/>
  <c r="S54" i="8"/>
  <c r="S100" i="4"/>
  <c r="S66" i="8"/>
  <c r="S155" i="4" s="1"/>
  <c r="G53" i="7"/>
  <c r="G54" i="7"/>
  <c r="G91" i="16"/>
  <c r="G101" i="16"/>
  <c r="G164" i="4" s="1"/>
  <c r="G52" i="16"/>
  <c r="G62" i="4"/>
  <c r="G135" i="4" s="1"/>
  <c r="F132" i="23"/>
  <c r="E115" i="4"/>
  <c r="E79" i="20"/>
  <c r="E170" i="4" s="1"/>
  <c r="Q48" i="5"/>
  <c r="R89" i="16"/>
  <c r="G79" i="16"/>
  <c r="G108" i="4" s="1"/>
  <c r="G109" i="4"/>
  <c r="G96" i="12"/>
  <c r="G157" i="4" s="1"/>
  <c r="G55" i="4"/>
  <c r="M129" i="4"/>
  <c r="W52" i="7"/>
  <c r="M114" i="4"/>
  <c r="M78" i="20"/>
  <c r="M169" i="4" s="1"/>
  <c r="M59" i="20"/>
  <c r="O132" i="23"/>
  <c r="M5" i="5"/>
  <c r="M48" i="5" s="1"/>
  <c r="C54" i="8"/>
  <c r="C66" i="8"/>
  <c r="C155" i="4" s="1"/>
  <c r="C100" i="4"/>
  <c r="E55" i="4"/>
  <c r="E130" i="4" s="1"/>
  <c r="S61" i="4"/>
  <c r="S134" i="4" s="1"/>
  <c r="S204" i="15"/>
  <c r="S101" i="12"/>
  <c r="S162" i="4" s="1"/>
  <c r="S107" i="4"/>
  <c r="K129" i="4"/>
  <c r="W61" i="4"/>
  <c r="W134" i="4" s="1"/>
  <c r="I160" i="17"/>
  <c r="L110" i="4"/>
  <c r="L102" i="16"/>
  <c r="L165" i="4" s="1"/>
  <c r="C110" i="4"/>
  <c r="C79" i="16"/>
  <c r="C108" i="4" s="1"/>
  <c r="C102" i="16"/>
  <c r="C165" i="4" s="1"/>
  <c r="W55" i="7"/>
  <c r="Q107" i="4"/>
  <c r="Q101" i="12"/>
  <c r="Q162" i="4" s="1"/>
  <c r="Q73" i="12"/>
  <c r="F91" i="16"/>
  <c r="F101" i="16"/>
  <c r="F164" i="4" s="1"/>
  <c r="F52" i="16"/>
  <c r="F62" i="4"/>
  <c r="F135" i="4" s="1"/>
  <c r="K110" i="4"/>
  <c r="K79" i="16"/>
  <c r="K108" i="4" s="1"/>
  <c r="K102" i="16"/>
  <c r="K165" i="4" s="1"/>
  <c r="N146" i="23"/>
  <c r="V91" i="16"/>
  <c r="V52" i="16"/>
  <c r="V101" i="16"/>
  <c r="V164" i="4" s="1"/>
  <c r="V62" i="4"/>
  <c r="V135" i="4" s="1"/>
  <c r="G160" i="17"/>
  <c r="V114" i="4"/>
  <c r="V78" i="20"/>
  <c r="V169" i="4" s="1"/>
  <c r="N91" i="16"/>
  <c r="N52" i="16"/>
  <c r="N101" i="16"/>
  <c r="N164" i="4" s="1"/>
  <c r="N62" i="4"/>
  <c r="N135" i="4" s="1"/>
  <c r="D128" i="4"/>
  <c r="E171" i="15"/>
  <c r="M115" i="4"/>
  <c r="M79" i="20"/>
  <c r="M170" i="4" s="1"/>
  <c r="F5" i="5"/>
  <c r="F48" i="5" s="1"/>
  <c r="I52" i="7"/>
  <c r="I53" i="7"/>
  <c r="I55" i="7"/>
  <c r="T160" i="18"/>
  <c r="M79" i="16"/>
  <c r="M108" i="4" s="1"/>
  <c r="M109" i="4"/>
  <c r="O79" i="16"/>
  <c r="O108" i="4" s="1"/>
  <c r="O109" i="4"/>
  <c r="G146" i="23"/>
  <c r="F117" i="11"/>
  <c r="B128" i="4"/>
  <c r="P130" i="4"/>
  <c r="P51" i="4"/>
  <c r="B100" i="11"/>
  <c r="G102" i="4"/>
  <c r="E52" i="16"/>
  <c r="E91" i="16"/>
  <c r="E101" i="16"/>
  <c r="E164" i="4" s="1"/>
  <c r="E62" i="4"/>
  <c r="E135" i="4" s="1"/>
  <c r="P102" i="16"/>
  <c r="P165" i="4" s="1"/>
  <c r="P110" i="4"/>
  <c r="R115" i="4"/>
  <c r="R79" i="20"/>
  <c r="R170" i="4" s="1"/>
  <c r="N59" i="20"/>
  <c r="N113" i="4"/>
  <c r="N77" i="20"/>
  <c r="N168" i="4" s="1"/>
  <c r="G48" i="5"/>
  <c r="F41" i="6"/>
  <c r="I128" i="4"/>
  <c r="S110" i="4"/>
  <c r="S79" i="16"/>
  <c r="S108" i="4" s="1"/>
  <c r="S102" i="16"/>
  <c r="S165" i="4" s="1"/>
  <c r="L5" i="5"/>
  <c r="L48" i="5" s="1"/>
  <c r="K171" i="15"/>
  <c r="U61" i="4"/>
  <c r="U134" i="4" s="1"/>
  <c r="D75" i="12"/>
  <c r="D105" i="4"/>
  <c r="D99" i="12"/>
  <c r="D160" i="4" s="1"/>
  <c r="F160" i="17"/>
  <c r="H79" i="16"/>
  <c r="H109" i="4"/>
  <c r="H101" i="16"/>
  <c r="H164" i="4" s="1"/>
  <c r="S115" i="4"/>
  <c r="S79" i="20"/>
  <c r="S170" i="4" s="1"/>
  <c r="L115" i="4"/>
  <c r="L79" i="20"/>
  <c r="L170" i="4" s="1"/>
  <c r="N101" i="4"/>
  <c r="N67" i="8"/>
  <c r="N156" i="4" s="1"/>
  <c r="N54" i="8"/>
  <c r="E100" i="11"/>
  <c r="V160" i="17"/>
  <c r="J160" i="18"/>
  <c r="T55" i="4"/>
  <c r="T130" i="4" s="1"/>
  <c r="V117" i="11"/>
  <c r="T114" i="4"/>
  <c r="T59" i="20"/>
  <c r="T78" i="20"/>
  <c r="T169" i="4" s="1"/>
  <c r="F54" i="7"/>
  <c r="F53" i="7"/>
  <c r="N160" i="17"/>
  <c r="N5" i="5"/>
  <c r="F204" i="15"/>
  <c r="C160" i="18"/>
  <c r="M45" i="6"/>
  <c r="M44" i="6"/>
  <c r="M42" i="6"/>
  <c r="M46" i="6"/>
  <c r="M43" i="6"/>
  <c r="M48" i="6"/>
  <c r="S52" i="7"/>
  <c r="S54" i="7"/>
  <c r="S55" i="7"/>
  <c r="L128" i="4"/>
  <c r="M75" i="12"/>
  <c r="M105" i="4"/>
  <c r="M99" i="12"/>
  <c r="M160" i="4" s="1"/>
  <c r="B100" i="16"/>
  <c r="B163" i="4" s="1"/>
  <c r="B61" i="4"/>
  <c r="B134" i="4" s="1"/>
  <c r="D160" i="19"/>
  <c r="M160" i="19"/>
  <c r="M146" i="23"/>
  <c r="Q99" i="4"/>
  <c r="Q65" i="8"/>
  <c r="O102" i="4"/>
  <c r="B54" i="8"/>
  <c r="B100" i="4"/>
  <c r="B66" i="8"/>
  <c r="B155" i="4" s="1"/>
  <c r="R102" i="4"/>
  <c r="R96" i="12"/>
  <c r="I107" i="4"/>
  <c r="I73" i="12"/>
  <c r="I101" i="12"/>
  <c r="I162" i="4" s="1"/>
  <c r="E160" i="17"/>
  <c r="V204" i="15"/>
  <c r="P178" i="19"/>
  <c r="M55" i="4"/>
  <c r="M130" i="4" s="1"/>
  <c r="W102" i="4"/>
  <c r="D115" i="4"/>
  <c r="D79" i="20"/>
  <c r="D170" i="4" s="1"/>
  <c r="W114" i="4"/>
  <c r="W78" i="20"/>
  <c r="W169" i="4" s="1"/>
  <c r="T41" i="6"/>
  <c r="K54" i="8"/>
  <c r="K100" i="4"/>
  <c r="K66" i="8"/>
  <c r="K155" i="4" s="1"/>
  <c r="U79" i="16"/>
  <c r="U108" i="4" s="1"/>
  <c r="U109" i="4"/>
  <c r="O115" i="4"/>
  <c r="O79" i="20"/>
  <c r="O170" i="4" s="1"/>
  <c r="I5" i="5"/>
  <c r="R59" i="20"/>
  <c r="R114" i="4"/>
  <c r="R78" i="20"/>
  <c r="R169" i="4" s="1"/>
  <c r="E45" i="6"/>
  <c r="E44" i="6"/>
  <c r="E43" i="6"/>
  <c r="E42" i="6"/>
  <c r="E46" i="6"/>
  <c r="E48" i="6"/>
  <c r="K54" i="7"/>
  <c r="K55" i="7"/>
  <c r="K52" i="7"/>
  <c r="J115" i="4"/>
  <c r="J79" i="20"/>
  <c r="J170" i="4" s="1"/>
  <c r="F59" i="20"/>
  <c r="F113" i="4"/>
  <c r="F77" i="20"/>
  <c r="F168" i="4" s="1"/>
  <c r="I44" i="6"/>
  <c r="I45" i="6"/>
  <c r="I47" i="6"/>
  <c r="I43" i="6"/>
  <c r="I42" i="6"/>
  <c r="I48" i="6"/>
  <c r="D41" i="6"/>
  <c r="J100" i="16"/>
  <c r="J163" i="4" s="1"/>
  <c r="J61" i="4"/>
  <c r="J134" i="4" s="1"/>
  <c r="Q45" i="6"/>
  <c r="Q48" i="6"/>
  <c r="Q44" i="6"/>
  <c r="Q47" i="6"/>
  <c r="Q43" i="6"/>
  <c r="Q42" i="6"/>
  <c r="I46" i="6"/>
  <c r="T101" i="16"/>
  <c r="T164" i="4" s="1"/>
  <c r="T52" i="16"/>
  <c r="T91" i="16"/>
  <c r="T62" i="4"/>
  <c r="T135" i="4" s="1"/>
  <c r="M160" i="18"/>
  <c r="O59" i="20"/>
  <c r="O113" i="4"/>
  <c r="O77" i="20"/>
  <c r="O168" i="4" s="1"/>
  <c r="U115" i="4"/>
  <c r="U79" i="20"/>
  <c r="U170" i="4" s="1"/>
  <c r="Q46" i="6"/>
  <c r="G55" i="7"/>
  <c r="I204" i="15"/>
  <c r="W79" i="16"/>
  <c r="W108" i="4" s="1"/>
  <c r="W109" i="4"/>
  <c r="E47" i="6"/>
  <c r="O55" i="7"/>
  <c r="C107" i="4"/>
  <c r="C101" i="12"/>
  <c r="C162" i="4" s="1"/>
  <c r="W160" i="18"/>
  <c r="J59" i="20"/>
  <c r="J114" i="4"/>
  <c r="J78" i="20"/>
  <c r="J169" i="4" s="1"/>
  <c r="D129" i="4"/>
  <c r="S53" i="7"/>
  <c r="R100" i="11"/>
  <c r="D171" i="15"/>
  <c r="U160" i="19"/>
  <c r="N114" i="4"/>
  <c r="N78" i="20"/>
  <c r="N169" i="4" s="1"/>
  <c r="W132" i="23"/>
  <c r="S165" i="23"/>
  <c r="I54" i="7"/>
  <c r="U41" i="6"/>
  <c r="P112" i="4" l="1"/>
  <c r="P76" i="20"/>
  <c r="P167" i="4" s="1"/>
  <c r="Q112" i="4"/>
  <c r="Q76" i="20"/>
  <c r="Q167" i="4" s="1"/>
  <c r="H112" i="4"/>
  <c r="H76" i="20"/>
  <c r="H167" i="4" s="1"/>
  <c r="T47" i="7"/>
  <c r="I112" i="4"/>
  <c r="I76" i="20"/>
  <c r="I167" i="4" s="1"/>
  <c r="R47" i="7"/>
  <c r="B47" i="7"/>
  <c r="C100" i="16"/>
  <c r="C163" i="4" s="1"/>
  <c r="J51" i="4"/>
  <c r="K51" i="4"/>
  <c r="H47" i="7"/>
  <c r="F104" i="4"/>
  <c r="F98" i="12"/>
  <c r="F159" i="4" s="1"/>
  <c r="F47" i="7"/>
  <c r="F73" i="12"/>
  <c r="H102" i="4"/>
  <c r="H96" i="12"/>
  <c r="H157" i="4" s="1"/>
  <c r="B98" i="12"/>
  <c r="B159" i="4" s="1"/>
  <c r="B73" i="12"/>
  <c r="B104" i="4"/>
  <c r="N104" i="4"/>
  <c r="N98" i="12"/>
  <c r="N159" i="4" s="1"/>
  <c r="E47" i="7"/>
  <c r="J47" i="7"/>
  <c r="D47" i="7"/>
  <c r="U47" i="7"/>
  <c r="K47" i="7"/>
  <c r="G41" i="5"/>
  <c r="Q41" i="6"/>
  <c r="S47" i="7"/>
  <c r="E41" i="6"/>
  <c r="G47" i="7"/>
  <c r="O47" i="7"/>
  <c r="I42" i="5"/>
  <c r="I43" i="5"/>
  <c r="I46" i="5"/>
  <c r="I44" i="5"/>
  <c r="I45" i="5"/>
  <c r="I47" i="5"/>
  <c r="N100" i="16"/>
  <c r="N163" i="4" s="1"/>
  <c r="N61" i="4"/>
  <c r="M100" i="16"/>
  <c r="M163" i="4" s="1"/>
  <c r="M61" i="4"/>
  <c r="M134" i="4" s="1"/>
  <c r="D45" i="5"/>
  <c r="D42" i="5"/>
  <c r="D44" i="5"/>
  <c r="D43" i="5"/>
  <c r="D46" i="5"/>
  <c r="D47" i="5"/>
  <c r="L89" i="16"/>
  <c r="D89" i="16"/>
  <c r="V112" i="4"/>
  <c r="V76" i="20"/>
  <c r="V167" i="4" s="1"/>
  <c r="N89" i="16"/>
  <c r="Q102" i="4"/>
  <c r="Q96" i="12"/>
  <c r="Q157" i="4" s="1"/>
  <c r="L73" i="12"/>
  <c r="L104" i="4"/>
  <c r="L98" i="12"/>
  <c r="L159" i="4" s="1"/>
  <c r="D48" i="5"/>
  <c r="S99" i="4"/>
  <c r="S65" i="8"/>
  <c r="S154" i="4" s="1"/>
  <c r="U112" i="4"/>
  <c r="U76" i="20"/>
  <c r="I89" i="16"/>
  <c r="E104" i="4"/>
  <c r="E73" i="12"/>
  <c r="E98" i="12"/>
  <c r="E159" i="4" s="1"/>
  <c r="K45" i="5"/>
  <c r="K47" i="5"/>
  <c r="K43" i="5"/>
  <c r="K44" i="5"/>
  <c r="K46" i="5"/>
  <c r="K42" i="5"/>
  <c r="C51" i="4"/>
  <c r="M76" i="20"/>
  <c r="M167" i="4" s="1"/>
  <c r="M112" i="4"/>
  <c r="G130" i="4"/>
  <c r="V42" i="5"/>
  <c r="V45" i="5"/>
  <c r="V44" i="5"/>
  <c r="V43" i="5"/>
  <c r="V47" i="5"/>
  <c r="V46" i="5"/>
  <c r="L112" i="4"/>
  <c r="L76" i="20"/>
  <c r="L167" i="4" s="1"/>
  <c r="N42" i="5"/>
  <c r="N46" i="5"/>
  <c r="N47" i="5"/>
  <c r="N43" i="5"/>
  <c r="N45" i="5"/>
  <c r="N44" i="5"/>
  <c r="N48" i="5"/>
  <c r="I47" i="7"/>
  <c r="V100" i="16"/>
  <c r="V163" i="4" s="1"/>
  <c r="V61" i="4"/>
  <c r="W100" i="16"/>
  <c r="C99" i="4"/>
  <c r="C65" i="8"/>
  <c r="C154" i="4" s="1"/>
  <c r="K48" i="5"/>
  <c r="K73" i="12"/>
  <c r="K104" i="4"/>
  <c r="K98" i="12"/>
  <c r="K159" i="4" s="1"/>
  <c r="V102" i="4"/>
  <c r="V96" i="12"/>
  <c r="V157" i="4" s="1"/>
  <c r="F99" i="4"/>
  <c r="F65" i="8"/>
  <c r="F154" i="4" s="1"/>
  <c r="S41" i="6"/>
  <c r="G89" i="16"/>
  <c r="C45" i="5"/>
  <c r="C46" i="5"/>
  <c r="C43" i="5"/>
  <c r="C44" i="5"/>
  <c r="C42" i="5"/>
  <c r="C47" i="5"/>
  <c r="O112" i="4"/>
  <c r="O98" i="4" s="1"/>
  <c r="O76" i="20"/>
  <c r="O167" i="4" s="1"/>
  <c r="T45" i="5"/>
  <c r="T47" i="5"/>
  <c r="T42" i="5"/>
  <c r="T44" i="5"/>
  <c r="T46" i="5"/>
  <c r="T43" i="5"/>
  <c r="D61" i="4"/>
  <c r="D100" i="16"/>
  <c r="D163" i="4" s="1"/>
  <c r="L45" i="5"/>
  <c r="L47" i="5"/>
  <c r="L42" i="5"/>
  <c r="L46" i="5"/>
  <c r="L44" i="5"/>
  <c r="L43" i="5"/>
  <c r="J112" i="4"/>
  <c r="J76" i="20"/>
  <c r="I102" i="4"/>
  <c r="I98" i="4" s="1"/>
  <c r="I96" i="12"/>
  <c r="M41" i="6"/>
  <c r="D104" i="4"/>
  <c r="D73" i="12"/>
  <c r="D98" i="12"/>
  <c r="D159" i="4" s="1"/>
  <c r="V89" i="16"/>
  <c r="E99" i="4"/>
  <c r="E65" i="8"/>
  <c r="E154" i="4" s="1"/>
  <c r="W112" i="4"/>
  <c r="W98" i="4" s="1"/>
  <c r="W76" i="20"/>
  <c r="W167" i="4" s="1"/>
  <c r="Q100" i="16"/>
  <c r="Q163" i="4" s="1"/>
  <c r="Q61" i="4"/>
  <c r="U99" i="4"/>
  <c r="U65" i="8"/>
  <c r="J102" i="4"/>
  <c r="J96" i="12"/>
  <c r="J157" i="4" s="1"/>
  <c r="S73" i="12"/>
  <c r="S104" i="4"/>
  <c r="S98" i="12"/>
  <c r="S159" i="4" s="1"/>
  <c r="N47" i="7"/>
  <c r="K100" i="16"/>
  <c r="K163" i="4" s="1"/>
  <c r="K112" i="4"/>
  <c r="K76" i="20"/>
  <c r="O100" i="16"/>
  <c r="O163" i="4" s="1"/>
  <c r="O61" i="4"/>
  <c r="O134" i="4" s="1"/>
  <c r="M99" i="4"/>
  <c r="M65" i="8"/>
  <c r="U51" i="4"/>
  <c r="R41" i="5"/>
  <c r="V47" i="7"/>
  <c r="E100" i="16"/>
  <c r="E163" i="4" s="1"/>
  <c r="E61" i="4"/>
  <c r="C73" i="12"/>
  <c r="C104" i="4"/>
  <c r="C98" i="12"/>
  <c r="C159" i="4" s="1"/>
  <c r="E112" i="4"/>
  <c r="E76" i="20"/>
  <c r="E167" i="4" s="1"/>
  <c r="C48" i="5"/>
  <c r="M104" i="4"/>
  <c r="M73" i="12"/>
  <c r="M98" i="12"/>
  <c r="M159" i="4" s="1"/>
  <c r="T76" i="20"/>
  <c r="T167" i="4" s="1"/>
  <c r="T112" i="4"/>
  <c r="T89" i="16"/>
  <c r="I41" i="6"/>
  <c r="Q154" i="4"/>
  <c r="N99" i="4"/>
  <c r="N65" i="8"/>
  <c r="N154" i="4" s="1"/>
  <c r="F42" i="5"/>
  <c r="F46" i="5"/>
  <c r="F47" i="5"/>
  <c r="F43" i="5"/>
  <c r="F45" i="5"/>
  <c r="F44" i="5"/>
  <c r="F100" i="16"/>
  <c r="F163" i="4" s="1"/>
  <c r="F61" i="4"/>
  <c r="S100" i="16"/>
  <c r="S163" i="4" s="1"/>
  <c r="M42" i="5"/>
  <c r="M46" i="5"/>
  <c r="M43" i="5"/>
  <c r="M47" i="5"/>
  <c r="M44" i="5"/>
  <c r="M45" i="5"/>
  <c r="W47" i="7"/>
  <c r="U104" i="4"/>
  <c r="U73" i="12"/>
  <c r="U98" i="12"/>
  <c r="U159" i="4" s="1"/>
  <c r="E42" i="5"/>
  <c r="E47" i="5"/>
  <c r="E46" i="5"/>
  <c r="E44" i="5"/>
  <c r="E45" i="5"/>
  <c r="E43" i="5"/>
  <c r="Q41" i="5"/>
  <c r="U43" i="5"/>
  <c r="U46" i="5"/>
  <c r="U47" i="5"/>
  <c r="U44" i="5"/>
  <c r="U42" i="5"/>
  <c r="U45" i="5"/>
  <c r="W130" i="4"/>
  <c r="W51" i="4"/>
  <c r="O43" i="5"/>
  <c r="O45" i="5"/>
  <c r="O46" i="5"/>
  <c r="O44" i="5"/>
  <c r="O42" i="5"/>
  <c r="O47" i="5"/>
  <c r="T104" i="4"/>
  <c r="T73" i="12"/>
  <c r="T98" i="12"/>
  <c r="T159" i="4" s="1"/>
  <c r="W41" i="5"/>
  <c r="S51" i="4"/>
  <c r="I100" i="16"/>
  <c r="I163" i="4" s="1"/>
  <c r="I61" i="4"/>
  <c r="P108" i="4"/>
  <c r="P100" i="16"/>
  <c r="P163" i="4" s="1"/>
  <c r="I48" i="5"/>
  <c r="K99" i="4"/>
  <c r="K65" i="8"/>
  <c r="K154" i="4" s="1"/>
  <c r="S47" i="5"/>
  <c r="S43" i="5"/>
  <c r="S44" i="5"/>
  <c r="S46" i="5"/>
  <c r="S45" i="5"/>
  <c r="S42" i="5"/>
  <c r="T100" i="16"/>
  <c r="T163" i="4" s="1"/>
  <c r="T61" i="4"/>
  <c r="T134" i="4" s="1"/>
  <c r="F112" i="4"/>
  <c r="F76" i="20"/>
  <c r="F167" i="4" s="1"/>
  <c r="N112" i="4"/>
  <c r="N76" i="20"/>
  <c r="N167" i="4" s="1"/>
  <c r="M51" i="4"/>
  <c r="G100" i="16"/>
  <c r="G163" i="4" s="1"/>
  <c r="G61" i="4"/>
  <c r="G134" i="4" s="1"/>
  <c r="C112" i="4"/>
  <c r="C76" i="20"/>
  <c r="C167" i="4" s="1"/>
  <c r="P98" i="4"/>
  <c r="P153" i="4" s="1"/>
  <c r="Q89" i="16"/>
  <c r="G112" i="4"/>
  <c r="G98" i="4" s="1"/>
  <c r="G76" i="20"/>
  <c r="O89" i="16"/>
  <c r="O48" i="5"/>
  <c r="H43" i="5"/>
  <c r="H45" i="5"/>
  <c r="H47" i="5"/>
  <c r="H44" i="5"/>
  <c r="H46" i="5"/>
  <c r="H42" i="5"/>
  <c r="D76" i="20"/>
  <c r="D167" i="4" s="1"/>
  <c r="D112" i="4"/>
  <c r="F102" i="4"/>
  <c r="F96" i="12"/>
  <c r="F157" i="4" s="1"/>
  <c r="P43" i="5"/>
  <c r="P45" i="5"/>
  <c r="P47" i="5"/>
  <c r="P46" i="5"/>
  <c r="P44" i="5"/>
  <c r="P42" i="5"/>
  <c r="V99" i="4"/>
  <c r="V65" i="8"/>
  <c r="V154" i="4" s="1"/>
  <c r="N102" i="4"/>
  <c r="N96" i="12"/>
  <c r="N157" i="4" s="1"/>
  <c r="B112" i="4"/>
  <c r="B76" i="20"/>
  <c r="B167" i="4" s="1"/>
  <c r="L100" i="16"/>
  <c r="L163" i="4" s="1"/>
  <c r="L61" i="4"/>
  <c r="B99" i="4"/>
  <c r="B65" i="8"/>
  <c r="B154" i="4" s="1"/>
  <c r="R157" i="4"/>
  <c r="R112" i="4"/>
  <c r="R76" i="20"/>
  <c r="R167" i="4" s="1"/>
  <c r="Q98" i="4"/>
  <c r="H108" i="4"/>
  <c r="H98" i="4" s="1"/>
  <c r="H153" i="4" s="1"/>
  <c r="H100" i="16"/>
  <c r="H163" i="4" s="1"/>
  <c r="U100" i="16"/>
  <c r="U163" i="4" s="1"/>
  <c r="E89" i="16"/>
  <c r="F89" i="16"/>
  <c r="O130" i="4"/>
  <c r="B51" i="4"/>
  <c r="M89" i="16"/>
  <c r="S112" i="4"/>
  <c r="S76" i="20"/>
  <c r="S167" i="4" s="1"/>
  <c r="J99" i="4"/>
  <c r="J65" i="8"/>
  <c r="J154" i="4" s="1"/>
  <c r="R51" i="4"/>
  <c r="H48" i="5"/>
  <c r="R99" i="4"/>
  <c r="R98" i="4" s="1"/>
  <c r="R65" i="8"/>
  <c r="R154" i="4" s="1"/>
  <c r="V98" i="4" l="1"/>
  <c r="O51" i="4"/>
  <c r="B98" i="4"/>
  <c r="B153" i="4" s="1"/>
  <c r="B102" i="4"/>
  <c r="B96" i="12"/>
  <c r="B157" i="4" s="1"/>
  <c r="C41" i="5"/>
  <c r="P41" i="5"/>
  <c r="G167" i="4"/>
  <c r="U41" i="5"/>
  <c r="F41" i="5"/>
  <c r="D102" i="4"/>
  <c r="D98" i="4" s="1"/>
  <c r="D96" i="12"/>
  <c r="D157" i="4" s="1"/>
  <c r="N41" i="5"/>
  <c r="T102" i="4"/>
  <c r="T98" i="4" s="1"/>
  <c r="T96" i="12"/>
  <c r="T157" i="4" s="1"/>
  <c r="U102" i="4"/>
  <c r="U98" i="4" s="1"/>
  <c r="U153" i="4" s="1"/>
  <c r="U96" i="12"/>
  <c r="U157" i="4" s="1"/>
  <c r="Q134" i="4"/>
  <c r="Q51" i="4"/>
  <c r="R153" i="4"/>
  <c r="L134" i="4"/>
  <c r="L51" i="4"/>
  <c r="J98" i="4"/>
  <c r="S102" i="4"/>
  <c r="S98" i="4" s="1"/>
  <c r="S153" i="4" s="1"/>
  <c r="S96" i="12"/>
  <c r="S157" i="4" s="1"/>
  <c r="D134" i="4"/>
  <c r="D51" i="4"/>
  <c r="V41" i="5"/>
  <c r="U167" i="4"/>
  <c r="T51" i="4"/>
  <c r="I134" i="4"/>
  <c r="I51" i="4"/>
  <c r="W153" i="4"/>
  <c r="M41" i="5"/>
  <c r="M102" i="4"/>
  <c r="M98" i="4" s="1"/>
  <c r="M96" i="12"/>
  <c r="M157" i="4" s="1"/>
  <c r="C102" i="4"/>
  <c r="C98" i="4" s="1"/>
  <c r="C96" i="12"/>
  <c r="C157" i="4" s="1"/>
  <c r="L41" i="5"/>
  <c r="K102" i="4"/>
  <c r="K98" i="4" s="1"/>
  <c r="K96" i="12"/>
  <c r="K157" i="4" s="1"/>
  <c r="W163" i="4"/>
  <c r="G51" i="4"/>
  <c r="L102" i="4"/>
  <c r="L98" i="4" s="1"/>
  <c r="L96" i="12"/>
  <c r="L157" i="4" s="1"/>
  <c r="O153" i="4"/>
  <c r="H41" i="5"/>
  <c r="S41" i="5"/>
  <c r="O41" i="5"/>
  <c r="K167" i="4"/>
  <c r="I157" i="4"/>
  <c r="D41" i="5"/>
  <c r="E41" i="5"/>
  <c r="E134" i="4"/>
  <c r="E51" i="4"/>
  <c r="U154" i="4"/>
  <c r="V134" i="4"/>
  <c r="V51" i="4"/>
  <c r="K41" i="5"/>
  <c r="I41" i="5"/>
  <c r="F134" i="4"/>
  <c r="F51" i="4"/>
  <c r="N98" i="4"/>
  <c r="M154" i="4"/>
  <c r="J167" i="4"/>
  <c r="T41" i="5"/>
  <c r="F98" i="4"/>
  <c r="E102" i="4"/>
  <c r="E98" i="4" s="1"/>
  <c r="E96" i="12"/>
  <c r="E157" i="4" s="1"/>
  <c r="N134" i="4"/>
  <c r="N51" i="4"/>
  <c r="M153" i="4" l="1"/>
  <c r="C153" i="4"/>
  <c r="E153" i="4"/>
  <c r="I153" i="4"/>
  <c r="J153" i="4"/>
  <c r="N153" i="4"/>
  <c r="G153" i="4"/>
  <c r="D153" i="4"/>
  <c r="K153" i="4"/>
  <c r="Q153" i="4"/>
  <c r="F153" i="4"/>
  <c r="V153" i="4"/>
  <c r="T153" i="4"/>
  <c r="L153" i="4"/>
</calcChain>
</file>

<file path=xl/sharedStrings.xml><?xml version="1.0" encoding="utf-8"?>
<sst xmlns="http://schemas.openxmlformats.org/spreadsheetml/2006/main" count="8364" uniqueCount="3250">
  <si>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</si>
  <si>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</si>
  <si>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</si>
  <si>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</si>
  <si>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</si>
  <si>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</si>
  <si>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</si>
  <si>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</si>
  <si>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</si>
  <si>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</si>
  <si>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SK</t>
  </si>
  <si>
    <t>Slovakia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</si>
  <si>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</si>
  <si>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</si>
  <si>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</si>
  <si>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</si>
  <si>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</si>
  <si>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</si>
  <si>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</si>
  <si>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</si>
  <si>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</si>
  <si>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</si>
  <si>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</si>
  <si>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</si>
  <si>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</si>
  <si>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</si>
  <si>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</si>
  <si>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</si>
  <si>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</si>
  <si>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</si>
  <si>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</si>
  <si>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</si>
  <si>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</si>
  <si>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</si>
  <si>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</si>
  <si>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</si>
  <si>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</si>
  <si>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</si>
  <si>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</si>
  <si>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</si>
  <si>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</si>
  <si>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</si>
  <si>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</si>
  <si>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</si>
  <si>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</si>
  <si>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</si>
  <si>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</si>
  <si>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</si>
  <si>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</si>
  <si>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</si>
  <si>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</si>
  <si>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</si>
  <si>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</si>
  <si>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</si>
  <si>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</si>
  <si>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</si>
  <si>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</si>
  <si>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</si>
  <si>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</si>
  <si>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</si>
  <si>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</si>
  <si>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</si>
  <si>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</si>
  <si>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</si>
  <si>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</si>
  <si>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</si>
  <si>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</si>
  <si>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</si>
  <si>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</si>
  <si>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</si>
  <si>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</si>
  <si>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</si>
  <si>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</si>
  <si>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</si>
  <si>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</si>
  <si>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</si>
  <si>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</si>
  <si>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</si>
  <si>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</si>
  <si>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</si>
  <si>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</si>
  <si>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</si>
  <si>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</si>
  <si>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</si>
  <si>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</si>
  <si>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</si>
  <si>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</si>
  <si>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</si>
  <si>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</si>
  <si>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</si>
  <si>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</si>
  <si>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</si>
  <si>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</si>
  <si>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</si>
  <si>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</si>
  <si>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</si>
  <si>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</si>
  <si>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</si>
  <si>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</si>
  <si>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</si>
  <si>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</si>
  <si>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</si>
  <si>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</si>
  <si>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</si>
  <si>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</si>
  <si>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</si>
  <si>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</si>
  <si>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</si>
  <si>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</si>
  <si>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</si>
  <si>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</si>
  <si>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</si>
  <si>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PROCESS_EMI.ktCO2.SK.NSI.TOTAL</t>
  </si>
  <si>
    <t>Market shares of CO2 emissions (%)</t>
  </si>
  <si>
    <t>VA.Meuro2015.SK.ISI.BF_BOF</t>
  </si>
  <si>
    <t>VA.Meuro2015.SK.ISI.EAF</t>
  </si>
  <si>
    <t>Physical output (kt steel)</t>
  </si>
  <si>
    <t>OUTPUT.kt.SK.ISI.BF_BOF</t>
  </si>
  <si>
    <t>OUTPUT.kt.SK.ISI.EAF</t>
  </si>
  <si>
    <t>Installed capacity (kt steel production)</t>
  </si>
  <si>
    <t>CAP.kt.SK.ISI.BF_BOF</t>
  </si>
  <si>
    <t>CAP.kt.SK.ISI.EAF</t>
  </si>
  <si>
    <t>Capacity investment (kt steel production)</t>
  </si>
  <si>
    <t>NEWCAP.kt.SK.ISI.BF_BOF</t>
  </si>
  <si>
    <t>NEWCAP.kt.SK.ISI.EAF</t>
  </si>
  <si>
    <t>Decommissioned capacity (kt steel production)</t>
  </si>
  <si>
    <t>Idle capacity (kt steel production)</t>
  </si>
  <si>
    <t>FEC.ktoe.SK.ISI.TOTAL.TOTAL.TOTAL.TOTAL</t>
  </si>
  <si>
    <t>FEC.ktoe.SK.ISI.TOTAL.TOTAL.TOTAL.NONCOKE_SOLIDS</t>
  </si>
  <si>
    <t>FEC.ktoe.SK.ISI.TOTAL.TOTAL.TOTAL.COKE</t>
  </si>
  <si>
    <t>FEC.ktoe.SK.ISI.TOTAL.TOTAL.TOTAL.RFG</t>
  </si>
  <si>
    <t>FEC.ktoe.SK.ISI.TOTAL.TOTAL.TOTAL.LPG</t>
  </si>
  <si>
    <t>FEC.ktoe.SK.ISI.TOTAL.TOTAL.TOTAL.DIESEL</t>
  </si>
  <si>
    <t>FEC.ktoe.SK.ISI.TOTAL.TOTAL.TOTAL.RFO</t>
  </si>
  <si>
    <t>FEC.ktoe.SK.ISI.TOTAL.TOTAL.TOTAL.OTHER</t>
  </si>
  <si>
    <t>FEC.ktoe.SK.ISI.TOTAL.TOTAL.TOTAL.NG</t>
  </si>
  <si>
    <t>FEC.ktoe.SK.ISI.TOTAL.TOTAL.TOTAL.DERIVED</t>
  </si>
  <si>
    <t>FEC.ktoe.SK.ISI.TOTAL.TOTAL.TOTAL.BIOMASS_WASTE</t>
  </si>
  <si>
    <t>FEC.ktoe.SK.ISI.TOTAL.TOTAL.TOTAL.BIOGAS</t>
  </si>
  <si>
    <t>FEC.ktoe.SK.ISI.TOTAL.TOTAL.TOTAL.LIQBIO</t>
  </si>
  <si>
    <t>FEC.ktoe.SK.ISI.TOTAL.TOTAL.TOTAL.SOLAR</t>
  </si>
  <si>
    <t>FEC.ktoe.SK.ISI.TOTAL.TOTAL.TOTAL.GEO</t>
  </si>
  <si>
    <t>FEC.ktoe.SK.ISI.TOTAL.TOTAL.TOTAL.AMBIENT</t>
  </si>
  <si>
    <t>FEC.ktoe.SK.ISI.TOTAL.TOTAL.TOTAL.STEAM_DISTR</t>
  </si>
  <si>
    <t>FEC.ktoe.SK.ISI.TOTAL.TOTAL.TOTAL.ELEC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</si>
  <si>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</si>
  <si>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</si>
  <si>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</si>
  <si>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</si>
  <si>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</si>
  <si>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</si>
  <si>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</si>
  <si>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</si>
  <si>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</si>
  <si>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FEC.ktoe.SK.ISI.BF_BOF.TOTAL.TOTAL.TOTAL</t>
  </si>
  <si>
    <t>FEC.ktoe.SK.ISI.BF_BOF.LIGHT.GENERIC.ELEC</t>
  </si>
  <si>
    <t>FEC.ktoe.SK.ISI.BF_BOF.AIRCOMP.GENERIC.ELEC</t>
  </si>
  <si>
    <t>FEC.ktoe.SK.ISI.BF_BOF.MOTOR.GENERIC.ELEC</t>
  </si>
  <si>
    <t>FEC.ktoe.SK.ISI.BF_BOF.FANS.GENERIC.ELEC</t>
  </si>
  <si>
    <t>FEC.ktoe.SK.ISI.BF_BOF.LOW_ENTH.TOTAL.TOTAL</t>
  </si>
  <si>
    <t>Diesel oil and liquid biofuels</t>
  </si>
  <si>
    <t>FEC.ktoe.SK.ISI.BF_BOF.LOW_ENTH.THERM.DIESEL_LIQBIO</t>
  </si>
  <si>
    <t>Natural gas and biogas</t>
  </si>
  <si>
    <t>FEC.ktoe.SK.ISI.BF_BOF.LOW_ENTH.THERM.NG_BIOGAS</t>
  </si>
  <si>
    <t>FEC.ktoe.SK.ISI.BF_BOF.LOW_ENTH.THERM.SOLAR_GEO</t>
  </si>
  <si>
    <t>FEC.ktoe.SK.ISI.BF_BOF.LOW_ENTH.HP.AMBIENT</t>
  </si>
  <si>
    <t>FEC.ktoe.SK.ISI.BF_BOF.LOW_ENTH.THERM.ELEC</t>
  </si>
  <si>
    <t>Steel: Sinter/Pellet-making</t>
  </si>
  <si>
    <t>FEC.ktoe.SK.ISI.BF_BOF.SINTERING.TOTAL.TOTAL</t>
  </si>
  <si>
    <t>FEC.ktoe.SK.ISI.BF_BOF.SINTERING.THERM.NONCOKE_SOLIDS</t>
  </si>
  <si>
    <t>FEC.ktoe.SK.ISI.BF_BOF.SINTERING.THERM.RFO</t>
  </si>
  <si>
    <t>FEC.ktoe.SK.ISI.BF_BOF.SINTERING.THERM.NG_BIOGAS</t>
  </si>
  <si>
    <t>FEC.ktoe.SK.ISI.BF_BOF.SINTERING.THERM.DERIVED</t>
  </si>
  <si>
    <t>FEC.ktoe.SK.ISI.BF_BOF.SINTERING.THERM.ELEC</t>
  </si>
  <si>
    <t>Steel: Blast /Basic oxygen furnace</t>
  </si>
  <si>
    <t>FEC.ktoe.SK.ISI.BF_BOF.BLAST_FURNACE.TOTAL.TOTAL</t>
  </si>
  <si>
    <t>FEC.ktoe.SK.ISI.BF_BOF.BLAST_FURNACE.THERM.NONCOKE_SOLIDS</t>
  </si>
  <si>
    <t>FEC.ktoe.SK.ISI.BF_BOF.BLAST_FURNACE.THERM.COKE</t>
  </si>
  <si>
    <t>FEC.ktoe.SK.ISI.BF_BOF.BLAST_FURNACE.THERM.RFO</t>
  </si>
  <si>
    <t>FEC.ktoe.SK.ISI.BF_BOF.BLAST_FURNACE.THERM.NG_BIOGAS</t>
  </si>
  <si>
    <t>FEC.ktoe.SK.ISI.BF_BOF.BLAST_FURNACE.THERM.DERIVED</t>
  </si>
  <si>
    <t>Steel: Furnaces, refining and rolling</t>
  </si>
  <si>
    <t>FEC.ktoe.SK.ISI.BF_BOF.REFINING.TOTAL.TOTAL</t>
  </si>
  <si>
    <t>Steel: Furnaces, refining and rolling - Thermal</t>
  </si>
  <si>
    <t>FEC.ktoe.SK.ISI.BF_BOF.REFINING.THERM.TOTAL</t>
  </si>
  <si>
    <t>FEC.ktoe.SK.ISI.BF_BOF.REFINING.THERM.LPG</t>
  </si>
  <si>
    <t>FEC.ktoe.SK.ISI.BF_BOF.REFINING.THERM.DIESEL_LIQBIO</t>
  </si>
  <si>
    <t>FEC.ktoe.SK.ISI.BF_BOF.REFINING.THERM.RFO</t>
  </si>
  <si>
    <t>FEC.ktoe.SK.ISI.BF_BOF.REFINING.THERM.NG_BIOGAS</t>
  </si>
  <si>
    <t>Steel: Furnaces, refining and rolling - Electric</t>
  </si>
  <si>
    <t>FEC.ktoe.SK.ISI.BF_BOF.REFINING.ELEC.ELEC</t>
  </si>
  <si>
    <t>Steel: Product finishing</t>
  </si>
  <si>
    <t>Steel: Product finishing - Thermal</t>
  </si>
  <si>
    <t>FEC.ktoe.SK.ISI.BF_BOF.FINISHING.THERM.TOTAL</t>
  </si>
  <si>
    <t>FEC.ktoe.SK.ISI.BF_BOF.FINISHING.THERM.LPG</t>
  </si>
  <si>
    <t>FEC.ktoe.SK.ISI.BF_BOF.FINISHING.THERM.DIESEL_LIQBIO</t>
  </si>
  <si>
    <t>FEC.ktoe.SK.ISI.BF_BOF.FINISHING.THERM.NG_BIOGAS</t>
  </si>
  <si>
    <t>Steel: Product finishing - Steam</t>
  </si>
  <si>
    <t>FEC.ktoe.SK.ISI.BF_BOF.FINISHING_STEAM.TOTAL.TOTAL</t>
  </si>
  <si>
    <t>FEC.ktoe.SK.ISI.BF_BOF.FINISHING_STEAM.STEAM.NONCOKE_SOLIDS</t>
  </si>
  <si>
    <t>FEC.ktoe.SK.ISI.BF_BOF.FINISHING_STEAM.STEAM.RFG</t>
  </si>
  <si>
    <t>FEC.ktoe.SK.ISI.BF_BOF.FINISHING_STEAM.STEAM.LPG</t>
  </si>
  <si>
    <t>FEC.ktoe.SK.ISI.BF_BOF.FINISHING_STEAM.STEAM.DIESEL_LIQBIO</t>
  </si>
  <si>
    <t>FEC.ktoe.SK.ISI.BF_BOF.FINISHING_STEAM.STEAM.RFO</t>
  </si>
  <si>
    <t>FEC.ktoe.SK.ISI.BF_BOF.FINISHING_STEAM.STEAM.OTHER</t>
  </si>
  <si>
    <t>FEC.ktoe.SK.ISI.BF_BOF.FINISHING_STEAM.STEAM.NG_BIOGAS</t>
  </si>
  <si>
    <t>FEC.ktoe.SK.ISI.BF_BOF.FINISHING_STEAM.STEAM.DERIVED</t>
  </si>
  <si>
    <t>FEC.ktoe.SK.ISI.BF_BOF.FINISHING_STEAM.STEAM.BIOMASS_WASTE</t>
  </si>
  <si>
    <t>FEC.ktoe.SK.ISI.BF_BOF.FINISHING_STEAM.STEAM.STEAM_DISTR</t>
  </si>
  <si>
    <t>Steel: Product finishing - Electric</t>
  </si>
  <si>
    <t>FEC.ktoe.SK.ISI.BF_BOF.FINISHING.ELEC.ELEC</t>
  </si>
  <si>
    <t>FEC.ktoe.SK.ISI.EAF.TOTAL.TOTAL.TOTAL</t>
  </si>
  <si>
    <t>FEC.ktoe.SK.ISI.EAF.LIGHT.GENERIC.ELEC</t>
  </si>
  <si>
    <t>FEC.ktoe.SK.ISI.EAF.AIRCOMP.GENERIC.ELEC</t>
  </si>
  <si>
    <t>FEC.ktoe.SK.ISI.EAF.MOTOR.GENERIC.ELEC</t>
  </si>
  <si>
    <t>FEC.ktoe.SK.ISI.EAF.FANS.GENERIC.ELEC</t>
  </si>
  <si>
    <t>FEC.ktoe.SK.ISI.EAF.LOW_ENTH.TOTAL.TOTAL</t>
  </si>
  <si>
    <t>FEC.ktoe.SK.ISI.EAF.LOW_ENTH.THERM.DIESEL_LIQBIO</t>
  </si>
  <si>
    <t>FEC.ktoe.SK.ISI.EAF.LOW_ENTH.THERM.NG_BIOGAS</t>
  </si>
  <si>
    <t>FEC.ktoe.SK.ISI.EAF.LOW_ENTH.THERM.SOLAR_GEO</t>
  </si>
  <si>
    <t>FEC.ktoe.SK.ISI.EAF.LOW_ENTH.HP.AMBIENT</t>
  </si>
  <si>
    <t>FEC.ktoe.SK.ISI.EAF.LOW_ENTH.THERM.ELEC</t>
  </si>
  <si>
    <t>Steel: Smelters</t>
  </si>
  <si>
    <t>FEC.ktoe.SK.ISI.EAF.SMELTING.TOTAL.TOTAL</t>
  </si>
  <si>
    <t>FEC.ktoe.SK.ISI.EAF.SMELTING.THERM.NONCOKE_SOLIDS</t>
  </si>
  <si>
    <t>FEC.ktoe.SK.ISI.EAF.SMELTING.THERM.RFO</t>
  </si>
  <si>
    <t>FEC.ktoe.SK.ISI.EAF.SMELTING.THERM.NG_BIOGAS</t>
  </si>
  <si>
    <t>FEC.ktoe.SK.ISI.EAF.SMELTING.THERM.DERIVED</t>
  </si>
  <si>
    <t>Steel: Electric arc</t>
  </si>
  <si>
    <t>FEC.ktoe.SK.ISI.EAF.ARC_FURNACE.ELEC.ELEC</t>
  </si>
  <si>
    <t>FEC.ktoe.SK.ISI.EAF.REFINING.TOTAL.TOTAL</t>
  </si>
  <si>
    <t>FEC.ktoe.SK.ISI.EAF.REFINING.THERM.TOTAL</t>
  </si>
  <si>
    <t>FEC.ktoe.SK.ISI.EAF.REFINING.THERM.LPG</t>
  </si>
  <si>
    <t>FEC.ktoe.SK.ISI.EAF.REFINING.THERM.DIESEL_LIQBIO</t>
  </si>
  <si>
    <t>FEC.ktoe.SK.ISI.EAF.REFINING.THERM.RFO</t>
  </si>
  <si>
    <t>FEC.ktoe.SK.ISI.EAF.REFINING.THERM.NG_BIOGAS</t>
  </si>
  <si>
    <t>FEC.ktoe.SK.ISI.EAF.REFINING.ELEC.ELEC</t>
  </si>
  <si>
    <t>FEC.ktoe.SK.ISI.EAF.FINISHING.THERM.TOTAL</t>
  </si>
  <si>
    <t>FEC.ktoe.SK.ISI.EAF.FINISHING.THERM.LPG</t>
  </si>
  <si>
    <t>FEC.ktoe.SK.ISI.EAF.FINISHING.THERM.DIESEL_LIQBIO</t>
  </si>
  <si>
    <t>FEC.ktoe.SK.ISI.EAF.FINISHING.THERM.NG_BIOGAS</t>
  </si>
  <si>
    <t>FEC.ktoe.SK.ISI.EAF.FINISHING_STEAM.TOTAL.TOTAL</t>
  </si>
  <si>
    <t>FEC.ktoe.SK.ISI.EAF.FINISHING_STEAM.STEAM.NONCOKE_SOLIDS</t>
  </si>
  <si>
    <t>FEC.ktoe.SK.ISI.EAF.FINISHING_STEAM.STEAM.RFG</t>
  </si>
  <si>
    <t>FEC.ktoe.SK.ISI.EAF.FINISHING_STEAM.STEAM.LPG</t>
  </si>
  <si>
    <t>FEC.ktoe.SK.ISI.EAF.FINISHING_STEAM.STEAM.DIESEL_LIQBIO</t>
  </si>
  <si>
    <t>FEC.ktoe.SK.ISI.EAF.FINISHING_STEAM.STEAM.RFO</t>
  </si>
  <si>
    <t>FEC.ktoe.SK.ISI.EAF.FINISHING_STEAM.STEAM.OTHER</t>
  </si>
  <si>
    <t>FEC.ktoe.SK.ISI.EAF.FINISHING_STEAM.STEAM.NG_BIOGAS</t>
  </si>
  <si>
    <t>FEC.ktoe.SK.ISI.EAF.FINISHING_STEAM.STEAM.DERIVED</t>
  </si>
  <si>
    <t>FEC.ktoe.SK.ISI.EAF.FINISHING_STEAM.STEAM.BIOMASS_WASTE</t>
  </si>
  <si>
    <t>FEC.ktoe.SK.ISI.EAF.FINISHING_STEAM.STEAM.STEAM_DISTR</t>
  </si>
  <si>
    <t>FEC.ktoe.SK.ISI.EAF.FINISHING.ELEC.ELEC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</si>
  <si>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</si>
  <si>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</si>
  <si>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</si>
  <si>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UED.ktoe.SK.ISI.BF_BOF.TOTAL.TOTAL.TOTAL</t>
  </si>
  <si>
    <t>UED.ktoe.SK.ISI.BF_BOF.LIGHT.GENERIC.ELEC</t>
  </si>
  <si>
    <t>UED.ktoe.SK.ISI.BF_BOF.AIRCOMP.GENERIC.ELEC</t>
  </si>
  <si>
    <t>UED.ktoe.SK.ISI.BF_BOF.MOTOR.GENERIC.ELEC</t>
  </si>
  <si>
    <t>UED.ktoe.SK.ISI.BF_BOF.FANS.GENERIC.ELEC</t>
  </si>
  <si>
    <t>UED.ktoe.SK.ISI.BF_BOF.LOW_ENTH.TOTAL.TOTAL</t>
  </si>
  <si>
    <t>UED.ktoe.SK.ISI.BF_BOF.LOW_ENTH.THERM.DIESEL_LIQBIO</t>
  </si>
  <si>
    <t>UED.ktoe.SK.ISI.BF_BOF.LOW_ENTH.THERM.NG_BIOGAS</t>
  </si>
  <si>
    <t>UED.ktoe.SK.ISI.BF_BOF.LOW_ENTH.THERM.SOLAR_GEO</t>
  </si>
  <si>
    <t>UED.ktoe.SK.ISI.BF_BOF.LOW_ENTH.HP.AMBIENT</t>
  </si>
  <si>
    <t>UED.ktoe.SK.ISI.BF_BOF.LOW_ENTH.THERM.ELEC</t>
  </si>
  <si>
    <t>UED.ktoe.SK.ISI.BF_BOF.SINTERING.TOTAL.TOTAL</t>
  </si>
  <si>
    <t>UED.ktoe.SK.ISI.BF_BOF.SINTERING.THERM.NONCOKE_SOLIDS</t>
  </si>
  <si>
    <t>UED.ktoe.SK.ISI.BF_BOF.SINTERING.THERM.RFO</t>
  </si>
  <si>
    <t>UED.ktoe.SK.ISI.BF_BOF.SINTERING.THERM.NG_BIOGAS</t>
  </si>
  <si>
    <t>UED.ktoe.SK.ISI.BF_BOF.SINTERING.THERM.DERIVED</t>
  </si>
  <si>
    <t>UED.ktoe.SK.ISI.BF_BOF.SINTERING.THERM.ELEC</t>
  </si>
  <si>
    <t>UED.ktoe.SK.ISI.BF_BOF.BLAST_FURNACE.TOTAL.TOTAL</t>
  </si>
  <si>
    <t>UED.ktoe.SK.ISI.BF_BOF.BLAST_FURNACE.THERM.NONCOKE_SOLIDS</t>
  </si>
  <si>
    <t>UED.ktoe.SK.ISI.BF_BOF.BLAST_FURNACE.THERM.COKE</t>
  </si>
  <si>
    <t>UED.ktoe.SK.ISI.BF_BOF.BLAST_FURNACE.THERM.RFO</t>
  </si>
  <si>
    <t>UED.ktoe.SK.ISI.BF_BOF.BLAST_FURNACE.THERM.NG_BIOGAS</t>
  </si>
  <si>
    <t>UED.ktoe.SK.ISI.BF_BOF.BLAST_FURNACE.THERM.DERIVED</t>
  </si>
  <si>
    <t>UED.ktoe.SK.ISI.BF_BOF.REFINING.TOTAL.TOTAL</t>
  </si>
  <si>
    <t>UED.ktoe.SK.ISI.BF_BOF.REFINING.THERM.TOTAL</t>
  </si>
  <si>
    <t>UED.ktoe.SK.ISI.BF_BOF.REFINING.THERM.LPG</t>
  </si>
  <si>
    <t>UED.ktoe.SK.ISI.BF_BOF.REFINING.THERM.DIESEL_LIQBIO</t>
  </si>
  <si>
    <t>UED.ktoe.SK.ISI.BF_BOF.REFINING.THERM.RFO</t>
  </si>
  <si>
    <t>UED.ktoe.SK.ISI.BF_BOF.REFINING.THERM.NG_BIOGAS</t>
  </si>
  <si>
    <t>UED.ktoe.SK.ISI.BF_BOF.REFINING.ELEC.ELEC</t>
  </si>
  <si>
    <t>UED.ktoe.SK.ISI.BF_BOF.FINISHING.THERM.TOTAL</t>
  </si>
  <si>
    <t>UED.ktoe.SK.ISI.BF_BOF.FINISHING.THERM.LPG</t>
  </si>
  <si>
    <t>UED.ktoe.SK.ISI.BF_BOF.FINISHING.THERM.DIESEL_LIQBIO</t>
  </si>
  <si>
    <t>UED.ktoe.SK.ISI.BF_BOF.FINISHING.THERM.NG_BIOGAS</t>
  </si>
  <si>
    <t>UED.ktoe.SK.ISI.BF_BOF.FINISHING_STEAM.TOTAL.TOTAL</t>
  </si>
  <si>
    <t>UED.ktoe.SK.ISI.BF_BOF.FINISHING_STEAM.STEAM.NONCOKE_SOLIDS</t>
  </si>
  <si>
    <t>UED.ktoe.SK.ISI.BF_BOF.FINISHING_STEAM.STEAM.RFG</t>
  </si>
  <si>
    <t>UED.ktoe.SK.ISI.BF_BOF.FINISHING_STEAM.STEAM.LPG</t>
  </si>
  <si>
    <t>UED.ktoe.SK.ISI.BF_BOF.FINISHING_STEAM.STEAM.DIESEL_LIQBIO</t>
  </si>
  <si>
    <t>UED.ktoe.SK.ISI.BF_BOF.FINISHING_STEAM.STEAM.RFO</t>
  </si>
  <si>
    <t>UED.ktoe.SK.ISI.BF_BOF.FINISHING_STEAM.STEAM.OTHER</t>
  </si>
  <si>
    <t>UED.ktoe.SK.ISI.BF_BOF.FINISHING_STEAM.STEAM.NG_BIOGAS</t>
  </si>
  <si>
    <t>UED.ktoe.SK.ISI.BF_BOF.FINISHING_STEAM.STEAM.DERIVED</t>
  </si>
  <si>
    <t>UED.ktoe.SK.ISI.BF_BOF.FINISHING_STEAM.STEAM.BIOMASS_WASTE</t>
  </si>
  <si>
    <t>UED.ktoe.SK.ISI.BF_BOF.FINISHING_STEAM.STEAM.STEAM_DISTR</t>
  </si>
  <si>
    <t>UED.ktoe.SK.ISI.BF_BOF.FINISHING.ELEC.ELEC</t>
  </si>
  <si>
    <t>UED.ktoe.SK.ISI.EAF.TOTAL.TOTAL.TOTAL</t>
  </si>
  <si>
    <t>UED.ktoe.SK.ISI.EAF.LIGHT.GENERIC.ELEC</t>
  </si>
  <si>
    <t>UED.ktoe.SK.ISI.EAF.AIRCOMP.GENERIC.ELEC</t>
  </si>
  <si>
    <t>UED.ktoe.SK.ISI.EAF.MOTOR.GENERIC.ELEC</t>
  </si>
  <si>
    <t>UED.ktoe.SK.ISI.EAF.FANS.GENERIC.ELEC</t>
  </si>
  <si>
    <t>UED.ktoe.SK.ISI.EAF.LOW_ENTH.TOTAL.TOTAL</t>
  </si>
  <si>
    <t>UED.ktoe.SK.ISI.EAF.LOW_ENTH.THERM.DIESEL_LIQBIO</t>
  </si>
  <si>
    <t>UED.ktoe.SK.ISI.EAF.LOW_ENTH.THERM.NG_BIOGAS</t>
  </si>
  <si>
    <t>UED.ktoe.SK.ISI.EAF.LOW_ENTH.THERM.SOLAR_GEO</t>
  </si>
  <si>
    <t>UED.ktoe.SK.ISI.EAF.LOW_ENTH.HP.AMBIENT</t>
  </si>
  <si>
    <t>UED.ktoe.SK.ISI.EAF.LOW_ENTH.THERM.ELEC</t>
  </si>
  <si>
    <t>UED.ktoe.SK.ISI.EAF.SMELTING.TOTAL.TOTAL</t>
  </si>
  <si>
    <t>UED.ktoe.SK.ISI.EAF.SMELTING.THERM.NONCOKE_SOLIDS</t>
  </si>
  <si>
    <t>UED.ktoe.SK.ISI.EAF.SMELTING.THERM.RFO</t>
  </si>
  <si>
    <t>UED.ktoe.SK.ISI.EAF.SMELTING.THERM.NG_BIOGAS</t>
  </si>
  <si>
    <t>UED.ktoe.SK.ISI.EAF.SMELTING.THERM.DERIVED</t>
  </si>
  <si>
    <t>UED.ktoe.SK.ISI.EAF.ARC_FURNACE.ELEC.ELEC</t>
  </si>
  <si>
    <t>UED.ktoe.SK.ISI.EAF.REFINING.TOTAL.TOTAL</t>
  </si>
  <si>
    <t>UED.ktoe.SK.ISI.EAF.REFINING.THERM.TOTAL</t>
  </si>
  <si>
    <t>UED.ktoe.SK.ISI.EAF.REFINING.THERM.LPG</t>
  </si>
  <si>
    <t>UED.ktoe.SK.ISI.EAF.REFINING.THERM.DIESEL_LIQBIO</t>
  </si>
  <si>
    <t>UED.ktoe.SK.ISI.EAF.REFINING.THERM.RFO</t>
  </si>
  <si>
    <t>UED.ktoe.SK.ISI.EAF.REFINING.THERM.NG_BIOGAS</t>
  </si>
  <si>
    <t>UED.ktoe.SK.ISI.EAF.REFINING.ELEC.ELEC</t>
  </si>
  <si>
    <t>UED.ktoe.SK.ISI.EAF.FINISHING.THERM.TOTAL</t>
  </si>
  <si>
    <t>UED.ktoe.SK.ISI.EAF.FINISHING.THERM.LPG</t>
  </si>
  <si>
    <t>UED.ktoe.SK.ISI.EAF.FINISHING.THERM.DIESEL_LIQBIO</t>
  </si>
  <si>
    <t>UED.ktoe.SK.ISI.EAF.FINISHING.THERM.NG_BIOGAS</t>
  </si>
  <si>
    <t>UED.ktoe.SK.ISI.EAF.FINISHING_STEAM.TOTAL.TOTAL</t>
  </si>
  <si>
    <t>UED.ktoe.SK.ISI.EAF.FINISHING_STEAM.STEAM.NONCOKE_SOLIDS</t>
  </si>
  <si>
    <t>UED.ktoe.SK.ISI.EAF.FINISHING_STEAM.STEAM.RFG</t>
  </si>
  <si>
    <t>UED.ktoe.SK.ISI.EAF.FINISHING_STEAM.STEAM.LPG</t>
  </si>
  <si>
    <t>UED.ktoe.SK.ISI.EAF.FINISHING_STEAM.STEAM.DIESEL_LIQBIO</t>
  </si>
  <si>
    <t>UED.ktoe.SK.ISI.EAF.FINISHING_STEAM.STEAM.RFO</t>
  </si>
  <si>
    <t>UED.ktoe.SK.ISI.EAF.FINISHING_STEAM.STEAM.OTHER</t>
  </si>
  <si>
    <t>UED.ktoe.SK.ISI.EAF.FINISHING_STEAM.STEAM.NG_BIOGAS</t>
  </si>
  <si>
    <t>UED.ktoe.SK.ISI.EAF.FINISHING_STEAM.STEAM.DERIVED</t>
  </si>
  <si>
    <t>UED.ktoe.SK.ISI.EAF.FINISHING_STEAM.STEAM.BIOMASS_WASTE</t>
  </si>
  <si>
    <t>UED.ktoe.SK.ISI.EAF.FINISHING_STEAM.STEAM.STEAM_DISTR</t>
  </si>
  <si>
    <t>UED.ktoe.SK.ISI.EAF.FINISHING.ELEC.ELEC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</si>
  <si>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</si>
  <si>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</si>
  <si>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</si>
  <si>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FUEL_EMI.ktCO2.SK.ISI.BF_BOF.LIGHT.GENERIC.ELEC</t>
  </si>
  <si>
    <t>FUEL_EMI.ktCO2.SK.ISI.BF_BOF.AIRCOMP.GENERIC.ELEC</t>
  </si>
  <si>
    <t>FUEL_EMI.ktCO2.SK.ISI.BF_BOF.MOTOR.GENERIC.ELEC</t>
  </si>
  <si>
    <t>FUEL_EMI.ktCO2.SK.ISI.BF_BOF.FANS.GENERIC.ELEC</t>
  </si>
  <si>
    <t>FUEL_EMI.ktCO2.SK.ISI.BF_BOF.LOW_ENTH.TOTAL.TOTAL</t>
  </si>
  <si>
    <t>FUEL_EMI.ktCO2.SK.ISI.BF_BOF.LOW_ENTH.THERM.DIESEL_LIQBIO</t>
  </si>
  <si>
    <t>FUEL_EMI.ktCO2.SK.ISI.BF_BOF.LOW_ENTH.THERM.NG_BIOGAS</t>
  </si>
  <si>
    <t>FUEL_EMI.ktCO2.SK.ISI.BF_BOF.LOW_ENTH.THERM.SOLAR_GEO</t>
  </si>
  <si>
    <t>FUEL_EMI.ktCO2.SK.ISI.BF_BOF.LOW_ENTH.HP.AMBIENT</t>
  </si>
  <si>
    <t>FUEL_EMI.ktCO2.SK.ISI.BF_BOF.LOW_ENTH.THERM.ELEC</t>
  </si>
  <si>
    <t>FUEL_EMI.ktCO2.SK.ISI.BF_BOF.SINTERING.TOTAL.TOTAL</t>
  </si>
  <si>
    <t>FUEL_EMI.ktCO2.SK.ISI.BF_BOF.SINTERING.THERM.NONCOKE_SOLIDS</t>
  </si>
  <si>
    <t>FUEL_EMI.ktCO2.SK.ISI.BF_BOF.SINTERING.THERM.RFO</t>
  </si>
  <si>
    <t>FUEL_EMI.ktCO2.SK.ISI.BF_BOF.SINTERING.THERM.NG_BIOGAS</t>
  </si>
  <si>
    <t>FUEL_EMI.ktCO2.SK.ISI.BF_BOF.SINTERING.THERM.DERIVED</t>
  </si>
  <si>
    <t>FUEL_EMI.ktCO2.SK.ISI.BF_BOF.SINTERING.THERM.ELEC</t>
  </si>
  <si>
    <t>FUEL_EMI.ktCO2.SK.ISI.BF_BOF.BLAST_FURNACE.TOTAL.TOTAL</t>
  </si>
  <si>
    <t>FUEL_EMI.ktCO2.SK.ISI.BF_BOF.BLAST_FURNACE.THERM.NONCOKE_SOLIDS</t>
  </si>
  <si>
    <t>FUEL_EMI.ktCO2.SK.ISI.BF_BOF.BLAST_FURNACE.THERM.COKE</t>
  </si>
  <si>
    <t>FUEL_EMI.ktCO2.SK.ISI.BF_BOF.BLAST_FURNACE.THERM.RFO</t>
  </si>
  <si>
    <t>FUEL_EMI.ktCO2.SK.ISI.BF_BOF.BLAST_FURNACE.THERM.NG_BIOGAS</t>
  </si>
  <si>
    <t>FUEL_EMI.ktCO2.SK.ISI.BF_BOF.BLAST_FURNACE.THERM.DERIVED</t>
  </si>
  <si>
    <t>FUEL_EMI.ktCO2.SK.ISI.BF_BOF.REFINING.TOTAL.TOTAL</t>
  </si>
  <si>
    <t>FUEL_EMI.ktCO2.SK.ISI.BF_BOF.REFINING.THERM.TOTAL</t>
  </si>
  <si>
    <t>FUEL_EMI.ktCO2.SK.ISI.BF_BOF.REFINING.THERM.LPG</t>
  </si>
  <si>
    <t>FUEL_EMI.ktCO2.SK.ISI.BF_BOF.REFINING.THERM.DIESEL_LIQBIO</t>
  </si>
  <si>
    <t>FUEL_EMI.ktCO2.SK.ISI.BF_BOF.REFINING.THERM.RFO</t>
  </si>
  <si>
    <t>FUEL_EMI.ktCO2.SK.ISI.BF_BOF.REFINING.THERM.NG_BIOGAS</t>
  </si>
  <si>
    <t>FUEL_EMI.ktCO2.SK.ISI.BF_BOF.REFINING.ELEC.ELEC</t>
  </si>
  <si>
    <t>FUEL_EMI.ktCO2.SK.ISI.BF_BOF.FINISHING.THERM.TOTAL</t>
  </si>
  <si>
    <t>FUEL_EMI.ktCO2.SK.ISI.BF_BOF.FINISHING.THERM.LPG</t>
  </si>
  <si>
    <t>FUEL_EMI.ktCO2.SK.ISI.BF_BOF.FINISHING.THERM.DIESEL_LIQBIO</t>
  </si>
  <si>
    <t>FUEL_EMI.ktCO2.SK.ISI.BF_BOF.FINISHING.THERM.NG_BIOGAS</t>
  </si>
  <si>
    <t>FUEL_EMI.ktCO2.SK.ISI.BF_BOF.FINISHING_STEAM.TOTAL.TOTAL</t>
  </si>
  <si>
    <t>FUEL_EMI.ktCO2.SK.ISI.BF_BOF.FINISHING_STEAM.STEAM.NONCOKE_SOLIDS</t>
  </si>
  <si>
    <t>FUEL_EMI.ktCO2.SK.ISI.BF_BOF.FINISHING_STEAM.STEAM.RFG</t>
  </si>
  <si>
    <t>FUEL_EMI.ktCO2.SK.ISI.BF_BOF.FINISHING_STEAM.STEAM.LPG</t>
  </si>
  <si>
    <t>FUEL_EMI.ktCO2.SK.ISI.BF_BOF.FINISHING_STEAM.STEAM.DIESEL_LIQBIO</t>
  </si>
  <si>
    <t>FUEL_EMI.ktCO2.SK.ISI.BF_BOF.FINISHING_STEAM.STEAM.RFO</t>
  </si>
  <si>
    <t>FUEL_EMI.ktCO2.SK.ISI.BF_BOF.FINISHING_STEAM.STEAM.OTHER</t>
  </si>
  <si>
    <t>FUEL_EMI.ktCO2.SK.ISI.BF_BOF.FINISHING_STEAM.STEAM.NG_BIOGAS</t>
  </si>
  <si>
    <t>FUEL_EMI.ktCO2.SK.ISI.BF_BOF.FINISHING_STEAM.STEAM.DERIVED</t>
  </si>
  <si>
    <t>FUEL_EMI.ktCO2.SK.ISI.BF_BOF.FINISHING_STEAM.STEAM.BIOMASS_WASTE</t>
  </si>
  <si>
    <t>FUEL_EMI.ktCO2.SK.ISI.BF_BOF.FINISHING_STEAM.STEAM.STEAM_DISTR</t>
  </si>
  <si>
    <t>FUEL_EMI.ktCO2.SK.ISI.BF_BOF.FINISHING.ELEC.ELEC</t>
  </si>
  <si>
    <t>PROCESS_EMI.ktCO2.SK.ISI.BF_BOF</t>
  </si>
  <si>
    <t>FUEL_EMI.ktCO2.SK.ISI.EAF.LIGHT.GENERIC.ELEC</t>
  </si>
  <si>
    <t>FUEL_EMI.ktCO2.SK.ISI.EAF.AIRCOMP.GENERIC.ELEC</t>
  </si>
  <si>
    <t>FUEL_EMI.ktCO2.SK.ISI.EAF.MOTOR.GENERIC.ELEC</t>
  </si>
  <si>
    <t>FUEL_EMI.ktCO2.SK.ISI.EAF.FANS.GENERIC.ELEC</t>
  </si>
  <si>
    <t>FUEL_EMI.ktCO2.SK.ISI.EAF.LOW_ENTH.TOTAL.TOTAL</t>
  </si>
  <si>
    <t>FUEL_EMI.ktCO2.SK.ISI.EAF.LOW_ENTH.THERM.DIESEL_LIQBIO</t>
  </si>
  <si>
    <t>FUEL_EMI.ktCO2.SK.ISI.EAF.LOW_ENTH.THERM.NG_BIOGAS</t>
  </si>
  <si>
    <t>FUEL_EMI.ktCO2.SK.ISI.EAF.LOW_ENTH.THERM.SOLAR_GEO</t>
  </si>
  <si>
    <t>FUEL_EMI.ktCO2.SK.ISI.EAF.LOW_ENTH.HP.AMBIENT</t>
  </si>
  <si>
    <t>FUEL_EMI.ktCO2.SK.ISI.EAF.LOW_ENTH.THERM.ELEC</t>
  </si>
  <si>
    <t>FUEL_EMI.ktCO2.SK.ISI.EAF.SMELTING.TOTAL.TOTAL</t>
  </si>
  <si>
    <t>FUEL_EMI.ktCO2.SK.ISI.EAF.SMELTING.THERM.NONCOKE_SOLIDS</t>
  </si>
  <si>
    <t>FUEL_EMI.ktCO2.SK.ISI.EAF.SMELTING.THERM.RFO</t>
  </si>
  <si>
    <t>FUEL_EMI.ktCO2.SK.ISI.EAF.SMELTING.THERM.NG_BIOGAS</t>
  </si>
  <si>
    <t>FUEL_EMI.ktCO2.SK.ISI.EAF.SMELTING.THERM.DERIVED</t>
  </si>
  <si>
    <t>FUEL_EMI.ktCO2.SK.ISI.EAF.ARC_FURNACE.ELEC.ELEC</t>
  </si>
  <si>
    <t>FUEL_EMI.ktCO2.SK.ISI.EAF.REFINING.TOTAL.TOTAL</t>
  </si>
  <si>
    <t>FUEL_EMI.ktCO2.SK.ISI.EAF.REFINING.THERM.TOTAL</t>
  </si>
  <si>
    <t>FUEL_EMI.ktCO2.SK.ISI.EAF.REFINING.THERM.LPG</t>
  </si>
  <si>
    <t>FUEL_EMI.ktCO2.SK.ISI.EAF.REFINING.THERM.DIESEL_LIQBIO</t>
  </si>
  <si>
    <t>FUEL_EMI.ktCO2.SK.ISI.EAF.REFINING.THERM.RFO</t>
  </si>
  <si>
    <t>FUEL_EMI.ktCO2.SK.ISI.EAF.REFINING.THERM.NG_BIOGAS</t>
  </si>
  <si>
    <t>FUEL_EMI.ktCO2.SK.ISI.EAF.REFINING.ELEC.ELEC</t>
  </si>
  <si>
    <t>FUEL_EMI.ktCO2.SK.ISI.EAF.FINISHING.THERM.TOTAL</t>
  </si>
  <si>
    <t>FUEL_EMI.ktCO2.SK.ISI.EAF.FINISHING.THERM.LPG</t>
  </si>
  <si>
    <t>FUEL_EMI.ktCO2.SK.ISI.EAF.FINISHING.THERM.DIESEL_LIQBIO</t>
  </si>
  <si>
    <t>FUEL_EMI.ktCO2.SK.ISI.EAF.FINISHING.THERM.NG_BIOGAS</t>
  </si>
  <si>
    <t>FUEL_EMI.ktCO2.SK.ISI.EAF.FINISHING_STEAM.TOTAL.TOTAL</t>
  </si>
  <si>
    <t>FUEL_EMI.ktCO2.SK.ISI.EAF.FINISHING_STEAM.STEAM.NONCOKE_SOLIDS</t>
  </si>
  <si>
    <t>FUEL_EMI.ktCO2.SK.ISI.EAF.FINISHING_STEAM.STEAM.RFG</t>
  </si>
  <si>
    <t>FUEL_EMI.ktCO2.SK.ISI.EAF.FINISHING_STEAM.STEAM.LPG</t>
  </si>
  <si>
    <t>FUEL_EMI.ktCO2.SK.ISI.EAF.FINISHING_STEAM.STEAM.DIESEL_LIQBIO</t>
  </si>
  <si>
    <t>FUEL_EMI.ktCO2.SK.ISI.EAF.FINISHING_STEAM.STEAM.RFO</t>
  </si>
  <si>
    <t>FUEL_EMI.ktCO2.SK.ISI.EAF.FINISHING_STEAM.STEAM.OTHER</t>
  </si>
  <si>
    <t>FUEL_EMI.ktCO2.SK.ISI.EAF.FINISHING_STEAM.STEAM.NG_BIOGAS</t>
  </si>
  <si>
    <t>FUEL_EMI.ktCO2.SK.ISI.EAF.FINISHING_STEAM.STEAM.DERIVED</t>
  </si>
  <si>
    <t>FUEL_EMI.ktCO2.SK.ISI.EAF.FINISHING_STEAM.STEAM.BIOMASS_WASTE</t>
  </si>
  <si>
    <t>FUEL_EMI.ktCO2.SK.ISI.EAF.FINISHING_STEAM.STEAM.STEAM_DISTR</t>
  </si>
  <si>
    <t>FUEL_EMI.ktCO2.SK.ISI.EAF.FINISHING.ELEC.ELEC</t>
  </si>
  <si>
    <t>PROCESS_EMI.ktCO2.SK.ISI.EAF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</si>
  <si>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</si>
  <si>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</si>
  <si>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</si>
  <si>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</si>
  <si>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VA.Meuro2015.SK.NFM.ALUMINA</t>
  </si>
  <si>
    <t>VA.Meuro2015.SK.NFM.PRIM_ALU</t>
  </si>
  <si>
    <t>VA.Meuro2015.SK.NFM.SEC_ALU</t>
  </si>
  <si>
    <t>VA.Meuro2015.SK.NFM.OTHER_NFM</t>
  </si>
  <si>
    <t>Physical output (kt)</t>
  </si>
  <si>
    <t>Alumina production (kt)</t>
  </si>
  <si>
    <t>OUTPUT.kt.SK.NFM.ALUMINA</t>
  </si>
  <si>
    <t>Aluminium production (kt)</t>
  </si>
  <si>
    <t>OUTPUT.kt.SK.NFM.PRIM_ALU</t>
  </si>
  <si>
    <t>OUTPUT.kt.SK.NFM.SEC_ALU</t>
  </si>
  <si>
    <t>Other non-ferrous metals (kt lead eq.)</t>
  </si>
  <si>
    <t>OUTPUT.kt.SK.NFM.OTHER_NFM</t>
  </si>
  <si>
    <t>Installed capacity (kt production)</t>
  </si>
  <si>
    <t>CAP.kt.SK.NFM.ALUMINA</t>
  </si>
  <si>
    <t>CAP.kt.SK.NFM.PRIM_ALU</t>
  </si>
  <si>
    <t>CAP.kt.SK.NFM.SEC_ALU</t>
  </si>
  <si>
    <t>CAP.kt.SK.NFM.OTHER_NFM</t>
  </si>
  <si>
    <t>Capacity investment (kt production)</t>
  </si>
  <si>
    <t>NEWCAP.kt.SK.NFM.ALUMINA</t>
  </si>
  <si>
    <t>NEWCAP.kt.SK.NFM.PRIM_ALU</t>
  </si>
  <si>
    <t>NEWCAP.kt.SK.NFM.SEC_ALU</t>
  </si>
  <si>
    <t>NEWCAP.kt.SK.NFM.OTHER_NFM</t>
  </si>
  <si>
    <t>Decommissioned capacity (kt production)</t>
  </si>
  <si>
    <t>Idle capacity (kt production)</t>
  </si>
  <si>
    <t>FEC.ktoe.SK.NFM.TOTAL.TOTAL.TOTAL.TOTAL</t>
  </si>
  <si>
    <t>FEC.ktoe.SK.NFM.TOTAL.TOTAL.TOTAL.SOLIDS</t>
  </si>
  <si>
    <t>FEC.ktoe.SK.NFM.TOTAL.TOTAL.TOTAL.RFG</t>
  </si>
  <si>
    <t>FEC.ktoe.SK.NFM.TOTAL.TOTAL.TOTAL.LPG</t>
  </si>
  <si>
    <t>FEC.ktoe.SK.NFM.TOTAL.TOTAL.TOTAL.DIESEL</t>
  </si>
  <si>
    <t>FEC.ktoe.SK.NFM.TOTAL.TOTAL.TOTAL.RFO</t>
  </si>
  <si>
    <t>FEC.ktoe.SK.NFM.TOTAL.TOTAL.TOTAL.OTHER</t>
  </si>
  <si>
    <t>FEC.ktoe.SK.NFM.TOTAL.TOTAL.TOTAL.NG</t>
  </si>
  <si>
    <t>FEC.ktoe.SK.NFM.TOTAL.TOTAL.TOTAL.DERIVED</t>
  </si>
  <si>
    <t>FEC.ktoe.SK.NFM.TOTAL.TOTAL.TOTAL.BIOMASS_WASTE</t>
  </si>
  <si>
    <t>FEC.ktoe.SK.NFM.TOTAL.TOTAL.TOTAL.BIOGAS</t>
  </si>
  <si>
    <t>FEC.ktoe.SK.NFM.TOTAL.TOTAL.TOTAL.LIQBIO</t>
  </si>
  <si>
    <t>FEC.ktoe.SK.NFM.TOTAL.TOTAL.TOTAL.SOLAR</t>
  </si>
  <si>
    <t>FEC.ktoe.SK.NFM.TOTAL.TOTAL.TOTAL.GEO</t>
  </si>
  <si>
    <t>FEC.ktoe.SK.NFM.TOTAL.TOTAL.TOTAL.AMBIENT</t>
  </si>
  <si>
    <t>FEC.ktoe.SK.NFM.TOTAL.TOTAL.TOTAL.STEAM_DISTR</t>
  </si>
  <si>
    <t>FEC.ktoe.SK.NFM.TOTAL.TOTAL.TOTAL.ELEC</t>
  </si>
  <si>
    <t>FEC.ktoe.SK.NFM.ALUMINA.TOTAL.TOTAL.TOTAL</t>
  </si>
  <si>
    <t>FEC.ktoe.SK.NFM.ALUMINA.LIGHT.GENERIC.ELEC</t>
  </si>
  <si>
    <t>FEC.ktoe.SK.NFM.ALUMINA.AIRCOMP.GENERIC.ELEC</t>
  </si>
  <si>
    <t>FEC.ktoe.SK.NFM.ALUMINA.MOTOR.GENERIC.ELEC</t>
  </si>
  <si>
    <t>FEC.ktoe.SK.NFM.ALUMINA.FANS.GENERIC.ELEC</t>
  </si>
  <si>
    <t>FEC.ktoe.SK.NFM.ALUMINA.LOW_ENTH.TOTAL.TOTAL</t>
  </si>
  <si>
    <t>FEC.ktoe.SK.NFM.ALUMINA.LOW_ENTH.THERM.DIESEL_LIQBIO</t>
  </si>
  <si>
    <t>FEC.ktoe.SK.NFM.ALUMINA.LOW_ENTH.THERM.NG_BIOGAS</t>
  </si>
  <si>
    <t>FEC.ktoe.SK.NFM.ALUMINA.LOW_ENTH.THERM.SOLAR_GEO</t>
  </si>
  <si>
    <t>FEC.ktoe.SK.NFM.ALUMINA.LOW_ENTH.HP.AMBIENT</t>
  </si>
  <si>
    <t>FEC.ktoe.SK.NFM.ALUMINA.LOW_ENTH.THERM.ELEC</t>
  </si>
  <si>
    <t>Alumina production: High-enthalpy heat</t>
  </si>
  <si>
    <t>FEC.ktoe.SK.NFM.ALUMINA.A_PRODUCTION.TOTAL.TOTAL</t>
  </si>
  <si>
    <t>FEC.ktoe.SK.NFM.ALUMINA.A_PRODUCTION.STEAM.SOLIDS</t>
  </si>
  <si>
    <t>FEC.ktoe.SK.NFM.ALUMINA.A_PRODUCTION.STEAM.RFG</t>
  </si>
  <si>
    <t>FEC.ktoe.SK.NFM.ALUMINA.A_PRODUCTION.STEAM.LPG</t>
  </si>
  <si>
    <t>FEC.ktoe.SK.NFM.ALUMINA.A_PRODUCTION.STEAM.DIESEL_LIQBIO</t>
  </si>
  <si>
    <t>FEC.ktoe.SK.NFM.ALUMINA.A_PRODUCTION.STEAM.RFO</t>
  </si>
  <si>
    <t>FEC.ktoe.SK.NFM.ALUMINA.A_PRODUCTION.STEAM.OTHER</t>
  </si>
  <si>
    <t>FEC.ktoe.SK.NFM.ALUMINA.A_PRODUCTION.STEAM.NG_BIOGAS</t>
  </si>
  <si>
    <t>FEC.ktoe.SK.NFM.ALUMINA.A_PRODUCTION.STEAM.DERIVED</t>
  </si>
  <si>
    <t>FEC.ktoe.SK.NFM.ALUMINA.A_PRODUCTION.STEAM.BIOMASS_WASTE</t>
  </si>
  <si>
    <t>FEC.ktoe.SK.NFM.ALUMINA.A_PRODUCTION.STEAM.STEAM_DISTR</t>
  </si>
  <si>
    <t>Alumina production: Refining</t>
  </si>
  <si>
    <t>FEC.ktoe.SK.NFM.ALUMINA.A_REFINING.TOTAL.TOTAL</t>
  </si>
  <si>
    <t>FEC.ktoe.SK.NFM.ALUMINA.A_REFINING.THERM.LPG</t>
  </si>
  <si>
    <t>FEC.ktoe.SK.NFM.ALUMINA.A_REFINING.THERM.DIESEL_LIQBIO</t>
  </si>
  <si>
    <t>FEC.ktoe.SK.NFM.ALUMINA.A_REFINING.THERM.RFO</t>
  </si>
  <si>
    <t>FEC.ktoe.SK.NFM.ALUMINA.A_REFINING.THERM.NG_BIOGAS</t>
  </si>
  <si>
    <t>FEC.ktoe.SK.NFM.ALUMINA.A_REFINING.THERM.ELEC</t>
  </si>
  <si>
    <t>FEC.ktoe.SK.NFM.PRIM_ALU.TOTAL.TOTAL.TOTAL</t>
  </si>
  <si>
    <t>FEC.ktoe.SK.NFM.PRIM_ALU.LIGHT.GENERIC.ELEC</t>
  </si>
  <si>
    <t>FEC.ktoe.SK.NFM.PRIM_ALU.AIRCOMP.GENERIC.ELEC</t>
  </si>
  <si>
    <t>FEC.ktoe.SK.NFM.PRIM_ALU.MOTOR.GENERIC.ELEC</t>
  </si>
  <si>
    <t>FEC.ktoe.SK.NFM.PRIM_ALU.FANS.GENERIC.ELEC</t>
  </si>
  <si>
    <t>FEC.ktoe.SK.NFM.PRIM_ALU.LOW_ENTH.TOTAL.TOTAL</t>
  </si>
  <si>
    <t>FEC.ktoe.SK.NFM.PRIM_ALU.LOW_ENTH.THERM.DIESEL_LIQBIO</t>
  </si>
  <si>
    <t>FEC.ktoe.SK.NFM.PRIM_ALU.LOW_ENTH.THERM.NG_BIOGAS</t>
  </si>
  <si>
    <t>FEC.ktoe.SK.NFM.PRIM_ALU.LOW_ENTH.THERM.SOLAR_GEO</t>
  </si>
  <si>
    <t>FEC.ktoe.SK.NFM.PRIM_ALU.LOW_ENTH.HP.AMBIENT</t>
  </si>
  <si>
    <t>FEC.ktoe.SK.NFM.PRIM_ALU.LOW_ENTH.THERM.ELEC</t>
  </si>
  <si>
    <t>Aluminium electrolysis (smelting)</t>
  </si>
  <si>
    <t>FEC.ktoe.SK.NFM.PRIM_ALU.SMELTING.ELEC.ELEC</t>
  </si>
  <si>
    <t>Aluminium processing  (metallurgy e.g. cast house, reheating)</t>
  </si>
  <si>
    <t>FEC.ktoe.SK.NFM.PRIM_ALU.PROCESSING.TOTAL.TOTAL</t>
  </si>
  <si>
    <t>Aluminium processing - Thermal</t>
  </si>
  <si>
    <t>FEC.ktoe.SK.NFM.PRIM_ALU.PROCESSING.THERM.TOTAL</t>
  </si>
  <si>
    <t>FEC.ktoe.SK.NFM.PRIM_ALU.PROCESSING.THERM.LPG</t>
  </si>
  <si>
    <t>FEC.ktoe.SK.NFM.PRIM_ALU.PROCESSING.THERM.DIESEL_LIQBIO</t>
  </si>
  <si>
    <t>FEC.ktoe.SK.NFM.PRIM_ALU.PROCESSING.THERM.RFO</t>
  </si>
  <si>
    <t>FEC.ktoe.SK.NFM.PRIM_ALU.PROCESSING.THERM.NG_BIOGAS</t>
  </si>
  <si>
    <t>Aluminium processing - Electric</t>
  </si>
  <si>
    <t>FEC.ktoe.SK.NFM.PRIM_ALU.PROCESSING.ELEC.ELEC</t>
  </si>
  <si>
    <t>Aluminium finishing</t>
  </si>
  <si>
    <t>Aluminium finishing - Thermal</t>
  </si>
  <si>
    <t>FEC.ktoe.SK.NFM.PRIM_ALU.FINISHING.THERM.TOTAL</t>
  </si>
  <si>
    <t>FEC.ktoe.SK.NFM.PRIM_ALU.FINISHING.THERM.LPG</t>
  </si>
  <si>
    <t>FEC.ktoe.SK.NFM.PRIM_ALU.FINISHING.THERM.DIESEL_LIQBIO</t>
  </si>
  <si>
    <t>FEC.ktoe.SK.NFM.PRIM_ALU.FINISHING.THERM.NG_BIOGAS</t>
  </si>
  <si>
    <t>Aluminium finishing - Steam</t>
  </si>
  <si>
    <t>FEC.ktoe.SK.NFM.PRIM_ALU.FINISHING_STEAM.TOTAL.TOTAL</t>
  </si>
  <si>
    <t>FEC.ktoe.SK.NFM.PRIM_ALU.FINISHING_STEAM.STEAM.SOLIDS</t>
  </si>
  <si>
    <t>FEC.ktoe.SK.NFM.PRIM_ALU.FINISHING_STEAM.STEAM.RFG</t>
  </si>
  <si>
    <t>FEC.ktoe.SK.NFM.PRIM_ALU.FINISHING_STEAM.STEAM.LPG</t>
  </si>
  <si>
    <t>FEC.ktoe.SK.NFM.PRIM_ALU.FINISHING_STEAM.STEAM.DIESEL_LIQBIO</t>
  </si>
  <si>
    <t>FEC.ktoe.SK.NFM.PRIM_ALU.FINISHING_STEAM.STEAM.RFO</t>
  </si>
  <si>
    <t>FEC.ktoe.SK.NFM.PRIM_ALU.FINISHING_STEAM.STEAM.OTHER</t>
  </si>
  <si>
    <t>FEC.ktoe.SK.NFM.PRIM_ALU.FINISHING_STEAM.STEAM.NG_BIOGAS</t>
  </si>
  <si>
    <t>FEC.ktoe.SK.NFM.PRIM_ALU.FINISHING_STEAM.STEAM.DERIVED</t>
  </si>
  <si>
    <t>FEC.ktoe.SK.NFM.PRIM_ALU.FINISHING_STEAM.STEAM.BIOMASS_WASTE</t>
  </si>
  <si>
    <t>FEC.ktoe.SK.NFM.PRIM_ALU.FINISHING_STEAM.STEAM.STEAM_DISTR</t>
  </si>
  <si>
    <t>Aluminium finishing - Electric</t>
  </si>
  <si>
    <t>FEC.ktoe.SK.NFM.PRIM_ALU.FINISHING.ELEC.ELEC</t>
  </si>
  <si>
    <t>FEC.ktoe.SK.NFM.SEC_ALU.TOTAL.TOTAL.TOTAL</t>
  </si>
  <si>
    <t>FEC.ktoe.SK.NFM.SEC_ALU.LIGHT.GENERIC.ELEC</t>
  </si>
  <si>
    <t>FEC.ktoe.SK.NFM.SEC_ALU.AIRCOMP.GENERIC.ELEC</t>
  </si>
  <si>
    <t>FEC.ktoe.SK.NFM.SEC_ALU.MOTOR.GENERIC.ELEC</t>
  </si>
  <si>
    <t>FEC.ktoe.SK.NFM.SEC_ALU.FANS.GENERIC.ELEC</t>
  </si>
  <si>
    <t>FEC.ktoe.SK.NFM.SEC_ALU.LOW_ENTH.TOTAL.TOTAL</t>
  </si>
  <si>
    <t>FEC.ktoe.SK.NFM.SEC_ALU.LOW_ENTH.THERM.DIESEL_LIQBIO</t>
  </si>
  <si>
    <t>FEC.ktoe.SK.NFM.SEC_ALU.LOW_ENTH.THERM.NG_BIOGAS</t>
  </si>
  <si>
    <t>FEC.ktoe.SK.NFM.SEC_ALU.LOW_ENTH.THERM.SOLAR_GEO</t>
  </si>
  <si>
    <t>FEC.ktoe.SK.NFM.SEC_ALU.LOW_ENTH.HP.AMBIENT</t>
  </si>
  <si>
    <t>FEC.ktoe.SK.NFM.SEC_ALU.LOW_ENTH.THERM.ELEC</t>
  </si>
  <si>
    <t>Secondary aluminium (incl. pre-treatment, remelting)</t>
  </si>
  <si>
    <t>FEC.ktoe.SK.NFM.SEC_ALU.SEC_REMELTING.TOTAL.TOTAL</t>
  </si>
  <si>
    <t>Secondary aluminium - Thermal</t>
  </si>
  <si>
    <t>FEC.ktoe.SK.NFM.SEC_ALU.SEC_REMELTING.THERM.TOTAL</t>
  </si>
  <si>
    <t>FEC.ktoe.SK.NFM.SEC_ALU.SEC_REMELTING.THERM.LPG</t>
  </si>
  <si>
    <t>FEC.ktoe.SK.NFM.SEC_ALU.SEC_REMELTING.THERM.DIESEL_LIQBIO</t>
  </si>
  <si>
    <t>FEC.ktoe.SK.NFM.SEC_ALU.SEC_REMELTING.THERM.RFO</t>
  </si>
  <si>
    <t>FEC.ktoe.SK.NFM.SEC_ALU.SEC_REMELTING.THERM.NG_BIOGAS</t>
  </si>
  <si>
    <t>Secondary aluminium - Electric</t>
  </si>
  <si>
    <t>FEC.ktoe.SK.NFM.SEC_ALU.SEC_REMELTING.ELEC.ELEC</t>
  </si>
  <si>
    <t>FEC.ktoe.SK.NFM.SEC_ALU.SEC_PROCESSING.TOTAL.TOTAL</t>
  </si>
  <si>
    <t>FEC.ktoe.SK.NFM.SEC_ALU.SEC_PROCESSING.THERM.TOTAL</t>
  </si>
  <si>
    <t>FEC.ktoe.SK.NFM.SEC_ALU.SEC_PROCESSING.THERM.LPG</t>
  </si>
  <si>
    <t>FEC.ktoe.SK.NFM.SEC_ALU.SEC_PROCESSING.THERM.DIESEL_LIQBIO</t>
  </si>
  <si>
    <t>FEC.ktoe.SK.NFM.SEC_ALU.SEC_PROCESSING.THERM.RFO</t>
  </si>
  <si>
    <t>FEC.ktoe.SK.NFM.SEC_ALU.SEC_PROCESSING.THERM.NG_BIOGAS</t>
  </si>
  <si>
    <t>FEC.ktoe.SK.NFM.SEC_ALU.SEC_PROCESSING.ELEC.ELEC</t>
  </si>
  <si>
    <t>FEC.ktoe.SK.NFM.SEC_ALU.SEC_FINISHING.THERM.TOTAL</t>
  </si>
  <si>
    <t>FEC.ktoe.SK.NFM.SEC_ALU.SEC_FINISHING.THERM.LPG</t>
  </si>
  <si>
    <t>FEC.ktoe.SK.NFM.SEC_ALU.SEC_FINISHING.THERM.DIESEL_LIQBIO</t>
  </si>
  <si>
    <t>FEC.ktoe.SK.NFM.SEC_ALU.SEC_FINISHING.THERM.NG_BIOGAS</t>
  </si>
  <si>
    <t>FEC.ktoe.SK.NFM.SEC_ALU.SEC_FINISHING_STEAM.TOTAL.TOTAL</t>
  </si>
  <si>
    <t>FEC.ktoe.SK.NFM.SEC_ALU.SEC_FINISHING_STEAM.STEAM.SOLIDS</t>
  </si>
  <si>
    <t>FEC.ktoe.SK.NFM.SEC_ALU.SEC_FINISHING_STEAM.STEAM.RFG</t>
  </si>
  <si>
    <t>FEC.ktoe.SK.NFM.SEC_ALU.SEC_FINISHING_STEAM.STEAM.LPG</t>
  </si>
  <si>
    <t>FEC.ktoe.SK.NFM.SEC_ALU.SEC_FINISHING_STEAM.STEAM.DIESEL_LIQBIO</t>
  </si>
  <si>
    <t>FEC.ktoe.SK.NFM.SEC_ALU.SEC_FINISHING_STEAM.STEAM.RFO</t>
  </si>
  <si>
    <t>FEC.ktoe.SK.NFM.SEC_ALU.SEC_FINISHING_STEAM.STEAM.OTHER</t>
  </si>
  <si>
    <t>FEC.ktoe.SK.NFM.SEC_ALU.SEC_FINISHING_STEAM.STEAM.NG_BIOGAS</t>
  </si>
  <si>
    <t>FEC.ktoe.SK.NFM.SEC_ALU.SEC_FINISHING_STEAM.STEAM.DERIVED</t>
  </si>
  <si>
    <t>FEC.ktoe.SK.NFM.SEC_ALU.SEC_FINISHING_STEAM.STEAM.BIOMASS_WASTE</t>
  </si>
  <si>
    <t>FEC.ktoe.SK.NFM.SEC_ALU.SEC_FINISHING_STEAM.STEAM.STEAM_DISTR</t>
  </si>
  <si>
    <t>FEC.ktoe.SK.NFM.SEC_ALU.SEC_FINISHING.ELEC.ELEC</t>
  </si>
  <si>
    <t>FEC.ktoe.SK.NFM.OTHER_NFM.TOTAL.TOTAL.TOTAL</t>
  </si>
  <si>
    <t>FEC.ktoe.SK.NFM.OTHER_NFM.LIGHT.GENERIC.ELEC</t>
  </si>
  <si>
    <t>FEC.ktoe.SK.NFM.OTHER_NFM.AIRCOMP.GENERIC.ELEC</t>
  </si>
  <si>
    <t>FEC.ktoe.SK.NFM.OTHER_NFM.MOTOR.GENERIC.ELEC</t>
  </si>
  <si>
    <t>FEC.ktoe.SK.NFM.OTHER_NFM.FANS.GENERIC.ELEC</t>
  </si>
  <si>
    <t>FEC.ktoe.SK.NFM.OTHER_NFM.LOW_ENTH.TOTAL.TOTAL</t>
  </si>
  <si>
    <t>FEC.ktoe.SK.NFM.OTHER_NFM.LOW_ENTH.THERM.DIESEL_LIQBIO</t>
  </si>
  <si>
    <t>FEC.ktoe.SK.NFM.OTHER_NFM.LOW_ENTH.THERM.NG_BIOGAS</t>
  </si>
  <si>
    <t>FEC.ktoe.SK.NFM.OTHER_NFM.LOW_ENTH.THERM.SOLAR_GEO</t>
  </si>
  <si>
    <t>FEC.ktoe.SK.NFM.OTHER_NFM.LOW_ENTH.HP.AMBIENT</t>
  </si>
  <si>
    <t>FEC.ktoe.SK.NFM.OTHER_NFM.LOW_ENTH.THERM.ELEC</t>
  </si>
  <si>
    <t>Other Metals: production</t>
  </si>
  <si>
    <t>FEC.ktoe.SK.NFM.OTHER_NFM.OTH_PRODUCTION.TOTAL.TOTAL</t>
  </si>
  <si>
    <t>Metal production - Thermal</t>
  </si>
  <si>
    <t>FEC.ktoe.SK.NFM.OTHER_NFM.OTH_PRODUCTION.THERM.TOTAL</t>
  </si>
  <si>
    <t>FEC.ktoe.SK.NFM.OTHER_NFM.OTH_PRODUCTION.THERM.SOLIDS</t>
  </si>
  <si>
    <t>FEC.ktoe.SK.NFM.OTHER_NFM.OTH_PRODUCTION.THERM.LPG</t>
  </si>
  <si>
    <t>FEC.ktoe.SK.NFM.OTHER_NFM.OTH_PRODUCTION.THERM.DIESEL_LIQBIO</t>
  </si>
  <si>
    <t>FEC.ktoe.SK.NFM.OTHER_NFM.OTH_PRODUCTION.THERM.RFO</t>
  </si>
  <si>
    <t>FEC.ktoe.SK.NFM.OTHER_NFM.OTH_PRODUCTION.THERM.NG_BIOGAS</t>
  </si>
  <si>
    <t>Metal production - Electric</t>
  </si>
  <si>
    <t>FEC.ktoe.SK.NFM.OTHER_NFM.OTH_PRODUCTION.ELEC.ELEC</t>
  </si>
  <si>
    <t>Metal processing  (metallurgy e.g. cast house, reheating)</t>
  </si>
  <si>
    <t>FEC.ktoe.SK.NFM.OTHER_NFM.OTH_PROCESSING.TOTAL.TOTAL</t>
  </si>
  <si>
    <t>Metal processing - Thermal</t>
  </si>
  <si>
    <t>FEC.ktoe.SK.NFM.OTHER_NFM.OTH_PROCESSING.THERM.TOTAL</t>
  </si>
  <si>
    <t>FEC.ktoe.SK.NFM.OTHER_NFM.OTH_PROCESSING.THERM.LPG</t>
  </si>
  <si>
    <t>FEC.ktoe.SK.NFM.OTHER_NFM.OTH_PROCESSING.THERM.DIESEL_LIQBIO</t>
  </si>
  <si>
    <t>FEC.ktoe.SK.NFM.OTHER_NFM.OTH_PROCESSING.THERM.RFO</t>
  </si>
  <si>
    <t>FEC.ktoe.SK.NFM.OTHER_NFM.OTH_PROCESSING.THERM.NG_BIOGAS</t>
  </si>
  <si>
    <t>Metal processing - Electric</t>
  </si>
  <si>
    <t>FEC.ktoe.SK.NFM.OTHER_NFM.OTH_PROCESSING.ELEC.ELEC</t>
  </si>
  <si>
    <t>Metal finishing</t>
  </si>
  <si>
    <t>Metal finishing - Thermal</t>
  </si>
  <si>
    <t>FEC.ktoe.SK.NFM.OTHER_NFM.OTH_FINISHING.THERM.TOTAL</t>
  </si>
  <si>
    <t>FEC.ktoe.SK.NFM.OTHER_NFM.OTH_FINISHING.THERM.LPG</t>
  </si>
  <si>
    <t>FEC.ktoe.SK.NFM.OTHER_NFM.OTH_FINISHING.THERM.DIESEL_LIQBIO</t>
  </si>
  <si>
    <t>FEC.ktoe.SK.NFM.OTHER_NFM.OTH_FINISHING.THERM.NG_BIOGAS</t>
  </si>
  <si>
    <t>Metal finishing - Steam</t>
  </si>
  <si>
    <t>FEC.ktoe.SK.NFM.OTHER_NFM.OTH_FINISHING_STEAM.TOTAL.TOTAL</t>
  </si>
  <si>
    <t>FEC.ktoe.SK.NFM.OTHER_NFM.OTH_FINISHING_STEAM.STEAM.SOLIDS</t>
  </si>
  <si>
    <t>FEC.ktoe.SK.NFM.OTHER_NFM.OTH_FINISHING_STEAM.STEAM.RFG</t>
  </si>
  <si>
    <t>FEC.ktoe.SK.NFM.OTHER_NFM.OTH_FINISHING_STEAM.STEAM.LPG</t>
  </si>
  <si>
    <t>FEC.ktoe.SK.NFM.OTHER_NFM.OTH_FINISHING_STEAM.STEAM.DIESEL_LIQBIO</t>
  </si>
  <si>
    <t>FEC.ktoe.SK.NFM.OTHER_NFM.OTH_FINISHING_STEAM.STEAM.RFO</t>
  </si>
  <si>
    <t>FEC.ktoe.SK.NFM.OTHER_NFM.OTH_FINISHING_STEAM.STEAM.OTHER</t>
  </si>
  <si>
    <t>FEC.ktoe.SK.NFM.OTHER_NFM.OTH_FINISHING_STEAM.STEAM.NG_BIOGAS</t>
  </si>
  <si>
    <t>FEC.ktoe.SK.NFM.OTHER_NFM.OTH_FINISHING_STEAM.STEAM.DERIVED</t>
  </si>
  <si>
    <t>FEC.ktoe.SK.NFM.OTHER_NFM.OTH_FINISHING_STEAM.STEAM.BIOMASS_WASTE</t>
  </si>
  <si>
    <t>FEC.ktoe.SK.NFM.OTHER_NFM.OTH_FINISHING_STEAM.STEAM.STEAM_DISTR</t>
  </si>
  <si>
    <t>Metal finishing - Electric</t>
  </si>
  <si>
    <t>FEC.ktoe.SK.NFM.OTHER_NFM.OTH_FINISHING.ELEC.ELEC</t>
  </si>
  <si>
    <t>UED.ktoe.SK.NFM.ALUMINA.TOTAL.TOTAL.TOTAL</t>
  </si>
  <si>
    <t>UED.ktoe.SK.NFM.ALUMINA.LIGHT.GENERIC.ELEC</t>
  </si>
  <si>
    <t>UED.ktoe.SK.NFM.ALUMINA.AIRCOMP.GENERIC.ELEC</t>
  </si>
  <si>
    <t>UED.ktoe.SK.NFM.ALUMINA.MOTOR.GENERIC.ELEC</t>
  </si>
  <si>
    <t>UED.ktoe.SK.NFM.ALUMINA.FANS.GENERIC.ELEC</t>
  </si>
  <si>
    <t>UED.ktoe.SK.NFM.ALUMINA.LOW_ENTH.TOTAL.TOTAL</t>
  </si>
  <si>
    <t>UED.ktoe.SK.NFM.ALUMINA.LOW_ENTH.THERM.DIESEL_LIQBIO</t>
  </si>
  <si>
    <t>UED.ktoe.SK.NFM.ALUMINA.LOW_ENTH.THERM.NG_BIOGAS</t>
  </si>
  <si>
    <t>UED.ktoe.SK.NFM.ALUMINA.LOW_ENTH.THERM.SOLAR_GEO</t>
  </si>
  <si>
    <t>UED.ktoe.SK.NFM.ALUMINA.LOW_ENTH.HP.AMBIENT</t>
  </si>
  <si>
    <t>UED.ktoe.SK.NFM.ALUMINA.LOW_ENTH.THERM.ELEC</t>
  </si>
  <si>
    <t>UED.ktoe.SK.NFM.ALUMINA.A_PRODUCTION.TOTAL.TOTAL</t>
  </si>
  <si>
    <t>UED.ktoe.SK.NFM.ALUMINA.A_PRODUCTION.STEAM.SOLIDS</t>
  </si>
  <si>
    <t>UED.ktoe.SK.NFM.ALUMINA.A_PRODUCTION.STEAM.RFG</t>
  </si>
  <si>
    <t>UED.ktoe.SK.NFM.ALUMINA.A_PRODUCTION.STEAM.LPG</t>
  </si>
  <si>
    <t>UED.ktoe.SK.NFM.ALUMINA.A_PRODUCTION.STEAM.DIESEL_LIQBIO</t>
  </si>
  <si>
    <t>UED.ktoe.SK.NFM.ALUMINA.A_PRODUCTION.STEAM.RFO</t>
  </si>
  <si>
    <t>UED.ktoe.SK.NFM.ALUMINA.A_PRODUCTION.STEAM.OTHER</t>
  </si>
  <si>
    <t>UED.ktoe.SK.NFM.ALUMINA.A_PRODUCTION.STEAM.NG_BIOGAS</t>
  </si>
  <si>
    <t>UED.ktoe.SK.NFM.ALUMINA.A_PRODUCTION.STEAM.DERIVED</t>
  </si>
  <si>
    <t>UED.ktoe.SK.NFM.ALUMINA.A_PRODUCTION.STEAM.BIOMASS_WASTE</t>
  </si>
  <si>
    <t>UED.ktoe.SK.NFM.ALUMINA.A_PRODUCTION.STEAM.STEAM_DISTR</t>
  </si>
  <si>
    <t>UED.ktoe.SK.NFM.ALUMINA.A_REFINING.TOTAL.TOTAL</t>
  </si>
  <si>
    <t>UED.ktoe.SK.NFM.ALUMINA.A_REFINING.THERM.LPG</t>
  </si>
  <si>
    <t>UED.ktoe.SK.NFM.ALUMINA.A_REFINING.THERM.DIESEL_LIQBIO</t>
  </si>
  <si>
    <t>UED.ktoe.SK.NFM.ALUMINA.A_REFINING.THERM.RFO</t>
  </si>
  <si>
    <t>UED.ktoe.SK.NFM.ALUMINA.A_REFINING.THERM.NG_BIOGAS</t>
  </si>
  <si>
    <t>UED.ktoe.SK.NFM.ALUMINA.A_REFINING.THERM.ELEC</t>
  </si>
  <si>
    <t>UED.ktoe.SK.NFM.PRIM_ALU.TOTAL.TOTAL.TOTAL</t>
  </si>
  <si>
    <t>UED.ktoe.SK.NFM.PRIM_ALU.LIGHT.GENERIC.ELEC</t>
  </si>
  <si>
    <t>UED.ktoe.SK.NFM.PRIM_ALU.AIRCOMP.GENERIC.ELEC</t>
  </si>
  <si>
    <t>UED.ktoe.SK.NFM.PRIM_ALU.MOTOR.GENERIC.ELEC</t>
  </si>
  <si>
    <t>UED.ktoe.SK.NFM.PRIM_ALU.FANS.GENERIC.ELEC</t>
  </si>
  <si>
    <t>UED.ktoe.SK.NFM.PRIM_ALU.LOW_ENTH.TOTAL.TOTAL</t>
  </si>
  <si>
    <t>UED.ktoe.SK.NFM.PRIM_ALU.LOW_ENTH.THERM.DIESEL_LIQBIO</t>
  </si>
  <si>
    <t>UED.ktoe.SK.NFM.PRIM_ALU.LOW_ENTH.THERM.NG_BIOGAS</t>
  </si>
  <si>
    <t>UED.ktoe.SK.NFM.PRIM_ALU.LOW_ENTH.THERM.SOLAR_GEO</t>
  </si>
  <si>
    <t>UED.ktoe.SK.NFM.PRIM_ALU.LOW_ENTH.HP.AMBIENT</t>
  </si>
  <si>
    <t>UED.ktoe.SK.NFM.PRIM_ALU.LOW_ENTH.THERM.ELEC</t>
  </si>
  <si>
    <t>UED.ktoe.SK.NFM.PRIM_ALU.SMELTING.ELEC.ELEC</t>
  </si>
  <si>
    <t>UED.ktoe.SK.NFM.PRIM_ALU.PROCESSING.TOTAL.TOTAL</t>
  </si>
  <si>
    <t>UED.ktoe.SK.NFM.PRIM_ALU.PROCESSING.THERM.TOTAL</t>
  </si>
  <si>
    <t>UED.ktoe.SK.NFM.PRIM_ALU.PROCESSING.THERM.LPG</t>
  </si>
  <si>
    <t>UED.ktoe.SK.NFM.PRIM_ALU.PROCESSING.THERM.DIESEL_LIQBIO</t>
  </si>
  <si>
    <t>UED.ktoe.SK.NFM.PRIM_ALU.PROCESSING.THERM.RFO</t>
  </si>
  <si>
    <t>UED.ktoe.SK.NFM.PRIM_ALU.PROCESSING.THERM.NG_BIOGAS</t>
  </si>
  <si>
    <t>UED.ktoe.SK.NFM.PRIM_ALU.PROCESSING.ELEC.ELEC</t>
  </si>
  <si>
    <t>UED.ktoe.SK.NFM.PRIM_ALU.FINISHING.THERM.TOTAL</t>
  </si>
  <si>
    <t>UED.ktoe.SK.NFM.PRIM_ALU.FINISHING.THERM.LPG</t>
  </si>
  <si>
    <t>UED.ktoe.SK.NFM.PRIM_ALU.FINISHING.THERM.DIESEL_LIQBIO</t>
  </si>
  <si>
    <t>UED.ktoe.SK.NFM.PRIM_ALU.FINISHING.THERM.NG_BIOGAS</t>
  </si>
  <si>
    <t>UED.ktoe.SK.NFM.PRIM_ALU.FINISHING_STEAM.TOTAL.TOTAL</t>
  </si>
  <si>
    <t>UED.ktoe.SK.NFM.PRIM_ALU.FINISHING_STEAM.STEAM.SOLIDS</t>
  </si>
  <si>
    <t>UED.ktoe.SK.NFM.PRIM_ALU.FINISHING_STEAM.STEAM.RFG</t>
  </si>
  <si>
    <t>UED.ktoe.SK.NFM.PRIM_ALU.FINISHING_STEAM.STEAM.LPG</t>
  </si>
  <si>
    <t>UED.ktoe.SK.NFM.PRIM_ALU.FINISHING_STEAM.STEAM.DIESEL_LIQBIO</t>
  </si>
  <si>
    <t>UED.ktoe.SK.NFM.PRIM_ALU.FINISHING_STEAM.STEAM.RFO</t>
  </si>
  <si>
    <t>UED.ktoe.SK.NFM.PRIM_ALU.FINISHING_STEAM.STEAM.OTHER</t>
  </si>
  <si>
    <t>UED.ktoe.SK.NFM.PRIM_ALU.FINISHING_STEAM.STEAM.NG_BIOGAS</t>
  </si>
  <si>
    <t>UED.ktoe.SK.NFM.PRIM_ALU.FINISHING_STEAM.STEAM.DERIVED</t>
  </si>
  <si>
    <t>UED.ktoe.SK.NFM.PRIM_ALU.FINISHING_STEAM.STEAM.BIOMASS_WASTE</t>
  </si>
  <si>
    <t>UED.ktoe.SK.NFM.PRIM_ALU.FINISHING_STEAM.STEAM.STEAM_DISTR</t>
  </si>
  <si>
    <t>UED.ktoe.SK.NFM.PRIM_ALU.FINISHING.ELEC.ELEC</t>
  </si>
  <si>
    <t>UED.ktoe.SK.NFM.SEC_ALU.TOTAL.TOTAL.TOTAL</t>
  </si>
  <si>
    <t>UED.ktoe.SK.NFM.SEC_ALU.LIGHT.GENERIC.ELEC</t>
  </si>
  <si>
    <t>UED.ktoe.SK.NFM.SEC_ALU.AIRCOMP.GENERIC.ELEC</t>
  </si>
  <si>
    <t>UED.ktoe.SK.NFM.SEC_ALU.MOTOR.GENERIC.ELEC</t>
  </si>
  <si>
    <t>UED.ktoe.SK.NFM.SEC_ALU.FANS.GENERIC.ELEC</t>
  </si>
  <si>
    <t>UED.ktoe.SK.NFM.SEC_ALU.LOW_ENTH.TOTAL.TOTAL</t>
  </si>
  <si>
    <t>UED.ktoe.SK.NFM.SEC_ALU.LOW_ENTH.THERM.DIESEL_LIQBIO</t>
  </si>
  <si>
    <t>UED.ktoe.SK.NFM.SEC_ALU.LOW_ENTH.THERM.NG_BIOGAS</t>
  </si>
  <si>
    <t>UED.ktoe.SK.NFM.SEC_ALU.LOW_ENTH.THERM.SOLAR_GEO</t>
  </si>
  <si>
    <t>UED.ktoe.SK.NFM.SEC_ALU.LOW_ENTH.HP.AMBIENT</t>
  </si>
  <si>
    <t>UED.ktoe.SK.NFM.SEC_ALU.LOW_ENTH.THERM.ELEC</t>
  </si>
  <si>
    <t>UED.ktoe.SK.NFM.SEC_ALU.SEC_REMELTING.TOTAL.TOTAL</t>
  </si>
  <si>
    <t>UED.ktoe.SK.NFM.SEC_ALU.SEC_REMELTING.THERM.TOTAL</t>
  </si>
  <si>
    <t>UED.ktoe.SK.NFM.SEC_ALU.SEC_REMELTING.THERM.LPG</t>
  </si>
  <si>
    <t>UED.ktoe.SK.NFM.SEC_ALU.SEC_REMELTING.THERM.DIESEL_LIQBIO</t>
  </si>
  <si>
    <t>UED.ktoe.SK.NFM.SEC_ALU.SEC_REMELTING.THERM.RFO</t>
  </si>
  <si>
    <t>UED.ktoe.SK.NFM.SEC_ALU.SEC_REMELTING.THERM.NG_BIOGAS</t>
  </si>
  <si>
    <t>UED.ktoe.SK.NFM.SEC_ALU.SEC_REMELTING.ELEC.ELEC</t>
  </si>
  <si>
    <t>UED.ktoe.SK.NFM.SEC_ALU.SEC_PROCESSING.TOTAL.TOTAL</t>
  </si>
  <si>
    <t>UED.ktoe.SK.NFM.SEC_ALU.SEC_PROCESSING.THERM.TOTAL</t>
  </si>
  <si>
    <t>UED.ktoe.SK.NFM.SEC_ALU.SEC_PROCESSING.THERM.LPG</t>
  </si>
  <si>
    <t>UED.ktoe.SK.NFM.SEC_ALU.SEC_PROCESSING.THERM.DIESEL_LIQBIO</t>
  </si>
  <si>
    <t>UED.ktoe.SK.NFM.SEC_ALU.SEC_PROCESSING.THERM.RFO</t>
  </si>
  <si>
    <t>UED.ktoe.SK.NFM.SEC_ALU.SEC_PROCESSING.THERM.NG_BIOGAS</t>
  </si>
  <si>
    <t>UED.ktoe.SK.NFM.SEC_ALU.SEC_PROCESSING.ELEC.ELEC</t>
  </si>
  <si>
    <t>UED.ktoe.SK.NFM.SEC_ALU.SEC_FINISHING.THERM.TOTAL</t>
  </si>
  <si>
    <t>UED.ktoe.SK.NFM.SEC_ALU.SEC_FINISHING.THERM.LPG</t>
  </si>
  <si>
    <t>UED.ktoe.SK.NFM.SEC_ALU.SEC_FINISHING.THERM.DIESEL_LIQBIO</t>
  </si>
  <si>
    <t>UED.ktoe.SK.NFM.SEC_ALU.SEC_FINISHING.THERM.NG_BIOGAS</t>
  </si>
  <si>
    <t>UED.ktoe.SK.NFM.SEC_ALU.SEC_FINISHING_STEAM.TOTAL.TOTAL</t>
  </si>
  <si>
    <t>UED.ktoe.SK.NFM.SEC_ALU.SEC_FINISHING_STEAM.STEAM.SOLIDS</t>
  </si>
  <si>
    <t>UED.ktoe.SK.NFM.SEC_ALU.SEC_FINISHING_STEAM.STEAM.RFG</t>
  </si>
  <si>
    <t>UED.ktoe.SK.NFM.SEC_ALU.SEC_FINISHING_STEAM.STEAM.LPG</t>
  </si>
  <si>
    <t>UED.ktoe.SK.NFM.SEC_ALU.SEC_FINISHING_STEAM.STEAM.DIESEL_LIQBIO</t>
  </si>
  <si>
    <t>UED.ktoe.SK.NFM.SEC_ALU.SEC_FINISHING_STEAM.STEAM.RFO</t>
  </si>
  <si>
    <t>UED.ktoe.SK.NFM.SEC_ALU.SEC_FINISHING_STEAM.STEAM.OTHER</t>
  </si>
  <si>
    <t>UED.ktoe.SK.NFM.SEC_ALU.SEC_FINISHING_STEAM.STEAM.NG_BIOGAS</t>
  </si>
  <si>
    <t>UED.ktoe.SK.NFM.SEC_ALU.SEC_FINISHING_STEAM.STEAM.DERIVED</t>
  </si>
  <si>
    <t>UED.ktoe.SK.NFM.SEC_ALU.SEC_FINISHING_STEAM.STEAM.BIOMASS_WASTE</t>
  </si>
  <si>
    <t>UED.ktoe.SK.NFM.SEC_ALU.SEC_FINISHING_STEAM.STEAM.STEAM_DISTR</t>
  </si>
  <si>
    <t>UED.ktoe.SK.NFM.SEC_ALU.SEC_FINISHING.ELEC.ELEC</t>
  </si>
  <si>
    <t>UED.ktoe.SK.NFM.OTHER_NFM.TOTAL.TOTAL.TOTAL</t>
  </si>
  <si>
    <t>UED.ktoe.SK.NFM.OTHER_NFM.LIGHT.GENERIC.ELEC</t>
  </si>
  <si>
    <t>UED.ktoe.SK.NFM.OTHER_NFM.AIRCOMP.GENERIC.ELEC</t>
  </si>
  <si>
    <t>UED.ktoe.SK.NFM.OTHER_NFM.MOTOR.GENERIC.ELEC</t>
  </si>
  <si>
    <t>UED.ktoe.SK.NFM.OTHER_NFM.FANS.GENERIC.ELEC</t>
  </si>
  <si>
    <t>UED.ktoe.SK.NFM.OTHER_NFM.LOW_ENTH.TOTAL.TOTAL</t>
  </si>
  <si>
    <t>UED.ktoe.SK.NFM.OTHER_NFM.LOW_ENTH.THERM.DIESEL_LIQBIO</t>
  </si>
  <si>
    <t>UED.ktoe.SK.NFM.OTHER_NFM.LOW_ENTH.THERM.NG_BIOGAS</t>
  </si>
  <si>
    <t>UED.ktoe.SK.NFM.OTHER_NFM.LOW_ENTH.THERM.SOLAR_GEO</t>
  </si>
  <si>
    <t>UED.ktoe.SK.NFM.OTHER_NFM.LOW_ENTH.HP.AMBIENT</t>
  </si>
  <si>
    <t>UED.ktoe.SK.NFM.OTHER_NFM.LOW_ENTH.THERM.ELEC</t>
  </si>
  <si>
    <t>UED.ktoe.SK.NFM.OTHER_NFM.OTH_PRODUCTION.TOTAL.TOTAL</t>
  </si>
  <si>
    <t>UED.ktoe.SK.NFM.OTHER_NFM.OTH_PRODUCTION.THERM.TOTAL</t>
  </si>
  <si>
    <t>UED.ktoe.SK.NFM.OTHER_NFM.OTH_PRODUCTION.THERM.SOLIDS</t>
  </si>
  <si>
    <t>UED.ktoe.SK.NFM.OTHER_NFM.OTH_PRODUCTION.THERM.LPG</t>
  </si>
  <si>
    <t>UED.ktoe.SK.NFM.OTHER_NFM.OTH_PRODUCTION.THERM.DIESEL_LIQBIO</t>
  </si>
  <si>
    <t>UED.ktoe.SK.NFM.OTHER_NFM.OTH_PRODUCTION.THERM.RFO</t>
  </si>
  <si>
    <t>UED.ktoe.SK.NFM.OTHER_NFM.OTH_PRODUCTION.THERM.NG_BIOGAS</t>
  </si>
  <si>
    <t>UED.ktoe.SK.NFM.OTHER_NFM.OTH_PRODUCTION.ELEC.ELEC</t>
  </si>
  <si>
    <t>UED.ktoe.SK.NFM.OTHER_NFM.OTH_PROCESSING.TOTAL.TOTAL</t>
  </si>
  <si>
    <t>UED.ktoe.SK.NFM.OTHER_NFM.OTH_PROCESSING.THERM.TOTAL</t>
  </si>
  <si>
    <t>UED.ktoe.SK.NFM.OTHER_NFM.OTH_PROCESSING.THERM.LPG</t>
  </si>
  <si>
    <t>UED.ktoe.SK.NFM.OTHER_NFM.OTH_PROCESSING.THERM.DIESEL_LIQBIO</t>
  </si>
  <si>
    <t>UED.ktoe.SK.NFM.OTHER_NFM.OTH_PROCESSING.THERM.RFO</t>
  </si>
  <si>
    <t>UED.ktoe.SK.NFM.OTHER_NFM.OTH_PROCESSING.THERM.NG_BIOGAS</t>
  </si>
  <si>
    <t>UED.ktoe.SK.NFM.OTHER_NFM.OTH_PROCESSING.ELEC.ELEC</t>
  </si>
  <si>
    <t>UED.ktoe.SK.NFM.OTHER_NFM.OTH_FINISHING.THERM.TOTAL</t>
  </si>
  <si>
    <t>UED.ktoe.SK.NFM.OTHER_NFM.OTH_FINISHING.THERM.LPG</t>
  </si>
  <si>
    <t>UED.ktoe.SK.NFM.OTHER_NFM.OTH_FINISHING.THERM.DIESEL_LIQBIO</t>
  </si>
  <si>
    <t>UED.ktoe.SK.NFM.OTHER_NFM.OTH_FINISHING.THERM.NG_BIOGAS</t>
  </si>
  <si>
    <t>UED.ktoe.SK.NFM.OTHER_NFM.OTH_FINISHING_STEAM.TOTAL.TOTAL</t>
  </si>
  <si>
    <t>UED.ktoe.SK.NFM.OTHER_NFM.OTH_FINISHING_STEAM.STEAM.SOLIDS</t>
  </si>
  <si>
    <t>UED.ktoe.SK.NFM.OTHER_NFM.OTH_FINISHING_STEAM.STEAM.RFG</t>
  </si>
  <si>
    <t>UED.ktoe.SK.NFM.OTHER_NFM.OTH_FINISHING_STEAM.STEAM.LPG</t>
  </si>
  <si>
    <t>UED.ktoe.SK.NFM.OTHER_NFM.OTH_FINISHING_STEAM.STEAM.DIESEL_LIQBIO</t>
  </si>
  <si>
    <t>UED.ktoe.SK.NFM.OTHER_NFM.OTH_FINISHING_STEAM.STEAM.RFO</t>
  </si>
  <si>
    <t>UED.ktoe.SK.NFM.OTHER_NFM.OTH_FINISHING_STEAM.STEAM.OTHER</t>
  </si>
  <si>
    <t>UED.ktoe.SK.NFM.OTHER_NFM.OTH_FINISHING_STEAM.STEAM.NG_BIOGAS</t>
  </si>
  <si>
    <t>UED.ktoe.SK.NFM.OTHER_NFM.OTH_FINISHING_STEAM.STEAM.DERIVED</t>
  </si>
  <si>
    <t>UED.ktoe.SK.NFM.OTHER_NFM.OTH_FINISHING_STEAM.STEAM.BIOMASS_WASTE</t>
  </si>
  <si>
    <t>UED.ktoe.SK.NFM.OTHER_NFM.OTH_FINISHING_STEAM.STEAM.STEAM_DISTR</t>
  </si>
  <si>
    <t>UED.ktoe.SK.NFM.OTHER_NFM.OTH_FINISHING.ELEC.ELEC</t>
  </si>
  <si>
    <t>FUEL_EMI.ktCO2.SK.NFM.ALUMINA.TOTAL.TOTAL.TOTAL</t>
  </si>
  <si>
    <t>FUEL_EMI.ktCO2.SK.NFM.ALUMINA.LIGHT.GENERIC.ELEC</t>
  </si>
  <si>
    <t>FUEL_EMI.ktCO2.SK.NFM.ALUMINA.AIRCOMP.GENERIC.ELEC</t>
  </si>
  <si>
    <t>FUEL_EMI.ktCO2.SK.NFM.ALUMINA.MOTOR.GENERIC.ELEC</t>
  </si>
  <si>
    <t>FUEL_EMI.ktCO2.SK.NFM.ALUMINA.FANS.GENERIC.ELEC</t>
  </si>
  <si>
    <t>FUEL_EMI.ktCO2.SK.NFM.ALUMINA.LOW_ENTH.TOTAL.TOTAL</t>
  </si>
  <si>
    <t>FUEL_EMI.ktCO2.SK.NFM.ALUMINA.LOW_ENTH.THERM.DIESEL_LIQBIO</t>
  </si>
  <si>
    <t>FUEL_EMI.ktCO2.SK.NFM.ALUMINA.LOW_ENTH.THERM.NG_BIOGAS</t>
  </si>
  <si>
    <t>FUEL_EMI.ktCO2.SK.NFM.ALUMINA.LOW_ENTH.THERM.SOLAR_GEO</t>
  </si>
  <si>
    <t>FUEL_EMI.ktCO2.SK.NFM.ALUMINA.LOW_ENTH.HP.AMBIENT</t>
  </si>
  <si>
    <t>FUEL_EMI.ktCO2.SK.NFM.ALUMINA.LOW_ENTH.THERM.ELEC</t>
  </si>
  <si>
    <t>FUEL_EMI.ktCO2.SK.NFM.ALUMINA.A_PRODUCTION.TOTAL.TOTAL</t>
  </si>
  <si>
    <t>FUEL_EMI.ktCO2.SK.NFM.ALUMINA.A_PRODUCTION.STEAM.SOLIDS</t>
  </si>
  <si>
    <t>FUEL_EMI.ktCO2.SK.NFM.ALUMINA.A_PRODUCTION.STEAM.RFG</t>
  </si>
  <si>
    <t>FUEL_EMI.ktCO2.SK.NFM.ALUMINA.A_PRODUCTION.STEAM.LPG</t>
  </si>
  <si>
    <t>FUEL_EMI.ktCO2.SK.NFM.ALUMINA.A_PRODUCTION.STEAM.DIESEL_LIQBIO</t>
  </si>
  <si>
    <t>FUEL_EMI.ktCO2.SK.NFM.ALUMINA.A_PRODUCTION.STEAM.RFO</t>
  </si>
  <si>
    <t>FUEL_EMI.ktCO2.SK.NFM.ALUMINA.A_PRODUCTION.STEAM.OTHER</t>
  </si>
  <si>
    <t>FUEL_EMI.ktCO2.SK.NFM.ALUMINA.A_PRODUCTION.STEAM.NG_BIOGAS</t>
  </si>
  <si>
    <t>FUEL_EMI.ktCO2.SK.NFM.ALUMINA.A_PRODUCTION.STEAM.DERIVED</t>
  </si>
  <si>
    <t>FUEL_EMI.ktCO2.SK.NFM.ALUMINA.A_PRODUCTION.STEAM.BIOMASS_WASTE</t>
  </si>
  <si>
    <t>FUEL_EMI.ktCO2.SK.NFM.ALUMINA.A_PRODUCTION.STEAM.STEAM_DISTR</t>
  </si>
  <si>
    <t>FUEL_EMI.ktCO2.SK.NFM.ALUMINA.A_REFINING.TOTAL.TOTAL</t>
  </si>
  <si>
    <t>FUEL_EMI.ktCO2.SK.NFM.ALUMINA.A_REFINING.THERM.LPG</t>
  </si>
  <si>
    <t>FUEL_EMI.ktCO2.SK.NFM.ALUMINA.A_REFINING.THERM.DIESEL_LIQBIO</t>
  </si>
  <si>
    <t>FUEL_EMI.ktCO2.SK.NFM.ALUMINA.A_REFINING.THERM.RFO</t>
  </si>
  <si>
    <t>FUEL_EMI.ktCO2.SK.NFM.ALUMINA.A_REFINING.THERM.NG_BIOGAS</t>
  </si>
  <si>
    <t>FUEL_EMI.ktCO2.SK.NFM.ALUMINA.A_REFINING.THERM.ELEC</t>
  </si>
  <si>
    <t>FUEL_EMI.ktCO2.SK.NFM.PRIM_ALU.LIGHT.GENERIC.ELEC</t>
  </si>
  <si>
    <t>FUEL_EMI.ktCO2.SK.NFM.PRIM_ALU.AIRCOMP.GENERIC.ELEC</t>
  </si>
  <si>
    <t>FUEL_EMI.ktCO2.SK.NFM.PRIM_ALU.MOTOR.GENERIC.ELEC</t>
  </si>
  <si>
    <t>FUEL_EMI.ktCO2.SK.NFM.PRIM_ALU.FANS.GENERIC.ELEC</t>
  </si>
  <si>
    <t>FUEL_EMI.ktCO2.SK.NFM.PRIM_ALU.LOW_ENTH.TOTAL.TOTAL</t>
  </si>
  <si>
    <t>FUEL_EMI.ktCO2.SK.NFM.PRIM_ALU.LOW_ENTH.THERM.DIESEL_LIQBIO</t>
  </si>
  <si>
    <t>FUEL_EMI.ktCO2.SK.NFM.PRIM_ALU.LOW_ENTH.THERM.NG_BIOGAS</t>
  </si>
  <si>
    <t>FUEL_EMI.ktCO2.SK.NFM.PRIM_ALU.LOW_ENTH.THERM.SOLAR_GEO</t>
  </si>
  <si>
    <t>FUEL_EMI.ktCO2.SK.NFM.PRIM_ALU.LOW_ENTH.HP.AMBIENT</t>
  </si>
  <si>
    <t>FUEL_EMI.ktCO2.SK.NFM.PRIM_ALU.LOW_ENTH.THERM.ELEC</t>
  </si>
  <si>
    <t>FUEL_EMI.ktCO2.SK.NFM.PRIM_ALU.SMELTING.ELEC.ELEC</t>
  </si>
  <si>
    <t>FUEL_EMI.ktCO2.SK.NFM.PRIM_ALU.PROCESSING.TOTAL.TOTAL</t>
  </si>
  <si>
    <t>FUEL_EMI.ktCO2.SK.NFM.PRIM_ALU.PROCESSING.THERM.TOTAL</t>
  </si>
  <si>
    <t>FUEL_EMI.ktCO2.SK.NFM.PRIM_ALU.PROCESSING.THERM.LPG</t>
  </si>
  <si>
    <t>FUEL_EMI.ktCO2.SK.NFM.PRIM_ALU.PROCESSING.THERM.DIESEL_LIQBIO</t>
  </si>
  <si>
    <t>FUEL_EMI.ktCO2.SK.NFM.PRIM_ALU.PROCESSING.THERM.RFO</t>
  </si>
  <si>
    <t>FUEL_EMI.ktCO2.SK.NFM.PRIM_ALU.PROCESSING.THERM.NG_BIOGAS</t>
  </si>
  <si>
    <t>FUEL_EMI.ktCO2.SK.NFM.PRIM_ALU.PROCESSING.ELEC.ELEC</t>
  </si>
  <si>
    <t>FUEL_EMI.ktCO2.SK.NFM.PRIM_ALU.FINISHING.THERM.TOTAL</t>
  </si>
  <si>
    <t>FUEL_EMI.ktCO2.SK.NFM.PRIM_ALU.FINISHING.THERM.LPG</t>
  </si>
  <si>
    <t>FUEL_EMI.ktCO2.SK.NFM.PRIM_ALU.FINISHING.THERM.DIESEL_LIQBIO</t>
  </si>
  <si>
    <t>FUEL_EMI.ktCO2.SK.NFM.PRIM_ALU.FINISHING.THERM.NG_BIOGAS</t>
  </si>
  <si>
    <t>FUEL_EMI.ktCO2.SK.NFM.PRIM_ALU.FINISHING_STEAM.TOTAL.TOTAL</t>
  </si>
  <si>
    <t>FUEL_EMI.ktCO2.SK.NFM.PRIM_ALU.FINISHING_STEAM.STEAM.SOLIDS</t>
  </si>
  <si>
    <t>FUEL_EMI.ktCO2.SK.NFM.PRIM_ALU.FINISHING_STEAM.STEAM.RFG</t>
  </si>
  <si>
    <t>FUEL_EMI.ktCO2.SK.NFM.PRIM_ALU.FINISHING_STEAM.STEAM.LPG</t>
  </si>
  <si>
    <t>FUEL_EMI.ktCO2.SK.NFM.PRIM_ALU.FINISHING_STEAM.STEAM.DIESEL_LIQBIO</t>
  </si>
  <si>
    <t>FUEL_EMI.ktCO2.SK.NFM.PRIM_ALU.FINISHING_STEAM.STEAM.RFO</t>
  </si>
  <si>
    <t>FUEL_EMI.ktCO2.SK.NFM.PRIM_ALU.FINISHING_STEAM.STEAM.OTHER</t>
  </si>
  <si>
    <t>FUEL_EMI.ktCO2.SK.NFM.PRIM_ALU.FINISHING_STEAM.STEAM.NG_BIOGAS</t>
  </si>
  <si>
    <t>FUEL_EMI.ktCO2.SK.NFM.PRIM_ALU.FINISHING_STEAM.STEAM.DERIVED</t>
  </si>
  <si>
    <t>FUEL_EMI.ktCO2.SK.NFM.PRIM_ALU.FINISHING_STEAM.STEAM.BIOMASS_WASTE</t>
  </si>
  <si>
    <t>FUEL_EMI.ktCO2.SK.NFM.PRIM_ALU.FINISHING_STEAM.STEAM.STEAM_DISTR</t>
  </si>
  <si>
    <t>FUEL_EMI.ktCO2.SK.NFM.PRIM_ALU.FINISHING.ELEC.ELEC</t>
  </si>
  <si>
    <t>PROCESS_EMI.ktCO2.SK.NFM.PRIM_ALU</t>
  </si>
  <si>
    <t>FUEL_EMI.ktCO2.SK.NFM.SEC_ALU.TOTAL.TOTAL.TOTAL</t>
  </si>
  <si>
    <t>FUEL_EMI.ktCO2.SK.NFM.SEC_ALU.LIGHT.GENERIC.ELEC</t>
  </si>
  <si>
    <t>FUEL_EMI.ktCO2.SK.NFM.SEC_ALU.AIRCOMP.GENERIC.ELEC</t>
  </si>
  <si>
    <t>FUEL_EMI.ktCO2.SK.NFM.SEC_ALU.MOTOR.GENERIC.ELEC</t>
  </si>
  <si>
    <t>FUEL_EMI.ktCO2.SK.NFM.SEC_ALU.FANS.GENERIC.ELEC</t>
  </si>
  <si>
    <t>FUEL_EMI.ktCO2.SK.NFM.SEC_ALU.LOW_ENTH.TOTAL.TOTAL</t>
  </si>
  <si>
    <t>FUEL_EMI.ktCO2.SK.NFM.SEC_ALU.LOW_ENTH.THERM.DIESEL_LIQBIO</t>
  </si>
  <si>
    <t>FUEL_EMI.ktCO2.SK.NFM.SEC_ALU.LOW_ENTH.THERM.NG_BIOGAS</t>
  </si>
  <si>
    <t>FUEL_EMI.ktCO2.SK.NFM.SEC_ALU.LOW_ENTH.THERM.SOLAR_GEO</t>
  </si>
  <si>
    <t>FUEL_EMI.ktCO2.SK.NFM.SEC_ALU.LOW_ENTH.HP.AMBIENT</t>
  </si>
  <si>
    <t>FUEL_EMI.ktCO2.SK.NFM.SEC_ALU.LOW_ENTH.THERM.ELEC</t>
  </si>
  <si>
    <t>FUEL_EMI.ktCO2.SK.NFM.SEC_ALU.SEC_REMELTING.TOTAL.TOTAL</t>
  </si>
  <si>
    <t>FUEL_EMI.ktCO2.SK.NFM.SEC_ALU.SEC_REMELTING.THERM.TOTAL</t>
  </si>
  <si>
    <t>FUEL_EMI.ktCO2.SK.NFM.SEC_ALU.SEC_REMELTING.THERM.LPG</t>
  </si>
  <si>
    <t>FUEL_EMI.ktCO2.SK.NFM.SEC_ALU.SEC_REMELTING.THERM.DIESEL_LIQBIO</t>
  </si>
  <si>
    <t>FUEL_EMI.ktCO2.SK.NFM.SEC_ALU.SEC_REMELTING.THERM.RFO</t>
  </si>
  <si>
    <t>FUEL_EMI.ktCO2.SK.NFM.SEC_ALU.SEC_REMELTING.THERM.NG_BIOGAS</t>
  </si>
  <si>
    <t>FUEL_EMI.ktCO2.SK.NFM.SEC_ALU.SEC_REMELTING.ELEC.ELEC</t>
  </si>
  <si>
    <t>FUEL_EMI.ktCO2.SK.NFM.SEC_ALU.SEC_PROCESSING.TOTAL.TOTAL</t>
  </si>
  <si>
    <t>FUEL_EMI.ktCO2.SK.NFM.SEC_ALU.SEC_PROCESSING.THERM.TOTAL</t>
  </si>
  <si>
    <t>FUEL_EMI.ktCO2.SK.NFM.SEC_ALU.SEC_PROCESSING.THERM.LPG</t>
  </si>
  <si>
    <t>FUEL_EMI.ktCO2.SK.NFM.SEC_ALU.SEC_PROCESSING.THERM.DIESEL_LIQBIO</t>
  </si>
  <si>
    <t>FUEL_EMI.ktCO2.SK.NFM.SEC_ALU.SEC_PROCESSING.THERM.RFO</t>
  </si>
  <si>
    <t>FUEL_EMI.ktCO2.SK.NFM.SEC_ALU.SEC_PROCESSING.THERM.NG_BIOGAS</t>
  </si>
  <si>
    <t>FUEL_EMI.ktCO2.SK.NFM.SEC_ALU.SEC_PROCESSING.ELEC.ELEC</t>
  </si>
  <si>
    <t>FUEL_EMI.ktCO2.SK.NFM.SEC_ALU.SEC_FINISHING.THERM.TOTAL</t>
  </si>
  <si>
    <t>FUEL_EMI.ktCO2.SK.NFM.SEC_ALU.SEC_FINISHING.THERM.LPG</t>
  </si>
  <si>
    <t>FUEL_EMI.ktCO2.SK.NFM.SEC_ALU.SEC_FINISHING.THERM.DIESEL_LIQBIO</t>
  </si>
  <si>
    <t>FUEL_EMI.ktCO2.SK.NFM.SEC_ALU.SEC_FINISHING.THERM.NG_BIOGAS</t>
  </si>
  <si>
    <t>FUEL_EMI.ktCO2.SK.NFM.SEC_ALU.SEC_FINISHING_STEAM.TOTAL.TOTAL</t>
  </si>
  <si>
    <t>FUEL_EMI.ktCO2.SK.NFM.SEC_ALU.SEC_FINISHING_STEAM.STEAM.SOLIDS</t>
  </si>
  <si>
    <t>FUEL_EMI.ktCO2.SK.NFM.SEC_ALU.SEC_FINISHING_STEAM.STEAM.RFG</t>
  </si>
  <si>
    <t>FUEL_EMI.ktCO2.SK.NFM.SEC_ALU.SEC_FINISHING_STEAM.STEAM.LPG</t>
  </si>
  <si>
    <t>FUEL_EMI.ktCO2.SK.NFM.SEC_ALU.SEC_FINISHING_STEAM.STEAM.DIESEL_LIQBIO</t>
  </si>
  <si>
    <t>FUEL_EMI.ktCO2.SK.NFM.SEC_ALU.SEC_FINISHING_STEAM.STEAM.RFO</t>
  </si>
  <si>
    <t>FUEL_EMI.ktCO2.SK.NFM.SEC_ALU.SEC_FINISHING_STEAM.STEAM.OTHER</t>
  </si>
  <si>
    <t>FUEL_EMI.ktCO2.SK.NFM.SEC_ALU.SEC_FINISHING_STEAM.STEAM.NG_BIOGAS</t>
  </si>
  <si>
    <t>FUEL_EMI.ktCO2.SK.NFM.SEC_ALU.SEC_FINISHING_STEAM.STEAM.DERIVED</t>
  </si>
  <si>
    <t>FUEL_EMI.ktCO2.SK.NFM.SEC_ALU.SEC_FINISHING_STEAM.STEAM.BIOMASS_WASTE</t>
  </si>
  <si>
    <t>FUEL_EMI.ktCO2.SK.NFM.SEC_ALU.SEC_FINISHING_STEAM.STEAM.STEAM_DISTR</t>
  </si>
  <si>
    <t>FUEL_EMI.ktCO2.SK.NFM.SEC_ALU.SEC_FINISHING.ELEC.ELEC</t>
  </si>
  <si>
    <t>FUEL_EMI.ktCO2.SK.NFM.OTHER_NFM.LIGHT.GENERIC.ELEC</t>
  </si>
  <si>
    <t>FUEL_EMI.ktCO2.SK.NFM.OTHER_NFM.AIRCOMP.GENERIC.ELEC</t>
  </si>
  <si>
    <t>FUEL_EMI.ktCO2.SK.NFM.OTHER_NFM.MOTOR.GENERIC.ELEC</t>
  </si>
  <si>
    <t>FUEL_EMI.ktCO2.SK.NFM.OTHER_NFM.FANS.GENERIC.ELEC</t>
  </si>
  <si>
    <t>FUEL_EMI.ktCO2.SK.NFM.OTHER_NFM.LOW_ENTH.TOTAL.TOTAL</t>
  </si>
  <si>
    <t>FUEL_EMI.ktCO2.SK.NFM.OTHER_NFM.LOW_ENTH.THERM.DIESEL_LIQBIO</t>
  </si>
  <si>
    <t>FUEL_EMI.ktCO2.SK.NFM.OTHER_NFM.LOW_ENTH.THERM.NG_BIOGAS</t>
  </si>
  <si>
    <t>FUEL_EMI.ktCO2.SK.NFM.OTHER_NFM.LOW_ENTH.THERM.SOLAR_GEO</t>
  </si>
  <si>
    <t>FUEL_EMI.ktCO2.SK.NFM.OTHER_NFM.LOW_ENTH.HP.AMBIENT</t>
  </si>
  <si>
    <t>FUEL_EMI.ktCO2.SK.NFM.OTHER_NFM.LOW_ENTH.THERM.ELEC</t>
  </si>
  <si>
    <t>FUEL_EMI.ktCO2.SK.NFM.OTHER_NFM.OTH_PRODUCTION.TOTAL.TOTAL</t>
  </si>
  <si>
    <t>FUEL_EMI.ktCO2.SK.NFM.OTHER_NFM.OTH_PRODUCTION.THERM.TOTAL</t>
  </si>
  <si>
    <t>FUEL_EMI.ktCO2.SK.NFM.OTHER_NFM.OTH_PRODUCTION.THERM.SOLIDS</t>
  </si>
  <si>
    <t>FUEL_EMI.ktCO2.SK.NFM.OTHER_NFM.OTH_PRODUCTION.THERM.LPG</t>
  </si>
  <si>
    <t>FUEL_EMI.ktCO2.SK.NFM.OTHER_NFM.OTH_PRODUCTION.THERM.DIESEL_LIQBIO</t>
  </si>
  <si>
    <t>FUEL_EMI.ktCO2.SK.NFM.OTHER_NFM.OTH_PRODUCTION.THERM.RFO</t>
  </si>
  <si>
    <t>FUEL_EMI.ktCO2.SK.NFM.OTHER_NFM.OTH_PRODUCTION.THERM.NG_BIOGAS</t>
  </si>
  <si>
    <t>FUEL_EMI.ktCO2.SK.NFM.OTHER_NFM.OTH_PRODUCTION.ELEC.ELEC</t>
  </si>
  <si>
    <t>FUEL_EMI.ktCO2.SK.NFM.OTHER_NFM.OTH_PROCESSING.TOTAL.TOTAL</t>
  </si>
  <si>
    <t>FUEL_EMI.ktCO2.SK.NFM.OTHER_NFM.OTH_PROCESSING.THERM.TOTAL</t>
  </si>
  <si>
    <t>FUEL_EMI.ktCO2.SK.NFM.OTHER_NFM.OTH_PROCESSING.THERM.LPG</t>
  </si>
  <si>
    <t>FUEL_EMI.ktCO2.SK.NFM.OTHER_NFM.OTH_PROCESSING.THERM.DIESEL_LIQBIO</t>
  </si>
  <si>
    <t>FUEL_EMI.ktCO2.SK.NFM.OTHER_NFM.OTH_PROCESSING.THERM.RFO</t>
  </si>
  <si>
    <t>FUEL_EMI.ktCO2.SK.NFM.OTHER_NFM.OTH_PROCESSING.THERM.NG_BIOGAS</t>
  </si>
  <si>
    <t>FUEL_EMI.ktCO2.SK.NFM.OTHER_NFM.OTH_PROCESSING.ELEC.ELEC</t>
  </si>
  <si>
    <t>FUEL_EMI.ktCO2.SK.NFM.OTHER_NFM.OTH_FINISHING.THERM.TOTAL</t>
  </si>
  <si>
    <t>FUEL_EMI.ktCO2.SK.NFM.OTHER_NFM.OTH_FINISHING.THERM.LPG</t>
  </si>
  <si>
    <t>FUEL_EMI.ktCO2.SK.NFM.OTHER_NFM.OTH_FINISHING.THERM.DIESEL_LIQBIO</t>
  </si>
  <si>
    <t>FUEL_EMI.ktCO2.SK.NFM.OTHER_NFM.OTH_FINISHING.THERM.NG_BIOGAS</t>
  </si>
  <si>
    <t>FUEL_EMI.ktCO2.SK.NFM.OTHER_NFM.OTH_FINISHING_STEAM.TOTAL.TOTAL</t>
  </si>
  <si>
    <t>FUEL_EMI.ktCO2.SK.NFM.OTHER_NFM.OTH_FINISHING_STEAM.STEAM.SOLIDS</t>
  </si>
  <si>
    <t>FUEL_EMI.ktCO2.SK.NFM.OTHER_NFM.OTH_FINISHING_STEAM.STEAM.RFG</t>
  </si>
  <si>
    <t>FUEL_EMI.ktCO2.SK.NFM.OTHER_NFM.OTH_FINISHING_STEAM.STEAM.LPG</t>
  </si>
  <si>
    <t>FUEL_EMI.ktCO2.SK.NFM.OTHER_NFM.OTH_FINISHING_STEAM.STEAM.DIESEL_LIQBIO</t>
  </si>
  <si>
    <t>FUEL_EMI.ktCO2.SK.NFM.OTHER_NFM.OTH_FINISHING_STEAM.STEAM.RFO</t>
  </si>
  <si>
    <t>FUEL_EMI.ktCO2.SK.NFM.OTHER_NFM.OTH_FINISHING_STEAM.STEAM.OTHER</t>
  </si>
  <si>
    <t>FUEL_EMI.ktCO2.SK.NFM.OTHER_NFM.OTH_FINISHING_STEAM.STEAM.NG_BIOGAS</t>
  </si>
  <si>
    <t>FUEL_EMI.ktCO2.SK.NFM.OTHER_NFM.OTH_FINISHING_STEAM.STEAM.DERIVED</t>
  </si>
  <si>
    <t>FUEL_EMI.ktCO2.SK.NFM.OTHER_NFM.OTH_FINISHING_STEAM.STEAM.BIOMASS_WASTE</t>
  </si>
  <si>
    <t>FUEL_EMI.ktCO2.SK.NFM.OTHER_NFM.OTH_FINISHING_STEAM.STEAM.STEAM_DISTR</t>
  </si>
  <si>
    <t>FUEL_EMI.ktCO2.SK.NFM.OTHER_NFM.OTH_FINISHING.ELEC.ELEC</t>
  </si>
  <si>
    <t>PROCESS_EMI.ktCO2.SK.NFM.OTHER_NFM</t>
  </si>
  <si>
    <t>Aluminium - primary production (without process emissions)</t>
  </si>
  <si>
    <t>Other non-ferrous metals (without process emissions)</t>
  </si>
  <si>
    <t>Basic and other chemicals</t>
  </si>
  <si>
    <t>VA.Meuro2015.SK.CHI.BASIC_CHEM</t>
  </si>
  <si>
    <t>VA.Meuro2015.SK.CHI.OTHER_CHEM</t>
  </si>
  <si>
    <t>VA.Meuro2015.SK.CHI.PHARM</t>
  </si>
  <si>
    <t>Basic chemicals (kt ethylene eq.)</t>
  </si>
  <si>
    <t>OUTPUT.kt.SK.CHI.BASIC_CHEM</t>
  </si>
  <si>
    <t>Other chemicals (kt ethylene eq.)</t>
  </si>
  <si>
    <t>OUTPUT.kt.SK.CHI.OTHER_CHEM</t>
  </si>
  <si>
    <t>Pharmaceutical products etc. (kt ethylene eq.)</t>
  </si>
  <si>
    <t>OUTPUT.kt.SK.CHI.PHARM</t>
  </si>
  <si>
    <t>CAP.kt.SK.CHI.BASIC_CHEM</t>
  </si>
  <si>
    <t>CAP.kt.SK.CHI.OTHER_CHEM</t>
  </si>
  <si>
    <t>CAP.kt.SK.CHI.PHARM</t>
  </si>
  <si>
    <t>NEWCAP.kt.SK.CHI.BASIC_CHEM</t>
  </si>
  <si>
    <t>NEWCAP.kt.SK.CHI.OTHER_CHEM</t>
  </si>
  <si>
    <t>NEWCAP.kt.SK.CHI.PHARM</t>
  </si>
  <si>
    <t>FEC.ktoe.SK.CHI.TOTAL.TOTAL.TOTAL.TOTAL</t>
  </si>
  <si>
    <t>FEC.ktoe.SK.CHI.TOTAL.TOTAL.TOTAL.SOLIDS</t>
  </si>
  <si>
    <t>FEC.ktoe.SK.CHI.TOTAL.TOTAL.TOTAL.RFG</t>
  </si>
  <si>
    <t>FEC.ktoe.SK.CHI.TOTAL.TOTAL.TOTAL.LPG</t>
  </si>
  <si>
    <t>FEC.ktoe.SK.CHI.TOTAL.TOTAL.TOTAL.DIESEL</t>
  </si>
  <si>
    <t>FEC.ktoe.SK.CHI.TOTAL.TOTAL.TOTAL.RFO</t>
  </si>
  <si>
    <t>FEC.ktoe.SK.CHI.TOTAL.TOTAL.TOTAL.OTHER</t>
  </si>
  <si>
    <t>FEC.ktoe.SK.CHI.TOTAL.TOTAL.TOTAL.NG</t>
  </si>
  <si>
    <t>FEC.ktoe.SK.CHI.TOTAL.TOTAL.TOTAL.DERIVED</t>
  </si>
  <si>
    <t>FEC.ktoe.SK.CHI.TOTAL.TOTAL.TOTAL.BIOMASS_WASTE</t>
  </si>
  <si>
    <t>FEC.ktoe.SK.CHI.TOTAL.TOTAL.TOTAL.BIOGAS</t>
  </si>
  <si>
    <t>FEC.ktoe.SK.CHI.TOTAL.TOTAL.TOTAL.LIQBIO</t>
  </si>
  <si>
    <t>FEC.ktoe.SK.CHI.TOTAL.TOTAL.TOTAL.SOLAR</t>
  </si>
  <si>
    <t>FEC.ktoe.SK.CHI.TOTAL.TOTAL.TOTAL.GEO</t>
  </si>
  <si>
    <t>FEC.ktoe.SK.CHI.TOTAL.TOTAL.TOTAL.AMBIENT</t>
  </si>
  <si>
    <t>FEC.ktoe.SK.CHI.TOTAL.TOTAL.TOTAL.STEAM_DISTR</t>
  </si>
  <si>
    <t>FEC.ktoe.SK.CHI.TOTAL.TOTAL.TOTAL.ELEC</t>
  </si>
  <si>
    <t>Non-energy use in the Chemical industry (ktoe)</t>
  </si>
  <si>
    <t>NONENERGY.ktoe.SK.CHI.TOTAL.TOTAL.TOTAL.TOTAL</t>
  </si>
  <si>
    <t>NONENERGY.ktoe.SK.CHI.TOTAL.TOTAL.TOTAL.SOLIDS</t>
  </si>
  <si>
    <t>NONENERGY.ktoe.SK.CHI.TOTAL.TOTAL.TOTAL.RFG</t>
  </si>
  <si>
    <t>NONENERGY.ktoe.SK.CHI.TOTAL.TOTAL.TOTAL.LPG</t>
  </si>
  <si>
    <t>NONENERGY.ktoe.SK.CHI.TOTAL.TOTAL.TOTAL.DIESEL</t>
  </si>
  <si>
    <t>NONENERGY.ktoe.SK.CHI.TOTAL.TOTAL.TOTAL.RFO</t>
  </si>
  <si>
    <t>NONENERGY.ktoe.SK.CHI.TOTAL.TOTAL.TOTAL.OTHER</t>
  </si>
  <si>
    <t>NONENERGY.ktoe.SK.CHI.TOTAL.TOTAL.TOTAL.NAPHTHA</t>
  </si>
  <si>
    <t>NONENERGY.ktoe.SK.CHI.TOTAL.TOTAL.TOTAL.NG_BIOGAS</t>
  </si>
  <si>
    <t>NONENERGY.ktoe.SK.CHI.TOTAL.TOTAL.TOTAL.DERIVED</t>
  </si>
  <si>
    <t>NONENERGY.ktoe.SK.CHI.TOTAL.TOTAL.TOTAL.BIOMASS_WASTE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</si>
  <si>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</si>
  <si>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</si>
  <si>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</si>
  <si>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</si>
  <si>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</si>
  <si>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FEC.ktoe.SK.CHI.BASIC_CHEM.LIGHT.GENERIC.ELEC</t>
  </si>
  <si>
    <t>FEC.ktoe.SK.CHI.BASIC_CHEM.AIRCOMP.GENERIC.ELEC</t>
  </si>
  <si>
    <t>FEC.ktoe.SK.CHI.BASIC_CHEM.MOTOR.GENERIC.ELEC</t>
  </si>
  <si>
    <t>FEC.ktoe.SK.CHI.BASIC_CHEM.FANS.GENERIC.ELEC</t>
  </si>
  <si>
    <t>FEC.ktoe.SK.CHI.BASIC_CHEM.LOW_ENTH.TOTAL.TOTAL</t>
  </si>
  <si>
    <t>FEC.ktoe.SK.CHI.BASIC_CHEM.LOW_ENTH.THERM.DIESEL_LIQBIO</t>
  </si>
  <si>
    <t>FEC.ktoe.SK.CHI.BASIC_CHEM.LOW_ENTH.THERM.NG_BIOGAS</t>
  </si>
  <si>
    <t>FEC.ktoe.SK.CHI.BASIC_CHEM.LOW_ENTH.THERM.SOLAR_GEO</t>
  </si>
  <si>
    <t>FEC.ktoe.SK.CHI.BASIC_CHEM.LOW_ENTH.HP.AMBIENT</t>
  </si>
  <si>
    <t>FEC.ktoe.SK.CHI.BASIC_CHEM.LOW_ENTH.THERM.ELEC</t>
  </si>
  <si>
    <t>Chemicals: Feedstock (energy used as raw material)</t>
  </si>
  <si>
    <t>Chemicals: Steam processing</t>
  </si>
  <si>
    <t>FEC.ktoe.SK.CHI.BASIC_CHEM.PROCESSING.TOTAL.TOTAL</t>
  </si>
  <si>
    <t>FEC.ktoe.SK.CHI.BASIC_CHEM.PROCESSING.STEAM.SOLIDS</t>
  </si>
  <si>
    <t>FEC.ktoe.SK.CHI.BASIC_CHEM.PROCESSING.STEAM.RFG</t>
  </si>
  <si>
    <t>FEC.ktoe.SK.CHI.BASIC_CHEM.PROCESSING.STEAM.LPG</t>
  </si>
  <si>
    <t>FEC.ktoe.SK.CHI.BASIC_CHEM.PROCESSING.STEAM.DIESEL_LIQBIO</t>
  </si>
  <si>
    <t>FEC.ktoe.SK.CHI.BASIC_CHEM.PROCESSING.STEAM.RFO</t>
  </si>
  <si>
    <t>FEC.ktoe.SK.CHI.BASIC_CHEM.PROCESSING.STEAM.OTHER</t>
  </si>
  <si>
    <t>FEC.ktoe.SK.CHI.BASIC_CHEM.PROCESSING.STEAM.NG_BIOGAS</t>
  </si>
  <si>
    <t>FEC.ktoe.SK.CHI.BASIC_CHEM.PROCESSING.STEAM.DERIVED</t>
  </si>
  <si>
    <t>FEC.ktoe.SK.CHI.BASIC_CHEM.PROCESSING.STEAM.BIOMASS_WASTE</t>
  </si>
  <si>
    <t>FEC.ktoe.SK.CHI.BASIC_CHEM.PROCESSING.STEAM.STEAM_DISTR</t>
  </si>
  <si>
    <t>Chemicals: Furnaces</t>
  </si>
  <si>
    <t>FEC.ktoe.SK.CHI.BASIC_CHEM.PROC_HEAT.TOTAL.TOTAL</t>
  </si>
  <si>
    <t>Chemicals: Furnaces - Thermal</t>
  </si>
  <si>
    <t>FEC.ktoe.SK.CHI.BASIC_CHEM.PROC_HEAT.THERM.TOTAL</t>
  </si>
  <si>
    <t>FEC.ktoe.SK.CHI.BASIC_CHEM.PROC_HEAT.THERM.SOLIDS</t>
  </si>
  <si>
    <t>FEC.ktoe.SK.CHI.BASIC_CHEM.PROC_HEAT.THERM.LPG</t>
  </si>
  <si>
    <t>FEC.ktoe.SK.CHI.BASIC_CHEM.PROC_HEAT.THERM.DIESEL_LIQBIO</t>
  </si>
  <si>
    <t>FEC.ktoe.SK.CHI.BASIC_CHEM.PROC_HEAT.THERM.RFO</t>
  </si>
  <si>
    <t>FEC.ktoe.SK.CHI.BASIC_CHEM.PROC_HEAT.THERM.NG_BIOGAS</t>
  </si>
  <si>
    <t>Chemicals: Furnaces - Electric</t>
  </si>
  <si>
    <t>FEC.ktoe.SK.CHI.BASIC_CHEM.PROC_HEAT.ELEC.ELEC</t>
  </si>
  <si>
    <t>Chemicals: Process cooling</t>
  </si>
  <si>
    <t>Chemicals: Process cooling - Natural gas and biogas</t>
  </si>
  <si>
    <t>FEC.ktoe.SK.CHI.BASIC_CHEM.PROC_COOL.THERM.NG_BIOGAS</t>
  </si>
  <si>
    <t>Chemicals: Process cooling - Steam</t>
  </si>
  <si>
    <t>FEC.ktoe.SK.CHI.BASIC_CHEM.PROC_COOL_STEAM.TOTAL.TOTAL</t>
  </si>
  <si>
    <t>FEC.ktoe.SK.CHI.BASIC_CHEM.PROC_COOL_STEAM.STEAM.SOLIDS</t>
  </si>
  <si>
    <t>FEC.ktoe.SK.CHI.BASIC_CHEM.PROC_COOL_STEAM.STEAM.RFG</t>
  </si>
  <si>
    <t>FEC.ktoe.SK.CHI.BASIC_CHEM.PROC_COOL_STEAM.STEAM.LPG</t>
  </si>
  <si>
    <t>FEC.ktoe.SK.CHI.BASIC_CHEM.PROC_COOL_STEAM.STEAM.DIESEL_LIQBIO</t>
  </si>
  <si>
    <t>FEC.ktoe.SK.CHI.BASIC_CHEM.PROC_COOL_STEAM.STEAM.RFO</t>
  </si>
  <si>
    <t>FEC.ktoe.SK.CHI.BASIC_CHEM.PROC_COOL_STEAM.STEAM.OTHER</t>
  </si>
  <si>
    <t>FEC.ktoe.SK.CHI.BASIC_CHEM.PROC_COOL_STEAM.STEAM.NG_BIOGAS</t>
  </si>
  <si>
    <t>FEC.ktoe.SK.CHI.BASIC_CHEM.PROC_COOL_STEAM.STEAM.DERIVED</t>
  </si>
  <si>
    <t>FEC.ktoe.SK.CHI.BASIC_CHEM.PROC_COOL_STEAM.STEAM.BIOMASS_WASTE</t>
  </si>
  <si>
    <t>FEC.ktoe.SK.CHI.BASIC_CHEM.PROC_COOL_STEAM.STEAM.STEAM_DISTR</t>
  </si>
  <si>
    <t>Chemicals: Process cooling - Electric</t>
  </si>
  <si>
    <t>FEC.ktoe.SK.CHI.BASIC_CHEM.PROC_COOL.ELEC.ELEC</t>
  </si>
  <si>
    <t>Chemicals: Generic electric process</t>
  </si>
  <si>
    <t>FEC.ktoe.SK.CHI.BASIC_CHEM.GENERIC.MECH.ELEC</t>
  </si>
  <si>
    <t>FEC.ktoe.SK.CHI.OTHER_CHEM.TOTAL.TOTAL.TOTAL</t>
  </si>
  <si>
    <t>FEC.ktoe.SK.CHI.OTHER_CHEM.LIGHT.GENERIC.ELEC</t>
  </si>
  <si>
    <t>FEC.ktoe.SK.CHI.OTHER_CHEM.AIRCOMP.GENERIC.ELEC</t>
  </si>
  <si>
    <t>FEC.ktoe.SK.CHI.OTHER_CHEM.MOTOR.GENERIC.ELEC</t>
  </si>
  <si>
    <t>FEC.ktoe.SK.CHI.OTHER_CHEM.FANS.GENERIC.ELEC</t>
  </si>
  <si>
    <t>FEC.ktoe.SK.CHI.OTHER_CHEM.LOW_ENTH.TOTAL.TOTAL</t>
  </si>
  <si>
    <t>FEC.ktoe.SK.CHI.OTHER_CHEM.LOW_ENTH.THERM.DIESEL_LIQBIO</t>
  </si>
  <si>
    <t>FEC.ktoe.SK.CHI.OTHER_CHEM.LOW_ENTH.THERM.NG_BIOGAS</t>
  </si>
  <si>
    <t>FEC.ktoe.SK.CHI.OTHER_CHEM.LOW_ENTH.THERM.SOLAR_GEO</t>
  </si>
  <si>
    <t>FEC.ktoe.SK.CHI.OTHER_CHEM.LOW_ENTH.HP.AMBIENT</t>
  </si>
  <si>
    <t>FEC.ktoe.SK.CHI.OTHER_CHEM.LOW_ENTH.THERM.ELEC</t>
  </si>
  <si>
    <t>Chemicals: High-enthalpy heat processing</t>
  </si>
  <si>
    <t>High-enthalpy heat processing - Steam</t>
  </si>
  <si>
    <t>FEC.ktoe.SK.CHI.OTHER_CHEM.PROCESSING_STEAM.TOTAL.TOTAL</t>
  </si>
  <si>
    <t>FEC.ktoe.SK.CHI.OTHER_CHEM.PROCESSING_STEAM.STEAM.SOLIDS</t>
  </si>
  <si>
    <t>FEC.ktoe.SK.CHI.OTHER_CHEM.PROCESSING_STEAM.STEAM.RFG</t>
  </si>
  <si>
    <t>FEC.ktoe.SK.CHI.OTHER_CHEM.PROCESSING_STEAM.STEAM.LPG</t>
  </si>
  <si>
    <t>FEC.ktoe.SK.CHI.OTHER_CHEM.PROCESSING_STEAM.STEAM.DIESEL_LIQBIO</t>
  </si>
  <si>
    <t>FEC.ktoe.SK.CHI.OTHER_CHEM.PROCESSING_STEAM.STEAM.RFO</t>
  </si>
  <si>
    <t>FEC.ktoe.SK.CHI.OTHER_CHEM.PROCESSING_STEAM.STEAM.OTHER</t>
  </si>
  <si>
    <t>FEC.ktoe.SK.CHI.OTHER_CHEM.PROCESSING_STEAM.STEAM.NG_BIOGAS</t>
  </si>
  <si>
    <t>FEC.ktoe.SK.CHI.OTHER_CHEM.PROCESSING_STEAM.STEAM.DERIVED</t>
  </si>
  <si>
    <t>FEC.ktoe.SK.CHI.OTHER_CHEM.PROCESSING_STEAM.STEAM.BIOMASS_WASTE</t>
  </si>
  <si>
    <t>FEC.ktoe.SK.CHI.OTHER_CHEM.PROCESSING_STEAM.STEAM.STEAM_DISTR</t>
  </si>
  <si>
    <t>High-enthalpy heat processing - Electric (microwave)</t>
  </si>
  <si>
    <t>FEC.ktoe.SK.CHI.OTHER_CHEM.PROCESSING.MICROW.ELEC</t>
  </si>
  <si>
    <t>FEC.ktoe.SK.CHI.OTHER_CHEM.PROC_HEAT.TOTAL.TOTAL</t>
  </si>
  <si>
    <t>FEC.ktoe.SK.CHI.OTHER_CHEM.PROC_HEAT.THERM.TOTAL</t>
  </si>
  <si>
    <t>FEC.ktoe.SK.CHI.OTHER_CHEM.PROC_HEAT.THERM.SOLIDS</t>
  </si>
  <si>
    <t>FEC.ktoe.SK.CHI.OTHER_CHEM.PROC_HEAT.THERM.LPG</t>
  </si>
  <si>
    <t>FEC.ktoe.SK.CHI.OTHER_CHEM.PROC_HEAT.THERM.DIESEL_LIQBIO</t>
  </si>
  <si>
    <t>FEC.ktoe.SK.CHI.OTHER_CHEM.PROC_HEAT.THERM.RFO</t>
  </si>
  <si>
    <t>FEC.ktoe.SK.CHI.OTHER_CHEM.PROC_HEAT.THERM.NG_BIOGAS</t>
  </si>
  <si>
    <t>FEC.ktoe.SK.CHI.OTHER_CHEM.PROC_HEAT.ELEC.ELEC</t>
  </si>
  <si>
    <t>FEC.ktoe.SK.CHI.OTHER_CHEM.PROC_COOL.THERM.NG_BIOGAS</t>
  </si>
  <si>
    <t>FEC.ktoe.SK.CHI.OTHER_CHEM.PROC_COOL_STEAM.TOTAL.TOTAL</t>
  </si>
  <si>
    <t>FEC.ktoe.SK.CHI.OTHER_CHEM.PROC_COOL_STEAM.STEAM.SOLIDS</t>
  </si>
  <si>
    <t>FEC.ktoe.SK.CHI.OTHER_CHEM.PROC_COOL_STEAM.STEAM.RFG</t>
  </si>
  <si>
    <t>FEC.ktoe.SK.CHI.OTHER_CHEM.PROC_COOL_STEAM.STEAM.LPG</t>
  </si>
  <si>
    <t>FEC.ktoe.SK.CHI.OTHER_CHEM.PROC_COOL_STEAM.STEAM.DIESEL_LIQBIO</t>
  </si>
  <si>
    <t>FEC.ktoe.SK.CHI.OTHER_CHEM.PROC_COOL_STEAM.STEAM.RFO</t>
  </si>
  <si>
    <t>FEC.ktoe.SK.CHI.OTHER_CHEM.PROC_COOL_STEAM.STEAM.OTHER</t>
  </si>
  <si>
    <t>FEC.ktoe.SK.CHI.OTHER_CHEM.PROC_COOL_STEAM.STEAM.NG_BIOGAS</t>
  </si>
  <si>
    <t>FEC.ktoe.SK.CHI.OTHER_CHEM.PROC_COOL_STEAM.STEAM.DERIVED</t>
  </si>
  <si>
    <t>FEC.ktoe.SK.CHI.OTHER_CHEM.PROC_COOL_STEAM.STEAM.BIOMASS_WASTE</t>
  </si>
  <si>
    <t>FEC.ktoe.SK.CHI.OTHER_CHEM.PROC_COOL_STEAM.STEAM.STEAM_DISTR</t>
  </si>
  <si>
    <t>FEC.ktoe.SK.CHI.OTHER_CHEM.PROC_COOL.ELEC.ELEC</t>
  </si>
  <si>
    <t>FEC.ktoe.SK.CHI.OTHER_CHEM.GENERIC.MECH.ELEC</t>
  </si>
  <si>
    <t>FEC.ktoe.SK.CHI.PHARM.TOTAL.TOTAL.TOTAL</t>
  </si>
  <si>
    <t>FEC.ktoe.SK.CHI.PHARM.LIGHT.GENERIC.ELEC</t>
  </si>
  <si>
    <t>FEC.ktoe.SK.CHI.PHARM.AIRCOMP.GENERIC.ELEC</t>
  </si>
  <si>
    <t>FEC.ktoe.SK.CHI.PHARM.MOTOR.GENERIC.ELEC</t>
  </si>
  <si>
    <t>FEC.ktoe.SK.CHI.PHARM.FANS.GENERIC.ELEC</t>
  </si>
  <si>
    <t>FEC.ktoe.SK.CHI.PHARM.LOW_ENTH.TOTAL.TOTAL</t>
  </si>
  <si>
    <t>FEC.ktoe.SK.CHI.PHARM.LOW_ENTH.THERM.DIESEL_LIQBIO</t>
  </si>
  <si>
    <t>FEC.ktoe.SK.CHI.PHARM.LOW_ENTH.THERM.NG_BIOGAS</t>
  </si>
  <si>
    <t>FEC.ktoe.SK.CHI.PHARM.LOW_ENTH.THERM.SOLAR_GEO</t>
  </si>
  <si>
    <t>FEC.ktoe.SK.CHI.PHARM.LOW_ENTH.HP.AMBIENT</t>
  </si>
  <si>
    <t>FEC.ktoe.SK.CHI.PHARM.LOW_ENTH.THERM.ELEC</t>
  </si>
  <si>
    <t>FEC.ktoe.SK.CHI.PHARM.PROCESSING_STEAM.TOTAL.TOTAL</t>
  </si>
  <si>
    <t>FEC.ktoe.SK.CHI.PHARM.PROCESSING_STEAM.STEAM.SOLIDS</t>
  </si>
  <si>
    <t>FEC.ktoe.SK.CHI.PHARM.PROCESSING_STEAM.STEAM.RFG</t>
  </si>
  <si>
    <t>FEC.ktoe.SK.CHI.PHARM.PROCESSING_STEAM.STEAM.LPG</t>
  </si>
  <si>
    <t>FEC.ktoe.SK.CHI.PHARM.PROCESSING_STEAM.STEAM.DIESEL_LIQBIO</t>
  </si>
  <si>
    <t>FEC.ktoe.SK.CHI.PHARM.PROCESSING_STEAM.STEAM.RFO</t>
  </si>
  <si>
    <t>FEC.ktoe.SK.CHI.PHARM.PROCESSING_STEAM.STEAM.OTHER</t>
  </si>
  <si>
    <t>FEC.ktoe.SK.CHI.PHARM.PROCESSING_STEAM.STEAM.NG_BIOGAS</t>
  </si>
  <si>
    <t>FEC.ktoe.SK.CHI.PHARM.PROCESSING_STEAM.STEAM.DERIVED</t>
  </si>
  <si>
    <t>FEC.ktoe.SK.CHI.PHARM.PROCESSING_STEAM.STEAM.BIOMASS_WASTE</t>
  </si>
  <si>
    <t>FEC.ktoe.SK.CHI.PHARM.PROCESSING_STEAM.STEAM.STEAM_DISTR</t>
  </si>
  <si>
    <t>FEC.ktoe.SK.CHI.PHARM.PROCESSING.MICROW.ELEC</t>
  </si>
  <si>
    <t>FEC.ktoe.SK.CHI.PHARM.PROC_HEAT.TOTAL.TOTAL</t>
  </si>
  <si>
    <t>FEC.ktoe.SK.CHI.PHARM.PROC_HEAT.THERM.TOTAL</t>
  </si>
  <si>
    <t>FEC.ktoe.SK.CHI.PHARM.PROC_HEAT.THERM.SOLIDS</t>
  </si>
  <si>
    <t>FEC.ktoe.SK.CHI.PHARM.PROC_HEAT.THERM.LPG</t>
  </si>
  <si>
    <t>FEC.ktoe.SK.CHI.PHARM.PROC_HEAT.THERM.DIESEL_LIQBIO</t>
  </si>
  <si>
    <t>FEC.ktoe.SK.CHI.PHARM.PROC_HEAT.THERM.RFO</t>
  </si>
  <si>
    <t>FEC.ktoe.SK.CHI.PHARM.PROC_HEAT.THERM.NG_BIOGAS</t>
  </si>
  <si>
    <t>FEC.ktoe.SK.CHI.PHARM.PROC_HEAT.ELEC.ELEC</t>
  </si>
  <si>
    <t>FEC.ktoe.SK.CHI.PHARM.PROC_COOL.THERM.NG_BIOGAS</t>
  </si>
  <si>
    <t>FEC.ktoe.SK.CHI.PHARM.PROC_COOL_STEAM.TOTAL.TOTAL</t>
  </si>
  <si>
    <t>FEC.ktoe.SK.CHI.PHARM.PROC_COOL_STEAM.STEAM.SOLIDS</t>
  </si>
  <si>
    <t>FEC.ktoe.SK.CHI.PHARM.PROC_COOL_STEAM.STEAM.RFG</t>
  </si>
  <si>
    <t>FEC.ktoe.SK.CHI.PHARM.PROC_COOL_STEAM.STEAM.LPG</t>
  </si>
  <si>
    <t>FEC.ktoe.SK.CHI.PHARM.PROC_COOL_STEAM.STEAM.DIESEL_LIQBIO</t>
  </si>
  <si>
    <t>FEC.ktoe.SK.CHI.PHARM.PROC_COOL_STEAM.STEAM.RFO</t>
  </si>
  <si>
    <t>FEC.ktoe.SK.CHI.PHARM.PROC_COOL_STEAM.STEAM.OTHER</t>
  </si>
  <si>
    <t>FEC.ktoe.SK.CHI.PHARM.PROC_COOL_STEAM.STEAM.NG_BIOGAS</t>
  </si>
  <si>
    <t>FEC.ktoe.SK.CHI.PHARM.PROC_COOL_STEAM.STEAM.DERIVED</t>
  </si>
  <si>
    <t>FEC.ktoe.SK.CHI.PHARM.PROC_COOL_STEAM.STEAM.BIOMASS_WASTE</t>
  </si>
  <si>
    <t>FEC.ktoe.SK.CHI.PHARM.PROC_COOL_STEAM.STEAM.STEAM_DISTR</t>
  </si>
  <si>
    <t>FEC.ktoe.SK.CHI.PHARM.PROC_COOL.ELEC.ELEC</t>
  </si>
  <si>
    <t>FEC.ktoe.SK.CHI.PHARM.GENERIC.MECH.ELEC</t>
  </si>
  <si>
    <t>Chemicals: Process cooling - Natural gas</t>
  </si>
  <si>
    <t>UED.ktoe.SK.CHI.BASIC_CHEM.LIGHT.GENERIC.ELEC</t>
  </si>
  <si>
    <t>UED.ktoe.SK.CHI.BASIC_CHEM.AIRCOMP.GENERIC.ELEC</t>
  </si>
  <si>
    <t>UED.ktoe.SK.CHI.BASIC_CHEM.MOTOR.GENERIC.ELEC</t>
  </si>
  <si>
    <t>UED.ktoe.SK.CHI.BASIC_CHEM.FANS.GENERIC.ELEC</t>
  </si>
  <si>
    <t>UED.ktoe.SK.CHI.BASIC_CHEM.LOW_ENTH.TOTAL.TOTAL</t>
  </si>
  <si>
    <t>UED.ktoe.SK.CHI.BASIC_CHEM.LOW_ENTH.THERM.DIESEL_LIQBIO</t>
  </si>
  <si>
    <t>UED.ktoe.SK.CHI.BASIC_CHEM.LOW_ENTH.THERM.NG_BIOGAS</t>
  </si>
  <si>
    <t>UED.ktoe.SK.CHI.BASIC_CHEM.LOW_ENTH.THERM.SOLAR_GEO</t>
  </si>
  <si>
    <t>UED.ktoe.SK.CHI.BASIC_CHEM.LOW_ENTH.HP.AMBIENT</t>
  </si>
  <si>
    <t>UED.ktoe.SK.CHI.BASIC_CHEM.LOW_ENTH.THERM.ELEC</t>
  </si>
  <si>
    <t>UED.ktoe.SK.CHI.BASIC_CHEM.PROCESSING.TOTAL.TOTAL</t>
  </si>
  <si>
    <t>UED.ktoe.SK.CHI.BASIC_CHEM.PROCESSING.STEAM.SOLIDS</t>
  </si>
  <si>
    <t>UED.ktoe.SK.CHI.BASIC_CHEM.PROCESSING.STEAM.RFG</t>
  </si>
  <si>
    <t>UED.ktoe.SK.CHI.BASIC_CHEM.PROCESSING.STEAM.LPG</t>
  </si>
  <si>
    <t>UED.ktoe.SK.CHI.BASIC_CHEM.PROCESSING.STEAM.DIESEL_LIQBIO</t>
  </si>
  <si>
    <t>UED.ktoe.SK.CHI.BASIC_CHEM.PROCESSING.STEAM.RFO</t>
  </si>
  <si>
    <t>UED.ktoe.SK.CHI.BASIC_CHEM.PROCESSING.STEAM.OTHER</t>
  </si>
  <si>
    <t>UED.ktoe.SK.CHI.BASIC_CHEM.PROCESSING.STEAM.NG_BIOGAS</t>
  </si>
  <si>
    <t>UED.ktoe.SK.CHI.BASIC_CHEM.PROCESSING.STEAM.DERIVED</t>
  </si>
  <si>
    <t>UED.ktoe.SK.CHI.BASIC_CHEM.PROCESSING.STEAM.BIOMASS_WASTE</t>
  </si>
  <si>
    <t>UED.ktoe.SK.CHI.BASIC_CHEM.PROCESSING.STEAM.STEAM_DISTR</t>
  </si>
  <si>
    <t>UED.ktoe.SK.CHI.BASIC_CHEM.PROC_HEAT.TOTAL.TOTAL</t>
  </si>
  <si>
    <t>UED.ktoe.SK.CHI.BASIC_CHEM.PROC_HEAT.THERM.TOTAL</t>
  </si>
  <si>
    <t>UED.ktoe.SK.CHI.BASIC_CHEM.PROC_HEAT.THERM.SOLIDS</t>
  </si>
  <si>
    <t>UED.ktoe.SK.CHI.BASIC_CHEM.PROC_HEAT.THERM.LPG</t>
  </si>
  <si>
    <t>UED.ktoe.SK.CHI.BASIC_CHEM.PROC_HEAT.THERM.DIESEL_LIQBIO</t>
  </si>
  <si>
    <t>UED.ktoe.SK.CHI.BASIC_CHEM.PROC_HEAT.THERM.RFO</t>
  </si>
  <si>
    <t>UED.ktoe.SK.CHI.BASIC_CHEM.PROC_HEAT.THERM.NG_BIOGAS</t>
  </si>
  <si>
    <t>UED.ktoe.SK.CHI.BASIC_CHEM.PROC_HEAT.ELEC.ELEC</t>
  </si>
  <si>
    <t>UED.ktoe.SK.CHI.BASIC_CHEM.PROC_COOL.THERM.NG_BIOGAS</t>
  </si>
  <si>
    <t>UED.ktoe.SK.CHI.BASIC_CHEM.PROC_COOL_STEAM.TOTAL.TOTAL</t>
  </si>
  <si>
    <t>UED.ktoe.SK.CHI.BASIC_CHEM.PROC_COOL_STEAM.STEAM.SOLIDS</t>
  </si>
  <si>
    <t>UED.ktoe.SK.CHI.BASIC_CHEM.PROC_COOL_STEAM.STEAM.RFG</t>
  </si>
  <si>
    <t>UED.ktoe.SK.CHI.BASIC_CHEM.PROC_COOL_STEAM.STEAM.LPG</t>
  </si>
  <si>
    <t>UED.ktoe.SK.CHI.BASIC_CHEM.PROC_COOL_STEAM.STEAM.DIESEL_LIQBIO</t>
  </si>
  <si>
    <t>UED.ktoe.SK.CHI.BASIC_CHEM.PROC_COOL_STEAM.STEAM.RFO</t>
  </si>
  <si>
    <t>UED.ktoe.SK.CHI.BASIC_CHEM.PROC_COOL_STEAM.STEAM.OTHER</t>
  </si>
  <si>
    <t>UED.ktoe.SK.CHI.BASIC_CHEM.PROC_COOL_STEAM.STEAM.NG_BIOGAS</t>
  </si>
  <si>
    <t>UED.ktoe.SK.CHI.BASIC_CHEM.PROC_COOL_STEAM.STEAM.DERIVED</t>
  </si>
  <si>
    <t>UED.ktoe.SK.CHI.BASIC_CHEM.PROC_COOL_STEAM.STEAM.BIOMASS_WASTE</t>
  </si>
  <si>
    <t>UED.ktoe.SK.CHI.BASIC_CHEM.PROC_COOL_STEAM.STEAM.STEAM_DISTR</t>
  </si>
  <si>
    <t>UED.ktoe.SK.CHI.BASIC_CHEM.PROC_COOL.ELEC.ELEC</t>
  </si>
  <si>
    <t>UED.ktoe.SK.CHI.BASIC_CHEM.GENERIC.MECH.ELEC</t>
  </si>
  <si>
    <t>UED.ktoe.SK.CHI.OTHER_CHEM.TOTAL.TOTAL.TOTAL</t>
  </si>
  <si>
    <t>UED.ktoe.SK.CHI.OTHER_CHEM.LIGHT.GENERIC.ELEC</t>
  </si>
  <si>
    <t>UED.ktoe.SK.CHI.OTHER_CHEM.AIRCOMP.GENERIC.ELEC</t>
  </si>
  <si>
    <t>UED.ktoe.SK.CHI.OTHER_CHEM.MOTOR.GENERIC.ELEC</t>
  </si>
  <si>
    <t>UED.ktoe.SK.CHI.OTHER_CHEM.FANS.GENERIC.ELEC</t>
  </si>
  <si>
    <t>UED.ktoe.SK.CHI.OTHER_CHEM.LOW_ENTH.TOTAL.TOTAL</t>
  </si>
  <si>
    <t>UED.ktoe.SK.CHI.OTHER_CHEM.LOW_ENTH.THERM.DIESEL_LIQBIO</t>
  </si>
  <si>
    <t>UED.ktoe.SK.CHI.OTHER_CHEM.LOW_ENTH.THERM.NG_BIOGAS</t>
  </si>
  <si>
    <t>UED.ktoe.SK.CHI.OTHER_CHEM.LOW_ENTH.THERM.SOLAR_GEO</t>
  </si>
  <si>
    <t>UED.ktoe.SK.CHI.OTHER_CHEM.LOW_ENTH.HP.AMBIENT</t>
  </si>
  <si>
    <t>UED.ktoe.SK.CHI.OTHER_CHEM.LOW_ENTH.THERM.ELEC</t>
  </si>
  <si>
    <t>UED.ktoe.SK.CHI.OTHER_CHEM.PROCESSING_STEAM.TOTAL.TOTAL</t>
  </si>
  <si>
    <t>UED.ktoe.SK.CHI.OTHER_CHEM.PROCESSING_STEAM.STEAM.SOLIDS</t>
  </si>
  <si>
    <t>UED.ktoe.SK.CHI.OTHER_CHEM.PROCESSING_STEAM.STEAM.RFG</t>
  </si>
  <si>
    <t>UED.ktoe.SK.CHI.OTHER_CHEM.PROCESSING_STEAM.STEAM.LPG</t>
  </si>
  <si>
    <t>UED.ktoe.SK.CHI.OTHER_CHEM.PROCESSING_STEAM.STEAM.DIESEL_LIQBIO</t>
  </si>
  <si>
    <t>UED.ktoe.SK.CHI.OTHER_CHEM.PROCESSING_STEAM.STEAM.RFO</t>
  </si>
  <si>
    <t>UED.ktoe.SK.CHI.OTHER_CHEM.PROCESSING_STEAM.STEAM.OTHER</t>
  </si>
  <si>
    <t>UED.ktoe.SK.CHI.OTHER_CHEM.PROCESSING_STEAM.STEAM.NG_BIOGAS</t>
  </si>
  <si>
    <t>UED.ktoe.SK.CHI.OTHER_CHEM.PROCESSING_STEAM.STEAM.DERIVED</t>
  </si>
  <si>
    <t>UED.ktoe.SK.CHI.OTHER_CHEM.PROCESSING_STEAM.STEAM.BIOMASS_WASTE</t>
  </si>
  <si>
    <t>UED.ktoe.SK.CHI.OTHER_CHEM.PROCESSING_STEAM.STEAM.STEAM_DISTR</t>
  </si>
  <si>
    <t>UED.ktoe.SK.CHI.OTHER_CHEM.PROCESSING.MICROW.ELEC</t>
  </si>
  <si>
    <t>UED.ktoe.SK.CHI.OTHER_CHEM.PROC_HEAT.TOTAL.TOTAL</t>
  </si>
  <si>
    <t>UED.ktoe.SK.CHI.OTHER_CHEM.PROC_HEAT.THERM.TOTAL</t>
  </si>
  <si>
    <t>UED.ktoe.SK.CHI.OTHER_CHEM.PROC_HEAT.THERM.SOLIDS</t>
  </si>
  <si>
    <t>UED.ktoe.SK.CHI.OTHER_CHEM.PROC_HEAT.THERM.LPG</t>
  </si>
  <si>
    <t>UED.ktoe.SK.CHI.OTHER_CHEM.PROC_HEAT.THERM.DIESEL_LIQBIO</t>
  </si>
  <si>
    <t>UED.ktoe.SK.CHI.OTHER_CHEM.PROC_HEAT.THERM.RFO</t>
  </si>
  <si>
    <t>UED.ktoe.SK.CHI.OTHER_CHEM.PROC_HEAT.THERM.NG_BIOGAS</t>
  </si>
  <si>
    <t>UED.ktoe.SK.CHI.OTHER_CHEM.PROC_HEAT.ELEC.ELEC</t>
  </si>
  <si>
    <t>UED.ktoe.SK.CHI.OTHER_CHEM.PROC_COOL.THERM.NG_BIOGAS</t>
  </si>
  <si>
    <t>UED.ktoe.SK.CHI.OTHER_CHEM.PROC_COOL_STEAM.TOTAL.TOTAL</t>
  </si>
  <si>
    <t>UED.ktoe.SK.CHI.OTHER_CHEM.PROC_COOL_STEAM.STEAM.SOLIDS</t>
  </si>
  <si>
    <t>UED.ktoe.SK.CHI.OTHER_CHEM.PROC_COOL_STEAM.STEAM.RFG</t>
  </si>
  <si>
    <t>UED.ktoe.SK.CHI.OTHER_CHEM.PROC_COOL_STEAM.STEAM.LPG</t>
  </si>
  <si>
    <t>UED.ktoe.SK.CHI.OTHER_CHEM.PROC_COOL_STEAM.STEAM.DIESEL_LIQBIO</t>
  </si>
  <si>
    <t>UED.ktoe.SK.CHI.OTHER_CHEM.PROC_COOL_STEAM.STEAM.RFO</t>
  </si>
  <si>
    <t>UED.ktoe.SK.CHI.OTHER_CHEM.PROC_COOL_STEAM.STEAM.OTHER</t>
  </si>
  <si>
    <t>UED.ktoe.SK.CHI.OTHER_CHEM.PROC_COOL_STEAM.STEAM.NG_BIOGAS</t>
  </si>
  <si>
    <t>UED.ktoe.SK.CHI.OTHER_CHEM.PROC_COOL_STEAM.STEAM.DERIVED</t>
  </si>
  <si>
    <t>UED.ktoe.SK.CHI.OTHER_CHEM.PROC_COOL_STEAM.STEAM.BIOMASS_WASTE</t>
  </si>
  <si>
    <t>UED.ktoe.SK.CHI.OTHER_CHEM.PROC_COOL_STEAM.STEAM.STEAM_DISTR</t>
  </si>
  <si>
    <t>UED.ktoe.SK.CHI.OTHER_CHEM.PROC_COOL.ELEC.ELEC</t>
  </si>
  <si>
    <t>UED.ktoe.SK.CHI.OTHER_CHEM.GENERIC.MECH.ELEC</t>
  </si>
  <si>
    <t>UED.ktoe.SK.CHI.PHARM.TOTAL.TOTAL.TOTAL</t>
  </si>
  <si>
    <t>UED.ktoe.SK.CHI.PHARM.LIGHT.GENERIC.ELEC</t>
  </si>
  <si>
    <t>UED.ktoe.SK.CHI.PHARM.AIRCOMP.GENERIC.ELEC</t>
  </si>
  <si>
    <t>UED.ktoe.SK.CHI.PHARM.MOTOR.GENERIC.ELEC</t>
  </si>
  <si>
    <t>UED.ktoe.SK.CHI.PHARM.FANS.GENERIC.ELEC</t>
  </si>
  <si>
    <t>UED.ktoe.SK.CHI.PHARM.LOW_ENTH.TOTAL.TOTAL</t>
  </si>
  <si>
    <t>UED.ktoe.SK.CHI.PHARM.LOW_ENTH.THERM.DIESEL_LIQBIO</t>
  </si>
  <si>
    <t>UED.ktoe.SK.CHI.PHARM.LOW_ENTH.THERM.NG_BIOGAS</t>
  </si>
  <si>
    <t>UED.ktoe.SK.CHI.PHARM.LOW_ENTH.THERM.SOLAR_GEO</t>
  </si>
  <si>
    <t>UED.ktoe.SK.CHI.PHARM.LOW_ENTH.HP.AMBIENT</t>
  </si>
  <si>
    <t>UED.ktoe.SK.CHI.PHARM.LOW_ENTH.THERM.ELEC</t>
  </si>
  <si>
    <t>UED.ktoe.SK.CHI.PHARM.PROCESSING_STEAM.TOTAL.TOTAL</t>
  </si>
  <si>
    <t>UED.ktoe.SK.CHI.PHARM.PROCESSING_STEAM.STEAM.SOLIDS</t>
  </si>
  <si>
    <t>UED.ktoe.SK.CHI.PHARM.PROCESSING_STEAM.STEAM.RFG</t>
  </si>
  <si>
    <t>UED.ktoe.SK.CHI.PHARM.PROCESSING_STEAM.STEAM.LPG</t>
  </si>
  <si>
    <t>UED.ktoe.SK.CHI.PHARM.PROCESSING_STEAM.STEAM.DIESEL_LIQBIO</t>
  </si>
  <si>
    <t>UED.ktoe.SK.CHI.PHARM.PROCESSING_STEAM.STEAM.RFO</t>
  </si>
  <si>
    <t>UED.ktoe.SK.CHI.PHARM.PROCESSING_STEAM.STEAM.OTHER</t>
  </si>
  <si>
    <t>UED.ktoe.SK.CHI.PHARM.PROCESSING_STEAM.STEAM.NG_BIOGAS</t>
  </si>
  <si>
    <t>UED.ktoe.SK.CHI.PHARM.PROCESSING_STEAM.STEAM.DERIVED</t>
  </si>
  <si>
    <t>UED.ktoe.SK.CHI.PHARM.PROCESSING_STEAM.STEAM.BIOMASS_WASTE</t>
  </si>
  <si>
    <t>UED.ktoe.SK.CHI.PHARM.PROCESSING_STEAM.STEAM.STEAM_DISTR</t>
  </si>
  <si>
    <t>UED.ktoe.SK.CHI.PHARM.PROCESSING.MICROW.ELEC</t>
  </si>
  <si>
    <t>UED.ktoe.SK.CHI.PHARM.PROC_HEAT.TOTAL.TOTAL</t>
  </si>
  <si>
    <t>UED.ktoe.SK.CHI.PHARM.PROC_HEAT.THERM.TOTAL</t>
  </si>
  <si>
    <t>UED.ktoe.SK.CHI.PHARM.PROC_HEAT.THERM.SOLIDS</t>
  </si>
  <si>
    <t>UED.ktoe.SK.CHI.PHARM.PROC_HEAT.THERM.LPG</t>
  </si>
  <si>
    <t>UED.ktoe.SK.CHI.PHARM.PROC_HEAT.THERM.DIESEL_LIQBIO</t>
  </si>
  <si>
    <t>UED.ktoe.SK.CHI.PHARM.PROC_HEAT.THERM.RFO</t>
  </si>
  <si>
    <t>UED.ktoe.SK.CHI.PHARM.PROC_HEAT.THERM.NG_BIOGAS</t>
  </si>
  <si>
    <t>UED.ktoe.SK.CHI.PHARM.PROC_HEAT.ELEC.ELEC</t>
  </si>
  <si>
    <t>UED.ktoe.SK.CHI.PHARM.PROC_COOL.THERM.NG_BIOGAS</t>
  </si>
  <si>
    <t>UED.ktoe.SK.CHI.PHARM.PROC_COOL_STEAM.TOTAL.TOTAL</t>
  </si>
  <si>
    <t>UED.ktoe.SK.CHI.PHARM.PROC_COOL_STEAM.STEAM.SOLIDS</t>
  </si>
  <si>
    <t>UED.ktoe.SK.CHI.PHARM.PROC_COOL_STEAM.STEAM.RFG</t>
  </si>
  <si>
    <t>UED.ktoe.SK.CHI.PHARM.PROC_COOL_STEAM.STEAM.LPG</t>
  </si>
  <si>
    <t>UED.ktoe.SK.CHI.PHARM.PROC_COOL_STEAM.STEAM.DIESEL_LIQBIO</t>
  </si>
  <si>
    <t>UED.ktoe.SK.CHI.PHARM.PROC_COOL_STEAM.STEAM.RFO</t>
  </si>
  <si>
    <t>UED.ktoe.SK.CHI.PHARM.PROC_COOL_STEAM.STEAM.OTHER</t>
  </si>
  <si>
    <t>UED.ktoe.SK.CHI.PHARM.PROC_COOL_STEAM.STEAM.NG_BIOGAS</t>
  </si>
  <si>
    <t>UED.ktoe.SK.CHI.PHARM.PROC_COOL_STEAM.STEAM.DERIVED</t>
  </si>
  <si>
    <t>UED.ktoe.SK.CHI.PHARM.PROC_COOL_STEAM.STEAM.BIOMASS_WASTE</t>
  </si>
  <si>
    <t>UED.ktoe.SK.CHI.PHARM.PROC_COOL_STEAM.STEAM.STEAM_DISTR</t>
  </si>
  <si>
    <t>UED.ktoe.SK.CHI.PHARM.PROC_COOL.ELEC.ELEC</t>
  </si>
  <si>
    <t>UED.ktoe.SK.CHI.PHARM.GENERIC.MECH.ELEC</t>
  </si>
  <si>
    <t>Basic chemicals (energy consumption)</t>
  </si>
  <si>
    <t>FUEL_EMI.ktCO2.SK.CHI.BASIC_CHEM.LIGHT.GENERIC.ELEC</t>
  </si>
  <si>
    <t>FUEL_EMI.ktCO2.SK.CHI.BASIC_CHEM.AIRCOMP.GENERIC.ELEC</t>
  </si>
  <si>
    <t>FUEL_EMI.ktCO2.SK.CHI.BASIC_CHEM.MOTOR.GENERIC.ELEC</t>
  </si>
  <si>
    <t>FUEL_EMI.ktCO2.SK.CHI.BASIC_CHEM.FANS.GENERIC.ELEC</t>
  </si>
  <si>
    <t>FUEL_EMI.ktCO2.SK.CHI.BASIC_CHEM.LOW_ENTH.TOTAL.TOTAL</t>
  </si>
  <si>
    <t>FUEL_EMI.ktCO2.SK.CHI.BASIC_CHEM.LOW_ENTH.THERM.DIESEL_LIQBIO</t>
  </si>
  <si>
    <t>FUEL_EMI.ktCO2.SK.CHI.BASIC_CHEM.LOW_ENTH.THERM.NG_BIOGAS</t>
  </si>
  <si>
    <t>FUEL_EMI.ktCO2.SK.CHI.BASIC_CHEM.LOW_ENTH.THERM.SOLAR_GEO</t>
  </si>
  <si>
    <t>FUEL_EMI.ktCO2.SK.CHI.BASIC_CHEM.LOW_ENTH.HP.AMBIENT</t>
  </si>
  <si>
    <t>FUEL_EMI.ktCO2.SK.CHI.BASIC_CHEM.LOW_ENTH.THERM.ELEC</t>
  </si>
  <si>
    <t>FUEL_EMI.ktCO2.SK.CHI.BASIC_CHEM.PROCESSING.TOTAL.TOTAL</t>
  </si>
  <si>
    <t>FUEL_EMI.ktCO2.SK.CHI.BASIC_CHEM.PROCESSING.STEAM.SOLIDS</t>
  </si>
  <si>
    <t>FUEL_EMI.ktCO2.SK.CHI.BASIC_CHEM.PROCESSING.STEAM.RFG</t>
  </si>
  <si>
    <t>FUEL_EMI.ktCO2.SK.CHI.BASIC_CHEM.PROCESSING.STEAM.LPG</t>
  </si>
  <si>
    <t>FUEL_EMI.ktCO2.SK.CHI.BASIC_CHEM.PROCESSING.STEAM.DIESEL_LIQBIO</t>
  </si>
  <si>
    <t>FUEL_EMI.ktCO2.SK.CHI.BASIC_CHEM.PROCESSING.STEAM.RFO</t>
  </si>
  <si>
    <t>FUEL_EMI.ktCO2.SK.CHI.BASIC_CHEM.PROCESSING.STEAM.OTHER</t>
  </si>
  <si>
    <t>FUEL_EMI.ktCO2.SK.CHI.BASIC_CHEM.PROCESSING.STEAM.NG_BIOGAS</t>
  </si>
  <si>
    <t>FUEL_EMI.ktCO2.SK.CHI.BASIC_CHEM.PROCESSING.STEAM.DERIVED</t>
  </si>
  <si>
    <t>FUEL_EMI.ktCO2.SK.CHI.BASIC_CHEM.PROCESSING.STEAM.BIOMASS_WASTE</t>
  </si>
  <si>
    <t>FUEL_EMI.ktCO2.SK.CHI.BASIC_CHEM.PROCESSING.STEAM.STEAM_DISTR</t>
  </si>
  <si>
    <t>FUEL_EMI.ktCO2.SK.CHI.BASIC_CHEM.PROC_HEAT.TOTAL.TOTAL</t>
  </si>
  <si>
    <t>FUEL_EMI.ktCO2.SK.CHI.BASIC_CHEM.PROC_HEAT.THERM.TOTAL</t>
  </si>
  <si>
    <t>FUEL_EMI.ktCO2.SK.CHI.BASIC_CHEM.PROC_HEAT.THERM.SOLIDS</t>
  </si>
  <si>
    <t>FUEL_EMI.ktCO2.SK.CHI.BASIC_CHEM.PROC_HEAT.THERM.LPG</t>
  </si>
  <si>
    <t>FUEL_EMI.ktCO2.SK.CHI.BASIC_CHEM.PROC_HEAT.THERM.DIESEL_LIQBIO</t>
  </si>
  <si>
    <t>FUEL_EMI.ktCO2.SK.CHI.BASIC_CHEM.PROC_HEAT.THERM.RFO</t>
  </si>
  <si>
    <t>FUEL_EMI.ktCO2.SK.CHI.BASIC_CHEM.PROC_HEAT.THERM.NG_BIOGAS</t>
  </si>
  <si>
    <t>FUEL_EMI.ktCO2.SK.CHI.BASIC_CHEM.PROC_HEAT.ELEC.ELEC</t>
  </si>
  <si>
    <t>FUEL_EMI.ktCO2.SK.CHI.BASIC_CHEM.PROC_COOL.THERM.NG_BIOGAS</t>
  </si>
  <si>
    <t>FUEL_EMI.ktCO2.SK.CHI.BASIC_CHEM.PROC_COOL_STEAM.TOTAL.TOTAL</t>
  </si>
  <si>
    <t>FUEL_EMI.ktCO2.SK.CHI.BASIC_CHEM.PROC_COOL_STEAM.STEAM.SOLIDS</t>
  </si>
  <si>
    <t>FUEL_EMI.ktCO2.SK.CHI.BASIC_CHEM.PROC_COOL_STEAM.STEAM.RFG</t>
  </si>
  <si>
    <t>FUEL_EMI.ktCO2.SK.CHI.BASIC_CHEM.PROC_COOL_STEAM.STEAM.LPG</t>
  </si>
  <si>
    <t>FUEL_EMI.ktCO2.SK.CHI.BASIC_CHEM.PROC_COOL_STEAM.STEAM.DIESEL_LIQBIO</t>
  </si>
  <si>
    <t>FUEL_EMI.ktCO2.SK.CHI.BASIC_CHEM.PROC_COOL_STEAM.STEAM.RFO</t>
  </si>
  <si>
    <t>FUEL_EMI.ktCO2.SK.CHI.BASIC_CHEM.PROC_COOL_STEAM.STEAM.OTHER</t>
  </si>
  <si>
    <t>FUEL_EMI.ktCO2.SK.CHI.BASIC_CHEM.PROC_COOL_STEAM.STEAM.NG_BIOGAS</t>
  </si>
  <si>
    <t>FUEL_EMI.ktCO2.SK.CHI.BASIC_CHEM.PROC_COOL_STEAM.STEAM.DERIVED</t>
  </si>
  <si>
    <t>FUEL_EMI.ktCO2.SK.CHI.BASIC_CHEM.PROC_COOL_STEAM.STEAM.BIOMASS_WASTE</t>
  </si>
  <si>
    <t>FUEL_EMI.ktCO2.SK.CHI.BASIC_CHEM.PROC_COOL_STEAM.STEAM.STEAM_DISTR</t>
  </si>
  <si>
    <t>FUEL_EMI.ktCO2.SK.CHI.BASIC_CHEM.PROC_COOL.ELEC.ELEC</t>
  </si>
  <si>
    <t>FUEL_EMI.ktCO2.SK.CHI.BASIC_CHEM.GENERIC.MECH.ELEC</t>
  </si>
  <si>
    <t>PROCESS_EMI.ktCO2.SK.CHI.BASIC_CHEM</t>
  </si>
  <si>
    <t>FUEL_EMI.ktCO2.SK.CHI.OTHER_CHEM.LIGHT.GENERIC.ELEC</t>
  </si>
  <si>
    <t>FUEL_EMI.ktCO2.SK.CHI.OTHER_CHEM.AIRCOMP.GENERIC.ELEC</t>
  </si>
  <si>
    <t>FUEL_EMI.ktCO2.SK.CHI.OTHER_CHEM.MOTOR.GENERIC.ELEC</t>
  </si>
  <si>
    <t>FUEL_EMI.ktCO2.SK.CHI.OTHER_CHEM.FANS.GENERIC.ELEC</t>
  </si>
  <si>
    <t>FUEL_EMI.ktCO2.SK.CHI.OTHER_CHEM.LOW_ENTH.TOTAL.TOTAL</t>
  </si>
  <si>
    <t>FUEL_EMI.ktCO2.SK.CHI.OTHER_CHEM.LOW_ENTH.THERM.DIESEL_LIQBIO</t>
  </si>
  <si>
    <t>FUEL_EMI.ktCO2.SK.CHI.OTHER_CHEM.LOW_ENTH.THERM.NG_BIOGAS</t>
  </si>
  <si>
    <t>FUEL_EMI.ktCO2.SK.CHI.OTHER_CHEM.LOW_ENTH.THERM.SOLAR_GEO</t>
  </si>
  <si>
    <t>FUEL_EMI.ktCO2.SK.CHI.OTHER_CHEM.LOW_ENTH.HP.AMBIENT</t>
  </si>
  <si>
    <t>FUEL_EMI.ktCO2.SK.CHI.OTHER_CHEM.LOW_ENTH.THERM.ELEC</t>
  </si>
  <si>
    <t>FUEL_EMI.ktCO2.SK.CHI.OTHER_CHEM.PROCESSING_STEAM.TOTAL.TOTAL</t>
  </si>
  <si>
    <t>FUEL_EMI.ktCO2.SK.CHI.OTHER_CHEM.PROCESSING_STEAM.STEAM.SOLIDS</t>
  </si>
  <si>
    <t>FUEL_EMI.ktCO2.SK.CHI.OTHER_CHEM.PROCESSING_STEAM.STEAM.RFG</t>
  </si>
  <si>
    <t>FUEL_EMI.ktCO2.SK.CHI.OTHER_CHEM.PROCESSING_STEAM.STEAM.LPG</t>
  </si>
  <si>
    <t>FUEL_EMI.ktCO2.SK.CHI.OTHER_CHEM.PROCESSING_STEAM.STEAM.DIESEL_LIQBIO</t>
  </si>
  <si>
    <t>FUEL_EMI.ktCO2.SK.CHI.OTHER_CHEM.PROCESSING_STEAM.STEAM.RFO</t>
  </si>
  <si>
    <t>FUEL_EMI.ktCO2.SK.CHI.OTHER_CHEM.PROCESSING_STEAM.STEAM.OTHER</t>
  </si>
  <si>
    <t>FUEL_EMI.ktCO2.SK.CHI.OTHER_CHEM.PROCESSING_STEAM.STEAM.NG_BIOGAS</t>
  </si>
  <si>
    <t>FUEL_EMI.ktCO2.SK.CHI.OTHER_CHEM.PROCESSING_STEAM.STEAM.DERIVED</t>
  </si>
  <si>
    <t>FUEL_EMI.ktCO2.SK.CHI.OTHER_CHEM.PROCESSING_STEAM.STEAM.BIOMASS_WASTE</t>
  </si>
  <si>
    <t>FUEL_EMI.ktCO2.SK.CHI.OTHER_CHEM.PROCESSING_STEAM.STEAM.STEAM_DISTR</t>
  </si>
  <si>
    <t>FUEL_EMI.ktCO2.SK.CHI.OTHER_CHEM.PROCESSING.MICROW.ELEC</t>
  </si>
  <si>
    <t>FUEL_EMI.ktCO2.SK.CHI.OTHER_CHEM.PROC_HEAT.TOTAL.TOTAL</t>
  </si>
  <si>
    <t>FUEL_EMI.ktCO2.SK.CHI.OTHER_CHEM.PROC_HEAT.THERM.TOTAL</t>
  </si>
  <si>
    <t>FUEL_EMI.ktCO2.SK.CHI.OTHER_CHEM.PROC_HEAT.THERM.SOLIDS</t>
  </si>
  <si>
    <t>FUEL_EMI.ktCO2.SK.CHI.OTHER_CHEM.PROC_HEAT.THERM.LPG</t>
  </si>
  <si>
    <t>FUEL_EMI.ktCO2.SK.CHI.OTHER_CHEM.PROC_HEAT.THERM.DIESEL_LIQBIO</t>
  </si>
  <si>
    <t>FUEL_EMI.ktCO2.SK.CHI.OTHER_CHEM.PROC_HEAT.THERM.RFO</t>
  </si>
  <si>
    <t>FUEL_EMI.ktCO2.SK.CHI.OTHER_CHEM.PROC_HEAT.THERM.NG_BIOGAS</t>
  </si>
  <si>
    <t>FUEL_EMI.ktCO2.SK.CHI.OTHER_CHEM.PROC_HEAT.ELEC.ELEC</t>
  </si>
  <si>
    <t>FUEL_EMI.ktCO2.SK.CHI.OTHER_CHEM.PROC_COOL.THERM.NG_BIOGAS</t>
  </si>
  <si>
    <t>FUEL_EMI.ktCO2.SK.CHI.OTHER_CHEM.PROC_COOL_STEAM.TOTAL.TOTAL</t>
  </si>
  <si>
    <t>FUEL_EMI.ktCO2.SK.CHI.OTHER_CHEM.PROC_COOL_STEAM.STEAM.SOLIDS</t>
  </si>
  <si>
    <t>FUEL_EMI.ktCO2.SK.CHI.OTHER_CHEM.PROC_COOL_STEAM.STEAM.RFG</t>
  </si>
  <si>
    <t>FUEL_EMI.ktCO2.SK.CHI.OTHER_CHEM.PROC_COOL_STEAM.STEAM.LPG</t>
  </si>
  <si>
    <t>FUEL_EMI.ktCO2.SK.CHI.OTHER_CHEM.PROC_COOL_STEAM.STEAM.DIESEL_LIQBIO</t>
  </si>
  <si>
    <t>FUEL_EMI.ktCO2.SK.CHI.OTHER_CHEM.PROC_COOL_STEAM.STEAM.RFO</t>
  </si>
  <si>
    <t>FUEL_EMI.ktCO2.SK.CHI.OTHER_CHEM.PROC_COOL_STEAM.STEAM.OTHER</t>
  </si>
  <si>
    <t>FUEL_EMI.ktCO2.SK.CHI.OTHER_CHEM.PROC_COOL_STEAM.STEAM.NG_BIOGAS</t>
  </si>
  <si>
    <t>FUEL_EMI.ktCO2.SK.CHI.OTHER_CHEM.PROC_COOL_STEAM.STEAM.DERIVED</t>
  </si>
  <si>
    <t>FUEL_EMI.ktCO2.SK.CHI.OTHER_CHEM.PROC_COOL_STEAM.STEAM.BIOMASS_WASTE</t>
  </si>
  <si>
    <t>FUEL_EMI.ktCO2.SK.CHI.OTHER_CHEM.PROC_COOL_STEAM.STEAM.STEAM_DISTR</t>
  </si>
  <si>
    <t>FUEL_EMI.ktCO2.SK.CHI.OTHER_CHEM.PROC_COOL.ELEC.ELEC</t>
  </si>
  <si>
    <t>FUEL_EMI.ktCO2.SK.CHI.OTHER_CHEM.GENERIC.MECH.ELEC</t>
  </si>
  <si>
    <t>PROCESS_EMI.ktCO2.SK.CHI.OTHER_CHEM</t>
  </si>
  <si>
    <t>FUEL_EMI.ktCO2.SK.CHI.PHARM.TOTAL.TOTAL.TOTAL</t>
  </si>
  <si>
    <t>FUEL_EMI.ktCO2.SK.CHI.PHARM.LIGHT.GENERIC.ELEC</t>
  </si>
  <si>
    <t>FUEL_EMI.ktCO2.SK.CHI.PHARM.AIRCOMP.GENERIC.ELEC</t>
  </si>
  <si>
    <t>FUEL_EMI.ktCO2.SK.CHI.PHARM.MOTOR.GENERIC.ELEC</t>
  </si>
  <si>
    <t>FUEL_EMI.ktCO2.SK.CHI.PHARM.FANS.GENERIC.ELEC</t>
  </si>
  <si>
    <t>FUEL_EMI.ktCO2.SK.CHI.PHARM.LOW_ENTH.TOTAL.TOTAL</t>
  </si>
  <si>
    <t>FUEL_EMI.ktCO2.SK.CHI.PHARM.LOW_ENTH.THERM.DIESEL_LIQBIO</t>
  </si>
  <si>
    <t>FUEL_EMI.ktCO2.SK.CHI.PHARM.LOW_ENTH.THERM.NG_BIOGAS</t>
  </si>
  <si>
    <t>FUEL_EMI.ktCO2.SK.CHI.PHARM.LOW_ENTH.THERM.SOLAR_GEO</t>
  </si>
  <si>
    <t>FUEL_EMI.ktCO2.SK.CHI.PHARM.LOW_ENTH.HP.AMBIENT</t>
  </si>
  <si>
    <t>FUEL_EMI.ktCO2.SK.CHI.PHARM.LOW_ENTH.THERM.ELEC</t>
  </si>
  <si>
    <t>FUEL_EMI.ktCO2.SK.CHI.PHARM.PROCESSING_STEAM.TOTAL.TOTAL</t>
  </si>
  <si>
    <t>FUEL_EMI.ktCO2.SK.CHI.PHARM.PROCESSING_STEAM.STEAM.SOLIDS</t>
  </si>
  <si>
    <t>FUEL_EMI.ktCO2.SK.CHI.PHARM.PROCESSING_STEAM.STEAM.RFG</t>
  </si>
  <si>
    <t>FUEL_EMI.ktCO2.SK.CHI.PHARM.PROCESSING_STEAM.STEAM.LPG</t>
  </si>
  <si>
    <t>FUEL_EMI.ktCO2.SK.CHI.PHARM.PROCESSING_STEAM.STEAM.DIESEL_LIQBIO</t>
  </si>
  <si>
    <t>FUEL_EMI.ktCO2.SK.CHI.PHARM.PROCESSING_STEAM.STEAM.RFO</t>
  </si>
  <si>
    <t>FUEL_EMI.ktCO2.SK.CHI.PHARM.PROCESSING_STEAM.STEAM.OTHER</t>
  </si>
  <si>
    <t>FUEL_EMI.ktCO2.SK.CHI.PHARM.PROCESSING_STEAM.STEAM.NG_BIOGAS</t>
  </si>
  <si>
    <t>FUEL_EMI.ktCO2.SK.CHI.PHARM.PROCESSING_STEAM.STEAM.DERIVED</t>
  </si>
  <si>
    <t>FUEL_EMI.ktCO2.SK.CHI.PHARM.PROCESSING_STEAM.STEAM.BIOMASS_WASTE</t>
  </si>
  <si>
    <t>FUEL_EMI.ktCO2.SK.CHI.PHARM.PROCESSING_STEAM.STEAM.STEAM_DISTR</t>
  </si>
  <si>
    <t>FUEL_EMI.ktCO2.SK.CHI.PHARM.PROCESSING.MICROW.ELEC</t>
  </si>
  <si>
    <t>FUEL_EMI.ktCO2.SK.CHI.PHARM.PROC_HEAT.TOTAL.TOTAL</t>
  </si>
  <si>
    <t>FUEL_EMI.ktCO2.SK.CHI.PHARM.PROC_HEAT.THERM.TOTAL</t>
  </si>
  <si>
    <t>FUEL_EMI.ktCO2.SK.CHI.PHARM.PROC_HEAT.THERM.SOLIDS</t>
  </si>
  <si>
    <t>FUEL_EMI.ktCO2.SK.CHI.PHARM.PROC_HEAT.THERM.LPG</t>
  </si>
  <si>
    <t>FUEL_EMI.ktCO2.SK.CHI.PHARM.PROC_HEAT.THERM.DIESEL_LIQBIO</t>
  </si>
  <si>
    <t>FUEL_EMI.ktCO2.SK.CHI.PHARM.PROC_HEAT.THERM.RFO</t>
  </si>
  <si>
    <t>FUEL_EMI.ktCO2.SK.CHI.PHARM.PROC_HEAT.THERM.NG_BIOGAS</t>
  </si>
  <si>
    <t>FUEL_EMI.ktCO2.SK.CHI.PHARM.PROC_HEAT.ELEC.ELEC</t>
  </si>
  <si>
    <t>FUEL_EMI.ktCO2.SK.CHI.PHARM.PROC_COOL.THERM.NG_BIOGAS</t>
  </si>
  <si>
    <t>FUEL_EMI.ktCO2.SK.CHI.PHARM.PROC_COOL_STEAM.TOTAL.TOTAL</t>
  </si>
  <si>
    <t>FUEL_EMI.ktCO2.SK.CHI.PHARM.PROC_COOL_STEAM.STEAM.SOLIDS</t>
  </si>
  <si>
    <t>FUEL_EMI.ktCO2.SK.CHI.PHARM.PROC_COOL_STEAM.STEAM.RFG</t>
  </si>
  <si>
    <t>FUEL_EMI.ktCO2.SK.CHI.PHARM.PROC_COOL_STEAM.STEAM.LPG</t>
  </si>
  <si>
    <t>FUEL_EMI.ktCO2.SK.CHI.PHARM.PROC_COOL_STEAM.STEAM.DIESEL_LIQBIO</t>
  </si>
  <si>
    <t>FUEL_EMI.ktCO2.SK.CHI.PHARM.PROC_COOL_STEAM.STEAM.RFO</t>
  </si>
  <si>
    <t>FUEL_EMI.ktCO2.SK.CHI.PHARM.PROC_COOL_STEAM.STEAM.OTHER</t>
  </si>
  <si>
    <t>FUEL_EMI.ktCO2.SK.CHI.PHARM.PROC_COOL_STEAM.STEAM.NG_BIOGAS</t>
  </si>
  <si>
    <t>FUEL_EMI.ktCO2.SK.CHI.PHARM.PROC_COOL_STEAM.STEAM.DERIVED</t>
  </si>
  <si>
    <t>FUEL_EMI.ktCO2.SK.CHI.PHARM.PROC_COOL_STEAM.STEAM.BIOMASS_WASTE</t>
  </si>
  <si>
    <t>FUEL_EMI.ktCO2.SK.CHI.PHARM.PROC_COOL_STEAM.STEAM.STEAM_DISTR</t>
  </si>
  <si>
    <t>FUEL_EMI.ktCO2.SK.CHI.PHARM.PROC_COOL.ELEC.ELEC</t>
  </si>
  <si>
    <t>FUEL_EMI.ktCO2.SK.CHI.PHARM.GENERIC.MECH.ELEC</t>
  </si>
  <si>
    <t>Basic chemicals (over energy consumption, without process emissions)</t>
  </si>
  <si>
    <t>Other chemicals (without process emissions)</t>
  </si>
  <si>
    <t>VA.Meuro2015.SK.NMM.CEM</t>
  </si>
  <si>
    <t>VA.Meuro2015.SK.NMM.CER</t>
  </si>
  <si>
    <t>VA.Meuro2015.SK.NMM.GLASS</t>
  </si>
  <si>
    <t>Cement (kt)</t>
  </si>
  <si>
    <t>OUTPUT.kt.SK.NMM.CEM</t>
  </si>
  <si>
    <t>Ceramics &amp; other NMM (kt bricks eq.)</t>
  </si>
  <si>
    <t>OUTPUT.kt.SK.NMM.CER</t>
  </si>
  <si>
    <t>Glass production  (kt)</t>
  </si>
  <si>
    <t>OUTPUT.kt.SK.NMM.GLASS</t>
  </si>
  <si>
    <t>CAP.kt.SK.NMM.CEM</t>
  </si>
  <si>
    <t>CAP.kt.SK.NMM.CER</t>
  </si>
  <si>
    <t>CAP.kt.SK.NMM.GLASS</t>
  </si>
  <si>
    <t>NEWCAP.kt.SK.NMM.CEM</t>
  </si>
  <si>
    <t>NEWCAP.kt.SK.NMM.CER</t>
  </si>
  <si>
    <t>NEWCAP.kt.SK.NMM.GLASS</t>
  </si>
  <si>
    <t>FEC.ktoe.SK.NMM.TOTAL.TOTAL.TOTAL.TOTAL</t>
  </si>
  <si>
    <t>FEC.ktoe.SK.NMM.TOTAL.TOTAL.TOTAL.SOLIDS</t>
  </si>
  <si>
    <t>FEC.ktoe.SK.NMM.TOTAL.TOTAL.TOTAL.RFG</t>
  </si>
  <si>
    <t>FEC.ktoe.SK.NMM.TOTAL.TOTAL.TOTAL.LPG</t>
  </si>
  <si>
    <t>FEC.ktoe.SK.NMM.TOTAL.TOTAL.TOTAL.DIESEL</t>
  </si>
  <si>
    <t>FEC.ktoe.SK.NMM.TOTAL.TOTAL.TOTAL.RFO</t>
  </si>
  <si>
    <t>FEC.ktoe.SK.NMM.TOTAL.TOTAL.TOTAL.OTHER</t>
  </si>
  <si>
    <t>FEC.ktoe.SK.NMM.TOTAL.TOTAL.TOTAL.NG</t>
  </si>
  <si>
    <t>FEC.ktoe.SK.NMM.TOTAL.TOTAL.TOTAL.DERIVED</t>
  </si>
  <si>
    <t>FEC.ktoe.SK.NMM.TOTAL.TOTAL.TOTAL.BIOMASS_WASTE</t>
  </si>
  <si>
    <t>FEC.ktoe.SK.NMM.TOTAL.TOTAL.TOTAL.BIOGAS</t>
  </si>
  <si>
    <t>FEC.ktoe.SK.NMM.TOTAL.TOTAL.TOTAL.LIQBIO</t>
  </si>
  <si>
    <t>FEC.ktoe.SK.NMM.TOTAL.TOTAL.TOTAL.SOLAR</t>
  </si>
  <si>
    <t>FEC.ktoe.SK.NMM.TOTAL.TOTAL.TOTAL.GEO</t>
  </si>
  <si>
    <t>FEC.ktoe.SK.NMM.TOTAL.TOTAL.TOTAL.AMBIENT</t>
  </si>
  <si>
    <t>FEC.ktoe.SK.NMM.TOTAL.TOTAL.TOTAL.STEAM_DISTR</t>
  </si>
  <si>
    <t>FEC.ktoe.SK.NMM.TOTAL.TOTAL.TOTAL.ELEC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</si>
  <si>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</si>
  <si>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</si>
  <si>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</si>
  <si>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FEC.ktoe.SK.NMM.CEM.TOTAL.TOTAL.TOTAL</t>
  </si>
  <si>
    <t>FEC.ktoe.SK.NMM.CEM.LIGHT.GENERIC.ELEC</t>
  </si>
  <si>
    <t>FEC.ktoe.SK.NMM.CEM.AIRCOMP.GENERIC.ELEC</t>
  </si>
  <si>
    <t>FEC.ktoe.SK.NMM.CEM.MOTOR.GENERIC.ELEC</t>
  </si>
  <si>
    <t>FEC.ktoe.SK.NMM.CEM.FANS.GENERIC.ELEC</t>
  </si>
  <si>
    <t>FEC.ktoe.SK.NMM.CEM.LOW_ENTH.TOTAL.TOTAL</t>
  </si>
  <si>
    <t>FEC.ktoe.SK.NMM.CEM.LOW_ENTH.THERM.DIESEL_LIQBIO</t>
  </si>
  <si>
    <t>FEC.ktoe.SK.NMM.CEM.LOW_ENTH.THERM.NG_BIOGAS</t>
  </si>
  <si>
    <t>FEC.ktoe.SK.NMM.CEM.LOW_ENTH.THERM.SOLAR_GEO</t>
  </si>
  <si>
    <t>FEC.ktoe.SK.NMM.CEM.LOW_ENTH.HP.AMBIENT</t>
  </si>
  <si>
    <t>FEC.ktoe.SK.NMM.CEM.LOW_ENTH.THERM.ELEC</t>
  </si>
  <si>
    <t>Cement: Grinding, milling of raw material</t>
  </si>
  <si>
    <t>FEC.ktoe.SK.NMM.CEM.GRINDING_RAW.MECH.ELEC</t>
  </si>
  <si>
    <t>Cement: Pre-heating and pre-calcination</t>
  </si>
  <si>
    <t>FEC.ktoe.SK.NMM.CEM.PREHEAT.TOTAL.TOTAL</t>
  </si>
  <si>
    <t>FEC.ktoe.SK.NMM.CEM.PREHEAT.THERM.SOLIDS</t>
  </si>
  <si>
    <t>FEC.ktoe.SK.NMM.CEM.PREHEAT.THERM.LPG</t>
  </si>
  <si>
    <t>FEC.ktoe.SK.NMM.CEM.PREHEAT.THERM.DIESEL_LIQBIO</t>
  </si>
  <si>
    <t>FEC.ktoe.SK.NMM.CEM.PREHEAT.THERM.RFO</t>
  </si>
  <si>
    <t>FEC.ktoe.SK.NMM.CEM.PREHEAT.THERM.OTHER</t>
  </si>
  <si>
    <t>FEC.ktoe.SK.NMM.CEM.PREHEAT.THERM.NG_BIOGAS</t>
  </si>
  <si>
    <t>FEC.ktoe.SK.NMM.CEM.PREHEAT.THERM.BIOMASS_WASTE</t>
  </si>
  <si>
    <t>Cement: Clinker production (kilns)</t>
  </si>
  <si>
    <t>FEC.ktoe.SK.NMM.CEM.KILN.TOTAL.TOTAL</t>
  </si>
  <si>
    <t>FEC.ktoe.SK.NMM.CEM.KILN.THERM.SOLIDS</t>
  </si>
  <si>
    <t>FEC.ktoe.SK.NMM.CEM.KILN.THERM.LPG</t>
  </si>
  <si>
    <t>FEC.ktoe.SK.NMM.CEM.KILN.THERM.DIESEL_LIQBIO</t>
  </si>
  <si>
    <t>FEC.ktoe.SK.NMM.CEM.KILN.THERM.RFO</t>
  </si>
  <si>
    <t>FEC.ktoe.SK.NMM.CEM.KILN.THERM.OTHER</t>
  </si>
  <si>
    <t>FEC.ktoe.SK.NMM.CEM.KILN.THERM.NG_BIOGAS</t>
  </si>
  <si>
    <t>FEC.ktoe.SK.NMM.CEM.KILN.THERM.BIOMASS_WASTE</t>
  </si>
  <si>
    <t>Cement: Grinding, packaging and precasting</t>
  </si>
  <si>
    <t>Cement: Grinding, packaging and precasting (electricity)</t>
  </si>
  <si>
    <t>FEC.ktoe.SK.NMM.CEM.PRECAST.MECH.ELEC</t>
  </si>
  <si>
    <t>Cement: Precasting - Steam</t>
  </si>
  <si>
    <t>FEC.ktoe.SK.NMM.CEM.PRECAST_STEAM.TOTAL.TOTAL</t>
  </si>
  <si>
    <t>FEC.ktoe.SK.NMM.CEM.PRECAST_STEAM.STEAM.SOLIDS</t>
  </si>
  <si>
    <t>FEC.ktoe.SK.NMM.CEM.PRECAST_STEAM.STEAM.RFG</t>
  </si>
  <si>
    <t>FEC.ktoe.SK.NMM.CEM.PRECAST_STEAM.STEAM.LPG</t>
  </si>
  <si>
    <t>FEC.ktoe.SK.NMM.CEM.PRECAST_STEAM.STEAM.DIESEL_LIQBIO</t>
  </si>
  <si>
    <t>FEC.ktoe.SK.NMM.CEM.PRECAST_STEAM.STEAM.RFO</t>
  </si>
  <si>
    <t>FEC.ktoe.SK.NMM.CEM.PRECAST_STEAM.STEAM.OTHER</t>
  </si>
  <si>
    <t>FEC.ktoe.SK.NMM.CEM.PRECAST_STEAM.STEAM.NG_BIOGAS</t>
  </si>
  <si>
    <t>FEC.ktoe.SK.NMM.CEM.PRECAST_STEAM.STEAM.DERIVED</t>
  </si>
  <si>
    <t>FEC.ktoe.SK.NMM.CEM.PRECAST_STEAM.STEAM.BIOMASS_WASTE</t>
  </si>
  <si>
    <t>FEC.ktoe.SK.NMM.CEM.PRECAST_STEAM.STEAM.STEAM_DISTR</t>
  </si>
  <si>
    <t>FEC.ktoe.SK.NMM.CER.TOTAL.TOTAL.TOTAL</t>
  </si>
  <si>
    <t>FEC.ktoe.SK.NMM.CER.LIGHT.GENERIC.ELEC</t>
  </si>
  <si>
    <t>FEC.ktoe.SK.NMM.CER.AIRCOMP.GENERIC.ELEC</t>
  </si>
  <si>
    <t>FEC.ktoe.SK.NMM.CER.MOTOR.GENERIC.ELEC</t>
  </si>
  <si>
    <t>FEC.ktoe.SK.NMM.CER.FANS.GENERIC.ELEC</t>
  </si>
  <si>
    <t>FEC.ktoe.SK.NMM.CER.LOW_ENTH.TOTAL.TOTAL</t>
  </si>
  <si>
    <t>FEC.ktoe.SK.NMM.CER.LOW_ENTH.THERM.DIESEL_LIQBIO</t>
  </si>
  <si>
    <t>FEC.ktoe.SK.NMM.CER.LOW_ENTH.THERM.NG_BIOGAS</t>
  </si>
  <si>
    <t>FEC.ktoe.SK.NMM.CER.LOW_ENTH.THERM.SOLAR_GEO</t>
  </si>
  <si>
    <t>FEC.ktoe.SK.NMM.CER.LOW_ENTH.HP.AMBIENT</t>
  </si>
  <si>
    <t>FEC.ktoe.SK.NMM.CER.LOW_ENTH.THERM.ELEC</t>
  </si>
  <si>
    <t>Ceramics: Mixing of raw material</t>
  </si>
  <si>
    <t>FEC.ktoe.SK.NMM.CER.MIXING.MECH.ELEC</t>
  </si>
  <si>
    <t>Ceramics: Drying and sintering of raw material</t>
  </si>
  <si>
    <t>Ceramics: Thermal drying and sintering</t>
  </si>
  <si>
    <t>FEC.ktoe.SK.NMM.CER.DRYING.TOTAL.TOTAL</t>
  </si>
  <si>
    <t>FEC.ktoe.SK.NMM.CER.DRYING.THERM.SOLIDS</t>
  </si>
  <si>
    <t>FEC.ktoe.SK.NMM.CER.DRYING.THERM.LPG</t>
  </si>
  <si>
    <t>FEC.ktoe.SK.NMM.CER.DRYING.THERM.DIESEL_LIQBIO</t>
  </si>
  <si>
    <t>FEC.ktoe.SK.NMM.CER.DRYING.THERM.RFO</t>
  </si>
  <si>
    <t>FEC.ktoe.SK.NMM.CER.DRYING.THERM.NG_BIOGAS</t>
  </si>
  <si>
    <t>Ceramics: Steam drying and sintering</t>
  </si>
  <si>
    <t>FEC.ktoe.SK.NMM.CER.DRYING_STEAM.TOTAL.TOTAL</t>
  </si>
  <si>
    <t>FEC.ktoe.SK.NMM.CER.DRYING_STEAM.STEAM.SOLIDS</t>
  </si>
  <si>
    <t>FEC.ktoe.SK.NMM.CER.DRYING_STEAM.STEAM.RFG</t>
  </si>
  <si>
    <t>FEC.ktoe.SK.NMM.CER.DRYING_STEAM.STEAM.LPG</t>
  </si>
  <si>
    <t>FEC.ktoe.SK.NMM.CER.DRYING_STEAM.STEAM.DIESEL_LIQBIO</t>
  </si>
  <si>
    <t>FEC.ktoe.SK.NMM.CER.DRYING_STEAM.STEAM.RFO</t>
  </si>
  <si>
    <t>FEC.ktoe.SK.NMM.CER.DRYING_STEAM.STEAM.OTHER</t>
  </si>
  <si>
    <t>FEC.ktoe.SK.NMM.CER.DRYING_STEAM.STEAM.NG_BIOGAS</t>
  </si>
  <si>
    <t>FEC.ktoe.SK.NMM.CER.DRYING_STEAM.STEAM.DERIVED</t>
  </si>
  <si>
    <t>FEC.ktoe.SK.NMM.CER.DRYING_STEAM.STEAM.BIOMASS_WASTE</t>
  </si>
  <si>
    <t>FEC.ktoe.SK.NMM.CER.DRYING_STEAM.STEAM.STEAM_DISTR</t>
  </si>
  <si>
    <t>Ceramics: Microwave drying and sintering</t>
  </si>
  <si>
    <t>FEC.ktoe.SK.NMM.CER.DRYING_MICROW.MICROW.ELEC</t>
  </si>
  <si>
    <t>Ceramics: Primary production process</t>
  </si>
  <si>
    <t>Ceramics: Thermal kiln</t>
  </si>
  <si>
    <t>FEC.ktoe.SK.NMM.CER.KILN_THERM.TOTAL.TOTAL</t>
  </si>
  <si>
    <t>FEC.ktoe.SK.NMM.CER.KILN_THERM.THERM.SOLIDS</t>
  </si>
  <si>
    <t>FEC.ktoe.SK.NMM.CER.KILN_THERM.THERM.LPG</t>
  </si>
  <si>
    <t>FEC.ktoe.SK.NMM.CER.KILN_THERM.THERM.DIESEL_LIQBIO</t>
  </si>
  <si>
    <t>FEC.ktoe.SK.NMM.CER.KILN_THERM.THERM.RFO</t>
  </si>
  <si>
    <t>FEC.ktoe.SK.NMM.CER.KILN_THERM.THERM.OTHER</t>
  </si>
  <si>
    <t>FEC.ktoe.SK.NMM.CER.KILN_THERM.THERM.NG_BIOGAS</t>
  </si>
  <si>
    <t>FEC.ktoe.SK.NMM.CER.KILN_THERM.THERM.BIOMASS_WASTE</t>
  </si>
  <si>
    <t>Ceramics: Electric kiln</t>
  </si>
  <si>
    <t>FEC.ktoe.SK.NMM.CER.KILN_ELEC.ELEC.ELEC</t>
  </si>
  <si>
    <t>Ceramics: Product finishing</t>
  </si>
  <si>
    <t>Ceramics: Thermal furnace</t>
  </si>
  <si>
    <t>FEC.ktoe.SK.NMM.CER.FINISHING.TOTAL.TOTAL</t>
  </si>
  <si>
    <t>FEC.ktoe.SK.NMM.CER.FINISHING.THERM.SOLIDS</t>
  </si>
  <si>
    <t>FEC.ktoe.SK.NMM.CER.FINISHING.THERM.LPG</t>
  </si>
  <si>
    <t>FEC.ktoe.SK.NMM.CER.FINISHING.THERM.DIESEL_LIQBIO</t>
  </si>
  <si>
    <t>FEC.ktoe.SK.NMM.CER.FINISHING.THERM.RFO</t>
  </si>
  <si>
    <t>FEC.ktoe.SK.NMM.CER.FINISHING.THERM.NG_BIOGAS</t>
  </si>
  <si>
    <t>Ceramics: Electric furnace</t>
  </si>
  <si>
    <t>FEC.ktoe.SK.NMM.CER.FINISHING_ELEC.ELEC.ELEC</t>
  </si>
  <si>
    <t>FEC.ktoe.SK.NMM.GLASS.TOTAL.TOTAL.TOTAL</t>
  </si>
  <si>
    <t>FEC.ktoe.SK.NMM.GLASS.LIGHT.GENERIC.ELEC</t>
  </si>
  <si>
    <t>FEC.ktoe.SK.NMM.GLASS.AIRCOMP.GENERIC.ELEC</t>
  </si>
  <si>
    <t>FEC.ktoe.SK.NMM.GLASS.MOTOR.GENERIC.ELEC</t>
  </si>
  <si>
    <t>FEC.ktoe.SK.NMM.GLASS.FANS.GENERIC.ELEC</t>
  </si>
  <si>
    <t>FEC.ktoe.SK.NMM.GLASS.LOW_ENTH.TOTAL.TOTAL</t>
  </si>
  <si>
    <t>FEC.ktoe.SK.NMM.GLASS.LOW_ENTH.THERM.DIESEL_LIQBIO</t>
  </si>
  <si>
    <t>FEC.ktoe.SK.NMM.GLASS.LOW_ENTH.THERM.NG_BIOGAS</t>
  </si>
  <si>
    <t>FEC.ktoe.SK.NMM.GLASS.LOW_ENTH.THERM.SOLAR_GEO</t>
  </si>
  <si>
    <t>FEC.ktoe.SK.NMM.GLASS.LOW_ENTH.HP.AMBIENT</t>
  </si>
  <si>
    <t>FEC.ktoe.SK.NMM.GLASS.LOW_ENTH.THERM.ELEC</t>
  </si>
  <si>
    <t>Glass: Melting tank</t>
  </si>
  <si>
    <t>Glass: Thermal melting tank</t>
  </si>
  <si>
    <t>FEC.ktoe.SK.NMM.GLASS.MELTING.TOTAL.TOTAL</t>
  </si>
  <si>
    <t>FEC.ktoe.SK.NMM.GLASS.MELTING.THERM.SOLIDS</t>
  </si>
  <si>
    <t>FEC.ktoe.SK.NMM.GLASS.MELTING.THERM.LPG</t>
  </si>
  <si>
    <t>FEC.ktoe.SK.NMM.GLASS.MELTING.THERM.DIESEL_LIQBIO</t>
  </si>
  <si>
    <t>FEC.ktoe.SK.NMM.GLASS.MELTING.THERM.RFO</t>
  </si>
  <si>
    <t>FEC.ktoe.SK.NMM.GLASS.MELTING.THERM.NG_BIOGAS</t>
  </si>
  <si>
    <t>Glass: Electric melting tank</t>
  </si>
  <si>
    <t>FEC.ktoe.SK.NMM.GLASS.MELTING_ELEC.ELEC.ELEC</t>
  </si>
  <si>
    <t>Glass: Forming</t>
  </si>
  <si>
    <t>FEC.ktoe.SK.NMM.GLASS.FORMING.ELEC.ELEC</t>
  </si>
  <si>
    <t>Glass: Annealing</t>
  </si>
  <si>
    <t>Glass: Annealing - thermal</t>
  </si>
  <si>
    <t>FEC.ktoe.SK.NMM.GLASS.ANNEALING.TOTAL.TOTAL</t>
  </si>
  <si>
    <t>FEC.ktoe.SK.NMM.GLASS.ANNEALING.THERM.SOLIDS</t>
  </si>
  <si>
    <t>FEC.ktoe.SK.NMM.GLASS.ANNEALING.THERM.LPG</t>
  </si>
  <si>
    <t>FEC.ktoe.SK.NMM.GLASS.ANNEALING.THERM.DIESEL_LIQBIO</t>
  </si>
  <si>
    <t>FEC.ktoe.SK.NMM.GLASS.ANNEALING.THERM.RFO</t>
  </si>
  <si>
    <t>FEC.ktoe.SK.NMM.GLASS.ANNEALING.THERM.NG_BIOGAS</t>
  </si>
  <si>
    <t>Glass: Annealing - electric</t>
  </si>
  <si>
    <t>FEC.ktoe.SK.NMM.GLASS.ANNEALING_ELEC.ELEC.ELEC</t>
  </si>
  <si>
    <t>Glass: Finishing processes</t>
  </si>
  <si>
    <t>FEC.ktoe.SK.NMM.GLASS.FINISHING.ELEC.ELEC</t>
  </si>
  <si>
    <t>Cement: Grinding, packaging - electric</t>
  </si>
  <si>
    <t>Cement: Precasting - steam</t>
  </si>
  <si>
    <t>UED.ktoe.SK.NMM.CEM.TOTAL.TOTAL.TOTAL</t>
  </si>
  <si>
    <t>UED.ktoe.SK.NMM.CEM.LIGHT.GENERIC.ELEC</t>
  </si>
  <si>
    <t>UED.ktoe.SK.NMM.CEM.AIRCOMP.GENERIC.ELEC</t>
  </si>
  <si>
    <t>UED.ktoe.SK.NMM.CEM.MOTOR.GENERIC.ELEC</t>
  </si>
  <si>
    <t>UED.ktoe.SK.NMM.CEM.FANS.GENERIC.ELEC</t>
  </si>
  <si>
    <t>UED.ktoe.SK.NMM.CEM.LOW_ENTH.TOTAL.TOTAL</t>
  </si>
  <si>
    <t>UED.ktoe.SK.NMM.CEM.LOW_ENTH.THERM.DIESEL_LIQBIO</t>
  </si>
  <si>
    <t>UED.ktoe.SK.NMM.CEM.LOW_ENTH.THERM.NG_BIOGAS</t>
  </si>
  <si>
    <t>UED.ktoe.SK.NMM.CEM.LOW_ENTH.THERM.SOLAR_GEO</t>
  </si>
  <si>
    <t>UED.ktoe.SK.NMM.CEM.LOW_ENTH.HP.AMBIENT</t>
  </si>
  <si>
    <t>UED.ktoe.SK.NMM.CEM.LOW_ENTH.THERM.ELEC</t>
  </si>
  <si>
    <t>UED.ktoe.SK.NMM.CEM.GRINDING_RAW.MECH.ELEC</t>
  </si>
  <si>
    <t>UED.ktoe.SK.NMM.CEM.PREHEAT.TOTAL.TOTAL</t>
  </si>
  <si>
    <t>UED.ktoe.SK.NMM.CEM.PREHEAT.THERM.SOLIDS</t>
  </si>
  <si>
    <t>UED.ktoe.SK.NMM.CEM.PREHEAT.THERM.LPG</t>
  </si>
  <si>
    <t>UED.ktoe.SK.NMM.CEM.PREHEAT.THERM.DIESEL_LIQBIO</t>
  </si>
  <si>
    <t>UED.ktoe.SK.NMM.CEM.PREHEAT.THERM.RFO</t>
  </si>
  <si>
    <t>UED.ktoe.SK.NMM.CEM.PREHEAT.THERM.OTHER</t>
  </si>
  <si>
    <t>UED.ktoe.SK.NMM.CEM.PREHEAT.THERM.NG_BIOGAS</t>
  </si>
  <si>
    <t>UED.ktoe.SK.NMM.CEM.PREHEAT.THERM.BIOMASS_WASTE</t>
  </si>
  <si>
    <t>UED.ktoe.SK.NMM.CEM.KILN.TOTAL.TOTAL</t>
  </si>
  <si>
    <t>UED.ktoe.SK.NMM.CEM.KILN.THERM.SOLIDS</t>
  </si>
  <si>
    <t>UED.ktoe.SK.NMM.CEM.KILN.THERM.LPG</t>
  </si>
  <si>
    <t>UED.ktoe.SK.NMM.CEM.KILN.THERM.DIESEL_LIQBIO</t>
  </si>
  <si>
    <t>UED.ktoe.SK.NMM.CEM.KILN.THERM.RFO</t>
  </si>
  <si>
    <t>UED.ktoe.SK.NMM.CEM.KILN.THERM.OTHER</t>
  </si>
  <si>
    <t>UED.ktoe.SK.NMM.CEM.KILN.THERM.NG_BIOGAS</t>
  </si>
  <si>
    <t>UED.ktoe.SK.NMM.CEM.KILN.THERM.BIOMASS_WASTE</t>
  </si>
  <si>
    <t>UED.ktoe.SK.NMM.CEM.PRECAST.MECH.ELEC</t>
  </si>
  <si>
    <t>UED.ktoe.SK.NMM.CEM.PRECAST_STEAM.TOTAL.TOTAL</t>
  </si>
  <si>
    <t>UED.ktoe.SK.NMM.CEM.PRECAST_STEAM.STEAM.SOLIDS</t>
  </si>
  <si>
    <t>UED.ktoe.SK.NMM.CEM.PRECAST_STEAM.STEAM.RFG</t>
  </si>
  <si>
    <t>UED.ktoe.SK.NMM.CEM.PRECAST_STEAM.STEAM.LPG</t>
  </si>
  <si>
    <t>UED.ktoe.SK.NMM.CEM.PRECAST_STEAM.STEAM.DIESEL_LIQBIO</t>
  </si>
  <si>
    <t>UED.ktoe.SK.NMM.CEM.PRECAST_STEAM.STEAM.RFO</t>
  </si>
  <si>
    <t>UED.ktoe.SK.NMM.CEM.PRECAST_STEAM.STEAM.OTHER</t>
  </si>
  <si>
    <t>UED.ktoe.SK.NMM.CEM.PRECAST_STEAM.STEAM.NG_BIOGAS</t>
  </si>
  <si>
    <t>UED.ktoe.SK.NMM.CEM.PRECAST_STEAM.STEAM.DERIVED</t>
  </si>
  <si>
    <t>UED.ktoe.SK.NMM.CEM.PRECAST_STEAM.STEAM.BIOMASS_WASTE</t>
  </si>
  <si>
    <t>UED.ktoe.SK.NMM.CEM.PRECAST_STEAM.STEAM.STEAM_DISTR</t>
  </si>
  <si>
    <t>UED.ktoe.SK.NMM.CER.TOTAL.TOTAL.TOTAL</t>
  </si>
  <si>
    <t>UED.ktoe.SK.NMM.CER.LIGHT.GENERIC.ELEC</t>
  </si>
  <si>
    <t>UED.ktoe.SK.NMM.CER.AIRCOMP.GENERIC.ELEC</t>
  </si>
  <si>
    <t>UED.ktoe.SK.NMM.CER.MOTOR.GENERIC.ELEC</t>
  </si>
  <si>
    <t>UED.ktoe.SK.NMM.CER.FANS.GENERIC.ELEC</t>
  </si>
  <si>
    <t>UED.ktoe.SK.NMM.CER.LOW_ENTH.TOTAL.TOTAL</t>
  </si>
  <si>
    <t>UED.ktoe.SK.NMM.CER.LOW_ENTH.THERM.DIESEL_LIQBIO</t>
  </si>
  <si>
    <t>UED.ktoe.SK.NMM.CER.LOW_ENTH.THERM.NG_BIOGAS</t>
  </si>
  <si>
    <t>UED.ktoe.SK.NMM.CER.LOW_ENTH.THERM.SOLAR_GEO</t>
  </si>
  <si>
    <t>UED.ktoe.SK.NMM.CER.LOW_ENTH.HP.AMBIENT</t>
  </si>
  <si>
    <t>UED.ktoe.SK.NMM.CER.LOW_ENTH.THERM.ELEC</t>
  </si>
  <si>
    <t>UED.ktoe.SK.NMM.CER.MIXING.MECH.ELEC</t>
  </si>
  <si>
    <t>UED.ktoe.SK.NMM.CER.DRYING.TOTAL.TOTAL</t>
  </si>
  <si>
    <t>UED.ktoe.SK.NMM.CER.DRYING.THERM.SOLIDS</t>
  </si>
  <si>
    <t>UED.ktoe.SK.NMM.CER.DRYING.THERM.LPG</t>
  </si>
  <si>
    <t>UED.ktoe.SK.NMM.CER.DRYING.THERM.DIESEL_LIQBIO</t>
  </si>
  <si>
    <t>UED.ktoe.SK.NMM.CER.DRYING.THERM.RFO</t>
  </si>
  <si>
    <t>UED.ktoe.SK.NMM.CER.DRYING.THERM.NG_BIOGAS</t>
  </si>
  <si>
    <t>UED.ktoe.SK.NMM.CER.DRYING_STEAM.TOTAL.TOTAL</t>
  </si>
  <si>
    <t>UED.ktoe.SK.NMM.CER.DRYING_STEAM.STEAM.SOLIDS</t>
  </si>
  <si>
    <t>UED.ktoe.SK.NMM.CER.DRYING_STEAM.STEAM.RFG</t>
  </si>
  <si>
    <t>UED.ktoe.SK.NMM.CER.DRYING_STEAM.STEAM.LPG</t>
  </si>
  <si>
    <t>UED.ktoe.SK.NMM.CER.DRYING_STEAM.STEAM.DIESEL_LIQBIO</t>
  </si>
  <si>
    <t>UED.ktoe.SK.NMM.CER.DRYING_STEAM.STEAM.RFO</t>
  </si>
  <si>
    <t>UED.ktoe.SK.NMM.CER.DRYING_STEAM.STEAM.OTHER</t>
  </si>
  <si>
    <t>UED.ktoe.SK.NMM.CER.DRYING_STEAM.STEAM.NG_BIOGAS</t>
  </si>
  <si>
    <t>UED.ktoe.SK.NMM.CER.DRYING_STEAM.STEAM.DERIVED</t>
  </si>
  <si>
    <t>UED.ktoe.SK.NMM.CER.DRYING_STEAM.STEAM.BIOMASS_WASTE</t>
  </si>
  <si>
    <t>UED.ktoe.SK.NMM.CER.DRYING_STEAM.STEAM.STEAM_DISTR</t>
  </si>
  <si>
    <t>UED.ktoe.SK.NMM.CER.DRYING_MICROW.MICROW.ELEC</t>
  </si>
  <si>
    <t>UED.ktoe.SK.NMM.CER.KILN_THERM.TOTAL.TOTAL</t>
  </si>
  <si>
    <t>UED.ktoe.SK.NMM.CER.KILN_THERM.THERM.SOLIDS</t>
  </si>
  <si>
    <t>UED.ktoe.SK.NMM.CER.KILN_THERM.THERM.LPG</t>
  </si>
  <si>
    <t>UED.ktoe.SK.NMM.CER.KILN_THERM.THERM.DIESEL_LIQBIO</t>
  </si>
  <si>
    <t>UED.ktoe.SK.NMM.CER.KILN_THERM.THERM.RFO</t>
  </si>
  <si>
    <t>UED.ktoe.SK.NMM.CER.KILN_THERM.THERM.OTHER</t>
  </si>
  <si>
    <t>UED.ktoe.SK.NMM.CER.KILN_THERM.THERM.NG_BIOGAS</t>
  </si>
  <si>
    <t>UED.ktoe.SK.NMM.CER.KILN_THERM.THERM.BIOMASS_WASTE</t>
  </si>
  <si>
    <t>UED.ktoe.SK.NMM.CER.KILN_ELEC.ELEC.ELEC</t>
  </si>
  <si>
    <t>UED.ktoe.SK.NMM.CER.FINISHING.TOTAL.TOTAL</t>
  </si>
  <si>
    <t>UED.ktoe.SK.NMM.CER.FINISHING.THERM.SOLIDS</t>
  </si>
  <si>
    <t>UED.ktoe.SK.NMM.CER.FINISHING.THERM.LPG</t>
  </si>
  <si>
    <t>UED.ktoe.SK.NMM.CER.FINISHING.THERM.DIESEL_LIQBIO</t>
  </si>
  <si>
    <t>UED.ktoe.SK.NMM.CER.FINISHING.THERM.RFO</t>
  </si>
  <si>
    <t>UED.ktoe.SK.NMM.CER.FINISHING.THERM.NG_BIOGAS</t>
  </si>
  <si>
    <t>UED.ktoe.SK.NMM.CER.FINISHING_ELEC.ELEC.ELEC</t>
  </si>
  <si>
    <t>UED.ktoe.SK.NMM.GLASS.TOTAL.TOTAL.TOTAL</t>
  </si>
  <si>
    <t>UED.ktoe.SK.NMM.GLASS.LIGHT.GENERIC.ELEC</t>
  </si>
  <si>
    <t>UED.ktoe.SK.NMM.GLASS.AIRCOMP.GENERIC.ELEC</t>
  </si>
  <si>
    <t>UED.ktoe.SK.NMM.GLASS.MOTOR.GENERIC.ELEC</t>
  </si>
  <si>
    <t>UED.ktoe.SK.NMM.GLASS.FANS.GENERIC.ELEC</t>
  </si>
  <si>
    <t>UED.ktoe.SK.NMM.GLASS.LOW_ENTH.TOTAL.TOTAL</t>
  </si>
  <si>
    <t>UED.ktoe.SK.NMM.GLASS.LOW_ENTH.THERM.DIESEL_LIQBIO</t>
  </si>
  <si>
    <t>UED.ktoe.SK.NMM.GLASS.LOW_ENTH.THERM.NG_BIOGAS</t>
  </si>
  <si>
    <t>UED.ktoe.SK.NMM.GLASS.LOW_ENTH.THERM.SOLAR_GEO</t>
  </si>
  <si>
    <t>UED.ktoe.SK.NMM.GLASS.LOW_ENTH.HP.AMBIENT</t>
  </si>
  <si>
    <t>UED.ktoe.SK.NMM.GLASS.LOW_ENTH.THERM.ELEC</t>
  </si>
  <si>
    <t>UED.ktoe.SK.NMM.GLASS.MELTING.TOTAL.TOTAL</t>
  </si>
  <si>
    <t>UED.ktoe.SK.NMM.GLASS.MELTING.THERM.SOLIDS</t>
  </si>
  <si>
    <t>UED.ktoe.SK.NMM.GLASS.MELTING.THERM.LPG</t>
  </si>
  <si>
    <t>UED.ktoe.SK.NMM.GLASS.MELTING.THERM.DIESEL_LIQBIO</t>
  </si>
  <si>
    <t>UED.ktoe.SK.NMM.GLASS.MELTING.THERM.RFO</t>
  </si>
  <si>
    <t>UED.ktoe.SK.NMM.GLASS.MELTING.THERM.NG_BIOGAS</t>
  </si>
  <si>
    <t>UED.ktoe.SK.NMM.GLASS.MELTING_ELEC.ELEC.ELEC</t>
  </si>
  <si>
    <t>UED.ktoe.SK.NMM.GLASS.FORMING.ELEC.ELEC</t>
  </si>
  <si>
    <t>UED.ktoe.SK.NMM.GLASS.ANNEALING.TOTAL.TOTAL</t>
  </si>
  <si>
    <t>UED.ktoe.SK.NMM.GLASS.ANNEALING.THERM.SOLIDS</t>
  </si>
  <si>
    <t>UED.ktoe.SK.NMM.GLASS.ANNEALING.THERM.LPG</t>
  </si>
  <si>
    <t>UED.ktoe.SK.NMM.GLASS.ANNEALING.THERM.DIESEL_LIQBIO</t>
  </si>
  <si>
    <t>UED.ktoe.SK.NMM.GLASS.ANNEALING.THERM.RFO</t>
  </si>
  <si>
    <t>UED.ktoe.SK.NMM.GLASS.ANNEALING.THERM.NG_BIOGAS</t>
  </si>
  <si>
    <t>UED.ktoe.SK.NMM.GLASS.ANNEALING_ELEC.ELEC.ELEC</t>
  </si>
  <si>
    <t>UED.ktoe.SK.NMM.GLASS.FINISHING.ELEC.ELEC</t>
  </si>
  <si>
    <t>FUEL_EMI.ktCO2.SK.NMM.CEM.LIGHT.GENERIC.ELEC</t>
  </si>
  <si>
    <t>FUEL_EMI.ktCO2.SK.NMM.CEM.AIRCOMP.GENERIC.ELEC</t>
  </si>
  <si>
    <t>FUEL_EMI.ktCO2.SK.NMM.CEM.MOTOR.GENERIC.ELEC</t>
  </si>
  <si>
    <t>FUEL_EMI.ktCO2.SK.NMM.CEM.FANS.GENERIC.ELEC</t>
  </si>
  <si>
    <t>FUEL_EMI.ktCO2.SK.NMM.CEM.LOW_ENTH.TOTAL.TOTAL</t>
  </si>
  <si>
    <t>FUEL_EMI.ktCO2.SK.NMM.CEM.LOW_ENTH.THERM.DIESEL_LIQBIO</t>
  </si>
  <si>
    <t>FUEL_EMI.ktCO2.SK.NMM.CEM.LOW_ENTH.THERM.NG_BIOGAS</t>
  </si>
  <si>
    <t>FUEL_EMI.ktCO2.SK.NMM.CEM.LOW_ENTH.THERM.SOLAR_GEO</t>
  </si>
  <si>
    <t>FUEL_EMI.ktCO2.SK.NMM.CEM.LOW_ENTH.HP.AMBIENT</t>
  </si>
  <si>
    <t>FUEL_EMI.ktCO2.SK.NMM.CEM.LOW_ENTH.THERM.ELEC</t>
  </si>
  <si>
    <t>FUEL_EMI.ktCO2.SK.NMM.CEM.GRINDING_RAW.MECH.ELEC</t>
  </si>
  <si>
    <t>FUEL_EMI.ktCO2.SK.NMM.CEM.PREHEAT.TOTAL.TOTAL</t>
  </si>
  <si>
    <t>FUEL_EMI.ktCO2.SK.NMM.CEM.PREHEAT.THERM.SOLIDS</t>
  </si>
  <si>
    <t>FUEL_EMI.ktCO2.SK.NMM.CEM.PREHEAT.THERM.LPG</t>
  </si>
  <si>
    <t>FUEL_EMI.ktCO2.SK.NMM.CEM.PREHEAT.THERM.DIESEL_LIQBIO</t>
  </si>
  <si>
    <t>FUEL_EMI.ktCO2.SK.NMM.CEM.PREHEAT.THERM.RFO</t>
  </si>
  <si>
    <t>FUEL_EMI.ktCO2.SK.NMM.CEM.PREHEAT.THERM.OTHER</t>
  </si>
  <si>
    <t>FUEL_EMI.ktCO2.SK.NMM.CEM.PREHEAT.THERM.NG_BIOGAS</t>
  </si>
  <si>
    <t>FUEL_EMI.ktCO2.SK.NMM.CEM.PREHEAT.THERM.BIOMASS_WASTE</t>
  </si>
  <si>
    <t>FUEL_EMI.ktCO2.SK.NMM.CEM.KILN.TOTAL.TOTAL</t>
  </si>
  <si>
    <t>FUEL_EMI.ktCO2.SK.NMM.CEM.KILN.THERM.SOLIDS</t>
  </si>
  <si>
    <t>FUEL_EMI.ktCO2.SK.NMM.CEM.KILN.THERM.LPG</t>
  </si>
  <si>
    <t>FUEL_EMI.ktCO2.SK.NMM.CEM.KILN.THERM.DIESEL_LIQBIO</t>
  </si>
  <si>
    <t>FUEL_EMI.ktCO2.SK.NMM.CEM.KILN.THERM.RFO</t>
  </si>
  <si>
    <t>FUEL_EMI.ktCO2.SK.NMM.CEM.KILN.THERM.OTHER</t>
  </si>
  <si>
    <t>FUEL_EMI.ktCO2.SK.NMM.CEM.KILN.THERM.NG_BIOGAS</t>
  </si>
  <si>
    <t>FUEL_EMI.ktCO2.SK.NMM.CEM.KILN.THERM.BIOMASS_WASTE</t>
  </si>
  <si>
    <t>FUEL_EMI.ktCO2.SK.NMM.CEM.PRECAST.MECH.ELEC</t>
  </si>
  <si>
    <t>FUEL_EMI.ktCO2.SK.NMM.CEM.PRECAST_STEAM.TOTAL.TOTAL</t>
  </si>
  <si>
    <t>FUEL_EMI.ktCO2.SK.NMM.CEM.PRECAST_STEAM.STEAM.SOLIDS</t>
  </si>
  <si>
    <t>FUEL_EMI.ktCO2.SK.NMM.CEM.PRECAST_STEAM.STEAM.RFG</t>
  </si>
  <si>
    <t>FUEL_EMI.ktCO2.SK.NMM.CEM.PRECAST_STEAM.STEAM.LPG</t>
  </si>
  <si>
    <t>FUEL_EMI.ktCO2.SK.NMM.CEM.PRECAST_STEAM.STEAM.DIESEL_LIQBIO</t>
  </si>
  <si>
    <t>FUEL_EMI.ktCO2.SK.NMM.CEM.PRECAST_STEAM.STEAM.RFO</t>
  </si>
  <si>
    <t>FUEL_EMI.ktCO2.SK.NMM.CEM.PRECAST_STEAM.STEAM.OTHER</t>
  </si>
  <si>
    <t>FUEL_EMI.ktCO2.SK.NMM.CEM.PRECAST_STEAM.STEAM.NG_BIOGAS</t>
  </si>
  <si>
    <t>FUEL_EMI.ktCO2.SK.NMM.CEM.PRECAST_STEAM.STEAM.DERIVED</t>
  </si>
  <si>
    <t>FUEL_EMI.ktCO2.SK.NMM.CEM.PRECAST_STEAM.STEAM.BIOMASS_WASTE</t>
  </si>
  <si>
    <t>FUEL_EMI.ktCO2.SK.NMM.CEM.PRECAST_STEAM.STEAM.STEAM_DISTR</t>
  </si>
  <si>
    <t>PROCESS_EMI.ktCO2.SK.NMM.CEM</t>
  </si>
  <si>
    <t>FUEL_EMI.ktCO2.SK.NMM.CER.LIGHT.GENERIC.ELEC</t>
  </si>
  <si>
    <t>FUEL_EMI.ktCO2.SK.NMM.CER.AIRCOMP.GENERIC.ELEC</t>
  </si>
  <si>
    <t>FUEL_EMI.ktCO2.SK.NMM.CER.MOTOR.GENERIC.ELEC</t>
  </si>
  <si>
    <t>FUEL_EMI.ktCO2.SK.NMM.CER.FANS.GENERIC.ELEC</t>
  </si>
  <si>
    <t>FUEL_EMI.ktCO2.SK.NMM.CER.LOW_ENTH.TOTAL.TOTAL</t>
  </si>
  <si>
    <t>FUEL_EMI.ktCO2.SK.NMM.CER.LOW_ENTH.THERM.DIESEL_LIQBIO</t>
  </si>
  <si>
    <t>FUEL_EMI.ktCO2.SK.NMM.CER.LOW_ENTH.THERM.NG_BIOGAS</t>
  </si>
  <si>
    <t>FUEL_EMI.ktCO2.SK.NMM.CER.LOW_ENTH.THERM.SOLAR_GEO</t>
  </si>
  <si>
    <t>FUEL_EMI.ktCO2.SK.NMM.CER.LOW_ENTH.HP.AMBIENT</t>
  </si>
  <si>
    <t>FUEL_EMI.ktCO2.SK.NMM.CER.LOW_ENTH.THERM.ELEC</t>
  </si>
  <si>
    <t>FUEL_EMI.ktCO2.SK.NMM.CER.MIXING.MECH.ELEC</t>
  </si>
  <si>
    <t>FUEL_EMI.ktCO2.SK.NMM.CER.DRYING.TOTAL.TOTAL</t>
  </si>
  <si>
    <t>FUEL_EMI.ktCO2.SK.NMM.CER.DRYING.THERM.SOLIDS</t>
  </si>
  <si>
    <t>FUEL_EMI.ktCO2.SK.NMM.CER.DRYING.THERM.LPG</t>
  </si>
  <si>
    <t>FUEL_EMI.ktCO2.SK.NMM.CER.DRYING.THERM.DIESEL_LIQBIO</t>
  </si>
  <si>
    <t>FUEL_EMI.ktCO2.SK.NMM.CER.DRYING.THERM.RFO</t>
  </si>
  <si>
    <t>FUEL_EMI.ktCO2.SK.NMM.CER.DRYING.THERM.NG_BIOGAS</t>
  </si>
  <si>
    <t>FUEL_EMI.ktCO2.SK.NMM.CER.DRYING_STEAM.TOTAL.TOTAL</t>
  </si>
  <si>
    <t>FUEL_EMI.ktCO2.SK.NMM.CER.DRYING_STEAM.STEAM.SOLIDS</t>
  </si>
  <si>
    <t>FUEL_EMI.ktCO2.SK.NMM.CER.DRYING_STEAM.STEAM.RFG</t>
  </si>
  <si>
    <t>FUEL_EMI.ktCO2.SK.NMM.CER.DRYING_STEAM.STEAM.LPG</t>
  </si>
  <si>
    <t>FUEL_EMI.ktCO2.SK.NMM.CER.DRYING_STEAM.STEAM.DIESEL_LIQBIO</t>
  </si>
  <si>
    <t>FUEL_EMI.ktCO2.SK.NMM.CER.DRYING_STEAM.STEAM.RFO</t>
  </si>
  <si>
    <t>FUEL_EMI.ktCO2.SK.NMM.CER.DRYING_STEAM.STEAM.OTHER</t>
  </si>
  <si>
    <t>FUEL_EMI.ktCO2.SK.NMM.CER.DRYING_STEAM.STEAM.NG_BIOGAS</t>
  </si>
  <si>
    <t>FUEL_EMI.ktCO2.SK.NMM.CER.DRYING_STEAM.STEAM.DERIVED</t>
  </si>
  <si>
    <t>FUEL_EMI.ktCO2.SK.NMM.CER.DRYING_STEAM.STEAM.BIOMASS_WASTE</t>
  </si>
  <si>
    <t>FUEL_EMI.ktCO2.SK.NMM.CER.DRYING_STEAM.STEAM.STEAM_DISTR</t>
  </si>
  <si>
    <t>FUEL_EMI.ktCO2.SK.NMM.CER.DRYING_MICROW.MICROW.ELEC</t>
  </si>
  <si>
    <t>FUEL_EMI.ktCO2.SK.NMM.CER.KILN_THERM.TOTAL.TOTAL</t>
  </si>
  <si>
    <t>FUEL_EMI.ktCO2.SK.NMM.CER.KILN_THERM.THERM.SOLIDS</t>
  </si>
  <si>
    <t>FUEL_EMI.ktCO2.SK.NMM.CER.KILN_THERM.THERM.LPG</t>
  </si>
  <si>
    <t>FUEL_EMI.ktCO2.SK.NMM.CER.KILN_THERM.THERM.DIESEL_LIQBIO</t>
  </si>
  <si>
    <t>FUEL_EMI.ktCO2.SK.NMM.CER.KILN_THERM.THERM.RFO</t>
  </si>
  <si>
    <t>FUEL_EMI.ktCO2.SK.NMM.CER.KILN_THERM.THERM.OTHER</t>
  </si>
  <si>
    <t>FUEL_EMI.ktCO2.SK.NMM.CER.KILN_THERM.THERM.NG_BIOGAS</t>
  </si>
  <si>
    <t>FUEL_EMI.ktCO2.SK.NMM.CER.KILN_THERM.THERM.BIOMASS_WASTE</t>
  </si>
  <si>
    <t>FUEL_EMI.ktCO2.SK.NMM.CER.KILN_ELEC.ELEC.ELEC</t>
  </si>
  <si>
    <t>FUEL_EMI.ktCO2.SK.NMM.CER.FINISHING.TOTAL.TOTAL</t>
  </si>
  <si>
    <t>FUEL_EMI.ktCO2.SK.NMM.CER.FINISHING.THERM.SOLIDS</t>
  </si>
  <si>
    <t>FUEL_EMI.ktCO2.SK.NMM.CER.FINISHING.THERM.LPG</t>
  </si>
  <si>
    <t>FUEL_EMI.ktCO2.SK.NMM.CER.FINISHING.THERM.DIESEL_LIQBIO</t>
  </si>
  <si>
    <t>FUEL_EMI.ktCO2.SK.NMM.CER.FINISHING.THERM.RFO</t>
  </si>
  <si>
    <t>FUEL_EMI.ktCO2.SK.NMM.CER.FINISHING.THERM.NG_BIOGAS</t>
  </si>
  <si>
    <t>FUEL_EMI.ktCO2.SK.NMM.CER.FINISHING_ELEC.ELEC.ELEC</t>
  </si>
  <si>
    <t>PROCESS_EMI.ktCO2.SK.NMM.CER</t>
  </si>
  <si>
    <t>FUEL_EMI.ktCO2.SK.NMM.GLASS.LIGHT.GENERIC.ELEC</t>
  </si>
  <si>
    <t>FUEL_EMI.ktCO2.SK.NMM.GLASS.AIRCOMP.GENERIC.ELEC</t>
  </si>
  <si>
    <t>FUEL_EMI.ktCO2.SK.NMM.GLASS.MOTOR.GENERIC.ELEC</t>
  </si>
  <si>
    <t>FUEL_EMI.ktCO2.SK.NMM.GLASS.FANS.GENERIC.ELEC</t>
  </si>
  <si>
    <t>FUEL_EMI.ktCO2.SK.NMM.GLASS.LOW_ENTH.TOTAL.TOTAL</t>
  </si>
  <si>
    <t>FUEL_EMI.ktCO2.SK.NMM.GLASS.LOW_ENTH.THERM.DIESEL_LIQBIO</t>
  </si>
  <si>
    <t>FUEL_EMI.ktCO2.SK.NMM.GLASS.LOW_ENTH.THERM.NG_BIOGAS</t>
  </si>
  <si>
    <t>FUEL_EMI.ktCO2.SK.NMM.GLASS.LOW_ENTH.THERM.SOLAR_GEO</t>
  </si>
  <si>
    <t>FUEL_EMI.ktCO2.SK.NMM.GLASS.LOW_ENTH.HP.AMBIENT</t>
  </si>
  <si>
    <t>FUEL_EMI.ktCO2.SK.NMM.GLASS.LOW_ENTH.THERM.ELEC</t>
  </si>
  <si>
    <t>FUEL_EMI.ktCO2.SK.NMM.GLASS.MELTING.TOTAL.TOTAL</t>
  </si>
  <si>
    <t>FUEL_EMI.ktCO2.SK.NMM.GLASS.MELTING.THERM.SOLIDS</t>
  </si>
  <si>
    <t>FUEL_EMI.ktCO2.SK.NMM.GLASS.MELTING.THERM.LPG</t>
  </si>
  <si>
    <t>FUEL_EMI.ktCO2.SK.NMM.GLASS.MELTING.THERM.DIESEL_LIQBIO</t>
  </si>
  <si>
    <t>FUEL_EMI.ktCO2.SK.NMM.GLASS.MELTING.THERM.RFO</t>
  </si>
  <si>
    <t>FUEL_EMI.ktCO2.SK.NMM.GLASS.MELTING.THERM.NG_BIOGAS</t>
  </si>
  <si>
    <t>FUEL_EMI.ktCO2.SK.NMM.GLASS.MELTING_ELEC.ELEC.ELEC</t>
  </si>
  <si>
    <t>FUEL_EMI.ktCO2.SK.NMM.GLASS.FORMING.ELEC.ELEC</t>
  </si>
  <si>
    <t>FUEL_EMI.ktCO2.SK.NMM.GLASS.ANNEALING.TOTAL.TOTAL</t>
  </si>
  <si>
    <t>FUEL_EMI.ktCO2.SK.NMM.GLASS.ANNEALING.THERM.SOLIDS</t>
  </si>
  <si>
    <t>FUEL_EMI.ktCO2.SK.NMM.GLASS.ANNEALING.THERM.LPG</t>
  </si>
  <si>
    <t>FUEL_EMI.ktCO2.SK.NMM.GLASS.ANNEALING.THERM.DIESEL_LIQBIO</t>
  </si>
  <si>
    <t>FUEL_EMI.ktCO2.SK.NMM.GLASS.ANNEALING.THERM.RFO</t>
  </si>
  <si>
    <t>FUEL_EMI.ktCO2.SK.NMM.GLASS.ANNEALING.THERM.NG_BIOGAS</t>
  </si>
  <si>
    <t>FUEL_EMI.ktCO2.SK.NMM.GLASS.ANNEALING_ELEC.ELEC.ELEC</t>
  </si>
  <si>
    <t>FUEL_EMI.ktCO2.SK.NMM.GLASS.FINISHING.ELEC.ELEC</t>
  </si>
  <si>
    <t>PROCESS_EMI.ktCO2.SK.NMM.GLASS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</si>
  <si>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</si>
  <si>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</si>
  <si>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</si>
  <si>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</si>
  <si>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</si>
  <si>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VA.Meuro2015.SK.PPA.PULP</t>
  </si>
  <si>
    <t>VA.Meuro2015.SK.PPA.PAPER</t>
  </si>
  <si>
    <t>VA.Meuro2015.SK.PPA.PRINT</t>
  </si>
  <si>
    <t>Pulp production (kt)</t>
  </si>
  <si>
    <t>OUTPUT.kt.SK.PPA.PULP</t>
  </si>
  <si>
    <t>Paper production  (kt)</t>
  </si>
  <si>
    <t>OUTPUT.kt.SK.PPA.PAPER</t>
  </si>
  <si>
    <t>Printing and media reproduction (kt paper eq.)</t>
  </si>
  <si>
    <t>OUTPUT.kt.SK.PPA.PRINT</t>
  </si>
  <si>
    <t>CAP.kt.SK.PPA.PULP</t>
  </si>
  <si>
    <t>CAP.kt.SK.PPA.PAPER</t>
  </si>
  <si>
    <t>CAP.kt.SK.PPA.PRINT</t>
  </si>
  <si>
    <t>NEWCAP.kt.SK.PPA.PULP</t>
  </si>
  <si>
    <t>NEWCAP.kt.SK.PPA.PAPER</t>
  </si>
  <si>
    <t>NEWCAP.kt.SK.PPA.PRINT</t>
  </si>
  <si>
    <t>FEC.ktoe.SK.PPA.TOTAL.TOTAL.TOTAL.TOTAL</t>
  </si>
  <si>
    <t>FEC.ktoe.SK.PPA.TOTAL.TOTAL.TOTAL.SOLIDS</t>
  </si>
  <si>
    <t>FEC.ktoe.SK.PPA.TOTAL.TOTAL.TOTAL.RFG</t>
  </si>
  <si>
    <t>FEC.ktoe.SK.PPA.TOTAL.TOTAL.TOTAL.LPG</t>
  </si>
  <si>
    <t>FEC.ktoe.SK.PPA.TOTAL.TOTAL.TOTAL.DIESEL</t>
  </si>
  <si>
    <t>FEC.ktoe.SK.PPA.TOTAL.TOTAL.TOTAL.RFO</t>
  </si>
  <si>
    <t>FEC.ktoe.SK.PPA.TOTAL.TOTAL.TOTAL.OTHER</t>
  </si>
  <si>
    <t>FEC.ktoe.SK.PPA.TOTAL.TOTAL.TOTAL.NG</t>
  </si>
  <si>
    <t>FEC.ktoe.SK.PPA.TOTAL.TOTAL.TOTAL.DERIVED</t>
  </si>
  <si>
    <t>FEC.ktoe.SK.PPA.TOTAL.TOTAL.TOTAL.BIOMASS_WASTE</t>
  </si>
  <si>
    <t>FEC.ktoe.SK.PPA.TOTAL.TOTAL.TOTAL.BIOGAS</t>
  </si>
  <si>
    <t>FEC.ktoe.SK.PPA.TOTAL.TOTAL.TOTAL.LIQBIO</t>
  </si>
  <si>
    <t>FEC.ktoe.SK.PPA.TOTAL.TOTAL.TOTAL.SOLAR</t>
  </si>
  <si>
    <t>FEC.ktoe.SK.PPA.TOTAL.TOTAL.TOTAL.GEO</t>
  </si>
  <si>
    <t>FEC.ktoe.SK.PPA.TOTAL.TOTAL.TOTAL.AMBIENT</t>
  </si>
  <si>
    <t>FEC.ktoe.SK.PPA.TOTAL.TOTAL.TOTAL.STEAM_DISTR</t>
  </si>
  <si>
    <t>FEC.ktoe.SK.PPA.TOTAL.TOTAL.TOTAL.ELEC</t>
  </si>
  <si>
    <t>FEC.ktoe.SK.PPA.PULP.TOTAL.TOTAL.TOTAL</t>
  </si>
  <si>
    <t>FEC.ktoe.SK.PPA.PULP.LIGHT.GENERIC.ELEC</t>
  </si>
  <si>
    <t>FEC.ktoe.SK.PPA.PULP.AIRCOMP.GENERIC.ELEC</t>
  </si>
  <si>
    <t>FEC.ktoe.SK.PPA.PULP.MOTOR.GENERIC.ELEC</t>
  </si>
  <si>
    <t>FEC.ktoe.SK.PPA.PULP.FANS.GENERIC.ELEC</t>
  </si>
  <si>
    <t>FEC.ktoe.SK.PPA.PULP.LOW_ENTH.TOTAL.TOTAL</t>
  </si>
  <si>
    <t>FEC.ktoe.SK.PPA.PULP.LOW_ENTH.THERM.DIESEL_LIQBIO</t>
  </si>
  <si>
    <t>FEC.ktoe.SK.PPA.PULP.LOW_ENTH.THERM.NG_BIOGAS</t>
  </si>
  <si>
    <t>FEC.ktoe.SK.PPA.PULP.LOW_ENTH.THERM.SOLAR_GEO</t>
  </si>
  <si>
    <t>FEC.ktoe.SK.PPA.PULP.LOW_ENTH.HP.AMBIENT</t>
  </si>
  <si>
    <t>FEC.ktoe.SK.PPA.PULP.LOW_ENTH.THERM.ELEC</t>
  </si>
  <si>
    <t>Pulp: Wood preparation, grinding</t>
  </si>
  <si>
    <t>FEC.ktoe.SK.PPA.PULP.PREPARATION.MECH.ELEC</t>
  </si>
  <si>
    <t>Pulp: Pulping</t>
  </si>
  <si>
    <t>Pulp: Pulping thermal</t>
  </si>
  <si>
    <t>FEC.ktoe.SK.PPA.PULP.PULPING.TOTAL.TOTAL</t>
  </si>
  <si>
    <t>FEC.ktoe.SK.PPA.PULP.PULPING.STEAM.SOLIDS</t>
  </si>
  <si>
    <t>FEC.ktoe.SK.PPA.PULP.PULPING.STEAM.RFG</t>
  </si>
  <si>
    <t>FEC.ktoe.SK.PPA.PULP.PULPING.STEAM.LPG</t>
  </si>
  <si>
    <t>FEC.ktoe.SK.PPA.PULP.PULPING.STEAM.DIESEL_LIQBIO</t>
  </si>
  <si>
    <t>FEC.ktoe.SK.PPA.PULP.PULPING.STEAM.RFO</t>
  </si>
  <si>
    <t>FEC.ktoe.SK.PPA.PULP.PULPING.STEAM.OTHER</t>
  </si>
  <si>
    <t>FEC.ktoe.SK.PPA.PULP.PULPING.STEAM.NG_BIOGAS</t>
  </si>
  <si>
    <t>FEC.ktoe.SK.PPA.PULP.PULPING.STEAM.DERIVED</t>
  </si>
  <si>
    <t>FEC.ktoe.SK.PPA.PULP.PULPING.STEAM.BIOMASS_WASTE</t>
  </si>
  <si>
    <t>FEC.ktoe.SK.PPA.PULP.PULPING.STEAM.STEAM_DISTR</t>
  </si>
  <si>
    <t>Pulp: Pulping electric</t>
  </si>
  <si>
    <t>FEC.ktoe.SK.PPA.PULP.PULPING_MECH.MECH.ELEC</t>
  </si>
  <si>
    <t>Pulp: Cleaning</t>
  </si>
  <si>
    <t>FEC.ktoe.SK.PPA.PULP.BLEACHING.THERM.ELEC</t>
  </si>
  <si>
    <t>FEC.ktoe.SK.PPA.PAPER.TOTAL.TOTAL.TOTAL</t>
  </si>
  <si>
    <t>FEC.ktoe.SK.PPA.PAPER.LIGHT.GENERIC.ELEC</t>
  </si>
  <si>
    <t>FEC.ktoe.SK.PPA.PAPER.AIRCOMP.GENERIC.ELEC</t>
  </si>
  <si>
    <t>FEC.ktoe.SK.PPA.PAPER.MOTOR.GENERIC.ELEC</t>
  </si>
  <si>
    <t>FEC.ktoe.SK.PPA.PAPER.FANS.GENERIC.ELEC</t>
  </si>
  <si>
    <t>FEC.ktoe.SK.PPA.PAPER.LOW_ENTH.TOTAL.TOTAL</t>
  </si>
  <si>
    <t>FEC.ktoe.SK.PPA.PAPER.LOW_ENTH.THERM.DIESEL_LIQBIO</t>
  </si>
  <si>
    <t>FEC.ktoe.SK.PPA.PAPER.LOW_ENTH.THERM.NG_BIOGAS</t>
  </si>
  <si>
    <t>FEC.ktoe.SK.PPA.PAPER.LOW_ENTH.THERM.SOLAR_GEO</t>
  </si>
  <si>
    <t>FEC.ktoe.SK.PPA.PAPER.LOW_ENTH.HP.AMBIENT</t>
  </si>
  <si>
    <t>FEC.ktoe.SK.PPA.PAPER.LOW_ENTH.THERM.ELEC</t>
  </si>
  <si>
    <t>Paper: Stock preparation</t>
  </si>
  <si>
    <t>Paper: Stock preparation - Thermal</t>
  </si>
  <si>
    <t>FEC.ktoe.SK.PPA.PAPER.PREPARATION.TOTAL.TOTAL</t>
  </si>
  <si>
    <t>FEC.ktoe.SK.PPA.PAPER.PREPARATION.THERM.SOLIDS</t>
  </si>
  <si>
    <t>FEC.ktoe.SK.PPA.PAPER.PREPARATION.THERM.RFG</t>
  </si>
  <si>
    <t>FEC.ktoe.SK.PPA.PAPER.PREPARATION.THERM.LPG</t>
  </si>
  <si>
    <t>FEC.ktoe.SK.PPA.PAPER.PREPARATION.THERM.DIESEL_LIQBIO</t>
  </si>
  <si>
    <t>FEC.ktoe.SK.PPA.PAPER.PREPARATION.THERM.RFO</t>
  </si>
  <si>
    <t>FEC.ktoe.SK.PPA.PAPER.PREPARATION.THERM.OTHER</t>
  </si>
  <si>
    <t>FEC.ktoe.SK.PPA.PAPER.PREPARATION.THERM.NG_BIOGAS</t>
  </si>
  <si>
    <t>FEC.ktoe.SK.PPA.PAPER.PREPARATION.THERM.DERIVED</t>
  </si>
  <si>
    <t>FEC.ktoe.SK.PPA.PAPER.PREPARATION.THERM.BIOMASS_WASTE</t>
  </si>
  <si>
    <t>FEC.ktoe.SK.PPA.PAPER.PREPARATION.THERM.STEAM_DISTR</t>
  </si>
  <si>
    <t>Paper: Stock preparation - Mechanical</t>
  </si>
  <si>
    <t>FEC.ktoe.SK.PPA.PAPER.PREPARATION_ELEC.MECH.ELEC</t>
  </si>
  <si>
    <t>Paper: Paper machine</t>
  </si>
  <si>
    <t>Paper: Paper machine - Steam use</t>
  </si>
  <si>
    <t>FEC.ktoe.SK.PPA.PAPER.PAPER_MACHINE.TOTAL.TOTAL</t>
  </si>
  <si>
    <t>FEC.ktoe.SK.PPA.PAPER.PAPER_MACHINE.STEAM.SOLIDS</t>
  </si>
  <si>
    <t>FEC.ktoe.SK.PPA.PAPER.PAPER_MACHINE.STEAM.RFG</t>
  </si>
  <si>
    <t>FEC.ktoe.SK.PPA.PAPER.PAPER_MACHINE.STEAM.LPG</t>
  </si>
  <si>
    <t>FEC.ktoe.SK.PPA.PAPER.PAPER_MACHINE.STEAM.DIESEL_LIQBIO</t>
  </si>
  <si>
    <t>FEC.ktoe.SK.PPA.PAPER.PAPER_MACHINE.STEAM.RFO</t>
  </si>
  <si>
    <t>FEC.ktoe.SK.PPA.PAPER.PAPER_MACHINE.STEAM.OTHER</t>
  </si>
  <si>
    <t>FEC.ktoe.SK.PPA.PAPER.PAPER_MACHINE.STEAM.NG_BIOGAS</t>
  </si>
  <si>
    <t>FEC.ktoe.SK.PPA.PAPER.PAPER_MACHINE.STEAM.DERIVED</t>
  </si>
  <si>
    <t>FEC.ktoe.SK.PPA.PAPER.PAPER_MACHINE.STEAM.BIOMASS_WASTE</t>
  </si>
  <si>
    <t>FEC.ktoe.SK.PPA.PAPER.PAPER_MACHINE.STEAM.STEAM_DISTR</t>
  </si>
  <si>
    <t>Paper: Paper machine - Electricity</t>
  </si>
  <si>
    <t>FEC.ktoe.SK.PPA.PAPER.PAPER_MACHINE_ELEC.ELEC.ELEC</t>
  </si>
  <si>
    <t>Paper: Product finishing</t>
  </si>
  <si>
    <t>Paper: Product finishing - Steam use</t>
  </si>
  <si>
    <t>FEC.ktoe.SK.PPA.PAPER.FINISHING.TOTAL.TOTAL</t>
  </si>
  <si>
    <t>FEC.ktoe.SK.PPA.PAPER.FINISHING.STEAM.SOLIDS</t>
  </si>
  <si>
    <t>FEC.ktoe.SK.PPA.PAPER.FINISHING.STEAM.RFG</t>
  </si>
  <si>
    <t>FEC.ktoe.SK.PPA.PAPER.FINISHING.STEAM.LPG</t>
  </si>
  <si>
    <t>FEC.ktoe.SK.PPA.PAPER.FINISHING.STEAM.DIESEL_LIQBIO</t>
  </si>
  <si>
    <t>FEC.ktoe.SK.PPA.PAPER.FINISHING.STEAM.RFO</t>
  </si>
  <si>
    <t>FEC.ktoe.SK.PPA.PAPER.FINISHING.STEAM.OTHER</t>
  </si>
  <si>
    <t>FEC.ktoe.SK.PPA.PAPER.FINISHING.STEAM.NG_BIOGAS</t>
  </si>
  <si>
    <t>FEC.ktoe.SK.PPA.PAPER.FINISHING.STEAM.DERIVED</t>
  </si>
  <si>
    <t>FEC.ktoe.SK.PPA.PAPER.FINISHING.STEAM.BIOMASS_WASTE</t>
  </si>
  <si>
    <t>FEC.ktoe.SK.PPA.PAPER.FINISHING.STEAM.STEAM_DISTR</t>
  </si>
  <si>
    <t>Paper: Product finishing - Electricity</t>
  </si>
  <si>
    <t>FEC.ktoe.SK.PPA.PAPER.FINISHING_ELEC.ELEC.ELEC</t>
  </si>
  <si>
    <t>FEC.ktoe.SK.PPA.PRINT.TOTAL.TOTAL.TOTAL</t>
  </si>
  <si>
    <t>FEC.ktoe.SK.PPA.PRINT.LIGHT.GENERIC.ELEC</t>
  </si>
  <si>
    <t>FEC.ktoe.SK.PPA.PRINT.AIRCOMP.GENERIC.ELEC</t>
  </si>
  <si>
    <t>FEC.ktoe.SK.PPA.PRINT.MOTOR.GENERIC.ELEC</t>
  </si>
  <si>
    <t>FEC.ktoe.SK.PPA.PRINT.FANS.GENERIC.ELEC</t>
  </si>
  <si>
    <t>FEC.ktoe.SK.PPA.PRINT.LOW_ENTH.TOTAL.TOTAL</t>
  </si>
  <si>
    <t>FEC.ktoe.SK.PPA.PRINT.LOW_ENTH.THERM.DIESEL_LIQBIO</t>
  </si>
  <si>
    <t>FEC.ktoe.SK.PPA.PRINT.LOW_ENTH.THERM.NG_BIOGAS</t>
  </si>
  <si>
    <t>FEC.ktoe.SK.PPA.PRINT.LOW_ENTH.THERM.SOLAR_GEO</t>
  </si>
  <si>
    <t>FEC.ktoe.SK.PPA.PRINT.LOW_ENTH.HP.AMBIENT</t>
  </si>
  <si>
    <t>FEC.ktoe.SK.PPA.PRINT.LOW_ENTH.THERM.ELEC</t>
  </si>
  <si>
    <t>Printing and publishing</t>
  </si>
  <si>
    <t>FEC.ktoe.SK.PPA.PRINT.PRINTING.MECH.ELEC</t>
  </si>
  <si>
    <t>UED.ktoe.SK.PPA.PULP.TOTAL.TOTAL.TOTAL</t>
  </si>
  <si>
    <t>UED.ktoe.SK.PPA.PULP.LIGHT.GENERIC.ELEC</t>
  </si>
  <si>
    <t>UED.ktoe.SK.PPA.PULP.AIRCOMP.GENERIC.ELEC</t>
  </si>
  <si>
    <t>UED.ktoe.SK.PPA.PULP.MOTOR.GENERIC.ELEC</t>
  </si>
  <si>
    <t>UED.ktoe.SK.PPA.PULP.FANS.GENERIC.ELEC</t>
  </si>
  <si>
    <t>UED.ktoe.SK.PPA.PULP.LOW_ENTH.TOTAL.TOTAL</t>
  </si>
  <si>
    <t>UED.ktoe.SK.PPA.PULP.LOW_ENTH.THERM.DIESEL_LIQBIO</t>
  </si>
  <si>
    <t>UED.ktoe.SK.PPA.PULP.LOW_ENTH.THERM.NG_BIOGAS</t>
  </si>
  <si>
    <t>UED.ktoe.SK.PPA.PULP.LOW_ENTH.THERM.SOLAR_GEO</t>
  </si>
  <si>
    <t>UED.ktoe.SK.PPA.PULP.LOW_ENTH.HP.AMBIENT</t>
  </si>
  <si>
    <t>UED.ktoe.SK.PPA.PULP.LOW_ENTH.THERM.ELEC</t>
  </si>
  <si>
    <t>UED.ktoe.SK.PPA.PULP.PREPARATION.MECH.ELEC</t>
  </si>
  <si>
    <t>UED.ktoe.SK.PPA.PULP.PULPING.TOTAL.TOTAL</t>
  </si>
  <si>
    <t>UED.ktoe.SK.PPA.PULP.PULPING.STEAM.SOLIDS</t>
  </si>
  <si>
    <t>UED.ktoe.SK.PPA.PULP.PULPING.STEAM.RFG</t>
  </si>
  <si>
    <t>UED.ktoe.SK.PPA.PULP.PULPING.STEAM.LPG</t>
  </si>
  <si>
    <t>UED.ktoe.SK.PPA.PULP.PULPING.STEAM.DIESEL_LIQBIO</t>
  </si>
  <si>
    <t>UED.ktoe.SK.PPA.PULP.PULPING.STEAM.RFO</t>
  </si>
  <si>
    <t>UED.ktoe.SK.PPA.PULP.PULPING.STEAM.OTHER</t>
  </si>
  <si>
    <t>UED.ktoe.SK.PPA.PULP.PULPING.STEAM.NG_BIOGAS</t>
  </si>
  <si>
    <t>UED.ktoe.SK.PPA.PULP.PULPING.STEAM.DERIVED</t>
  </si>
  <si>
    <t>UED.ktoe.SK.PPA.PULP.PULPING.STEAM.BIOMASS_WASTE</t>
  </si>
  <si>
    <t>UED.ktoe.SK.PPA.PULP.PULPING.STEAM.STEAM_DISTR</t>
  </si>
  <si>
    <t>UED.ktoe.SK.PPA.PULP.PULPING_MECH.MECH.ELEC</t>
  </si>
  <si>
    <t>UED.ktoe.SK.PPA.PULP.BLEACHING.THERM.ELEC</t>
  </si>
  <si>
    <t>UED.ktoe.SK.PPA.PAPER.TOTAL.TOTAL.TOTAL</t>
  </si>
  <si>
    <t>UED.ktoe.SK.PPA.PAPER.LIGHT.GENERIC.ELEC</t>
  </si>
  <si>
    <t>UED.ktoe.SK.PPA.PAPER.AIRCOMP.GENERIC.ELEC</t>
  </si>
  <si>
    <t>UED.ktoe.SK.PPA.PAPER.MOTOR.GENERIC.ELEC</t>
  </si>
  <si>
    <t>UED.ktoe.SK.PPA.PAPER.FANS.GENERIC.ELEC</t>
  </si>
  <si>
    <t>UED.ktoe.SK.PPA.PAPER.LOW_ENTH.TOTAL.TOTAL</t>
  </si>
  <si>
    <t>UED.ktoe.SK.PPA.PAPER.LOW_ENTH.THERM.DIESEL_LIQBIO</t>
  </si>
  <si>
    <t>UED.ktoe.SK.PPA.PAPER.LOW_ENTH.THERM.NG_BIOGAS</t>
  </si>
  <si>
    <t>UED.ktoe.SK.PPA.PAPER.LOW_ENTH.THERM.SOLAR_GEO</t>
  </si>
  <si>
    <t>UED.ktoe.SK.PPA.PAPER.LOW_ENTH.HP.AMBIENT</t>
  </si>
  <si>
    <t>UED.ktoe.SK.PPA.PAPER.LOW_ENTH.THERM.ELEC</t>
  </si>
  <si>
    <t>UED.ktoe.SK.PPA.PAPER.PREPARATION.TOTAL.TOTAL</t>
  </si>
  <si>
    <t>UED.ktoe.SK.PPA.PAPER.PREPARATION.THERM.SOLIDS</t>
  </si>
  <si>
    <t>UED.ktoe.SK.PPA.PAPER.PREPARATION.THERM.RFG</t>
  </si>
  <si>
    <t>UED.ktoe.SK.PPA.PAPER.PREPARATION.THERM.LPG</t>
  </si>
  <si>
    <t>UED.ktoe.SK.PPA.PAPER.PREPARATION.THERM.DIESEL_LIQBIO</t>
  </si>
  <si>
    <t>UED.ktoe.SK.PPA.PAPER.PREPARATION.THERM.RFO</t>
  </si>
  <si>
    <t>UED.ktoe.SK.PPA.PAPER.PREPARATION.THERM.OTHER</t>
  </si>
  <si>
    <t>UED.ktoe.SK.PPA.PAPER.PREPARATION.THERM.NG_BIOGAS</t>
  </si>
  <si>
    <t>UED.ktoe.SK.PPA.PAPER.PREPARATION.THERM.DERIVED</t>
  </si>
  <si>
    <t>UED.ktoe.SK.PPA.PAPER.PREPARATION.THERM.BIOMASS_WASTE</t>
  </si>
  <si>
    <t>UED.ktoe.SK.PPA.PAPER.PREPARATION.THERM.STEAM_DISTR</t>
  </si>
  <si>
    <t>UED.ktoe.SK.PPA.PAPER.PREPARATION_ELEC.MECH.ELEC</t>
  </si>
  <si>
    <t>UED.ktoe.SK.PPA.PAPER.PAPER_MACHINE.TOTAL.TOTAL</t>
  </si>
  <si>
    <t>UED.ktoe.SK.PPA.PAPER.PAPER_MACHINE.STEAM.SOLIDS</t>
  </si>
  <si>
    <t>UED.ktoe.SK.PPA.PAPER.PAPER_MACHINE.STEAM.RFG</t>
  </si>
  <si>
    <t>UED.ktoe.SK.PPA.PAPER.PAPER_MACHINE.STEAM.LPG</t>
  </si>
  <si>
    <t>UED.ktoe.SK.PPA.PAPER.PAPER_MACHINE.STEAM.DIESEL_LIQBIO</t>
  </si>
  <si>
    <t>UED.ktoe.SK.PPA.PAPER.PAPER_MACHINE.STEAM.RFO</t>
  </si>
  <si>
    <t>UED.ktoe.SK.PPA.PAPER.PAPER_MACHINE.STEAM.OTHER</t>
  </si>
  <si>
    <t>UED.ktoe.SK.PPA.PAPER.PAPER_MACHINE.STEAM.NG_BIOGAS</t>
  </si>
  <si>
    <t>UED.ktoe.SK.PPA.PAPER.PAPER_MACHINE.STEAM.DERIVED</t>
  </si>
  <si>
    <t>UED.ktoe.SK.PPA.PAPER.PAPER_MACHINE.STEAM.BIOMASS_WASTE</t>
  </si>
  <si>
    <t>UED.ktoe.SK.PPA.PAPER.PAPER_MACHINE.STEAM.STEAM_DISTR</t>
  </si>
  <si>
    <t>UED.ktoe.SK.PPA.PAPER.PAPER_MACHINE_ELEC.ELEC.ELEC</t>
  </si>
  <si>
    <t>UED.ktoe.SK.PPA.PAPER.FINISHING.TOTAL.TOTAL</t>
  </si>
  <si>
    <t>UED.ktoe.SK.PPA.PAPER.FINISHING.STEAM.SOLIDS</t>
  </si>
  <si>
    <t>UED.ktoe.SK.PPA.PAPER.FINISHING.STEAM.RFG</t>
  </si>
  <si>
    <t>UED.ktoe.SK.PPA.PAPER.FINISHING.STEAM.LPG</t>
  </si>
  <si>
    <t>UED.ktoe.SK.PPA.PAPER.FINISHING.STEAM.DIESEL_LIQBIO</t>
  </si>
  <si>
    <t>UED.ktoe.SK.PPA.PAPER.FINISHING.STEAM.RFO</t>
  </si>
  <si>
    <t>UED.ktoe.SK.PPA.PAPER.FINISHING.STEAM.OTHER</t>
  </si>
  <si>
    <t>UED.ktoe.SK.PPA.PAPER.FINISHING.STEAM.NG_BIOGAS</t>
  </si>
  <si>
    <t>UED.ktoe.SK.PPA.PAPER.FINISHING.STEAM.DERIVED</t>
  </si>
  <si>
    <t>UED.ktoe.SK.PPA.PAPER.FINISHING.STEAM.BIOMASS_WASTE</t>
  </si>
  <si>
    <t>UED.ktoe.SK.PPA.PAPER.FINISHING.STEAM.STEAM_DISTR</t>
  </si>
  <si>
    <t>UED.ktoe.SK.PPA.PAPER.FINISHING_ELEC.ELEC.ELEC</t>
  </si>
  <si>
    <t>UED.ktoe.SK.PPA.PRINT.TOTAL.TOTAL.TOTAL</t>
  </si>
  <si>
    <t>UED.ktoe.SK.PPA.PRINT.LIGHT.GENERIC.ELEC</t>
  </si>
  <si>
    <t>UED.ktoe.SK.PPA.PRINT.AIRCOMP.GENERIC.ELEC</t>
  </si>
  <si>
    <t>UED.ktoe.SK.PPA.PRINT.MOTOR.GENERIC.ELEC</t>
  </si>
  <si>
    <t>UED.ktoe.SK.PPA.PRINT.FANS.GENERIC.ELEC</t>
  </si>
  <si>
    <t>UED.ktoe.SK.PPA.PRINT.LOW_ENTH.TOTAL.TOTAL</t>
  </si>
  <si>
    <t>UED.ktoe.SK.PPA.PRINT.LOW_ENTH.THERM.DIESEL_LIQBIO</t>
  </si>
  <si>
    <t>UED.ktoe.SK.PPA.PRINT.LOW_ENTH.THERM.NG_BIOGAS</t>
  </si>
  <si>
    <t>UED.ktoe.SK.PPA.PRINT.LOW_ENTH.THERM.SOLAR_GEO</t>
  </si>
  <si>
    <t>UED.ktoe.SK.PPA.PRINT.LOW_ENTH.HP.AMBIENT</t>
  </si>
  <si>
    <t>UED.ktoe.SK.PPA.PRINT.LOW_ENTH.THERM.ELEC</t>
  </si>
  <si>
    <t>UED.ktoe.SK.PPA.PRINT.PRINTING.MECH.ELEC</t>
  </si>
  <si>
    <t>FUEL_EMI.ktCO2.SK.PPA.PULP.TOTAL.TOTAL.TOTAL</t>
  </si>
  <si>
    <t>FUEL_EMI.ktCO2.SK.PPA.PULP.LIGHT.GENERIC.ELEC</t>
  </si>
  <si>
    <t>FUEL_EMI.ktCO2.SK.PPA.PULP.AIRCOMP.GENERIC.ELEC</t>
  </si>
  <si>
    <t>FUEL_EMI.ktCO2.SK.PPA.PULP.MOTOR.GENERIC.ELEC</t>
  </si>
  <si>
    <t>FUEL_EMI.ktCO2.SK.PPA.PULP.FANS.GENERIC.ELEC</t>
  </si>
  <si>
    <t>FUEL_EMI.ktCO2.SK.PPA.PULP.LOW_ENTH.TOTAL.TOTAL</t>
  </si>
  <si>
    <t>FUEL_EMI.ktCO2.SK.PPA.PULP.LOW_ENTH.THERM.DIESEL_LIQBIO</t>
  </si>
  <si>
    <t>FUEL_EMI.ktCO2.SK.PPA.PULP.LOW_ENTH.THERM.NG_BIOGAS</t>
  </si>
  <si>
    <t>FUEL_EMI.ktCO2.SK.PPA.PULP.LOW_ENTH.THERM.SOLAR_GEO</t>
  </si>
  <si>
    <t>FUEL_EMI.ktCO2.SK.PPA.PULP.LOW_ENTH.HP.AMBIENT</t>
  </si>
  <si>
    <t>FUEL_EMI.ktCO2.SK.PPA.PULP.LOW_ENTH.THERM.ELEC</t>
  </si>
  <si>
    <t>FUEL_EMI.ktCO2.SK.PPA.PULP.PREPARATION.MECH.ELEC</t>
  </si>
  <si>
    <t>FUEL_EMI.ktCO2.SK.PPA.PULP.PULPING.TOTAL.TOTAL</t>
  </si>
  <si>
    <t>FUEL_EMI.ktCO2.SK.PPA.PULP.PULPING.STEAM.SOLIDS</t>
  </si>
  <si>
    <t>FUEL_EMI.ktCO2.SK.PPA.PULP.PULPING.STEAM.RFG</t>
  </si>
  <si>
    <t>FUEL_EMI.ktCO2.SK.PPA.PULP.PULPING.STEAM.LPG</t>
  </si>
  <si>
    <t>FUEL_EMI.ktCO2.SK.PPA.PULP.PULPING.STEAM.DIESEL_LIQBIO</t>
  </si>
  <si>
    <t>FUEL_EMI.ktCO2.SK.PPA.PULP.PULPING.STEAM.RFO</t>
  </si>
  <si>
    <t>FUEL_EMI.ktCO2.SK.PPA.PULP.PULPING.STEAM.OTHER</t>
  </si>
  <si>
    <t>FUEL_EMI.ktCO2.SK.PPA.PULP.PULPING.STEAM.NG_BIOGAS</t>
  </si>
  <si>
    <t>FUEL_EMI.ktCO2.SK.PPA.PULP.PULPING.STEAM.DERIVED</t>
  </si>
  <si>
    <t>FUEL_EMI.ktCO2.SK.PPA.PULP.PULPING.STEAM.BIOMASS_WASTE</t>
  </si>
  <si>
    <t>FUEL_EMI.ktCO2.SK.PPA.PULP.PULPING.STEAM.STEAM_DISTR</t>
  </si>
  <si>
    <t>FUEL_EMI.ktCO2.SK.PPA.PULP.PULPING_MECH.MECH.ELEC</t>
  </si>
  <si>
    <t>FUEL_EMI.ktCO2.SK.PPA.PULP.BLEACHING.THERM.ELEC</t>
  </si>
  <si>
    <t>FUEL_EMI.ktCO2.SK.PPA.PAPER.TOTAL.TOTAL.TOTAL</t>
  </si>
  <si>
    <t>FUEL_EMI.ktCO2.SK.PPA.PAPER.LIGHT.GENERIC.ELEC</t>
  </si>
  <si>
    <t>FUEL_EMI.ktCO2.SK.PPA.PAPER.AIRCOMP.GENERIC.ELEC</t>
  </si>
  <si>
    <t>FUEL_EMI.ktCO2.SK.PPA.PAPER.MOTOR.GENERIC.ELEC</t>
  </si>
  <si>
    <t>FUEL_EMI.ktCO2.SK.PPA.PAPER.FANS.GENERIC.ELEC</t>
  </si>
  <si>
    <t>FUEL_EMI.ktCO2.SK.PPA.PAPER.LOW_ENTH.TOTAL.TOTAL</t>
  </si>
  <si>
    <t>FUEL_EMI.ktCO2.SK.PPA.PAPER.LOW_ENTH.THERM.DIESEL_LIQBIO</t>
  </si>
  <si>
    <t>FUEL_EMI.ktCO2.SK.PPA.PAPER.LOW_ENTH.THERM.NG_BIOGAS</t>
  </si>
  <si>
    <t>FUEL_EMI.ktCO2.SK.PPA.PAPER.LOW_ENTH.THERM.SOLAR_GEO</t>
  </si>
  <si>
    <t>FUEL_EMI.ktCO2.SK.PPA.PAPER.LOW_ENTH.HP.AMBIENT</t>
  </si>
  <si>
    <t>FUEL_EMI.ktCO2.SK.PPA.PAPER.LOW_ENTH.THERM.ELEC</t>
  </si>
  <si>
    <t>FUEL_EMI.ktCO2.SK.PPA.PAPER.PREPARATION.TOTAL.TOTAL</t>
  </si>
  <si>
    <t>FUEL_EMI.ktCO2.SK.PPA.PAPER.PREPARATION.THERM.SOLIDS</t>
  </si>
  <si>
    <t>FUEL_EMI.ktCO2.SK.PPA.PAPER.PREPARATION.THERM.RFG</t>
  </si>
  <si>
    <t>FUEL_EMI.ktCO2.SK.PPA.PAPER.PREPARATION.THERM.LPG</t>
  </si>
  <si>
    <t>FUEL_EMI.ktCO2.SK.PPA.PAPER.PREPARATION.THERM.DIESEL_LIQBIO</t>
  </si>
  <si>
    <t>FUEL_EMI.ktCO2.SK.PPA.PAPER.PREPARATION.THERM.RFO</t>
  </si>
  <si>
    <t>FUEL_EMI.ktCO2.SK.PPA.PAPER.PREPARATION.THERM.OTHER</t>
  </si>
  <si>
    <t>FUEL_EMI.ktCO2.SK.PPA.PAPER.PREPARATION.THERM.NG_BIOGAS</t>
  </si>
  <si>
    <t>FUEL_EMI.ktCO2.SK.PPA.PAPER.PREPARATION.THERM.DERIVED</t>
  </si>
  <si>
    <t>FUEL_EMI.ktCO2.SK.PPA.PAPER.PREPARATION.THERM.BIOMASS_WASTE</t>
  </si>
  <si>
    <t>FUEL_EMI.ktCO2.SK.PPA.PAPER.PREPARATION.THERM.STEAM_DISTR</t>
  </si>
  <si>
    <t>FUEL_EMI.ktCO2.SK.PPA.PAPER.PREPARATION_ELEC.MECH.ELEC</t>
  </si>
  <si>
    <t>FUEL_EMI.ktCO2.SK.PPA.PAPER.PAPER_MACHINE.TOTAL.TOTAL</t>
  </si>
  <si>
    <t>FUEL_EMI.ktCO2.SK.PPA.PAPER.PAPER_MACHINE.STEAM.SOLIDS</t>
  </si>
  <si>
    <t>FUEL_EMI.ktCO2.SK.PPA.PAPER.PAPER_MACHINE.STEAM.RFG</t>
  </si>
  <si>
    <t>FUEL_EMI.ktCO2.SK.PPA.PAPER.PAPER_MACHINE.STEAM.LPG</t>
  </si>
  <si>
    <t>FUEL_EMI.ktCO2.SK.PPA.PAPER.PAPER_MACHINE.STEAM.DIESEL_LIQBIO</t>
  </si>
  <si>
    <t>FUEL_EMI.ktCO2.SK.PPA.PAPER.PAPER_MACHINE.STEAM.RFO</t>
  </si>
  <si>
    <t>FUEL_EMI.ktCO2.SK.PPA.PAPER.PAPER_MACHINE.STEAM.OTHER</t>
  </si>
  <si>
    <t>FUEL_EMI.ktCO2.SK.PPA.PAPER.PAPER_MACHINE.STEAM.NG_BIOGAS</t>
  </si>
  <si>
    <t>FUEL_EMI.ktCO2.SK.PPA.PAPER.PAPER_MACHINE.STEAM.DERIVED</t>
  </si>
  <si>
    <t>FUEL_EMI.ktCO2.SK.PPA.PAPER.PAPER_MACHINE.STEAM.BIOMASS_WASTE</t>
  </si>
  <si>
    <t>FUEL_EMI.ktCO2.SK.PPA.PAPER.PAPER_MACHINE.STEAM.STEAM_DISTR</t>
  </si>
  <si>
    <t>FUEL_EMI.ktCO2.SK.PPA.PAPER.PAPER_MACHINE_ELEC.ELEC.ELEC</t>
  </si>
  <si>
    <t>FUEL_EMI.ktCO2.SK.PPA.PAPER.FINISHING.TOTAL.TOTAL</t>
  </si>
  <si>
    <t>FUEL_EMI.ktCO2.SK.PPA.PAPER.FINISHING.STEAM.SOLIDS</t>
  </si>
  <si>
    <t>FUEL_EMI.ktCO2.SK.PPA.PAPER.FINISHING.STEAM.RFG</t>
  </si>
  <si>
    <t>FUEL_EMI.ktCO2.SK.PPA.PAPER.FINISHING.STEAM.LPG</t>
  </si>
  <si>
    <t>FUEL_EMI.ktCO2.SK.PPA.PAPER.FINISHING.STEAM.DIESEL_LIQBIO</t>
  </si>
  <si>
    <t>FUEL_EMI.ktCO2.SK.PPA.PAPER.FINISHING.STEAM.RFO</t>
  </si>
  <si>
    <t>FUEL_EMI.ktCO2.SK.PPA.PAPER.FINISHING.STEAM.OTHER</t>
  </si>
  <si>
    <t>FUEL_EMI.ktCO2.SK.PPA.PAPER.FINISHING.STEAM.NG_BIOGAS</t>
  </si>
  <si>
    <t>FUEL_EMI.ktCO2.SK.PPA.PAPER.FINISHING.STEAM.DERIVED</t>
  </si>
  <si>
    <t>FUEL_EMI.ktCO2.SK.PPA.PAPER.FINISHING.STEAM.BIOMASS_WASTE</t>
  </si>
  <si>
    <t>FUEL_EMI.ktCO2.SK.PPA.PAPER.FINISHING.STEAM.STEAM_DISTR</t>
  </si>
  <si>
    <t>FUEL_EMI.ktCO2.SK.PPA.PAPER.FINISHING_ELEC.ELEC.ELEC</t>
  </si>
  <si>
    <t>FUEL_EMI.ktCO2.SK.PPA.PRINT.TOTAL.TOTAL.TOTAL</t>
  </si>
  <si>
    <t>FUEL_EMI.ktCO2.SK.PPA.PRINT.LIGHT.GENERIC.ELEC</t>
  </si>
  <si>
    <t>FUEL_EMI.ktCO2.SK.PPA.PRINT.AIRCOMP.GENERIC.ELEC</t>
  </si>
  <si>
    <t>FUEL_EMI.ktCO2.SK.PPA.PRINT.MOTOR.GENERIC.ELEC</t>
  </si>
  <si>
    <t>FUEL_EMI.ktCO2.SK.PPA.PRINT.FANS.GENERIC.ELEC</t>
  </si>
  <si>
    <t>FUEL_EMI.ktCO2.SK.PPA.PRINT.LOW_ENTH.TOTAL.TOTAL</t>
  </si>
  <si>
    <t>FUEL_EMI.ktCO2.SK.PPA.PRINT.LOW_ENTH.THERM.DIESEL_LIQBIO</t>
  </si>
  <si>
    <t>FUEL_EMI.ktCO2.SK.PPA.PRINT.LOW_ENTH.THERM.NG_BIOGAS</t>
  </si>
  <si>
    <t>FUEL_EMI.ktCO2.SK.PPA.PRINT.LOW_ENTH.THERM.SOLAR_GEO</t>
  </si>
  <si>
    <t>FUEL_EMI.ktCO2.SK.PPA.PRINT.LOW_ENTH.HP.AMBIENT</t>
  </si>
  <si>
    <t>FUEL_EMI.ktCO2.SK.PPA.PRINT.LOW_ENTH.THERM.ELEC</t>
  </si>
  <si>
    <t>FUEL_EMI.ktCO2.SK.PPA.PRINT.PRINTING.MECH.ELEC</t>
  </si>
  <si>
    <t>VA.Meuro2015.SK.FBT.FBT</t>
  </si>
  <si>
    <t>Physical output (index)</t>
  </si>
  <si>
    <t>OUTPUT.index.SK.FBT.FBT</t>
  </si>
  <si>
    <t>Installed capacity (production index)</t>
  </si>
  <si>
    <t>CAP.index.SK.FBT.FBT</t>
  </si>
  <si>
    <t>Capacity investment (production index)</t>
  </si>
  <si>
    <t>NEWCAP.index.SK.FBT.FBT</t>
  </si>
  <si>
    <t>Decommissioned capacity (production index)</t>
  </si>
  <si>
    <t>Idle capacity (production index)</t>
  </si>
  <si>
    <t>FEC.ktoe.SK.FBT.FBT.TOTAL.TOTAL.TOTAL</t>
  </si>
  <si>
    <t>FEC.ktoe.SK.FBT.FBT.TOTAL.TOTAL.SOLIDS</t>
  </si>
  <si>
    <t>FEC.ktoe.SK.FBT.FBT.TOTAL.TOTAL.RFG</t>
  </si>
  <si>
    <t>FEC.ktoe.SK.FBT.FBT.TOTAL.TOTAL.LPG</t>
  </si>
  <si>
    <t>FEC.ktoe.SK.FBT.FBT.TOTAL.TOTAL.DIESEL</t>
  </si>
  <si>
    <t>FEC.ktoe.SK.FBT.FBT.TOTAL.TOTAL.RFO</t>
  </si>
  <si>
    <t>FEC.ktoe.SK.FBT.FBT.TOTAL.TOTAL.OTHER</t>
  </si>
  <si>
    <t>FEC.ktoe.SK.FBT.FBT.TOTAL.TOTAL.NG</t>
  </si>
  <si>
    <t>FEC.ktoe.SK.FBT.FBT.TOTAL.TOTAL.DERIVED</t>
  </si>
  <si>
    <t>FEC.ktoe.SK.FBT.FBT.TOTAL.TOTAL.BIOMASS_WASTE</t>
  </si>
  <si>
    <t>FEC.ktoe.SK.FBT.FBT.TOTAL.TOTAL.BIOGAS</t>
  </si>
  <si>
    <t>FEC.ktoe.SK.FBT.FBT.TOTAL.TOTAL.LIQBIO</t>
  </si>
  <si>
    <t>FEC.ktoe.SK.FBT.FBT.TOTAL.TOTAL.SOLAR</t>
  </si>
  <si>
    <t>FEC.ktoe.SK.FBT.FBT.TOTAL.TOTAL.GEO</t>
  </si>
  <si>
    <t>FEC.ktoe.SK.FBT.FBT.TOTAL.TOTAL.AMBIENT</t>
  </si>
  <si>
    <t>FEC.ktoe.SK.FBT.FBT.TOTAL.TOTAL.STEAM_DISTR</t>
  </si>
  <si>
    <t>FEC.ktoe.SK.FBT.FBT.TOTAL.TOTAL.ELEC</t>
  </si>
  <si>
    <t>Energy intensity (toe / physical output index)</t>
  </si>
  <si>
    <t>Useful energy demand intensity (toe useful / physical output index)</t>
  </si>
  <si>
    <t>FEC.ktoe.SK.FBT.FBT.LIGHT.GENERIC.ELEC</t>
  </si>
  <si>
    <t>FEC.ktoe.SK.FBT.FBT.AIRCOMP.GENERIC.ELEC</t>
  </si>
  <si>
    <t>FEC.ktoe.SK.FBT.FBT.MOTOR.GENERIC.ELEC</t>
  </si>
  <si>
    <t>FEC.ktoe.SK.FBT.FBT.FANS.GENERIC.ELEC</t>
  </si>
  <si>
    <t>FEC.ktoe.SK.FBT.FBT.LOW_ENTH.TOTAL.TOTAL</t>
  </si>
  <si>
    <t>FEC.ktoe.SK.FBT.FBT.LOW_ENTH.THERM.DIESEL_LIQBIO</t>
  </si>
  <si>
    <t>FEC.ktoe.SK.FBT.FBT.LOW_ENTH.THERM.NG_BIOGAS</t>
  </si>
  <si>
    <t>FEC.ktoe.SK.FBT.FBT.LOW_ENTH.THERM.SOLAR_GEO</t>
  </si>
  <si>
    <t>FEC.ktoe.SK.FBT.FBT.LOW_ENTH.HP.AMBIENT</t>
  </si>
  <si>
    <t>FEC.ktoe.SK.FBT.FBT.LOW_ENTH.THERM.ELEC</t>
  </si>
  <si>
    <t>Food: Oven (direct heat)</t>
  </si>
  <si>
    <t>Food: Direct Heat - Thermal</t>
  </si>
  <si>
    <t>FEC.ktoe.SK.FBT.FBT.OVEN.THERM.TOTAL</t>
  </si>
  <si>
    <t>FEC.ktoe.SK.FBT.FBT.OVEN.THERM.SOLIDS</t>
  </si>
  <si>
    <t>FEC.ktoe.SK.FBT.FBT.OVEN.THERM.LPG</t>
  </si>
  <si>
    <t>FEC.ktoe.SK.FBT.FBT.OVEN.THERM.DIESEL_LIQBIO</t>
  </si>
  <si>
    <t>FEC.ktoe.SK.FBT.FBT.OVEN.THERM.RFO</t>
  </si>
  <si>
    <t>FEC.ktoe.SK.FBT.FBT.OVEN.THERM.NG_BIOGAS</t>
  </si>
  <si>
    <t>Food: Direct Heat - Electric</t>
  </si>
  <si>
    <t>FEC.ktoe.SK.FBT.FBT.OVEN.ELEC.ELEC</t>
  </si>
  <si>
    <t>Food: Direct Heat - Microwave</t>
  </si>
  <si>
    <t>FEC.ktoe.SK.FBT.FBT.OVEN_MICROW.MICROW.ELEC</t>
  </si>
  <si>
    <t>Food: Specific process heat</t>
  </si>
  <si>
    <t>Food: Process Heat - Thermal</t>
  </si>
  <si>
    <t>FEC.ktoe.SK.FBT.FBT.PROC_HEAT.THERM.TOTAL</t>
  </si>
  <si>
    <t>FEC.ktoe.SK.FBT.FBT.PROC_HEAT.THERM.SOLIDS</t>
  </si>
  <si>
    <t>FEC.ktoe.SK.FBT.FBT.PROC_HEAT.THERM.LPG</t>
  </si>
  <si>
    <t>FEC.ktoe.SK.FBT.FBT.PROC_HEAT.THERM.DIESEL_LIQBIO</t>
  </si>
  <si>
    <t>FEC.ktoe.SK.FBT.FBT.PROC_HEAT.THERM.RFO</t>
  </si>
  <si>
    <t>FEC.ktoe.SK.FBT.FBT.PROC_HEAT.THERM.NG_BIOGAS</t>
  </si>
  <si>
    <t>Food: Process Heat - Electric</t>
  </si>
  <si>
    <t>FEC.ktoe.SK.FBT.FBT.PROC_HEAT.ELEC.ELEC</t>
  </si>
  <si>
    <t>Food: Process Heat - Microwave</t>
  </si>
  <si>
    <t>FEC.ktoe.SK.FBT.FBT.PROC_HEAT_MICROW.MICROW.ELEC</t>
  </si>
  <si>
    <t>Food: Steam processing</t>
  </si>
  <si>
    <t>FEC.ktoe.SK.FBT.FBT.PROCESSING.TOTAL.TOTAL</t>
  </si>
  <si>
    <t>FEC.ktoe.SK.FBT.FBT.PROCESSING.STEAM.SOLIDS</t>
  </si>
  <si>
    <t>FEC.ktoe.SK.FBT.FBT.PROCESSING.STEAM.RFG</t>
  </si>
  <si>
    <t>FEC.ktoe.SK.FBT.FBT.PROCESSING.STEAM.LPG</t>
  </si>
  <si>
    <t>FEC.ktoe.SK.FBT.FBT.PROCESSING.STEAM.DIESEL_LIQBIO</t>
  </si>
  <si>
    <t>FEC.ktoe.SK.FBT.FBT.PROCESSING.STEAM.RFO</t>
  </si>
  <si>
    <t>FEC.ktoe.SK.FBT.FBT.PROCESSING.STEAM.OTHER</t>
  </si>
  <si>
    <t>FEC.ktoe.SK.FBT.FBT.PROCESSING.STEAM.NG_BIOGAS</t>
  </si>
  <si>
    <t>FEC.ktoe.SK.FBT.FBT.PROCESSING.STEAM.DERIVED</t>
  </si>
  <si>
    <t>FEC.ktoe.SK.FBT.FBT.PROCESSING.STEAM.BIOMASS_WASTE</t>
  </si>
  <si>
    <t>FEC.ktoe.SK.FBT.FBT.PROCESSING.STEAM.STEAM_DISTR</t>
  </si>
  <si>
    <t>Food: Drying</t>
  </si>
  <si>
    <t>Food: Thermal drying</t>
  </si>
  <si>
    <t>FEC.ktoe.SK.FBT.FBT.DRYING.TOTAL.TOTAL</t>
  </si>
  <si>
    <t>FEC.ktoe.SK.FBT.FBT.DRYING.THERM.SOLIDS</t>
  </si>
  <si>
    <t>FEC.ktoe.SK.FBT.FBT.DRYING.THERM.LPG</t>
  </si>
  <si>
    <t>FEC.ktoe.SK.FBT.FBT.DRYING.THERM.DIESEL_LIQBIO</t>
  </si>
  <si>
    <t>FEC.ktoe.SK.FBT.FBT.DRYING.THERM.RFO</t>
  </si>
  <si>
    <t>FEC.ktoe.SK.FBT.FBT.DRYING.THERM.NG_BIOGAS</t>
  </si>
  <si>
    <t>Food: Steam drying</t>
  </si>
  <si>
    <t>FEC.ktoe.SK.FBT.FBT.DRYING_STEAM.TOTAL.TOTAL</t>
  </si>
  <si>
    <t>FEC.ktoe.SK.FBT.FBT.DRYING_STEAM.STEAM.SOLIDS</t>
  </si>
  <si>
    <t>FEC.ktoe.SK.FBT.FBT.DRYING_STEAM.STEAM.RFG</t>
  </si>
  <si>
    <t>FEC.ktoe.SK.FBT.FBT.DRYING_STEAM.STEAM.LPG</t>
  </si>
  <si>
    <t>FEC.ktoe.SK.FBT.FBT.DRYING_STEAM.STEAM.DIESEL_LIQBIO</t>
  </si>
  <si>
    <t>FEC.ktoe.SK.FBT.FBT.DRYING_STEAM.STEAM.RFO</t>
  </si>
  <si>
    <t>FEC.ktoe.SK.FBT.FBT.DRYING_STEAM.STEAM.OTHER</t>
  </si>
  <si>
    <t>FEC.ktoe.SK.FBT.FBT.DRYING_STEAM.STEAM.NG_BIOGAS</t>
  </si>
  <si>
    <t>FEC.ktoe.SK.FBT.FBT.DRYING_STEAM.STEAM.DERIVED</t>
  </si>
  <si>
    <t>FEC.ktoe.SK.FBT.FBT.DRYING_STEAM.STEAM.BIOMASS_WASTE</t>
  </si>
  <si>
    <t>FEC.ktoe.SK.FBT.FBT.DRYING_STEAM.STEAM.STEAM_DISTR</t>
  </si>
  <si>
    <t>Food: Electric drying</t>
  </si>
  <si>
    <t>FEC.ktoe.SK.FBT.FBT.DRYING_ELEC.ELEC.ELEC</t>
  </si>
  <si>
    <t>Food: Freeze drying</t>
  </si>
  <si>
    <t>FEC.ktoe.SK.FBT.FBT.DRYING_FREEZE.FREEZE_DRY.ELEC</t>
  </si>
  <si>
    <t>Food: Microwave drying</t>
  </si>
  <si>
    <t>FEC.ktoe.SK.FBT.FBT.DRYING_MICROW.MICROW.ELEC</t>
  </si>
  <si>
    <t>Food: Process cooling and refrigeration</t>
  </si>
  <si>
    <t>Food: Thermal cooling</t>
  </si>
  <si>
    <t>FEC.ktoe.SK.FBT.FBT.PROC_COOL_THERM.THERM.NG_BIOGAS</t>
  </si>
  <si>
    <t>Food: Steam cooling</t>
  </si>
  <si>
    <t>FEC.ktoe.SK.FBT.FBT.PROC_COOL.TOTAL.TOTAL</t>
  </si>
  <si>
    <t>FEC.ktoe.SK.FBT.FBT.PROC_COOL.STEAM.SOLIDS</t>
  </si>
  <si>
    <t>FEC.ktoe.SK.FBT.FBT.PROC_COOL.STEAM.RFG</t>
  </si>
  <si>
    <t>FEC.ktoe.SK.FBT.FBT.PROC_COOL.STEAM.LPG</t>
  </si>
  <si>
    <t>FEC.ktoe.SK.FBT.FBT.PROC_COOL.STEAM.DIESEL_LIQBIO</t>
  </si>
  <si>
    <t>FEC.ktoe.SK.FBT.FBT.PROC_COOL.STEAM.RFO</t>
  </si>
  <si>
    <t>FEC.ktoe.SK.FBT.FBT.PROC_COOL.STEAM.OTHER</t>
  </si>
  <si>
    <t>FEC.ktoe.SK.FBT.FBT.PROC_COOL.STEAM.NG_BIOGAS</t>
  </si>
  <si>
    <t>FEC.ktoe.SK.FBT.FBT.PROC_COOL.STEAM.DERIVED</t>
  </si>
  <si>
    <t>FEC.ktoe.SK.FBT.FBT.PROC_COOL.STEAM.BIOMASS_WASTE</t>
  </si>
  <si>
    <t>FEC.ktoe.SK.FBT.FBT.PROC_COOL.STEAM.STEAM_DISTR</t>
  </si>
  <si>
    <t>Food: Electric cooling</t>
  </si>
  <si>
    <t>FEC.ktoe.SK.FBT.FBT.PROC_COOL_ELEC.ELEC.ELEC</t>
  </si>
  <si>
    <t>Food: Electric machinery</t>
  </si>
  <si>
    <t>FEC.ktoe.SK.FBT.FBT.GENERIC.MECH.ELEC</t>
  </si>
  <si>
    <t>UED.ktoe.SK.FBT.FBT.TOTAL.TOTAL.TOTAL</t>
  </si>
  <si>
    <t>UED.ktoe.SK.FBT.FBT.LIGHT.GENERIC.ELEC</t>
  </si>
  <si>
    <t>UED.ktoe.SK.FBT.FBT.AIRCOMP.GENERIC.ELEC</t>
  </si>
  <si>
    <t>UED.ktoe.SK.FBT.FBT.MOTOR.GENERIC.ELEC</t>
  </si>
  <si>
    <t>UED.ktoe.SK.FBT.FBT.FANS.GENERIC.ELEC</t>
  </si>
  <si>
    <t>UED.ktoe.SK.FBT.FBT.LOW_ENTH.TOTAL.TOTAL</t>
  </si>
  <si>
    <t>UED.ktoe.SK.FBT.FBT.LOW_ENTH.THERM.DIESEL_LIQBIO</t>
  </si>
  <si>
    <t>UED.ktoe.SK.FBT.FBT.LOW_ENTH.THERM.NG_BIOGAS</t>
  </si>
  <si>
    <t>UED.ktoe.SK.FBT.FBT.LOW_ENTH.THERM.SOLAR_GEO</t>
  </si>
  <si>
    <t>UED.ktoe.SK.FBT.FBT.LOW_ENTH.HP.AMBIENT</t>
  </si>
  <si>
    <t>UED.ktoe.SK.FBT.FBT.LOW_ENTH.THERM.ELEC</t>
  </si>
  <si>
    <t>UED.ktoe.SK.FBT.FBT.OVEN.THERM.TOTAL</t>
  </si>
  <si>
    <t>UED.ktoe.SK.FBT.FBT.OVEN.THERM.SOLIDS</t>
  </si>
  <si>
    <t>UED.ktoe.SK.FBT.FBT.OVEN.THERM.LPG</t>
  </si>
  <si>
    <t>UED.ktoe.SK.FBT.FBT.OVEN.THERM.DIESEL_LIQBIO</t>
  </si>
  <si>
    <t>UED.ktoe.SK.FBT.FBT.OVEN.THERM.RFO</t>
  </si>
  <si>
    <t>UED.ktoe.SK.FBT.FBT.OVEN.THERM.NG_BIOGAS</t>
  </si>
  <si>
    <t>UED.ktoe.SK.FBT.FBT.OVEN.ELEC.ELEC</t>
  </si>
  <si>
    <t>UED.ktoe.SK.FBT.FBT.OVEN_MICROW.MICROW.ELEC</t>
  </si>
  <si>
    <t>UED.ktoe.SK.FBT.FBT.PROC_HEAT.THERM.TOTAL</t>
  </si>
  <si>
    <t>UED.ktoe.SK.FBT.FBT.PROC_HEAT.THERM.SOLIDS</t>
  </si>
  <si>
    <t>UED.ktoe.SK.FBT.FBT.PROC_HEAT.THERM.LPG</t>
  </si>
  <si>
    <t>UED.ktoe.SK.FBT.FBT.PROC_HEAT.THERM.DIESEL_LIQBIO</t>
  </si>
  <si>
    <t>UED.ktoe.SK.FBT.FBT.PROC_HEAT.THERM.RFO</t>
  </si>
  <si>
    <t>UED.ktoe.SK.FBT.FBT.PROC_HEAT.THERM.NG_BIOGAS</t>
  </si>
  <si>
    <t>UED.ktoe.SK.FBT.FBT.PROC_HEAT.ELEC.ELEC</t>
  </si>
  <si>
    <t>UED.ktoe.SK.FBT.FBT.PROC_HEAT_MICROW.MICROW.ELEC</t>
  </si>
  <si>
    <t>UED.ktoe.SK.FBT.FBT.PROCESSING.TOTAL.TOTAL</t>
  </si>
  <si>
    <t>UED.ktoe.SK.FBT.FBT.PROCESSING.STEAM.SOLIDS</t>
  </si>
  <si>
    <t>UED.ktoe.SK.FBT.FBT.PROCESSING.STEAM.RFG</t>
  </si>
  <si>
    <t>UED.ktoe.SK.FBT.FBT.PROCESSING.STEAM.LPG</t>
  </si>
  <si>
    <t>UED.ktoe.SK.FBT.FBT.PROCESSING.STEAM.DIESEL_LIQBIO</t>
  </si>
  <si>
    <t>UED.ktoe.SK.FBT.FBT.PROCESSING.STEAM.RFO</t>
  </si>
  <si>
    <t>UED.ktoe.SK.FBT.FBT.PROCESSING.STEAM.OTHER</t>
  </si>
  <si>
    <t>UED.ktoe.SK.FBT.FBT.PROCESSING.STEAM.NG_BIOGAS</t>
  </si>
  <si>
    <t>UED.ktoe.SK.FBT.FBT.PROCESSING.STEAM.DERIVED</t>
  </si>
  <si>
    <t>UED.ktoe.SK.FBT.FBT.PROCESSING.STEAM.BIOMASS_WASTE</t>
  </si>
  <si>
    <t>UED.ktoe.SK.FBT.FBT.PROCESSING.STEAM.STEAM_DISTR</t>
  </si>
  <si>
    <t>UED.ktoe.SK.FBT.FBT.DRYING.TOTAL.TOTAL</t>
  </si>
  <si>
    <t>UED.ktoe.SK.FBT.FBT.DRYING.THERM.SOLIDS</t>
  </si>
  <si>
    <t>UED.ktoe.SK.FBT.FBT.DRYING.THERM.LPG</t>
  </si>
  <si>
    <t>UED.ktoe.SK.FBT.FBT.DRYING.THERM.DIESEL_LIQBIO</t>
  </si>
  <si>
    <t>UED.ktoe.SK.FBT.FBT.DRYING.THERM.RFO</t>
  </si>
  <si>
    <t>UED.ktoe.SK.FBT.FBT.DRYING.THERM.NG_BIOGAS</t>
  </si>
  <si>
    <t>UED.ktoe.SK.FBT.FBT.DRYING_STEAM.TOTAL.TOTAL</t>
  </si>
  <si>
    <t>UED.ktoe.SK.FBT.FBT.DRYING_STEAM.STEAM.SOLIDS</t>
  </si>
  <si>
    <t>UED.ktoe.SK.FBT.FBT.DRYING_STEAM.STEAM.RFG</t>
  </si>
  <si>
    <t>UED.ktoe.SK.FBT.FBT.DRYING_STEAM.STEAM.LPG</t>
  </si>
  <si>
    <t>UED.ktoe.SK.FBT.FBT.DRYING_STEAM.STEAM.DIESEL_LIQBIO</t>
  </si>
  <si>
    <t>UED.ktoe.SK.FBT.FBT.DRYING_STEAM.STEAM.RFO</t>
  </si>
  <si>
    <t>UED.ktoe.SK.FBT.FBT.DRYING_STEAM.STEAM.OTHER</t>
  </si>
  <si>
    <t>UED.ktoe.SK.FBT.FBT.DRYING_STEAM.STEAM.NG_BIOGAS</t>
  </si>
  <si>
    <t>UED.ktoe.SK.FBT.FBT.DRYING_STEAM.STEAM.DERIVED</t>
  </si>
  <si>
    <t>UED.ktoe.SK.FBT.FBT.DRYING_STEAM.STEAM.BIOMASS_WASTE</t>
  </si>
  <si>
    <t>UED.ktoe.SK.FBT.FBT.DRYING_STEAM.STEAM.STEAM_DISTR</t>
  </si>
  <si>
    <t>UED.ktoe.SK.FBT.FBT.DRYING_ELEC.ELEC.ELEC</t>
  </si>
  <si>
    <t>UED.ktoe.SK.FBT.FBT.DRYING_FREEZE.FREEZE_DRY.ELEC</t>
  </si>
  <si>
    <t>UED.ktoe.SK.FBT.FBT.DRYING_MICROW.MICROW.ELEC</t>
  </si>
  <si>
    <t>UED.ktoe.SK.FBT.FBT.PROC_COOL_THERM.THERM.NG_BIOGAS</t>
  </si>
  <si>
    <t>UED.ktoe.SK.FBT.FBT.PROC_COOL.TOTAL.TOTAL</t>
  </si>
  <si>
    <t>UED.ktoe.SK.FBT.FBT.PROC_COOL.STEAM.SOLIDS</t>
  </si>
  <si>
    <t>UED.ktoe.SK.FBT.FBT.PROC_COOL.STEAM.RFG</t>
  </si>
  <si>
    <t>UED.ktoe.SK.FBT.FBT.PROC_COOL.STEAM.LPG</t>
  </si>
  <si>
    <t>UED.ktoe.SK.FBT.FBT.PROC_COOL.STEAM.DIESEL_LIQBIO</t>
  </si>
  <si>
    <t>UED.ktoe.SK.FBT.FBT.PROC_COOL.STEAM.RFO</t>
  </si>
  <si>
    <t>UED.ktoe.SK.FBT.FBT.PROC_COOL.STEAM.OTHER</t>
  </si>
  <si>
    <t>UED.ktoe.SK.FBT.FBT.PROC_COOL.STEAM.NG_BIOGAS</t>
  </si>
  <si>
    <t>UED.ktoe.SK.FBT.FBT.PROC_COOL.STEAM.DERIVED</t>
  </si>
  <si>
    <t>UED.ktoe.SK.FBT.FBT.PROC_COOL.STEAM.BIOMASS_WASTE</t>
  </si>
  <si>
    <t>UED.ktoe.SK.FBT.FBT.PROC_COOL.STEAM.STEAM_DISTR</t>
  </si>
  <si>
    <t>UED.ktoe.SK.FBT.FBT.PROC_COOL_ELEC.ELEC.ELEC</t>
  </si>
  <si>
    <t>UED.ktoe.SK.FBT.FBT.GENERIC.MECH.ELEC</t>
  </si>
  <si>
    <t>FUEL_EMI.ktCO2.SK.FBT.FBT.TOTAL.TOTAL.TOTAL</t>
  </si>
  <si>
    <t>FUEL_EMI.ktCO2.SK.FBT.FBT.LIGHT.GENERIC.ELEC</t>
  </si>
  <si>
    <t>FUEL_EMI.ktCO2.SK.FBT.FBT.AIRCOMP.GENERIC.ELEC</t>
  </si>
  <si>
    <t>FUEL_EMI.ktCO2.SK.FBT.FBT.MOTOR.GENERIC.ELEC</t>
  </si>
  <si>
    <t>FUEL_EMI.ktCO2.SK.FBT.FBT.FANS.GENERIC.ELEC</t>
  </si>
  <si>
    <t>FUEL_EMI.ktCO2.SK.FBT.FBT.LOW_ENTH.TOTAL.TOTAL</t>
  </si>
  <si>
    <t>FUEL_EMI.ktCO2.SK.FBT.FBT.LOW_ENTH.THERM.DIESEL_LIQBIO</t>
  </si>
  <si>
    <t>FUEL_EMI.ktCO2.SK.FBT.FBT.LOW_ENTH.THERM.NG_BIOGAS</t>
  </si>
  <si>
    <t>FUEL_EMI.ktCO2.SK.FBT.FBT.LOW_ENTH.THERM.SOLAR_GEO</t>
  </si>
  <si>
    <t>FUEL_EMI.ktCO2.SK.FBT.FBT.LOW_ENTH.HP.AMBIENT</t>
  </si>
  <si>
    <t>FUEL_EMI.ktCO2.SK.FBT.FBT.LOW_ENTH.THERM.ELEC</t>
  </si>
  <si>
    <t>FUEL_EMI.ktCO2.SK.FBT.FBT.OVEN.THERM.TOTAL</t>
  </si>
  <si>
    <t>FUEL_EMI.ktCO2.SK.FBT.FBT.OVEN.THERM.SOLIDS</t>
  </si>
  <si>
    <t>FUEL_EMI.ktCO2.SK.FBT.FBT.OVEN.THERM.LPG</t>
  </si>
  <si>
    <t>FUEL_EMI.ktCO2.SK.FBT.FBT.OVEN.THERM.DIESEL_LIQBIO</t>
  </si>
  <si>
    <t>FUEL_EMI.ktCO2.SK.FBT.FBT.OVEN.THERM.RFO</t>
  </si>
  <si>
    <t>FUEL_EMI.ktCO2.SK.FBT.FBT.OVEN.THERM.NG_BIOGAS</t>
  </si>
  <si>
    <t>FUEL_EMI.ktCO2.SK.FBT.FBT.OVEN.ELEC.ELEC</t>
  </si>
  <si>
    <t>FUEL_EMI.ktCO2.SK.FBT.FBT.OVEN_MICROW.MICROW.ELEC</t>
  </si>
  <si>
    <t>FUEL_EMI.ktCO2.SK.FBT.FBT.PROC_HEAT.THERM.TOTAL</t>
  </si>
  <si>
    <t>FUEL_EMI.ktCO2.SK.FBT.FBT.PROC_HEAT.THERM.SOLIDS</t>
  </si>
  <si>
    <t>FUEL_EMI.ktCO2.SK.FBT.FBT.PROC_HEAT.THERM.LPG</t>
  </si>
  <si>
    <t>FUEL_EMI.ktCO2.SK.FBT.FBT.PROC_HEAT.THERM.DIESEL_LIQBIO</t>
  </si>
  <si>
    <t>FUEL_EMI.ktCO2.SK.FBT.FBT.PROC_HEAT.THERM.RFO</t>
  </si>
  <si>
    <t>FUEL_EMI.ktCO2.SK.FBT.FBT.PROC_HEAT.THERM.NG_BIOGAS</t>
  </si>
  <si>
    <t>FUEL_EMI.ktCO2.SK.FBT.FBT.PROC_HEAT.ELEC.ELEC</t>
  </si>
  <si>
    <t>FUEL_EMI.ktCO2.SK.FBT.FBT.PROC_HEAT_MICROW.MICROW.ELEC</t>
  </si>
  <si>
    <t>FUEL_EMI.ktCO2.SK.FBT.FBT.PROCESSING.TOTAL.TOTAL</t>
  </si>
  <si>
    <t>FUEL_EMI.ktCO2.SK.FBT.FBT.PROCESSING.STEAM.SOLIDS</t>
  </si>
  <si>
    <t>FUEL_EMI.ktCO2.SK.FBT.FBT.PROCESSING.STEAM.RFG</t>
  </si>
  <si>
    <t>FUEL_EMI.ktCO2.SK.FBT.FBT.PROCESSING.STEAM.LPG</t>
  </si>
  <si>
    <t>FUEL_EMI.ktCO2.SK.FBT.FBT.PROCESSING.STEAM.DIESEL_LIQBIO</t>
  </si>
  <si>
    <t>FUEL_EMI.ktCO2.SK.FBT.FBT.PROCESSING.STEAM.RFO</t>
  </si>
  <si>
    <t>FUEL_EMI.ktCO2.SK.FBT.FBT.PROCESSING.STEAM.OTHER</t>
  </si>
  <si>
    <t>FUEL_EMI.ktCO2.SK.FBT.FBT.PROCESSING.STEAM.NG_BIOGAS</t>
  </si>
  <si>
    <t>FUEL_EMI.ktCO2.SK.FBT.FBT.PROCESSING.STEAM.DERIVED</t>
  </si>
  <si>
    <t>FUEL_EMI.ktCO2.SK.FBT.FBT.PROCESSING.STEAM.BIOMASS_WASTE</t>
  </si>
  <si>
    <t>FUEL_EMI.ktCO2.SK.FBT.FBT.PROCESSING.STEAM.STEAM_DISTR</t>
  </si>
  <si>
    <t>FUEL_EMI.ktCO2.SK.FBT.FBT.DRYING.TOTAL.TOTAL</t>
  </si>
  <si>
    <t>FUEL_EMI.ktCO2.SK.FBT.FBT.DRYING.THERM.SOLIDS</t>
  </si>
  <si>
    <t>FUEL_EMI.ktCO2.SK.FBT.FBT.DRYING.THERM.LPG</t>
  </si>
  <si>
    <t>FUEL_EMI.ktCO2.SK.FBT.FBT.DRYING.THERM.DIESEL_LIQBIO</t>
  </si>
  <si>
    <t>FUEL_EMI.ktCO2.SK.FBT.FBT.DRYING.THERM.RFO</t>
  </si>
  <si>
    <t>FUEL_EMI.ktCO2.SK.FBT.FBT.DRYING.THERM.NG_BIOGAS</t>
  </si>
  <si>
    <t>FUEL_EMI.ktCO2.SK.FBT.FBT.DRYING_STEAM.TOTAL.TOTAL</t>
  </si>
  <si>
    <t>FUEL_EMI.ktCO2.SK.FBT.FBT.DRYING_STEAM.STEAM.SOLIDS</t>
  </si>
  <si>
    <t>FUEL_EMI.ktCO2.SK.FBT.FBT.DRYING_STEAM.STEAM.RFG</t>
  </si>
  <si>
    <t>FUEL_EMI.ktCO2.SK.FBT.FBT.DRYING_STEAM.STEAM.LPG</t>
  </si>
  <si>
    <t>FUEL_EMI.ktCO2.SK.FBT.FBT.DRYING_STEAM.STEAM.DIESEL_LIQBIO</t>
  </si>
  <si>
    <t>FUEL_EMI.ktCO2.SK.FBT.FBT.DRYING_STEAM.STEAM.RFO</t>
  </si>
  <si>
    <t>FUEL_EMI.ktCO2.SK.FBT.FBT.DRYING_STEAM.STEAM.OTHER</t>
  </si>
  <si>
    <t>FUEL_EMI.ktCO2.SK.FBT.FBT.DRYING_STEAM.STEAM.NG_BIOGAS</t>
  </si>
  <si>
    <t>FUEL_EMI.ktCO2.SK.FBT.FBT.DRYING_STEAM.STEAM.DERIVED</t>
  </si>
  <si>
    <t>FUEL_EMI.ktCO2.SK.FBT.FBT.DRYING_STEAM.STEAM.BIOMASS_WASTE</t>
  </si>
  <si>
    <t>FUEL_EMI.ktCO2.SK.FBT.FBT.DRYING_STEAM.STEAM.STEAM_DISTR</t>
  </si>
  <si>
    <t>FUEL_EMI.ktCO2.SK.FBT.FBT.DRYING_ELEC.ELEC.ELEC</t>
  </si>
  <si>
    <t>FUEL_EMI.ktCO2.SK.FBT.FBT.DRYING_FREEZE.FREEZE_DRY.ELEC</t>
  </si>
  <si>
    <t>FUEL_EMI.ktCO2.SK.FBT.FBT.DRYING_MICROW.MICROW.ELEC</t>
  </si>
  <si>
    <t>FUEL_EMI.ktCO2.SK.FBT.FBT.PROC_COOL_THERM.THERM.NG_BIOGAS</t>
  </si>
  <si>
    <t>FUEL_EMI.ktCO2.SK.FBT.FBT.PROC_COOL.TOTAL.TOTAL</t>
  </si>
  <si>
    <t>FUEL_EMI.ktCO2.SK.FBT.FBT.PROC_COOL.STEAM.SOLIDS</t>
  </si>
  <si>
    <t>FUEL_EMI.ktCO2.SK.FBT.FBT.PROC_COOL.STEAM.RFG</t>
  </si>
  <si>
    <t>FUEL_EMI.ktCO2.SK.FBT.FBT.PROC_COOL.STEAM.LPG</t>
  </si>
  <si>
    <t>FUEL_EMI.ktCO2.SK.FBT.FBT.PROC_COOL.STEAM.DIESEL_LIQBIO</t>
  </si>
  <si>
    <t>FUEL_EMI.ktCO2.SK.FBT.FBT.PROC_COOL.STEAM.RFO</t>
  </si>
  <si>
    <t>FUEL_EMI.ktCO2.SK.FBT.FBT.PROC_COOL.STEAM.OTHER</t>
  </si>
  <si>
    <t>FUEL_EMI.ktCO2.SK.FBT.FBT.PROC_COOL.STEAM.NG_BIOGAS</t>
  </si>
  <si>
    <t>FUEL_EMI.ktCO2.SK.FBT.FBT.PROC_COOL.STEAM.DERIVED</t>
  </si>
  <si>
    <t>FUEL_EMI.ktCO2.SK.FBT.FBT.PROC_COOL.STEAM.BIOMASS_WASTE</t>
  </si>
  <si>
    <t>FUEL_EMI.ktCO2.SK.FBT.FBT.PROC_COOL.STEAM.STEAM_DISTR</t>
  </si>
  <si>
    <t>FUEL_EMI.ktCO2.SK.FBT.FBT.PROC_COOL_ELEC.ELEC.ELEC</t>
  </si>
  <si>
    <t>FUEL_EMI.ktCO2.SK.FBT.FBT.GENERIC.MECH.ELEC</t>
  </si>
  <si>
    <t>VA.Meuro2015.SK.TRE.TRE</t>
  </si>
  <si>
    <t>OUTPUT.index.SK.TRE.TRE</t>
  </si>
  <si>
    <t>CAP.index.SK.TRE.TRE</t>
  </si>
  <si>
    <t>NEWCAP.index.SK.TRE.TRE</t>
  </si>
  <si>
    <t>FEC.ktoe.SK.TRE.TRE.TOTAL.TOTAL.TOTAL</t>
  </si>
  <si>
    <t>FEC.ktoe.SK.TRE.TRE.TOTAL.TOTAL.SOLIDS</t>
  </si>
  <si>
    <t>FEC.ktoe.SK.TRE.TRE.TOTAL.TOTAL.RFG</t>
  </si>
  <si>
    <t>FEC.ktoe.SK.TRE.TRE.TOTAL.TOTAL.LPG</t>
  </si>
  <si>
    <t>FEC.ktoe.SK.TRE.TRE.TOTAL.TOTAL.DIESEL</t>
  </si>
  <si>
    <t>FEC.ktoe.SK.TRE.TRE.TOTAL.TOTAL.RFO</t>
  </si>
  <si>
    <t>FEC.ktoe.SK.TRE.TRE.TOTAL.TOTAL.OTHER</t>
  </si>
  <si>
    <t>FEC.ktoe.SK.TRE.TRE.TOTAL.TOTAL.NG</t>
  </si>
  <si>
    <t>FEC.ktoe.SK.TRE.TRE.TOTAL.TOTAL.DERIVED</t>
  </si>
  <si>
    <t>FEC.ktoe.SK.TRE.TRE.TOTAL.TOTAL.BIOMASS_WASTE</t>
  </si>
  <si>
    <t>FEC.ktoe.SK.TRE.TRE.TOTAL.TOTAL.BIOGAS</t>
  </si>
  <si>
    <t>FEC.ktoe.SK.TRE.TRE.TOTAL.TOTAL.LIQBIO</t>
  </si>
  <si>
    <t>FEC.ktoe.SK.TRE.TRE.TOTAL.TOTAL.SOLAR</t>
  </si>
  <si>
    <t>FEC.ktoe.SK.TRE.TRE.TOTAL.TOTAL.GEO</t>
  </si>
  <si>
    <t>FEC.ktoe.SK.TRE.TRE.TOTAL.TOTAL.AMBIENT</t>
  </si>
  <si>
    <t>FEC.ktoe.SK.TRE.TRE.TOTAL.TOTAL.STEAM_DISTR</t>
  </si>
  <si>
    <t>FEC.ktoe.SK.TRE.TRE.TOTAL.TOTAL.ELEC</t>
  </si>
  <si>
    <t>FEC.ktoe.SK.TRE.TRE.LIGHT.GENERIC.ELEC</t>
  </si>
  <si>
    <t>FEC.ktoe.SK.TRE.TRE.AIRCOMP.GENERIC.ELEC</t>
  </si>
  <si>
    <t>FEC.ktoe.SK.TRE.TRE.MOTOR.GENERIC.ELEC</t>
  </si>
  <si>
    <t>FEC.ktoe.SK.TRE.TRE.FANS.GENERIC.ELEC</t>
  </si>
  <si>
    <t>FEC.ktoe.SK.TRE.TRE.LOW_ENTH.TOTAL.TOTAL</t>
  </si>
  <si>
    <t>FEC.ktoe.SK.TRE.TRE.LOW_ENTH.THERM.DIESEL_LIQBIO</t>
  </si>
  <si>
    <t>FEC.ktoe.SK.TRE.TRE.LOW_ENTH.THERM.NG_BIOGAS</t>
  </si>
  <si>
    <t>FEC.ktoe.SK.TRE.TRE.LOW_ENTH.THERM.SOLAR_GEO</t>
  </si>
  <si>
    <t>FEC.ktoe.SK.TRE.TRE.LOW_ENTH.HP.AMBIENT</t>
  </si>
  <si>
    <t>FEC.ktoe.SK.TRE.TRE.LOW_ENTH.THERM.ELEC</t>
  </si>
  <si>
    <t>Trans. Eq.: Foundries</t>
  </si>
  <si>
    <t>Trans. Eq.: Thermal Foundries</t>
  </si>
  <si>
    <t>FEC.ktoe.SK.TRE.TRE.FOUNDRY.THERM.TOTAL</t>
  </si>
  <si>
    <t>FEC.ktoe.SK.TRE.TRE.FOUNDRY.THERM.SOLIDS</t>
  </si>
  <si>
    <t>FEC.ktoe.SK.TRE.TRE.FOUNDRY.THERM.LPG</t>
  </si>
  <si>
    <t>FEC.ktoe.SK.TRE.TRE.FOUNDRY.THERM.DIESEL_LIQBIO</t>
  </si>
  <si>
    <t>FEC.ktoe.SK.TRE.TRE.FOUNDRY.THERM.RFO</t>
  </si>
  <si>
    <t>FEC.ktoe.SK.TRE.TRE.FOUNDRY.THERM.NG_BIOGAS</t>
  </si>
  <si>
    <t>Trans. Eq.: Electric Foundries</t>
  </si>
  <si>
    <t>FEC.ktoe.SK.TRE.TRE.FOUNDRY.ELEC.ELEC</t>
  </si>
  <si>
    <t>Trans. Eq.: Connection techniques</t>
  </si>
  <si>
    <t>Trans. Eq.: Thermal connection</t>
  </si>
  <si>
    <t>FEC.ktoe.SK.TRE.TRE.CONNECTION_THERM.THERM.NG_BIOGAS</t>
  </si>
  <si>
    <t>Trans. Eq.: Electric connection</t>
  </si>
  <si>
    <t>FEC.ktoe.SK.TRE.TRE.CONNECTION_ELEC.ELEC.ELEC</t>
  </si>
  <si>
    <t>Trans. Eq.: Heat treatment</t>
  </si>
  <si>
    <t>Trans. Eq.: Heat treatment - Thermal</t>
  </si>
  <si>
    <t>FEC.ktoe.SK.TRE.TRE.HEAT_TREAT.THERM.TOTAL</t>
  </si>
  <si>
    <t>FEC.ktoe.SK.TRE.TRE.HEAT_TREAT.THERM.SOLIDS</t>
  </si>
  <si>
    <t>FEC.ktoe.SK.TRE.TRE.HEAT_TREAT.THERM.LPG</t>
  </si>
  <si>
    <t>FEC.ktoe.SK.TRE.TRE.HEAT_TREAT.THERM.DIESEL_LIQBIO</t>
  </si>
  <si>
    <t>FEC.ktoe.SK.TRE.TRE.HEAT_TREAT.THERM.RFO</t>
  </si>
  <si>
    <t>FEC.ktoe.SK.TRE.TRE.HEAT_TREAT.THERM.NG_BIOGAS</t>
  </si>
  <si>
    <t>Trans. Eq.: Heat treatment - Electric</t>
  </si>
  <si>
    <t>FEC.ktoe.SK.TRE.TRE.HEAT_TREAT.ELEC.ELEC</t>
  </si>
  <si>
    <t>Trans. Eq.: Steam processing</t>
  </si>
  <si>
    <t>FEC.ktoe.SK.TRE.TRE.PROCESSING.TOTAL.TOTAL</t>
  </si>
  <si>
    <t>FEC.ktoe.SK.TRE.TRE.PROCESSING.STEAM.SOLIDS</t>
  </si>
  <si>
    <t>FEC.ktoe.SK.TRE.TRE.PROCESSING.STEAM.RFG</t>
  </si>
  <si>
    <t>FEC.ktoe.SK.TRE.TRE.PROCESSING.STEAM.LPG</t>
  </si>
  <si>
    <t>FEC.ktoe.SK.TRE.TRE.PROCESSING.STEAM.DIESEL_LIQBIO</t>
  </si>
  <si>
    <t>FEC.ktoe.SK.TRE.TRE.PROCESSING.STEAM.RFO</t>
  </si>
  <si>
    <t>FEC.ktoe.SK.TRE.TRE.PROCESSING.STEAM.OTHER</t>
  </si>
  <si>
    <t>FEC.ktoe.SK.TRE.TRE.PROCESSING.STEAM.NG_BIOGAS</t>
  </si>
  <si>
    <t>FEC.ktoe.SK.TRE.TRE.PROCESSING.STEAM.DERIVED</t>
  </si>
  <si>
    <t>FEC.ktoe.SK.TRE.TRE.PROCESSING.STEAM.BIOMASS_WASTE</t>
  </si>
  <si>
    <t>FEC.ktoe.SK.TRE.TRE.PROCESSING.STEAM.STEAM_DISTR</t>
  </si>
  <si>
    <t>Trans. Eq.: General machinery</t>
  </si>
  <si>
    <t>FEC.ktoe.SK.TRE.TRE.GENERIC.MECH.ELEC</t>
  </si>
  <si>
    <t>Trans. Eq.: Product finishing</t>
  </si>
  <si>
    <t>FEC.ktoe.SK.TRE.TRE.FINISHING.THERM.ELEC</t>
  </si>
  <si>
    <t>UED.ktoe.SK.TRE.TRE.TOTAL.TOTAL.TOTAL</t>
  </si>
  <si>
    <t>UED.ktoe.SK.TRE.TRE.LIGHT.GENERIC.ELEC</t>
  </si>
  <si>
    <t>UED.ktoe.SK.TRE.TRE.AIRCOMP.GENERIC.ELEC</t>
  </si>
  <si>
    <t>UED.ktoe.SK.TRE.TRE.MOTOR.GENERIC.ELEC</t>
  </si>
  <si>
    <t>UED.ktoe.SK.TRE.TRE.FANS.GENERIC.ELEC</t>
  </si>
  <si>
    <t>UED.ktoe.SK.TRE.TRE.LOW_ENTH.TOTAL.TOTAL</t>
  </si>
  <si>
    <t>UED.ktoe.SK.TRE.TRE.LOW_ENTH.THERM.DIESEL_LIQBIO</t>
  </si>
  <si>
    <t>UED.ktoe.SK.TRE.TRE.LOW_ENTH.THERM.NG_BIOGAS</t>
  </si>
  <si>
    <t>UED.ktoe.SK.TRE.TRE.LOW_ENTH.THERM.SOLAR_GEO</t>
  </si>
  <si>
    <t>UED.ktoe.SK.TRE.TRE.LOW_ENTH.HP.AMBIENT</t>
  </si>
  <si>
    <t>UED.ktoe.SK.TRE.TRE.LOW_ENTH.THERM.ELEC</t>
  </si>
  <si>
    <t>UED.ktoe.SK.TRE.TRE.FOUNDRY.THERM.TOTAL</t>
  </si>
  <si>
    <t>UED.ktoe.SK.TRE.TRE.FOUNDRY.THERM.SOLIDS</t>
  </si>
  <si>
    <t>UED.ktoe.SK.TRE.TRE.FOUNDRY.THERM.LPG</t>
  </si>
  <si>
    <t>UED.ktoe.SK.TRE.TRE.FOUNDRY.THERM.DIESEL_LIQBIO</t>
  </si>
  <si>
    <t>UED.ktoe.SK.TRE.TRE.FOUNDRY.THERM.RFO</t>
  </si>
  <si>
    <t>UED.ktoe.SK.TRE.TRE.FOUNDRY.THERM.NG_BIOGAS</t>
  </si>
  <si>
    <t>UED.ktoe.SK.TRE.TRE.FOUNDRY.ELEC.ELEC</t>
  </si>
  <si>
    <t>UED.ktoe.SK.TRE.TRE.CONNECTION_THERM.THERM.NG_BIOGAS</t>
  </si>
  <si>
    <t>UED.ktoe.SK.TRE.TRE.CONNECTION_ELEC.ELEC.ELEC</t>
  </si>
  <si>
    <t>UED.ktoe.SK.TRE.TRE.HEAT_TREAT.THERM.TOTAL</t>
  </si>
  <si>
    <t>UED.ktoe.SK.TRE.TRE.HEAT_TREAT.THERM.SOLIDS</t>
  </si>
  <si>
    <t>UED.ktoe.SK.TRE.TRE.HEAT_TREAT.THERM.LPG</t>
  </si>
  <si>
    <t>UED.ktoe.SK.TRE.TRE.HEAT_TREAT.THERM.DIESEL_LIQBIO</t>
  </si>
  <si>
    <t>UED.ktoe.SK.TRE.TRE.HEAT_TREAT.THERM.RFO</t>
  </si>
  <si>
    <t>UED.ktoe.SK.TRE.TRE.HEAT_TREAT.THERM.NG_BIOGAS</t>
  </si>
  <si>
    <t>UED.ktoe.SK.TRE.TRE.HEAT_TREAT.ELEC.ELEC</t>
  </si>
  <si>
    <t>UED.ktoe.SK.TRE.TRE.PROCESSING.TOTAL.TOTAL</t>
  </si>
  <si>
    <t>UED.ktoe.SK.TRE.TRE.PROCESSING.STEAM.SOLIDS</t>
  </si>
  <si>
    <t>UED.ktoe.SK.TRE.TRE.PROCESSING.STEAM.RFG</t>
  </si>
  <si>
    <t>UED.ktoe.SK.TRE.TRE.PROCESSING.STEAM.LPG</t>
  </si>
  <si>
    <t>UED.ktoe.SK.TRE.TRE.PROCESSING.STEAM.DIESEL_LIQBIO</t>
  </si>
  <si>
    <t>UED.ktoe.SK.TRE.TRE.PROCESSING.STEAM.RFO</t>
  </si>
  <si>
    <t>UED.ktoe.SK.TRE.TRE.PROCESSING.STEAM.OTHER</t>
  </si>
  <si>
    <t>UED.ktoe.SK.TRE.TRE.PROCESSING.STEAM.NG_BIOGAS</t>
  </si>
  <si>
    <t>UED.ktoe.SK.TRE.TRE.PROCESSING.STEAM.DERIVED</t>
  </si>
  <si>
    <t>UED.ktoe.SK.TRE.TRE.PROCESSING.STEAM.BIOMASS_WASTE</t>
  </si>
  <si>
    <t>UED.ktoe.SK.TRE.TRE.PROCESSING.STEAM.STEAM_DISTR</t>
  </si>
  <si>
    <t>UED.ktoe.SK.TRE.TRE.GENERIC.MECH.ELEC</t>
  </si>
  <si>
    <t>UED.ktoe.SK.TRE.TRE.FINISHING.THERM.ELEC</t>
  </si>
  <si>
    <t>FUEL_EMI.ktCO2.SK.TRE.TRE.TOTAL.TOTAL.TOTAL</t>
  </si>
  <si>
    <t>FUEL_EMI.ktCO2.SK.TRE.TRE.LIGHT.GENERIC.ELEC</t>
  </si>
  <si>
    <t>FUEL_EMI.ktCO2.SK.TRE.TRE.AIRCOMP.GENERIC.ELEC</t>
  </si>
  <si>
    <t>FUEL_EMI.ktCO2.SK.TRE.TRE.MOTOR.GENERIC.ELEC</t>
  </si>
  <si>
    <t>FUEL_EMI.ktCO2.SK.TRE.TRE.FANS.GENERIC.ELEC</t>
  </si>
  <si>
    <t>FUEL_EMI.ktCO2.SK.TRE.TRE.LOW_ENTH.TOTAL.TOTAL</t>
  </si>
  <si>
    <t>FUEL_EMI.ktCO2.SK.TRE.TRE.LOW_ENTH.THERM.DIESEL_LIQBIO</t>
  </si>
  <si>
    <t>FUEL_EMI.ktCO2.SK.TRE.TRE.LOW_ENTH.THERM.NG_BIOGAS</t>
  </si>
  <si>
    <t>FUEL_EMI.ktCO2.SK.TRE.TRE.LOW_ENTH.THERM.SOLAR_GEO</t>
  </si>
  <si>
    <t>FUEL_EMI.ktCO2.SK.TRE.TRE.LOW_ENTH.HP.AMBIENT</t>
  </si>
  <si>
    <t>FUEL_EMI.ktCO2.SK.TRE.TRE.LOW_ENTH.THERM.ELEC</t>
  </si>
  <si>
    <t>FUEL_EMI.ktCO2.SK.TRE.TRE.FOUNDRY.THERM.TOTAL</t>
  </si>
  <si>
    <t>FUEL_EMI.ktCO2.SK.TRE.TRE.FOUNDRY.THERM.SOLIDS</t>
  </si>
  <si>
    <t>FUEL_EMI.ktCO2.SK.TRE.TRE.FOUNDRY.THERM.LPG</t>
  </si>
  <si>
    <t>FUEL_EMI.ktCO2.SK.TRE.TRE.FOUNDRY.THERM.DIESEL_LIQBIO</t>
  </si>
  <si>
    <t>FUEL_EMI.ktCO2.SK.TRE.TRE.FOUNDRY.THERM.RFO</t>
  </si>
  <si>
    <t>FUEL_EMI.ktCO2.SK.TRE.TRE.FOUNDRY.THERM.NG_BIOGAS</t>
  </si>
  <si>
    <t>FUEL_EMI.ktCO2.SK.TRE.TRE.FOUNDRY.ELEC.ELEC</t>
  </si>
  <si>
    <t>FUEL_EMI.ktCO2.SK.TRE.TRE.CONNECTION_THERM.THERM.NG_BIOGAS</t>
  </si>
  <si>
    <t>FUEL_EMI.ktCO2.SK.TRE.TRE.CONNECTION_ELEC.ELEC.ELEC</t>
  </si>
  <si>
    <t>FUEL_EMI.ktCO2.SK.TRE.TRE.HEAT_TREAT.THERM.TOTAL</t>
  </si>
  <si>
    <t>FUEL_EMI.ktCO2.SK.TRE.TRE.HEAT_TREAT.THERM.SOLIDS</t>
  </si>
  <si>
    <t>FUEL_EMI.ktCO2.SK.TRE.TRE.HEAT_TREAT.THERM.LPG</t>
  </si>
  <si>
    <t>FUEL_EMI.ktCO2.SK.TRE.TRE.HEAT_TREAT.THERM.DIESEL_LIQBIO</t>
  </si>
  <si>
    <t>FUEL_EMI.ktCO2.SK.TRE.TRE.HEAT_TREAT.THERM.RFO</t>
  </si>
  <si>
    <t>FUEL_EMI.ktCO2.SK.TRE.TRE.HEAT_TREAT.THERM.NG_BIOGAS</t>
  </si>
  <si>
    <t>FUEL_EMI.ktCO2.SK.TRE.TRE.HEAT_TREAT.ELEC.ELEC</t>
  </si>
  <si>
    <t>FUEL_EMI.ktCO2.SK.TRE.TRE.PROCESSING.TOTAL.TOTAL</t>
  </si>
  <si>
    <t>FUEL_EMI.ktCO2.SK.TRE.TRE.PROCESSING.STEAM.SOLIDS</t>
  </si>
  <si>
    <t>FUEL_EMI.ktCO2.SK.TRE.TRE.PROCESSING.STEAM.RFG</t>
  </si>
  <si>
    <t>FUEL_EMI.ktCO2.SK.TRE.TRE.PROCESSING.STEAM.LPG</t>
  </si>
  <si>
    <t>FUEL_EMI.ktCO2.SK.TRE.TRE.PROCESSING.STEAM.DIESEL_LIQBIO</t>
  </si>
  <si>
    <t>FUEL_EMI.ktCO2.SK.TRE.TRE.PROCESSING.STEAM.RFO</t>
  </si>
  <si>
    <t>FUEL_EMI.ktCO2.SK.TRE.TRE.PROCESSING.STEAM.OTHER</t>
  </si>
  <si>
    <t>FUEL_EMI.ktCO2.SK.TRE.TRE.PROCESSING.STEAM.NG_BIOGAS</t>
  </si>
  <si>
    <t>FUEL_EMI.ktCO2.SK.TRE.TRE.PROCESSING.STEAM.DERIVED</t>
  </si>
  <si>
    <t>FUEL_EMI.ktCO2.SK.TRE.TRE.PROCESSING.STEAM.BIOMASS_WASTE</t>
  </si>
  <si>
    <t>FUEL_EMI.ktCO2.SK.TRE.TRE.PROCESSING.STEAM.STEAM_DISTR</t>
  </si>
  <si>
    <t>FUEL_EMI.ktCO2.SK.TRE.TRE.GENERIC.MECH.ELEC</t>
  </si>
  <si>
    <t>FUEL_EMI.ktCO2.SK.TRE.TRE.FINISHING.THERM.ELEC</t>
  </si>
  <si>
    <t>VA.Meuro2015.SK.MAE.MAE</t>
  </si>
  <si>
    <t>OUTPUT.index.SK.MAE.MAE</t>
  </si>
  <si>
    <t>CAP.index.SK.MAE.MAE</t>
  </si>
  <si>
    <t>NEWCAP.index.SK.MAE.MAE</t>
  </si>
  <si>
    <t>FEC.ktoe.SK.MAE.MAE.TOTAL.TOTAL.TOTAL</t>
  </si>
  <si>
    <t>FEC.ktoe.SK.MAE.MAE.TOTAL.TOTAL.SOLIDS</t>
  </si>
  <si>
    <t>FEC.ktoe.SK.MAE.MAE.TOTAL.TOTAL.RFG</t>
  </si>
  <si>
    <t>FEC.ktoe.SK.MAE.MAE.TOTAL.TOTAL.LPG</t>
  </si>
  <si>
    <t>FEC.ktoe.SK.MAE.MAE.TOTAL.TOTAL.DIESEL</t>
  </si>
  <si>
    <t>FEC.ktoe.SK.MAE.MAE.TOTAL.TOTAL.RFO</t>
  </si>
  <si>
    <t>FEC.ktoe.SK.MAE.MAE.TOTAL.TOTAL.OTHER</t>
  </si>
  <si>
    <t>FEC.ktoe.SK.MAE.MAE.TOTAL.TOTAL.NG</t>
  </si>
  <si>
    <t>FEC.ktoe.SK.MAE.MAE.TOTAL.TOTAL.DERIVED</t>
  </si>
  <si>
    <t>FEC.ktoe.SK.MAE.MAE.TOTAL.TOTAL.BIOMASS_WASTE</t>
  </si>
  <si>
    <t>FEC.ktoe.SK.MAE.MAE.TOTAL.TOTAL.BIOGAS</t>
  </si>
  <si>
    <t>FEC.ktoe.SK.MAE.MAE.TOTAL.TOTAL.LIQBIO</t>
  </si>
  <si>
    <t>FEC.ktoe.SK.MAE.MAE.TOTAL.TOTAL.SOLAR</t>
  </si>
  <si>
    <t>FEC.ktoe.SK.MAE.MAE.TOTAL.TOTAL.GEO</t>
  </si>
  <si>
    <t>FEC.ktoe.SK.MAE.MAE.TOTAL.TOTAL.AMBIENT</t>
  </si>
  <si>
    <t>FEC.ktoe.SK.MAE.MAE.TOTAL.TOTAL.STEAM_DISTR</t>
  </si>
  <si>
    <t>FEC.ktoe.SK.MAE.MAE.TOTAL.TOTAL.ELEC</t>
  </si>
  <si>
    <t>FEC.ktoe.SK.MAE.MAE.LIGHT.GENERIC.ELEC</t>
  </si>
  <si>
    <t>FEC.ktoe.SK.MAE.MAE.AIRCOMP.GENERIC.ELEC</t>
  </si>
  <si>
    <t>FEC.ktoe.SK.MAE.MAE.MOTOR.GENERIC.ELEC</t>
  </si>
  <si>
    <t>FEC.ktoe.SK.MAE.MAE.FANS.GENERIC.ELEC</t>
  </si>
  <si>
    <t>FEC.ktoe.SK.MAE.MAE.LOW_ENTH.TOTAL.TOTAL</t>
  </si>
  <si>
    <t>FEC.ktoe.SK.MAE.MAE.LOW_ENTH.THERM.DIESEL_LIQBIO</t>
  </si>
  <si>
    <t>FEC.ktoe.SK.MAE.MAE.LOW_ENTH.THERM.NG_BIOGAS</t>
  </si>
  <si>
    <t>FEC.ktoe.SK.MAE.MAE.LOW_ENTH.THERM.SOLAR_GEO</t>
  </si>
  <si>
    <t>FEC.ktoe.SK.MAE.MAE.LOW_ENTH.HP.AMBIENT</t>
  </si>
  <si>
    <t>FEC.ktoe.SK.MAE.MAE.LOW_ENTH.THERM.ELEC</t>
  </si>
  <si>
    <t>Mach. Eq.: Foundries</t>
  </si>
  <si>
    <t>Mach. Eq.: Thermal Foundries</t>
  </si>
  <si>
    <t>FEC.ktoe.SK.MAE.MAE.FOUNDRY.THERM.TOTAL</t>
  </si>
  <si>
    <t>FEC.ktoe.SK.MAE.MAE.FOUNDRY.THERM.SOLIDS</t>
  </si>
  <si>
    <t>FEC.ktoe.SK.MAE.MAE.FOUNDRY.THERM.LPG</t>
  </si>
  <si>
    <t>FEC.ktoe.SK.MAE.MAE.FOUNDRY.THERM.DIESEL_LIQBIO</t>
  </si>
  <si>
    <t>FEC.ktoe.SK.MAE.MAE.FOUNDRY.THERM.RFO</t>
  </si>
  <si>
    <t>FEC.ktoe.SK.MAE.MAE.FOUNDRY.THERM.NG_BIOGAS</t>
  </si>
  <si>
    <t>Mach. Eq.: Electric Foundries</t>
  </si>
  <si>
    <t>FEC.ktoe.SK.MAE.MAE.FOUNDRY.ELEC.ELEC</t>
  </si>
  <si>
    <t>Mach. Eq.: Connection techniques</t>
  </si>
  <si>
    <t>Mach. Eq.: Thermal connection</t>
  </si>
  <si>
    <t>FEC.ktoe.SK.MAE.MAE.CONNECTION_THERM.THERM.NG_BIOGAS</t>
  </si>
  <si>
    <t>Mach. Eq.: Electric connection</t>
  </si>
  <si>
    <t>FEC.ktoe.SK.MAE.MAE.CONNECTION_ELEC.ELEC.ELEC</t>
  </si>
  <si>
    <t>Mach. Eq.: Heat treatment</t>
  </si>
  <si>
    <t>Mach. Eq.: Heat treatment - Thermal</t>
  </si>
  <si>
    <t>FEC.ktoe.SK.MAE.MAE.HEAT_TREAT.THERM.TOTAL</t>
  </si>
  <si>
    <t>FEC.ktoe.SK.MAE.MAE.HEAT_TREAT.THERM.SOLIDS</t>
  </si>
  <si>
    <t>FEC.ktoe.SK.MAE.MAE.HEAT_TREAT.THERM.LPG</t>
  </si>
  <si>
    <t>FEC.ktoe.SK.MAE.MAE.HEAT_TREAT.THERM.DIESEL_LIQBIO</t>
  </si>
  <si>
    <t>FEC.ktoe.SK.MAE.MAE.HEAT_TREAT.THERM.RFO</t>
  </si>
  <si>
    <t>FEC.ktoe.SK.MAE.MAE.HEAT_TREAT.THERM.NG_BIOGAS</t>
  </si>
  <si>
    <t>Mach. Eq.: Heat treatment - Electric</t>
  </si>
  <si>
    <t>FEC.ktoe.SK.MAE.MAE.HEAT_TREAT.ELEC.ELEC</t>
  </si>
  <si>
    <t>Mach. Eq.: Steam processing</t>
  </si>
  <si>
    <t>FEC.ktoe.SK.MAE.MAE.PROCESSING.TOTAL.TOTAL</t>
  </si>
  <si>
    <t>FEC.ktoe.SK.MAE.MAE.PROCESSING.STEAM.SOLIDS</t>
  </si>
  <si>
    <t>FEC.ktoe.SK.MAE.MAE.PROCESSING.STEAM.RFG</t>
  </si>
  <si>
    <t>FEC.ktoe.SK.MAE.MAE.PROCESSING.STEAM.LPG</t>
  </si>
  <si>
    <t>FEC.ktoe.SK.MAE.MAE.PROCESSING.STEAM.DIESEL_LIQBIO</t>
  </si>
  <si>
    <t>FEC.ktoe.SK.MAE.MAE.PROCESSING.STEAM.RFO</t>
  </si>
  <si>
    <t>FEC.ktoe.SK.MAE.MAE.PROCESSING.STEAM.OTHER</t>
  </si>
  <si>
    <t>FEC.ktoe.SK.MAE.MAE.PROCESSING.STEAM.NG_BIOGAS</t>
  </si>
  <si>
    <t>FEC.ktoe.SK.MAE.MAE.PROCESSING.STEAM.DERIVED</t>
  </si>
  <si>
    <t>FEC.ktoe.SK.MAE.MAE.PROCESSING.STEAM.BIOMASS_WASTE</t>
  </si>
  <si>
    <t>FEC.ktoe.SK.MAE.MAE.PROCESSING.STEAM.STEAM_DISTR</t>
  </si>
  <si>
    <t>Mach. Eq.: General machinery</t>
  </si>
  <si>
    <t>FEC.ktoe.SK.MAE.MAE.GENERIC.MECH.ELEC</t>
  </si>
  <si>
    <t>Mach. Eq.: Product finishing</t>
  </si>
  <si>
    <t>FEC.ktoe.SK.MAE.MAE.FINISHING.THERM.ELEC</t>
  </si>
  <si>
    <t>UED.ktoe.SK.MAE.MAE.TOTAL.TOTAL.TOTAL</t>
  </si>
  <si>
    <t>UED.ktoe.SK.MAE.MAE.LIGHT.GENERIC.ELEC</t>
  </si>
  <si>
    <t>UED.ktoe.SK.MAE.MAE.AIRCOMP.GENERIC.ELEC</t>
  </si>
  <si>
    <t>UED.ktoe.SK.MAE.MAE.MOTOR.GENERIC.ELEC</t>
  </si>
  <si>
    <t>UED.ktoe.SK.MAE.MAE.FANS.GENERIC.ELEC</t>
  </si>
  <si>
    <t>UED.ktoe.SK.MAE.MAE.LOW_ENTH.TOTAL.TOTAL</t>
  </si>
  <si>
    <t>UED.ktoe.SK.MAE.MAE.LOW_ENTH.THERM.DIESEL_LIQBIO</t>
  </si>
  <si>
    <t>UED.ktoe.SK.MAE.MAE.LOW_ENTH.THERM.NG_BIOGAS</t>
  </si>
  <si>
    <t>UED.ktoe.SK.MAE.MAE.LOW_ENTH.THERM.SOLAR_GEO</t>
  </si>
  <si>
    <t>UED.ktoe.SK.MAE.MAE.LOW_ENTH.HP.AMBIENT</t>
  </si>
  <si>
    <t>UED.ktoe.SK.MAE.MAE.LOW_ENTH.THERM.ELEC</t>
  </si>
  <si>
    <t>UED.ktoe.SK.MAE.MAE.FOUNDRY.THERM.TOTAL</t>
  </si>
  <si>
    <t>UED.ktoe.SK.MAE.MAE.FOUNDRY.THERM.SOLIDS</t>
  </si>
  <si>
    <t>UED.ktoe.SK.MAE.MAE.FOUNDRY.THERM.LPG</t>
  </si>
  <si>
    <t>UED.ktoe.SK.MAE.MAE.FOUNDRY.THERM.DIESEL_LIQBIO</t>
  </si>
  <si>
    <t>UED.ktoe.SK.MAE.MAE.FOUNDRY.THERM.RFO</t>
  </si>
  <si>
    <t>UED.ktoe.SK.MAE.MAE.FOUNDRY.THERM.NG_BIOGAS</t>
  </si>
  <si>
    <t>UED.ktoe.SK.MAE.MAE.FOUNDRY.ELEC.ELEC</t>
  </si>
  <si>
    <t>UED.ktoe.SK.MAE.MAE.CONNECTION_THERM.THERM.NG_BIOGAS</t>
  </si>
  <si>
    <t>UED.ktoe.SK.MAE.MAE.CONNECTION_ELEC.ELEC.ELEC</t>
  </si>
  <si>
    <t>UED.ktoe.SK.MAE.MAE.HEAT_TREAT.THERM.TOTAL</t>
  </si>
  <si>
    <t>UED.ktoe.SK.MAE.MAE.HEAT_TREAT.THERM.SOLIDS</t>
  </si>
  <si>
    <t>UED.ktoe.SK.MAE.MAE.HEAT_TREAT.THERM.LPG</t>
  </si>
  <si>
    <t>UED.ktoe.SK.MAE.MAE.HEAT_TREAT.THERM.DIESEL_LIQBIO</t>
  </si>
  <si>
    <t>UED.ktoe.SK.MAE.MAE.HEAT_TREAT.THERM.RFO</t>
  </si>
  <si>
    <t>UED.ktoe.SK.MAE.MAE.HEAT_TREAT.THERM.NG_BIOGAS</t>
  </si>
  <si>
    <t>UED.ktoe.SK.MAE.MAE.HEAT_TREAT.ELEC.ELEC</t>
  </si>
  <si>
    <t>UED.ktoe.SK.MAE.MAE.PROCESSING.TOTAL.TOTAL</t>
  </si>
  <si>
    <t>UED.ktoe.SK.MAE.MAE.PROCESSING.STEAM.SOLIDS</t>
  </si>
  <si>
    <t>UED.ktoe.SK.MAE.MAE.PROCESSING.STEAM.RFG</t>
  </si>
  <si>
    <t>UED.ktoe.SK.MAE.MAE.PROCESSING.STEAM.LPG</t>
  </si>
  <si>
    <t>UED.ktoe.SK.MAE.MAE.PROCESSING.STEAM.DIESEL_LIQBIO</t>
  </si>
  <si>
    <t>UED.ktoe.SK.MAE.MAE.PROCESSING.STEAM.RFO</t>
  </si>
  <si>
    <t>UED.ktoe.SK.MAE.MAE.PROCESSING.STEAM.OTHER</t>
  </si>
  <si>
    <t>UED.ktoe.SK.MAE.MAE.PROCESSING.STEAM.NG_BIOGAS</t>
  </si>
  <si>
    <t>UED.ktoe.SK.MAE.MAE.PROCESSING.STEAM.DERIVED</t>
  </si>
  <si>
    <t>UED.ktoe.SK.MAE.MAE.PROCESSING.STEAM.BIOMASS_WASTE</t>
  </si>
  <si>
    <t>UED.ktoe.SK.MAE.MAE.PROCESSING.STEAM.STEAM_DISTR</t>
  </si>
  <si>
    <t>UED.ktoe.SK.MAE.MAE.GENERIC.MECH.ELEC</t>
  </si>
  <si>
    <t>UED.ktoe.SK.MAE.MAE.FINISHING.THERM.ELEC</t>
  </si>
  <si>
    <t>FUEL_EMI.ktCO2.SK.MAE.MAE.TOTAL.TOTAL.TOTAL</t>
  </si>
  <si>
    <t>FUEL_EMI.ktCO2.SK.MAE.MAE.LIGHT.GENERIC.ELEC</t>
  </si>
  <si>
    <t>FUEL_EMI.ktCO2.SK.MAE.MAE.AIRCOMP.GENERIC.ELEC</t>
  </si>
  <si>
    <t>FUEL_EMI.ktCO2.SK.MAE.MAE.MOTOR.GENERIC.ELEC</t>
  </si>
  <si>
    <t>FUEL_EMI.ktCO2.SK.MAE.MAE.FANS.GENERIC.ELEC</t>
  </si>
  <si>
    <t>FUEL_EMI.ktCO2.SK.MAE.MAE.LOW_ENTH.TOTAL.TOTAL</t>
  </si>
  <si>
    <t>FUEL_EMI.ktCO2.SK.MAE.MAE.LOW_ENTH.THERM.DIESEL_LIQBIO</t>
  </si>
  <si>
    <t>FUEL_EMI.ktCO2.SK.MAE.MAE.LOW_ENTH.THERM.NG_BIOGAS</t>
  </si>
  <si>
    <t>FUEL_EMI.ktCO2.SK.MAE.MAE.LOW_ENTH.THERM.SOLAR_GEO</t>
  </si>
  <si>
    <t>FUEL_EMI.ktCO2.SK.MAE.MAE.LOW_ENTH.HP.AMBIENT</t>
  </si>
  <si>
    <t>FUEL_EMI.ktCO2.SK.MAE.MAE.LOW_ENTH.THERM.ELEC</t>
  </si>
  <si>
    <t>FUEL_EMI.ktCO2.SK.MAE.MAE.FOUNDRY.THERM.TOTAL</t>
  </si>
  <si>
    <t>FUEL_EMI.ktCO2.SK.MAE.MAE.FOUNDRY.THERM.SOLIDS</t>
  </si>
  <si>
    <t>FUEL_EMI.ktCO2.SK.MAE.MAE.FOUNDRY.THERM.LPG</t>
  </si>
  <si>
    <t>FUEL_EMI.ktCO2.SK.MAE.MAE.FOUNDRY.THERM.DIESEL_LIQBIO</t>
  </si>
  <si>
    <t>FUEL_EMI.ktCO2.SK.MAE.MAE.FOUNDRY.THERM.RFO</t>
  </si>
  <si>
    <t>FUEL_EMI.ktCO2.SK.MAE.MAE.FOUNDRY.THERM.NG_BIOGAS</t>
  </si>
  <si>
    <t>FUEL_EMI.ktCO2.SK.MAE.MAE.FOUNDRY.ELEC.ELEC</t>
  </si>
  <si>
    <t>FUEL_EMI.ktCO2.SK.MAE.MAE.CONNECTION_THERM.THERM.NG_BIOGAS</t>
  </si>
  <si>
    <t>FUEL_EMI.ktCO2.SK.MAE.MAE.CONNECTION_ELEC.ELEC.ELEC</t>
  </si>
  <si>
    <t>FUEL_EMI.ktCO2.SK.MAE.MAE.HEAT_TREAT.THERM.TOTAL</t>
  </si>
  <si>
    <t>FUEL_EMI.ktCO2.SK.MAE.MAE.HEAT_TREAT.THERM.SOLIDS</t>
  </si>
  <si>
    <t>FUEL_EMI.ktCO2.SK.MAE.MAE.HEAT_TREAT.THERM.LPG</t>
  </si>
  <si>
    <t>FUEL_EMI.ktCO2.SK.MAE.MAE.HEAT_TREAT.THERM.DIESEL_LIQBIO</t>
  </si>
  <si>
    <t>FUEL_EMI.ktCO2.SK.MAE.MAE.HEAT_TREAT.THERM.RFO</t>
  </si>
  <si>
    <t>FUEL_EMI.ktCO2.SK.MAE.MAE.HEAT_TREAT.THERM.NG_BIOGAS</t>
  </si>
  <si>
    <t>FUEL_EMI.ktCO2.SK.MAE.MAE.HEAT_TREAT.ELEC.ELEC</t>
  </si>
  <si>
    <t>FUEL_EMI.ktCO2.SK.MAE.MAE.PROCESSING.TOTAL.TOTAL</t>
  </si>
  <si>
    <t>FUEL_EMI.ktCO2.SK.MAE.MAE.PROCESSING.STEAM.SOLIDS</t>
  </si>
  <si>
    <t>FUEL_EMI.ktCO2.SK.MAE.MAE.PROCESSING.STEAM.RFG</t>
  </si>
  <si>
    <t>FUEL_EMI.ktCO2.SK.MAE.MAE.PROCESSING.STEAM.LPG</t>
  </si>
  <si>
    <t>FUEL_EMI.ktCO2.SK.MAE.MAE.PROCESSING.STEAM.DIESEL_LIQBIO</t>
  </si>
  <si>
    <t>FUEL_EMI.ktCO2.SK.MAE.MAE.PROCESSING.STEAM.RFO</t>
  </si>
  <si>
    <t>FUEL_EMI.ktCO2.SK.MAE.MAE.PROCESSING.STEAM.OTHER</t>
  </si>
  <si>
    <t>FUEL_EMI.ktCO2.SK.MAE.MAE.PROCESSING.STEAM.NG_BIOGAS</t>
  </si>
  <si>
    <t>FUEL_EMI.ktCO2.SK.MAE.MAE.PROCESSING.STEAM.DERIVED</t>
  </si>
  <si>
    <t>FUEL_EMI.ktCO2.SK.MAE.MAE.PROCESSING.STEAM.BIOMASS_WASTE</t>
  </si>
  <si>
    <t>FUEL_EMI.ktCO2.SK.MAE.MAE.PROCESSING.STEAM.STEAM_DISTR</t>
  </si>
  <si>
    <t>FUEL_EMI.ktCO2.SK.MAE.MAE.GENERIC.MECH.ELEC</t>
  </si>
  <si>
    <t>FUEL_EMI.ktCO2.SK.MAE.MAE.FINISHING.THERM.ELEC</t>
  </si>
  <si>
    <t>VA.Meuro2015.SK.TEL.TEL</t>
  </si>
  <si>
    <t>OUTPUT.index.SK.TEL.TEL</t>
  </si>
  <si>
    <t>CAP.index.SK.TEL.TEL</t>
  </si>
  <si>
    <t>NEWCAP.index.SK.TEL.TEL</t>
  </si>
  <si>
    <t>FEC.ktoe.SK.TEL.TEL.TOTAL.TOTAL.TOTAL</t>
  </si>
  <si>
    <t>FEC.ktoe.SK.TEL.TEL.TOTAL.TOTAL.SOLIDS</t>
  </si>
  <si>
    <t>FEC.ktoe.SK.TEL.TEL.TOTAL.TOTAL.RFG</t>
  </si>
  <si>
    <t>FEC.ktoe.SK.TEL.TEL.TOTAL.TOTAL.LPG</t>
  </si>
  <si>
    <t>FEC.ktoe.SK.TEL.TEL.TOTAL.TOTAL.DIESEL</t>
  </si>
  <si>
    <t>FEC.ktoe.SK.TEL.TEL.TOTAL.TOTAL.RFO</t>
  </si>
  <si>
    <t>FEC.ktoe.SK.TEL.TEL.TOTAL.TOTAL.OTHER</t>
  </si>
  <si>
    <t>FEC.ktoe.SK.TEL.TEL.TOTAL.TOTAL.NG</t>
  </si>
  <si>
    <t>FEC.ktoe.SK.TEL.TEL.TOTAL.TOTAL.DERIVED</t>
  </si>
  <si>
    <t>FEC.ktoe.SK.TEL.TEL.TOTAL.TOTAL.BIOMASS_WASTE</t>
  </si>
  <si>
    <t>FEC.ktoe.SK.TEL.TEL.TOTAL.TOTAL.BIOGAS</t>
  </si>
  <si>
    <t>FEC.ktoe.SK.TEL.TEL.TOTAL.TOTAL.LIQBIO</t>
  </si>
  <si>
    <t>FEC.ktoe.SK.TEL.TEL.TOTAL.TOTAL.SOLAR</t>
  </si>
  <si>
    <t>FEC.ktoe.SK.TEL.TEL.TOTAL.TOTAL.GEO</t>
  </si>
  <si>
    <t>FEC.ktoe.SK.TEL.TEL.TOTAL.TOTAL.AMBIENT</t>
  </si>
  <si>
    <t>FEC.ktoe.SK.TEL.TEL.TOTAL.TOTAL.STEAM_DISTR</t>
  </si>
  <si>
    <t>FEC.ktoe.SK.TEL.TEL.TOTAL.TOTAL.ELEC</t>
  </si>
  <si>
    <t>FEC.ktoe.SK.TEL.TEL.LIGHT.GENERIC.ELEC</t>
  </si>
  <si>
    <t>FEC.ktoe.SK.TEL.TEL.AIRCOMP.GENERIC.ELEC</t>
  </si>
  <si>
    <t>FEC.ktoe.SK.TEL.TEL.MOTOR.GENERIC.ELEC</t>
  </si>
  <si>
    <t>FEC.ktoe.SK.TEL.TEL.FANS.GENERIC.ELEC</t>
  </si>
  <si>
    <t>FEC.ktoe.SK.TEL.TEL.LOW_ENTH.TOTAL.TOTAL</t>
  </si>
  <si>
    <t>FEC.ktoe.SK.TEL.TEL.LOW_ENTH.THERM.DIESEL_LIQBIO</t>
  </si>
  <si>
    <t>FEC.ktoe.SK.TEL.TEL.LOW_ENTH.THERM.NG_BIOGAS</t>
  </si>
  <si>
    <t>FEC.ktoe.SK.TEL.TEL.LOW_ENTH.THERM.SOLAR_GEO</t>
  </si>
  <si>
    <t>FEC.ktoe.SK.TEL.TEL.LOW_ENTH.HP.AMBIENT</t>
  </si>
  <si>
    <t>FEC.ktoe.SK.TEL.TEL.LOW_ENTH.THERM.ELEC</t>
  </si>
  <si>
    <t>Textiles: Pretreatment with steam</t>
  </si>
  <si>
    <t>FEC.ktoe.SK.TEL.TEL.PRETREAT.TOTAL.TOTAL</t>
  </si>
  <si>
    <t>FEC.ktoe.SK.TEL.TEL.PRETREAT.STEAM.SOLIDS</t>
  </si>
  <si>
    <t>FEC.ktoe.SK.TEL.TEL.PRETREAT.STEAM.RFG</t>
  </si>
  <si>
    <t>FEC.ktoe.SK.TEL.TEL.PRETREAT.STEAM.LPG</t>
  </si>
  <si>
    <t>FEC.ktoe.SK.TEL.TEL.PRETREAT.STEAM.DIESEL_LIQBIO</t>
  </si>
  <si>
    <t>FEC.ktoe.SK.TEL.TEL.PRETREAT.STEAM.RFO</t>
  </si>
  <si>
    <t>FEC.ktoe.SK.TEL.TEL.PRETREAT.STEAM.OTHER</t>
  </si>
  <si>
    <t>FEC.ktoe.SK.TEL.TEL.PRETREAT.STEAM.NG_BIOGAS</t>
  </si>
  <si>
    <t>FEC.ktoe.SK.TEL.TEL.PRETREAT.STEAM.DERIVED</t>
  </si>
  <si>
    <t>FEC.ktoe.SK.TEL.TEL.PRETREAT.STEAM.BIOMASS_WASTE</t>
  </si>
  <si>
    <t>FEC.ktoe.SK.TEL.TEL.PRETREAT.STEAM.STEAM_DISTR</t>
  </si>
  <si>
    <t>Textiles: Wet processing with steam</t>
  </si>
  <si>
    <t>FEC.ktoe.SK.TEL.TEL.PROCESSING.TOTAL.TOTAL</t>
  </si>
  <si>
    <t>FEC.ktoe.SK.TEL.TEL.PROCESSING.STEAM.SOLIDS</t>
  </si>
  <si>
    <t>FEC.ktoe.SK.TEL.TEL.PROCESSING.STEAM.RFG</t>
  </si>
  <si>
    <t>FEC.ktoe.SK.TEL.TEL.PROCESSING.STEAM.LPG</t>
  </si>
  <si>
    <t>FEC.ktoe.SK.TEL.TEL.PROCESSING.STEAM.DIESEL_LIQBIO</t>
  </si>
  <si>
    <t>FEC.ktoe.SK.TEL.TEL.PROCESSING.STEAM.RFO</t>
  </si>
  <si>
    <t>FEC.ktoe.SK.TEL.TEL.PROCESSING.STEAM.OTHER</t>
  </si>
  <si>
    <t>FEC.ktoe.SK.TEL.TEL.PROCESSING.STEAM.NG_BIOGAS</t>
  </si>
  <si>
    <t>FEC.ktoe.SK.TEL.TEL.PROCESSING.STEAM.DERIVED</t>
  </si>
  <si>
    <t>FEC.ktoe.SK.TEL.TEL.PROCESSING.STEAM.BIOMASS_WASTE</t>
  </si>
  <si>
    <t>FEC.ktoe.SK.TEL.TEL.PROCESSING.STEAM.STEAM_DISTR</t>
  </si>
  <si>
    <t>Textiles: Electric general machinery</t>
  </si>
  <si>
    <t>FEC.ktoe.SK.TEL.TEL.GENERIC.MECH.ELEC</t>
  </si>
  <si>
    <t>Textiles: Drying</t>
  </si>
  <si>
    <t>Textiles: Thermal drying</t>
  </si>
  <si>
    <t>FEC.ktoe.SK.TEL.TEL.DRYING.TOTAL.TOTAL</t>
  </si>
  <si>
    <t>FEC.ktoe.SK.TEL.TEL.DRYING.THERM.SOLIDS</t>
  </si>
  <si>
    <t>FEC.ktoe.SK.TEL.TEL.DRYING.THERM.LPG</t>
  </si>
  <si>
    <t>FEC.ktoe.SK.TEL.TEL.DRYING.THERM.DIESEL_LIQBIO</t>
  </si>
  <si>
    <t>FEC.ktoe.SK.TEL.TEL.DRYING.THERM.RFO</t>
  </si>
  <si>
    <t>FEC.ktoe.SK.TEL.TEL.DRYING.THERM.NG_BIOGAS</t>
  </si>
  <si>
    <t>Textiles: Steam drying</t>
  </si>
  <si>
    <t>FEC.ktoe.SK.TEL.TEL.DRYING_STEAM.TOTAL.TOTAL</t>
  </si>
  <si>
    <t>FEC.ktoe.SK.TEL.TEL.DRYING_STEAM.STEAM.SOLIDS</t>
  </si>
  <si>
    <t>FEC.ktoe.SK.TEL.TEL.DRYING_STEAM.STEAM.RFG</t>
  </si>
  <si>
    <t>FEC.ktoe.SK.TEL.TEL.DRYING_STEAM.STEAM.LPG</t>
  </si>
  <si>
    <t>FEC.ktoe.SK.TEL.TEL.DRYING_STEAM.STEAM.DIESEL_LIQBIO</t>
  </si>
  <si>
    <t>FEC.ktoe.SK.TEL.TEL.DRYING_STEAM.STEAM.RFO</t>
  </si>
  <si>
    <t>FEC.ktoe.SK.TEL.TEL.DRYING_STEAM.STEAM.OTHER</t>
  </si>
  <si>
    <t>FEC.ktoe.SK.TEL.TEL.DRYING_STEAM.STEAM.NG_BIOGAS</t>
  </si>
  <si>
    <t>FEC.ktoe.SK.TEL.TEL.DRYING_STEAM.STEAM.DERIVED</t>
  </si>
  <si>
    <t>FEC.ktoe.SK.TEL.TEL.DRYING_STEAM.STEAM.BIOMASS_WASTE</t>
  </si>
  <si>
    <t>FEC.ktoe.SK.TEL.TEL.DRYING_STEAM.STEAM.STEAM_DISTR</t>
  </si>
  <si>
    <t>Textiles: Electric drying</t>
  </si>
  <si>
    <t>FEC.ktoe.SK.TEL.TEL.DRYING_ELEC.ELEC.ELEC</t>
  </si>
  <si>
    <t>Textiles: Microwave drying</t>
  </si>
  <si>
    <t>FEC.ktoe.SK.TEL.TEL.DRYING_MICROW.MICROW.ELEC</t>
  </si>
  <si>
    <t>Textiles: Finishing Electric</t>
  </si>
  <si>
    <t>FEC.ktoe.SK.TEL.TEL.FINISHING.THERM.ELEC</t>
  </si>
  <si>
    <t>UED.ktoe.SK.TEL.TEL.TOTAL.TOTAL.TOTAL</t>
  </si>
  <si>
    <t>UED.ktoe.SK.TEL.TEL.LIGHT.GENERIC.ELEC</t>
  </si>
  <si>
    <t>UED.ktoe.SK.TEL.TEL.AIRCOMP.GENERIC.ELEC</t>
  </si>
  <si>
    <t>UED.ktoe.SK.TEL.TEL.MOTOR.GENERIC.ELEC</t>
  </si>
  <si>
    <t>UED.ktoe.SK.TEL.TEL.FANS.GENERIC.ELEC</t>
  </si>
  <si>
    <t>UED.ktoe.SK.TEL.TEL.LOW_ENTH.TOTAL.TOTAL</t>
  </si>
  <si>
    <t>UED.ktoe.SK.TEL.TEL.LOW_ENTH.THERM.DIESEL_LIQBIO</t>
  </si>
  <si>
    <t>UED.ktoe.SK.TEL.TEL.LOW_ENTH.THERM.NG_BIOGAS</t>
  </si>
  <si>
    <t>UED.ktoe.SK.TEL.TEL.LOW_ENTH.THERM.SOLAR_GEO</t>
  </si>
  <si>
    <t>UED.ktoe.SK.TEL.TEL.LOW_ENTH.HP.AMBIENT</t>
  </si>
  <si>
    <t>UED.ktoe.SK.TEL.TEL.LOW_ENTH.THERM.ELEC</t>
  </si>
  <si>
    <t>UED.ktoe.SK.TEL.TEL.PRETREAT.TOTAL.TOTAL</t>
  </si>
  <si>
    <t>UED.ktoe.SK.TEL.TEL.PRETREAT.STEAM.SOLIDS</t>
  </si>
  <si>
    <t>UED.ktoe.SK.TEL.TEL.PRETREAT.STEAM.RFG</t>
  </si>
  <si>
    <t>UED.ktoe.SK.TEL.TEL.PRETREAT.STEAM.LPG</t>
  </si>
  <si>
    <t>UED.ktoe.SK.TEL.TEL.PRETREAT.STEAM.DIESEL_LIQBIO</t>
  </si>
  <si>
    <t>UED.ktoe.SK.TEL.TEL.PRETREAT.STEAM.RFO</t>
  </si>
  <si>
    <t>UED.ktoe.SK.TEL.TEL.PRETREAT.STEAM.OTHER</t>
  </si>
  <si>
    <t>UED.ktoe.SK.TEL.TEL.PRETREAT.STEAM.NG_BIOGAS</t>
  </si>
  <si>
    <t>UED.ktoe.SK.TEL.TEL.PRETREAT.STEAM.DERIVED</t>
  </si>
  <si>
    <t>UED.ktoe.SK.TEL.TEL.PRETREAT.STEAM.BIOMASS_WASTE</t>
  </si>
  <si>
    <t>UED.ktoe.SK.TEL.TEL.PRETREAT.STEAM.STEAM_DISTR</t>
  </si>
  <si>
    <t>UED.ktoe.SK.TEL.TEL.PROCESSING.TOTAL.TOTAL</t>
  </si>
  <si>
    <t>UED.ktoe.SK.TEL.TEL.PROCESSING.STEAM.SOLIDS</t>
  </si>
  <si>
    <t>UED.ktoe.SK.TEL.TEL.PROCESSING.STEAM.RFG</t>
  </si>
  <si>
    <t>UED.ktoe.SK.TEL.TEL.PROCESSING.STEAM.LPG</t>
  </si>
  <si>
    <t>UED.ktoe.SK.TEL.TEL.PROCESSING.STEAM.DIESEL_LIQBIO</t>
  </si>
  <si>
    <t>UED.ktoe.SK.TEL.TEL.PROCESSING.STEAM.RFO</t>
  </si>
  <si>
    <t>UED.ktoe.SK.TEL.TEL.PROCESSING.STEAM.OTHER</t>
  </si>
  <si>
    <t>UED.ktoe.SK.TEL.TEL.PROCESSING.STEAM.NG_BIOGAS</t>
  </si>
  <si>
    <t>UED.ktoe.SK.TEL.TEL.PROCESSING.STEAM.DERIVED</t>
  </si>
  <si>
    <t>UED.ktoe.SK.TEL.TEL.PROCESSING.STEAM.BIOMASS_WASTE</t>
  </si>
  <si>
    <t>UED.ktoe.SK.TEL.TEL.PROCESSING.STEAM.STEAM_DISTR</t>
  </si>
  <si>
    <t>UED.ktoe.SK.TEL.TEL.GENERIC.MECH.ELEC</t>
  </si>
  <si>
    <t>UED.ktoe.SK.TEL.TEL.DRYING.TOTAL.TOTAL</t>
  </si>
  <si>
    <t>UED.ktoe.SK.TEL.TEL.DRYING.THERM.SOLIDS</t>
  </si>
  <si>
    <t>UED.ktoe.SK.TEL.TEL.DRYING.THERM.LPG</t>
  </si>
  <si>
    <t>UED.ktoe.SK.TEL.TEL.DRYING.THERM.DIESEL_LIQBIO</t>
  </si>
  <si>
    <t>UED.ktoe.SK.TEL.TEL.DRYING.THERM.RFO</t>
  </si>
  <si>
    <t>UED.ktoe.SK.TEL.TEL.DRYING.THERM.NG_BIOGAS</t>
  </si>
  <si>
    <t>UED.ktoe.SK.TEL.TEL.DRYING_STEAM.TOTAL.TOTAL</t>
  </si>
  <si>
    <t>UED.ktoe.SK.TEL.TEL.DRYING_STEAM.STEAM.SOLIDS</t>
  </si>
  <si>
    <t>UED.ktoe.SK.TEL.TEL.DRYING_STEAM.STEAM.RFG</t>
  </si>
  <si>
    <t>UED.ktoe.SK.TEL.TEL.DRYING_STEAM.STEAM.LPG</t>
  </si>
  <si>
    <t>UED.ktoe.SK.TEL.TEL.DRYING_STEAM.STEAM.DIESEL_LIQBIO</t>
  </si>
  <si>
    <t>UED.ktoe.SK.TEL.TEL.DRYING_STEAM.STEAM.RFO</t>
  </si>
  <si>
    <t>UED.ktoe.SK.TEL.TEL.DRYING_STEAM.STEAM.OTHER</t>
  </si>
  <si>
    <t>UED.ktoe.SK.TEL.TEL.DRYING_STEAM.STEAM.NG_BIOGAS</t>
  </si>
  <si>
    <t>UED.ktoe.SK.TEL.TEL.DRYING_STEAM.STEAM.DERIVED</t>
  </si>
  <si>
    <t>UED.ktoe.SK.TEL.TEL.DRYING_STEAM.STEAM.BIOMASS_WASTE</t>
  </si>
  <si>
    <t>UED.ktoe.SK.TEL.TEL.DRYING_STEAM.STEAM.STEAM_DISTR</t>
  </si>
  <si>
    <t>UED.ktoe.SK.TEL.TEL.DRYING_ELEC.ELEC.ELEC</t>
  </si>
  <si>
    <t>UED.ktoe.SK.TEL.TEL.DRYING_MICROW.MICROW.ELEC</t>
  </si>
  <si>
    <t>UED.ktoe.SK.TEL.TEL.FINISHING.THERM.ELEC</t>
  </si>
  <si>
    <t>FUEL_EMI.ktCO2.SK.TEL.TEL.TOTAL.TOTAL.TOTAL</t>
  </si>
  <si>
    <t>FUEL_EMI.ktCO2.SK.TEL.TEL.LIGHT.GENERIC.ELEC</t>
  </si>
  <si>
    <t>FUEL_EMI.ktCO2.SK.TEL.TEL.AIRCOMP.GENERIC.ELEC</t>
  </si>
  <si>
    <t>FUEL_EMI.ktCO2.SK.TEL.TEL.MOTOR.GENERIC.ELEC</t>
  </si>
  <si>
    <t>FUEL_EMI.ktCO2.SK.TEL.TEL.FANS.GENERIC.ELEC</t>
  </si>
  <si>
    <t>FUEL_EMI.ktCO2.SK.TEL.TEL.LOW_ENTH.TOTAL.TOTAL</t>
  </si>
  <si>
    <t>FUEL_EMI.ktCO2.SK.TEL.TEL.LOW_ENTH.THERM.DIESEL_LIQBIO</t>
  </si>
  <si>
    <t>FUEL_EMI.ktCO2.SK.TEL.TEL.LOW_ENTH.THERM.NG_BIOGAS</t>
  </si>
  <si>
    <t>FUEL_EMI.ktCO2.SK.TEL.TEL.LOW_ENTH.THERM.SOLAR_GEO</t>
  </si>
  <si>
    <t>FUEL_EMI.ktCO2.SK.TEL.TEL.LOW_ENTH.HP.AMBIENT</t>
  </si>
  <si>
    <t>FUEL_EMI.ktCO2.SK.TEL.TEL.LOW_ENTH.THERM.ELEC</t>
  </si>
  <si>
    <t>FUEL_EMI.ktCO2.SK.TEL.TEL.PRETREAT.TOTAL.TOTAL</t>
  </si>
  <si>
    <t>FUEL_EMI.ktCO2.SK.TEL.TEL.PRETREAT.STEAM.SOLIDS</t>
  </si>
  <si>
    <t>FUEL_EMI.ktCO2.SK.TEL.TEL.PRETREAT.STEAM.RFG</t>
  </si>
  <si>
    <t>FUEL_EMI.ktCO2.SK.TEL.TEL.PRETREAT.STEAM.LPG</t>
  </si>
  <si>
    <t>FUEL_EMI.ktCO2.SK.TEL.TEL.PRETREAT.STEAM.DIESEL_LIQBIO</t>
  </si>
  <si>
    <t>FUEL_EMI.ktCO2.SK.TEL.TEL.PRETREAT.STEAM.RFO</t>
  </si>
  <si>
    <t>FUEL_EMI.ktCO2.SK.TEL.TEL.PRETREAT.STEAM.OTHER</t>
  </si>
  <si>
    <t>FUEL_EMI.ktCO2.SK.TEL.TEL.PRETREAT.STEAM.NG_BIOGAS</t>
  </si>
  <si>
    <t>FUEL_EMI.ktCO2.SK.TEL.TEL.PRETREAT.STEAM.DERIVED</t>
  </si>
  <si>
    <t>FUEL_EMI.ktCO2.SK.TEL.TEL.PRETREAT.STEAM.BIOMASS_WASTE</t>
  </si>
  <si>
    <t>FUEL_EMI.ktCO2.SK.TEL.TEL.PRETREAT.STEAM.STEAM_DISTR</t>
  </si>
  <si>
    <t>FUEL_EMI.ktCO2.SK.TEL.TEL.PROCESSING.TOTAL.TOTAL</t>
  </si>
  <si>
    <t>FUEL_EMI.ktCO2.SK.TEL.TEL.PROCESSING.STEAM.SOLIDS</t>
  </si>
  <si>
    <t>FUEL_EMI.ktCO2.SK.TEL.TEL.PROCESSING.STEAM.RFG</t>
  </si>
  <si>
    <t>FUEL_EMI.ktCO2.SK.TEL.TEL.PROCESSING.STEAM.LPG</t>
  </si>
  <si>
    <t>FUEL_EMI.ktCO2.SK.TEL.TEL.PROCESSING.STEAM.DIESEL_LIQBIO</t>
  </si>
  <si>
    <t>FUEL_EMI.ktCO2.SK.TEL.TEL.PROCESSING.STEAM.RFO</t>
  </si>
  <si>
    <t>FUEL_EMI.ktCO2.SK.TEL.TEL.PROCESSING.STEAM.OTHER</t>
  </si>
  <si>
    <t>FUEL_EMI.ktCO2.SK.TEL.TEL.PROCESSING.STEAM.NG_BIOGAS</t>
  </si>
  <si>
    <t>FUEL_EMI.ktCO2.SK.TEL.TEL.PROCESSING.STEAM.DERIVED</t>
  </si>
  <si>
    <t>FUEL_EMI.ktCO2.SK.TEL.TEL.PROCESSING.STEAM.BIOMASS_WASTE</t>
  </si>
  <si>
    <t>FUEL_EMI.ktCO2.SK.TEL.TEL.PROCESSING.STEAM.STEAM_DISTR</t>
  </si>
  <si>
    <t>FUEL_EMI.ktCO2.SK.TEL.TEL.GENERIC.MECH.ELEC</t>
  </si>
  <si>
    <t>FUEL_EMI.ktCO2.SK.TEL.TEL.DRYING.TOTAL.TOTAL</t>
  </si>
  <si>
    <t>FUEL_EMI.ktCO2.SK.TEL.TEL.DRYING.THERM.SOLIDS</t>
  </si>
  <si>
    <t>FUEL_EMI.ktCO2.SK.TEL.TEL.DRYING.THERM.LPG</t>
  </si>
  <si>
    <t>FUEL_EMI.ktCO2.SK.TEL.TEL.DRYING.THERM.DIESEL_LIQBIO</t>
  </si>
  <si>
    <t>FUEL_EMI.ktCO2.SK.TEL.TEL.DRYING.THERM.RFO</t>
  </si>
  <si>
    <t>FUEL_EMI.ktCO2.SK.TEL.TEL.DRYING.THERM.NG_BIOGAS</t>
  </si>
  <si>
    <t>FUEL_EMI.ktCO2.SK.TEL.TEL.DRYING_STEAM.TOTAL.TOTAL</t>
  </si>
  <si>
    <t>FUEL_EMI.ktCO2.SK.TEL.TEL.DRYING_STEAM.STEAM.SOLIDS</t>
  </si>
  <si>
    <t>FUEL_EMI.ktCO2.SK.TEL.TEL.DRYING_STEAM.STEAM.RFG</t>
  </si>
  <si>
    <t>FUEL_EMI.ktCO2.SK.TEL.TEL.DRYING_STEAM.STEAM.LPG</t>
  </si>
  <si>
    <t>FUEL_EMI.ktCO2.SK.TEL.TEL.DRYING_STEAM.STEAM.DIESEL_LIQBIO</t>
  </si>
  <si>
    <t>FUEL_EMI.ktCO2.SK.TEL.TEL.DRYING_STEAM.STEAM.RFO</t>
  </si>
  <si>
    <t>FUEL_EMI.ktCO2.SK.TEL.TEL.DRYING_STEAM.STEAM.OTHER</t>
  </si>
  <si>
    <t>FUEL_EMI.ktCO2.SK.TEL.TEL.DRYING_STEAM.STEAM.NG_BIOGAS</t>
  </si>
  <si>
    <t>FUEL_EMI.ktCO2.SK.TEL.TEL.DRYING_STEAM.STEAM.DERIVED</t>
  </si>
  <si>
    <t>FUEL_EMI.ktCO2.SK.TEL.TEL.DRYING_STEAM.STEAM.BIOMASS_WASTE</t>
  </si>
  <si>
    <t>FUEL_EMI.ktCO2.SK.TEL.TEL.DRYING_STEAM.STEAM.STEAM_DISTR</t>
  </si>
  <si>
    <t>FUEL_EMI.ktCO2.SK.TEL.TEL.DRYING_ELEC.ELEC.ELEC</t>
  </si>
  <si>
    <t>FUEL_EMI.ktCO2.SK.TEL.TEL.DRYING_MICROW.MICROW.ELEC</t>
  </si>
  <si>
    <t>FUEL_EMI.ktCO2.SK.TEL.TEL.FINISHING.THERM.ELEC</t>
  </si>
  <si>
    <t>VA.Meuro2015.SK.WWP.WWP</t>
  </si>
  <si>
    <t>OUTPUT.index.SK.WWP.WWP</t>
  </si>
  <si>
    <t>CAP.index.SK.WWP.WWP</t>
  </si>
  <si>
    <t>NEWCAP.index.SK.WWP.WWP</t>
  </si>
  <si>
    <t>FEC.ktoe.SK.WWP.WWP.TOTAL.TOTAL.TOTAL</t>
  </si>
  <si>
    <t>FEC.ktoe.SK.WWP.WWP.TOTAL.TOTAL.SOLIDS</t>
  </si>
  <si>
    <t>FEC.ktoe.SK.WWP.WWP.TOTAL.TOTAL.RFG</t>
  </si>
  <si>
    <t>FEC.ktoe.SK.WWP.WWP.TOTAL.TOTAL.LPG</t>
  </si>
  <si>
    <t>FEC.ktoe.SK.WWP.WWP.TOTAL.TOTAL.DIESEL</t>
  </si>
  <si>
    <t>FEC.ktoe.SK.WWP.WWP.TOTAL.TOTAL.RFO</t>
  </si>
  <si>
    <t>FEC.ktoe.SK.WWP.WWP.TOTAL.TOTAL.OTHER</t>
  </si>
  <si>
    <t>FEC.ktoe.SK.WWP.WWP.TOTAL.TOTAL.NG</t>
  </si>
  <si>
    <t>FEC.ktoe.SK.WWP.WWP.TOTAL.TOTAL.DERIVED</t>
  </si>
  <si>
    <t>FEC.ktoe.SK.WWP.WWP.TOTAL.TOTAL.BIOMASS_WASTE</t>
  </si>
  <si>
    <t>FEC.ktoe.SK.WWP.WWP.TOTAL.TOTAL.BIOGAS</t>
  </si>
  <si>
    <t>FEC.ktoe.SK.WWP.WWP.TOTAL.TOTAL.LIQBIO</t>
  </si>
  <si>
    <t>FEC.ktoe.SK.WWP.WWP.TOTAL.TOTAL.SOLAR</t>
  </si>
  <si>
    <t>FEC.ktoe.SK.WWP.WWP.TOTAL.TOTAL.GEO</t>
  </si>
  <si>
    <t>FEC.ktoe.SK.WWP.WWP.TOTAL.TOTAL.AMBIENT</t>
  </si>
  <si>
    <t>FEC.ktoe.SK.WWP.WWP.TOTAL.TOTAL.STEAM_DISTR</t>
  </si>
  <si>
    <t>FEC.ktoe.SK.WWP.WWP.TOTAL.TOTAL.ELEC</t>
  </si>
  <si>
    <t>FEC.ktoe.SK.WWP.WWP.LIGHT.GENERIC.ELEC</t>
  </si>
  <si>
    <t>FEC.ktoe.SK.WWP.WWP.AIRCOMP.GENERIC.ELEC</t>
  </si>
  <si>
    <t>FEC.ktoe.SK.WWP.WWP.MOTOR.GENERIC.ELEC</t>
  </si>
  <si>
    <t>FEC.ktoe.SK.WWP.WWP.FANS.GENERIC.ELEC</t>
  </si>
  <si>
    <t>FEC.ktoe.SK.WWP.WWP.LOW_ENTH.TOTAL.TOTAL</t>
  </si>
  <si>
    <t>FEC.ktoe.SK.WWP.WWP.LOW_ENTH.THERM.DIESEL_LIQBIO</t>
  </si>
  <si>
    <t>FEC.ktoe.SK.WWP.WWP.LOW_ENTH.THERM.NG_BIOGAS</t>
  </si>
  <si>
    <t>FEC.ktoe.SK.WWP.WWP.LOW_ENTH.THERM.SOLAR_GEO</t>
  </si>
  <si>
    <t>FEC.ktoe.SK.WWP.WWP.LOW_ENTH.HP.AMBIENT</t>
  </si>
  <si>
    <t>FEC.ktoe.SK.WWP.WWP.LOW_ENTH.THERM.ELEC</t>
  </si>
  <si>
    <t>Wood: Specific processes with steam</t>
  </si>
  <si>
    <t>FEC.ktoe.SK.WWP.WWP.PROCESSING.TOTAL.TOTAL</t>
  </si>
  <si>
    <t>FEC.ktoe.SK.WWP.WWP.PROCESSING.STEAM.SOLIDS</t>
  </si>
  <si>
    <t>FEC.ktoe.SK.WWP.WWP.PROCESSING.STEAM.RFG</t>
  </si>
  <si>
    <t>FEC.ktoe.SK.WWP.WWP.PROCESSING.STEAM.LPG</t>
  </si>
  <si>
    <t>FEC.ktoe.SK.WWP.WWP.PROCESSING.STEAM.DIESEL_LIQBIO</t>
  </si>
  <si>
    <t>FEC.ktoe.SK.WWP.WWP.PROCESSING.STEAM.RFO</t>
  </si>
  <si>
    <t>FEC.ktoe.SK.WWP.WWP.PROCESSING.STEAM.OTHER</t>
  </si>
  <si>
    <t>FEC.ktoe.SK.WWP.WWP.PROCESSING.STEAM.NG_BIOGAS</t>
  </si>
  <si>
    <t>FEC.ktoe.SK.WWP.WWP.PROCESSING.STEAM.DERIVED</t>
  </si>
  <si>
    <t>FEC.ktoe.SK.WWP.WWP.PROCESSING.STEAM.BIOMASS_WASTE</t>
  </si>
  <si>
    <t>FEC.ktoe.SK.WWP.WWP.PROCESSING.STEAM.STEAM_DISTR</t>
  </si>
  <si>
    <t>Wood: Electric mechanical processes</t>
  </si>
  <si>
    <t>FEC.ktoe.SK.WWP.WWP.GENERIC.MECH.ELEC</t>
  </si>
  <si>
    <t>Wood: Drying</t>
  </si>
  <si>
    <t>Wood: Thermal drying</t>
  </si>
  <si>
    <t>FEC.ktoe.SK.WWP.WWP.DRYING.TOTAL.TOTAL</t>
  </si>
  <si>
    <t>FEC.ktoe.SK.WWP.WWP.DRYING.THERM.SOLIDS</t>
  </si>
  <si>
    <t>FEC.ktoe.SK.WWP.WWP.DRYING.THERM.LPG</t>
  </si>
  <si>
    <t>FEC.ktoe.SK.WWP.WWP.DRYING.THERM.DIESEL_LIQBIO</t>
  </si>
  <si>
    <t>FEC.ktoe.SK.WWP.WWP.DRYING.THERM.RFO</t>
  </si>
  <si>
    <t>FEC.ktoe.SK.WWP.WWP.DRYING.THERM.NG_BIOGAS</t>
  </si>
  <si>
    <t>Wood: Steam drying</t>
  </si>
  <si>
    <t>FEC.ktoe.SK.WWP.WWP.DRYING_STEAM.TOTAL.TOTAL</t>
  </si>
  <si>
    <t>FEC.ktoe.SK.WWP.WWP.DRYING_STEAM.STEAM.SOLIDS</t>
  </si>
  <si>
    <t>FEC.ktoe.SK.WWP.WWP.DRYING_STEAM.STEAM.RFG</t>
  </si>
  <si>
    <t>FEC.ktoe.SK.WWP.WWP.DRYING_STEAM.STEAM.LPG</t>
  </si>
  <si>
    <t>FEC.ktoe.SK.WWP.WWP.DRYING_STEAM.STEAM.DIESEL_LIQBIO</t>
  </si>
  <si>
    <t>FEC.ktoe.SK.WWP.WWP.DRYING_STEAM.STEAM.RFO</t>
  </si>
  <si>
    <t>FEC.ktoe.SK.WWP.WWP.DRYING_STEAM.STEAM.OTHER</t>
  </si>
  <si>
    <t>FEC.ktoe.SK.WWP.WWP.DRYING_STEAM.STEAM.NG_BIOGAS</t>
  </si>
  <si>
    <t>FEC.ktoe.SK.WWP.WWP.DRYING_STEAM.STEAM.DERIVED</t>
  </si>
  <si>
    <t>FEC.ktoe.SK.WWP.WWP.DRYING_STEAM.STEAM.BIOMASS_WASTE</t>
  </si>
  <si>
    <t>FEC.ktoe.SK.WWP.WWP.DRYING_STEAM.STEAM.STEAM_DISTR</t>
  </si>
  <si>
    <t>Wood: Electric drying</t>
  </si>
  <si>
    <t>FEC.ktoe.SK.WWP.WWP.DRYING_ELEC.ELEC.ELEC</t>
  </si>
  <si>
    <t>Wood: Microwave drying</t>
  </si>
  <si>
    <t>FEC.ktoe.SK.WWP.WWP.DRYING_MICROW.MICROW.ELEC</t>
  </si>
  <si>
    <t>Wood: Finishing Electric</t>
  </si>
  <si>
    <t>FEC.ktoe.SK.WWP.WWP.FINISHING.ELEC.ELEC</t>
  </si>
  <si>
    <t>UED.ktoe.SK.WWP.WWP.TOTAL.TOTAL.TOTAL</t>
  </si>
  <si>
    <t>UED.ktoe.SK.WWP.WWP.LIGHT.GENERIC.ELEC</t>
  </si>
  <si>
    <t>UED.ktoe.SK.WWP.WWP.AIRCOMP.GENERIC.ELEC</t>
  </si>
  <si>
    <t>UED.ktoe.SK.WWP.WWP.MOTOR.GENERIC.ELEC</t>
  </si>
  <si>
    <t>UED.ktoe.SK.WWP.WWP.FANS.GENERIC.ELEC</t>
  </si>
  <si>
    <t>UED.ktoe.SK.WWP.WWP.LOW_ENTH.TOTAL.TOTAL</t>
  </si>
  <si>
    <t>UED.ktoe.SK.WWP.WWP.LOW_ENTH.THERM.DIESEL_LIQBIO</t>
  </si>
  <si>
    <t>UED.ktoe.SK.WWP.WWP.LOW_ENTH.THERM.NG_BIOGAS</t>
  </si>
  <si>
    <t>UED.ktoe.SK.WWP.WWP.LOW_ENTH.THERM.SOLAR_GEO</t>
  </si>
  <si>
    <t>UED.ktoe.SK.WWP.WWP.LOW_ENTH.HP.AMBIENT</t>
  </si>
  <si>
    <t>UED.ktoe.SK.WWP.WWP.LOW_ENTH.THERM.ELEC</t>
  </si>
  <si>
    <t>UED.ktoe.SK.WWP.WWP.PROCESSING.TOTAL.TOTAL</t>
  </si>
  <si>
    <t>UED.ktoe.SK.WWP.WWP.PROCESSING.STEAM.SOLIDS</t>
  </si>
  <si>
    <t>UED.ktoe.SK.WWP.WWP.PROCESSING.STEAM.RFG</t>
  </si>
  <si>
    <t>UED.ktoe.SK.WWP.WWP.PROCESSING.STEAM.LPG</t>
  </si>
  <si>
    <t>UED.ktoe.SK.WWP.WWP.PROCESSING.STEAM.DIESEL_LIQBIO</t>
  </si>
  <si>
    <t>UED.ktoe.SK.WWP.WWP.PROCESSING.STEAM.RFO</t>
  </si>
  <si>
    <t>UED.ktoe.SK.WWP.WWP.PROCESSING.STEAM.OTHER</t>
  </si>
  <si>
    <t>UED.ktoe.SK.WWP.WWP.PROCESSING.STEAM.NG_BIOGAS</t>
  </si>
  <si>
    <t>UED.ktoe.SK.WWP.WWP.PROCESSING.STEAM.DERIVED</t>
  </si>
  <si>
    <t>UED.ktoe.SK.WWP.WWP.PROCESSING.STEAM.BIOMASS_WASTE</t>
  </si>
  <si>
    <t>UED.ktoe.SK.WWP.WWP.PROCESSING.STEAM.STEAM_DISTR</t>
  </si>
  <si>
    <t>UED.ktoe.SK.WWP.WWP.GENERIC.MECH.ELEC</t>
  </si>
  <si>
    <t>UED.ktoe.SK.WWP.WWP.DRYING.TOTAL.TOTAL</t>
  </si>
  <si>
    <t>UED.ktoe.SK.WWP.WWP.DRYING.THERM.SOLIDS</t>
  </si>
  <si>
    <t>UED.ktoe.SK.WWP.WWP.DRYING.THERM.LPG</t>
  </si>
  <si>
    <t>UED.ktoe.SK.WWP.WWP.DRYING.THERM.DIESEL_LIQBIO</t>
  </si>
  <si>
    <t>UED.ktoe.SK.WWP.WWP.DRYING.THERM.RFO</t>
  </si>
  <si>
    <t>UED.ktoe.SK.WWP.WWP.DRYING.THERM.NG_BIOGAS</t>
  </si>
  <si>
    <t>UED.ktoe.SK.WWP.WWP.DRYING_STEAM.TOTAL.TOTAL</t>
  </si>
  <si>
    <t>UED.ktoe.SK.WWP.WWP.DRYING_STEAM.STEAM.SOLIDS</t>
  </si>
  <si>
    <t>UED.ktoe.SK.WWP.WWP.DRYING_STEAM.STEAM.RFG</t>
  </si>
  <si>
    <t>UED.ktoe.SK.WWP.WWP.DRYING_STEAM.STEAM.LPG</t>
  </si>
  <si>
    <t>UED.ktoe.SK.WWP.WWP.DRYING_STEAM.STEAM.DIESEL_LIQBIO</t>
  </si>
  <si>
    <t>UED.ktoe.SK.WWP.WWP.DRYING_STEAM.STEAM.RFO</t>
  </si>
  <si>
    <t>UED.ktoe.SK.WWP.WWP.DRYING_STEAM.STEAM.OTHER</t>
  </si>
  <si>
    <t>UED.ktoe.SK.WWP.WWP.DRYING_STEAM.STEAM.NG_BIOGAS</t>
  </si>
  <si>
    <t>UED.ktoe.SK.WWP.WWP.DRYING_STEAM.STEAM.DERIVED</t>
  </si>
  <si>
    <t>UED.ktoe.SK.WWP.WWP.DRYING_STEAM.STEAM.BIOMASS_WASTE</t>
  </si>
  <si>
    <t>UED.ktoe.SK.WWP.WWP.DRYING_STEAM.STEAM.STEAM_DISTR</t>
  </si>
  <si>
    <t>UED.ktoe.SK.WWP.WWP.DRYING_ELEC.ELEC.ELEC</t>
  </si>
  <si>
    <t>UED.ktoe.SK.WWP.WWP.DRYING_MICROW.MICROW.ELEC</t>
  </si>
  <si>
    <t>UED.ktoe.SK.WWP.WWP.FINISHING.ELEC.ELEC</t>
  </si>
  <si>
    <t>FUEL_EMI.ktCO2.SK.WWP.WWP.TOTAL.TOTAL.TOTAL</t>
  </si>
  <si>
    <t>FUEL_EMI.ktCO2.SK.WWP.WWP.LIGHT.GENERIC.ELEC</t>
  </si>
  <si>
    <t>FUEL_EMI.ktCO2.SK.WWP.WWP.AIRCOMP.GENERIC.ELEC</t>
  </si>
  <si>
    <t>FUEL_EMI.ktCO2.SK.WWP.WWP.MOTOR.GENERIC.ELEC</t>
  </si>
  <si>
    <t>FUEL_EMI.ktCO2.SK.WWP.WWP.FANS.GENERIC.ELEC</t>
  </si>
  <si>
    <t>FUEL_EMI.ktCO2.SK.WWP.WWP.LOW_ENTH.TOTAL.TOTAL</t>
  </si>
  <si>
    <t>FUEL_EMI.ktCO2.SK.WWP.WWP.LOW_ENTH.THERM.DIESEL_LIQBIO</t>
  </si>
  <si>
    <t>FUEL_EMI.ktCO2.SK.WWP.WWP.LOW_ENTH.THERM.NG_BIOGAS</t>
  </si>
  <si>
    <t>FUEL_EMI.ktCO2.SK.WWP.WWP.LOW_ENTH.THERM.SOLAR_GEO</t>
  </si>
  <si>
    <t>FUEL_EMI.ktCO2.SK.WWP.WWP.LOW_ENTH.HP.AMBIENT</t>
  </si>
  <si>
    <t>FUEL_EMI.ktCO2.SK.WWP.WWP.LOW_ENTH.THERM.ELEC</t>
  </si>
  <si>
    <t>FUEL_EMI.ktCO2.SK.WWP.WWP.PROCESSING.TOTAL.TOTAL</t>
  </si>
  <si>
    <t>FUEL_EMI.ktCO2.SK.WWP.WWP.PROCESSING.STEAM.SOLIDS</t>
  </si>
  <si>
    <t>FUEL_EMI.ktCO2.SK.WWP.WWP.PROCESSING.STEAM.RFG</t>
  </si>
  <si>
    <t>FUEL_EMI.ktCO2.SK.WWP.WWP.PROCESSING.STEAM.LPG</t>
  </si>
  <si>
    <t>FUEL_EMI.ktCO2.SK.WWP.WWP.PROCESSING.STEAM.DIESEL_LIQBIO</t>
  </si>
  <si>
    <t>FUEL_EMI.ktCO2.SK.WWP.WWP.PROCESSING.STEAM.RFO</t>
  </si>
  <si>
    <t>FUEL_EMI.ktCO2.SK.WWP.WWP.PROCESSING.STEAM.OTHER</t>
  </si>
  <si>
    <t>FUEL_EMI.ktCO2.SK.WWP.WWP.PROCESSING.STEAM.NG_BIOGAS</t>
  </si>
  <si>
    <t>FUEL_EMI.ktCO2.SK.WWP.WWP.PROCESSING.STEAM.DERIVED</t>
  </si>
  <si>
    <t>FUEL_EMI.ktCO2.SK.WWP.WWP.PROCESSING.STEAM.BIOMASS_WASTE</t>
  </si>
  <si>
    <t>FUEL_EMI.ktCO2.SK.WWP.WWP.PROCESSING.STEAM.STEAM_DISTR</t>
  </si>
  <si>
    <t>FUEL_EMI.ktCO2.SK.WWP.WWP.GENERIC.MECH.ELEC</t>
  </si>
  <si>
    <t>FUEL_EMI.ktCO2.SK.WWP.WWP.DRYING.TOTAL.TOTAL</t>
  </si>
  <si>
    <t>FUEL_EMI.ktCO2.SK.WWP.WWP.DRYING.THERM.SOLIDS</t>
  </si>
  <si>
    <t>FUEL_EMI.ktCO2.SK.WWP.WWP.DRYING.THERM.LPG</t>
  </si>
  <si>
    <t>FUEL_EMI.ktCO2.SK.WWP.WWP.DRYING.THERM.DIESEL_LIQBIO</t>
  </si>
  <si>
    <t>FUEL_EMI.ktCO2.SK.WWP.WWP.DRYING.THERM.RFO</t>
  </si>
  <si>
    <t>FUEL_EMI.ktCO2.SK.WWP.WWP.DRYING.THERM.NG_BIOGAS</t>
  </si>
  <si>
    <t>FUEL_EMI.ktCO2.SK.WWP.WWP.DRYING_STEAM.TOTAL.TOTAL</t>
  </si>
  <si>
    <t>FUEL_EMI.ktCO2.SK.WWP.WWP.DRYING_STEAM.STEAM.SOLIDS</t>
  </si>
  <si>
    <t>FUEL_EMI.ktCO2.SK.WWP.WWP.DRYING_STEAM.STEAM.RFG</t>
  </si>
  <si>
    <t>FUEL_EMI.ktCO2.SK.WWP.WWP.DRYING_STEAM.STEAM.LPG</t>
  </si>
  <si>
    <t>FUEL_EMI.ktCO2.SK.WWP.WWP.DRYING_STEAM.STEAM.DIESEL_LIQBIO</t>
  </si>
  <si>
    <t>FUEL_EMI.ktCO2.SK.WWP.WWP.DRYING_STEAM.STEAM.RFO</t>
  </si>
  <si>
    <t>FUEL_EMI.ktCO2.SK.WWP.WWP.DRYING_STEAM.STEAM.OTHER</t>
  </si>
  <si>
    <t>FUEL_EMI.ktCO2.SK.WWP.WWP.DRYING_STEAM.STEAM.NG_BIOGAS</t>
  </si>
  <si>
    <t>FUEL_EMI.ktCO2.SK.WWP.WWP.DRYING_STEAM.STEAM.DERIVED</t>
  </si>
  <si>
    <t>FUEL_EMI.ktCO2.SK.WWP.WWP.DRYING_STEAM.STEAM.BIOMASS_WASTE</t>
  </si>
  <si>
    <t>FUEL_EMI.ktCO2.SK.WWP.WWP.DRYING_STEAM.STEAM.STEAM_DISTR</t>
  </si>
  <si>
    <t>FUEL_EMI.ktCO2.SK.WWP.WWP.DRYING_ELEC.ELEC.ELEC</t>
  </si>
  <si>
    <t>FUEL_EMI.ktCO2.SK.WWP.WWP.DRYING_MICROW.MICROW.ELEC</t>
  </si>
  <si>
    <t>FUEL_EMI.ktCO2.SK.WWP.WWP.FINISHING.ELEC.ELEC</t>
  </si>
  <si>
    <t>VA.Meuro2015.SK.OIS.OIS</t>
  </si>
  <si>
    <t>OUTPUT.index.SK.OIS.OIS</t>
  </si>
  <si>
    <t>CAP.index.SK.OIS.OIS</t>
  </si>
  <si>
    <t>NEWCAP.index.SK.OIS.OIS</t>
  </si>
  <si>
    <t>Energy consumption (ktoe)*</t>
  </si>
  <si>
    <t>FEC.ktoe.SK.OIS.OIS.TOTAL.TOTAL.TOTAL</t>
  </si>
  <si>
    <t>FEC.ktoe.SK.OIS.OIS.TOTAL.TOTAL.SOLIDS</t>
  </si>
  <si>
    <t>FEC.ktoe.SK.OIS.OIS.TOTAL.TOTAL.RFG</t>
  </si>
  <si>
    <t>FEC.ktoe.SK.OIS.OIS.TOTAL.TOTAL.LPG</t>
  </si>
  <si>
    <t>FEC.ktoe.SK.OIS.OIS.TOTAL.TOTAL.DIESEL</t>
  </si>
  <si>
    <t>FEC.ktoe.SK.OIS.OIS.TOTAL.TOTAL.RFO</t>
  </si>
  <si>
    <t>FEC.ktoe.SK.OIS.OIS.TOTAL.TOTAL.OTHER</t>
  </si>
  <si>
    <t>FEC.ktoe.SK.OIS.OIS.TOTAL.TOTAL.NG</t>
  </si>
  <si>
    <t>FEC.ktoe.SK.OIS.OIS.TOTAL.TOTAL.DERIVED</t>
  </si>
  <si>
    <t>FEC.ktoe.SK.OIS.OIS.TOTAL.TOTAL.BIOMASS_WASTE</t>
  </si>
  <si>
    <t>FEC.ktoe.SK.OIS.OIS.TOTAL.TOTAL.BIOGAS</t>
  </si>
  <si>
    <t>FEC.ktoe.SK.OIS.OIS.TOTAL.TOTAL.LIQBIO</t>
  </si>
  <si>
    <t>FEC.ktoe.SK.OIS.OIS.TOTAL.TOTAL.SOLAR</t>
  </si>
  <si>
    <t>FEC.ktoe.SK.OIS.OIS.TOTAL.TOTAL.GEO</t>
  </si>
  <si>
    <t>FEC.ktoe.SK.OIS.OIS.TOTAL.TOTAL.AMBIENT</t>
  </si>
  <si>
    <t>FEC.ktoe.SK.OIS.OIS.TOTAL.TOTAL.STEAM_DISTR</t>
  </si>
  <si>
    <t>FEC.ktoe.SK.OIS.OIS.TOTAL.TOTAL.ELEC</t>
  </si>
  <si>
    <t>*Energy consumption includes consumption in Mining and Quarrying and Construction sectors</t>
  </si>
  <si>
    <t>FEC.ktoe.SK.OIS.OIS.LIGHT.GENERIC.ELEC</t>
  </si>
  <si>
    <t>FEC.ktoe.SK.OIS.OIS.AIRCOMP.GENERIC.ELEC</t>
  </si>
  <si>
    <t>FEC.ktoe.SK.OIS.OIS.MOTOR.GENERIC.ELEC</t>
  </si>
  <si>
    <t>FEC.ktoe.SK.OIS.OIS.FANS.GENERIC.ELEC</t>
  </si>
  <si>
    <t>FEC.ktoe.SK.OIS.OIS.LOW_ENTH.TOTAL.TOTAL</t>
  </si>
  <si>
    <t>FEC.ktoe.SK.OIS.OIS.LOW_ENTH.THERM.DIESEL_LIQBIO</t>
  </si>
  <si>
    <t>FEC.ktoe.SK.OIS.OIS.LOW_ENTH.THERM.NG_BIOGAS</t>
  </si>
  <si>
    <t>FEC.ktoe.SK.OIS.OIS.LOW_ENTH.THERM.SOLAR_GEO</t>
  </si>
  <si>
    <t>FEC.ktoe.SK.OIS.OIS.LOW_ENTH.HP.AMBIENT</t>
  </si>
  <si>
    <t>FEC.ktoe.SK.OIS.OIS.LOW_ENTH.THERM.ELEC</t>
  </si>
  <si>
    <t>Other Industrial sectors: Steam processing</t>
  </si>
  <si>
    <t>FEC.ktoe.SK.OIS.OIS.PROCESSING.TOTAL.TOTAL</t>
  </si>
  <si>
    <t>FEC.ktoe.SK.OIS.OIS.PROCESSING.STEAM.SOLIDS</t>
  </si>
  <si>
    <t>FEC.ktoe.SK.OIS.OIS.PROCESSING.STEAM.RFG</t>
  </si>
  <si>
    <t>FEC.ktoe.SK.OIS.OIS.PROCESSING.STEAM.LPG</t>
  </si>
  <si>
    <t>FEC.ktoe.SK.OIS.OIS.PROCESSING.STEAM.DIESEL_LIQBIO</t>
  </si>
  <si>
    <t>FEC.ktoe.SK.OIS.OIS.PROCESSING.STEAM.RFO</t>
  </si>
  <si>
    <t>FEC.ktoe.SK.OIS.OIS.PROCESSING.STEAM.OTHER</t>
  </si>
  <si>
    <t>FEC.ktoe.SK.OIS.OIS.PROCESSING.STEAM.NG_BIOGAS</t>
  </si>
  <si>
    <t>FEC.ktoe.SK.OIS.OIS.PROCESSING.STEAM.DERIVED</t>
  </si>
  <si>
    <t>FEC.ktoe.SK.OIS.OIS.PROCESSING.STEAM.BIOMASS_WASTE</t>
  </si>
  <si>
    <t>FEC.ktoe.SK.OIS.OIS.PROCESSING.STEAM.STEAM_DISTR</t>
  </si>
  <si>
    <t>Other Industrial sectors: Process heating</t>
  </si>
  <si>
    <t>Other Industrial sectors: Thermal processing</t>
  </si>
  <si>
    <t>FEC.ktoe.SK.OIS.OIS.PROC_HEAT.TOTAL.TOTAL</t>
  </si>
  <si>
    <t>FEC.ktoe.SK.OIS.OIS.PROC_HEAT.THERM.SOLIDS</t>
  </si>
  <si>
    <t>FEC.ktoe.SK.OIS.OIS.PROC_HEAT.THERM.LPG</t>
  </si>
  <si>
    <t>FEC.ktoe.SK.OIS.OIS.PROC_HEAT.THERM.DIESEL_LIQBIO</t>
  </si>
  <si>
    <t>FEC.ktoe.SK.OIS.OIS.PROC_HEAT.THERM.RFO</t>
  </si>
  <si>
    <t>FEC.ktoe.SK.OIS.OIS.PROC_HEAT.THERM.NG_BIOGAS</t>
  </si>
  <si>
    <t>Other Industrial sectors: Electric processing</t>
  </si>
  <si>
    <t>FEC.ktoe.SK.OIS.OIS.PROC_HEAT_ELEC.ELEC.ELEC</t>
  </si>
  <si>
    <t>Other Industrial sectors: Drying</t>
  </si>
  <si>
    <t>Other Industries: Thermal drying</t>
  </si>
  <si>
    <t>FEC.ktoe.SK.OIS.OIS.DRYING.TOTAL.TOTAL</t>
  </si>
  <si>
    <t>FEC.ktoe.SK.OIS.OIS.DRYING.THERM.SOLIDS</t>
  </si>
  <si>
    <t>FEC.ktoe.SK.OIS.OIS.DRYING.THERM.LPG</t>
  </si>
  <si>
    <t>FEC.ktoe.SK.OIS.OIS.DRYING.THERM.DIESEL_LIQBIO</t>
  </si>
  <si>
    <t>FEC.ktoe.SK.OIS.OIS.DRYING.THERM.RFO</t>
  </si>
  <si>
    <t>FEC.ktoe.SK.OIS.OIS.DRYING.THERM.NG_BIOGAS</t>
  </si>
  <si>
    <t>Other Industries: Steam drying</t>
  </si>
  <si>
    <t>FEC.ktoe.SK.OIS.OIS.DRYING_STEAM.TOTAL.TOTAL</t>
  </si>
  <si>
    <t>FEC.ktoe.SK.OIS.OIS.DRYING_STEAM.STEAM.SOLIDS</t>
  </si>
  <si>
    <t>FEC.ktoe.SK.OIS.OIS.DRYING_STEAM.STEAM.RFG</t>
  </si>
  <si>
    <t>FEC.ktoe.SK.OIS.OIS.DRYING_STEAM.STEAM.LPG</t>
  </si>
  <si>
    <t>FEC.ktoe.SK.OIS.OIS.DRYING_STEAM.STEAM.DIESEL_LIQBIO</t>
  </si>
  <si>
    <t>FEC.ktoe.SK.OIS.OIS.DRYING_STEAM.STEAM.RFO</t>
  </si>
  <si>
    <t>FEC.ktoe.SK.OIS.OIS.DRYING_STEAM.STEAM.OTHER</t>
  </si>
  <si>
    <t>FEC.ktoe.SK.OIS.OIS.DRYING_STEAM.STEAM.NG_BIOGAS</t>
  </si>
  <si>
    <t>FEC.ktoe.SK.OIS.OIS.DRYING_STEAM.STEAM.DERIVED</t>
  </si>
  <si>
    <t>FEC.ktoe.SK.OIS.OIS.DRYING_STEAM.STEAM.BIOMASS_WASTE</t>
  </si>
  <si>
    <t>FEC.ktoe.SK.OIS.OIS.DRYING_STEAM.STEAM.STEAM_DISTR</t>
  </si>
  <si>
    <t>Other Industries: Electric drying</t>
  </si>
  <si>
    <t>FEC.ktoe.SK.OIS.OIS.DRYING_ELEC.ELEC.ELEC</t>
  </si>
  <si>
    <t>Other Industrial sectors: Process Cooling</t>
  </si>
  <si>
    <t>Other Industries: Thermal cooling</t>
  </si>
  <si>
    <t>FEC.ktoe.SK.OIS.OIS.PROC_COOL_THERM.THERM.NG_BIOGAS</t>
  </si>
  <si>
    <t>Other Industries: Steam cooling</t>
  </si>
  <si>
    <t>FEC.ktoe.SK.OIS.OIS.PROC_COOL_STEAM.TOTAL.TOTAL</t>
  </si>
  <si>
    <t>FEC.ktoe.SK.OIS.OIS.PROC_COOL_STEAM.STEAM.SOLIDS</t>
  </si>
  <si>
    <t>FEC.ktoe.SK.OIS.OIS.PROC_COOL_STEAM.STEAM.RFG</t>
  </si>
  <si>
    <t>FEC.ktoe.SK.OIS.OIS.PROC_COOL_STEAM.STEAM.LPG</t>
  </si>
  <si>
    <t>FEC.ktoe.SK.OIS.OIS.PROC_COOL_STEAM.STEAM.DIESEL_LIQBIO</t>
  </si>
  <si>
    <t>FEC.ktoe.SK.OIS.OIS.PROC_COOL_STEAM.STEAM.RFO</t>
  </si>
  <si>
    <t>FEC.ktoe.SK.OIS.OIS.PROC_COOL_STEAM.STEAM.OTHER</t>
  </si>
  <si>
    <t>FEC.ktoe.SK.OIS.OIS.PROC_COOL_STEAM.STEAM.NG_BIOGAS</t>
  </si>
  <si>
    <t>FEC.ktoe.SK.OIS.OIS.PROC_COOL_STEAM.STEAM.DERIVED</t>
  </si>
  <si>
    <t>FEC.ktoe.SK.OIS.OIS.PROC_COOL_STEAM.STEAM.BIOMASS_WASTE</t>
  </si>
  <si>
    <t>FEC.ktoe.SK.OIS.OIS.PROC_COOL_STEAM.STEAM.STEAM_DISTR</t>
  </si>
  <si>
    <t>Other Industries: Electric cooling</t>
  </si>
  <si>
    <t>FEC.ktoe.SK.OIS.OIS.PROC_COOL_ELEC.ELEC.ELEC</t>
  </si>
  <si>
    <t>Other Industrial sectors: Diesel motors (incl. biofuels)</t>
  </si>
  <si>
    <t>FEC.ktoe.SK.OIS.OIS.MOTOR.MECH.DIESEL_LIQBIO</t>
  </si>
  <si>
    <t>Other Industrial sectors: Electric machinery</t>
  </si>
  <si>
    <t>FEC.ktoe.SK.OIS.OIS.GENERIC.MECH.ELEC</t>
  </si>
  <si>
    <t>Other Industrial sectors: Diesel motors</t>
  </si>
  <si>
    <t>UED.ktoe.SK.OIS.OIS.TOTAL.TOTAL.TOTAL</t>
  </si>
  <si>
    <t>UED.ktoe.SK.OIS.OIS.LIGHT.GENERIC.ELEC</t>
  </si>
  <si>
    <t>UED.ktoe.SK.OIS.OIS.AIRCOMP.GENERIC.ELEC</t>
  </si>
  <si>
    <t>UED.ktoe.SK.OIS.OIS.MOTOR.GENERIC.ELEC</t>
  </si>
  <si>
    <t>UED.ktoe.SK.OIS.OIS.FANS.GENERIC.ELEC</t>
  </si>
  <si>
    <t>UED.ktoe.SK.OIS.OIS.LOW_ENTH.TOTAL.TOTAL</t>
  </si>
  <si>
    <t>UED.ktoe.SK.OIS.OIS.LOW_ENTH.THERM.DIESEL_LIQBIO</t>
  </si>
  <si>
    <t>UED.ktoe.SK.OIS.OIS.LOW_ENTH.THERM.NG_BIOGAS</t>
  </si>
  <si>
    <t>UED.ktoe.SK.OIS.OIS.LOW_ENTH.THERM.SOLAR_GEO</t>
  </si>
  <si>
    <t>UED.ktoe.SK.OIS.OIS.LOW_ENTH.HP.AMBIENT</t>
  </si>
  <si>
    <t>UED.ktoe.SK.OIS.OIS.LOW_ENTH.THERM.ELEC</t>
  </si>
  <si>
    <t>UED.ktoe.SK.OIS.OIS.PROCESSING.TOTAL.TOTAL</t>
  </si>
  <si>
    <t>UED.ktoe.SK.OIS.OIS.PROCESSING.STEAM.SOLIDS</t>
  </si>
  <si>
    <t>UED.ktoe.SK.OIS.OIS.PROCESSING.STEAM.RFG</t>
  </si>
  <si>
    <t>UED.ktoe.SK.OIS.OIS.PROCESSING.STEAM.LPG</t>
  </si>
  <si>
    <t>UED.ktoe.SK.OIS.OIS.PROCESSING.STEAM.DIESEL_LIQBIO</t>
  </si>
  <si>
    <t>UED.ktoe.SK.OIS.OIS.PROCESSING.STEAM.RFO</t>
  </si>
  <si>
    <t>UED.ktoe.SK.OIS.OIS.PROCESSING.STEAM.OTHER</t>
  </si>
  <si>
    <t>UED.ktoe.SK.OIS.OIS.PROCESSING.STEAM.NG_BIOGAS</t>
  </si>
  <si>
    <t>UED.ktoe.SK.OIS.OIS.PROCESSING.STEAM.DERIVED</t>
  </si>
  <si>
    <t>UED.ktoe.SK.OIS.OIS.PROCESSING.STEAM.BIOMASS_WASTE</t>
  </si>
  <si>
    <t>UED.ktoe.SK.OIS.OIS.PROCESSING.STEAM.STEAM_DISTR</t>
  </si>
  <si>
    <t>UED.ktoe.SK.OIS.OIS.PROC_HEAT.TOTAL.TOTAL</t>
  </si>
  <si>
    <t>UED.ktoe.SK.OIS.OIS.PROC_HEAT.THERM.SOLIDS</t>
  </si>
  <si>
    <t>UED.ktoe.SK.OIS.OIS.PROC_HEAT.THERM.LPG</t>
  </si>
  <si>
    <t>UED.ktoe.SK.OIS.OIS.PROC_HEAT.THERM.DIESEL_LIQBIO</t>
  </si>
  <si>
    <t>UED.ktoe.SK.OIS.OIS.PROC_HEAT.THERM.RFO</t>
  </si>
  <si>
    <t>UED.ktoe.SK.OIS.OIS.PROC_HEAT.THERM.NG_BIOGAS</t>
  </si>
  <si>
    <t>UED.ktoe.SK.OIS.OIS.PROC_HEAT_ELEC.ELEC.ELEC</t>
  </si>
  <si>
    <t>UED.ktoe.SK.OIS.OIS.DRYING.TOTAL.TOTAL</t>
  </si>
  <si>
    <t>UED.ktoe.SK.OIS.OIS.DRYING.THERM.SOLIDS</t>
  </si>
  <si>
    <t>UED.ktoe.SK.OIS.OIS.DRYING.THERM.LPG</t>
  </si>
  <si>
    <t>UED.ktoe.SK.OIS.OIS.DRYING.THERM.DIESEL_LIQBIO</t>
  </si>
  <si>
    <t>UED.ktoe.SK.OIS.OIS.DRYING.THERM.RFO</t>
  </si>
  <si>
    <t>UED.ktoe.SK.OIS.OIS.DRYING.THERM.NG_BIOGAS</t>
  </si>
  <si>
    <t>UED.ktoe.SK.OIS.OIS.DRYING_STEAM.TOTAL.TOTAL</t>
  </si>
  <si>
    <t>UED.ktoe.SK.OIS.OIS.DRYING_STEAM.STEAM.SOLIDS</t>
  </si>
  <si>
    <t>UED.ktoe.SK.OIS.OIS.DRYING_STEAM.STEAM.RFG</t>
  </si>
  <si>
    <t>UED.ktoe.SK.OIS.OIS.DRYING_STEAM.STEAM.LPG</t>
  </si>
  <si>
    <t>UED.ktoe.SK.OIS.OIS.DRYING_STEAM.STEAM.DIESEL_LIQBIO</t>
  </si>
  <si>
    <t>UED.ktoe.SK.OIS.OIS.DRYING_STEAM.STEAM.RFO</t>
  </si>
  <si>
    <t>UED.ktoe.SK.OIS.OIS.DRYING_STEAM.STEAM.OTHER</t>
  </si>
  <si>
    <t>UED.ktoe.SK.OIS.OIS.DRYING_STEAM.STEAM.NG_BIOGAS</t>
  </si>
  <si>
    <t>UED.ktoe.SK.OIS.OIS.DRYING_STEAM.STEAM.DERIVED</t>
  </si>
  <si>
    <t>UED.ktoe.SK.OIS.OIS.DRYING_STEAM.STEAM.BIOMASS_WASTE</t>
  </si>
  <si>
    <t>UED.ktoe.SK.OIS.OIS.DRYING_STEAM.STEAM.STEAM_DISTR</t>
  </si>
  <si>
    <t>UED.ktoe.SK.OIS.OIS.DRYING_ELEC.ELEC.ELEC</t>
  </si>
  <si>
    <t>UED.ktoe.SK.OIS.OIS.PROC_COOL_THERM.THERM.NG_BIOGAS</t>
  </si>
  <si>
    <t>UED.ktoe.SK.OIS.OIS.PROC_COOL_STEAM.TOTAL.TOTAL</t>
  </si>
  <si>
    <t>UED.ktoe.SK.OIS.OIS.PROC_COOL_STEAM.STEAM.SOLIDS</t>
  </si>
  <si>
    <t>UED.ktoe.SK.OIS.OIS.PROC_COOL_STEAM.STEAM.RFG</t>
  </si>
  <si>
    <t>UED.ktoe.SK.OIS.OIS.PROC_COOL_STEAM.STEAM.LPG</t>
  </si>
  <si>
    <t>UED.ktoe.SK.OIS.OIS.PROC_COOL_STEAM.STEAM.DIESEL_LIQBIO</t>
  </si>
  <si>
    <t>UED.ktoe.SK.OIS.OIS.PROC_COOL_STEAM.STEAM.RFO</t>
  </si>
  <si>
    <t>UED.ktoe.SK.OIS.OIS.PROC_COOL_STEAM.STEAM.OTHER</t>
  </si>
  <si>
    <t>UED.ktoe.SK.OIS.OIS.PROC_COOL_STEAM.STEAM.NG_BIOGAS</t>
  </si>
  <si>
    <t>UED.ktoe.SK.OIS.OIS.PROC_COOL_STEAM.STEAM.DERIVED</t>
  </si>
  <si>
    <t>UED.ktoe.SK.OIS.OIS.PROC_COOL_STEAM.STEAM.BIOMASS_WASTE</t>
  </si>
  <si>
    <t>UED.ktoe.SK.OIS.OIS.PROC_COOL_STEAM.STEAM.STEAM_DISTR</t>
  </si>
  <si>
    <t>UED.ktoe.SK.OIS.OIS.PROC_COOL_ELEC.ELEC.ELEC</t>
  </si>
  <si>
    <t>UED.ktoe.SK.OIS.OIS.MOTOR.MECH.DIESEL_LIQBIO</t>
  </si>
  <si>
    <t>UED.ktoe.SK.OIS.OIS.GENERIC.MECH.ELEC</t>
  </si>
  <si>
    <t>FUEL_EMI.ktCO2.SK.OIS.OIS.TOTAL.TOTAL.TOTAL</t>
  </si>
  <si>
    <t>FUEL_EMI.ktCO2.SK.OIS.OIS.LIGHT.GENERIC.ELEC</t>
  </si>
  <si>
    <t>FUEL_EMI.ktCO2.SK.OIS.OIS.AIRCOMP.GENERIC.ELEC</t>
  </si>
  <si>
    <t>FUEL_EMI.ktCO2.SK.OIS.OIS.MOTOR.GENERIC.ELEC</t>
  </si>
  <si>
    <t>FUEL_EMI.ktCO2.SK.OIS.OIS.FANS.GENERIC.ELEC</t>
  </si>
  <si>
    <t>FUEL_EMI.ktCO2.SK.OIS.OIS.LOW_ENTH.TOTAL.TOTAL</t>
  </si>
  <si>
    <t>FUEL_EMI.ktCO2.SK.OIS.OIS.LOW_ENTH.THERM.DIESEL_LIQBIO</t>
  </si>
  <si>
    <t>FUEL_EMI.ktCO2.SK.OIS.OIS.LOW_ENTH.THERM.NG_BIOGAS</t>
  </si>
  <si>
    <t>FUEL_EMI.ktCO2.SK.OIS.OIS.LOW_ENTH.THERM.SOLAR_GEO</t>
  </si>
  <si>
    <t>FUEL_EMI.ktCO2.SK.OIS.OIS.LOW_ENTH.HP.AMBIENT</t>
  </si>
  <si>
    <t>FUEL_EMI.ktCO2.SK.OIS.OIS.LOW_ENTH.THERM.ELEC</t>
  </si>
  <si>
    <t>FUEL_EMI.ktCO2.SK.OIS.OIS.PROCESSING.TOTAL.TOTAL</t>
  </si>
  <si>
    <t>FUEL_EMI.ktCO2.SK.OIS.OIS.PROCESSING.STEAM.SOLIDS</t>
  </si>
  <si>
    <t>FUEL_EMI.ktCO2.SK.OIS.OIS.PROCESSING.STEAM.RFG</t>
  </si>
  <si>
    <t>FUEL_EMI.ktCO2.SK.OIS.OIS.PROCESSING.STEAM.LPG</t>
  </si>
  <si>
    <t>FUEL_EMI.ktCO2.SK.OIS.OIS.PROCESSING.STEAM.DIESEL_LIQBIO</t>
  </si>
  <si>
    <t>FUEL_EMI.ktCO2.SK.OIS.OIS.PROCESSING.STEAM.RFO</t>
  </si>
  <si>
    <t>FUEL_EMI.ktCO2.SK.OIS.OIS.PROCESSING.STEAM.OTHER</t>
  </si>
  <si>
    <t>FUEL_EMI.ktCO2.SK.OIS.OIS.PROCESSING.STEAM.NG_BIOGAS</t>
  </si>
  <si>
    <t>FUEL_EMI.ktCO2.SK.OIS.OIS.PROCESSING.STEAM.DERIVED</t>
  </si>
  <si>
    <t>FUEL_EMI.ktCO2.SK.OIS.OIS.PROCESSING.STEAM.BIOMASS_WASTE</t>
  </si>
  <si>
    <t>FUEL_EMI.ktCO2.SK.OIS.OIS.PROCESSING.STEAM.STEAM_DISTR</t>
  </si>
  <si>
    <t>FUEL_EMI.ktCO2.SK.OIS.OIS.PROC_HEAT.TOTAL.TOTAL</t>
  </si>
  <si>
    <t>FUEL_EMI.ktCO2.SK.OIS.OIS.PROC_HEAT.THERM.SOLIDS</t>
  </si>
  <si>
    <t>FUEL_EMI.ktCO2.SK.OIS.OIS.PROC_HEAT.THERM.LPG</t>
  </si>
  <si>
    <t>FUEL_EMI.ktCO2.SK.OIS.OIS.PROC_HEAT.THERM.DIESEL_LIQBIO</t>
  </si>
  <si>
    <t>FUEL_EMI.ktCO2.SK.OIS.OIS.PROC_HEAT.THERM.RFO</t>
  </si>
  <si>
    <t>FUEL_EMI.ktCO2.SK.OIS.OIS.PROC_HEAT.THERM.NG_BIOGAS</t>
  </si>
  <si>
    <t>FUEL_EMI.ktCO2.SK.OIS.OIS.PROC_HEAT_ELEC.ELEC.ELEC</t>
  </si>
  <si>
    <t>FUEL_EMI.ktCO2.SK.OIS.OIS.DRYING.TOTAL.TOTAL</t>
  </si>
  <si>
    <t>FUEL_EMI.ktCO2.SK.OIS.OIS.DRYING.THERM.SOLIDS</t>
  </si>
  <si>
    <t>FUEL_EMI.ktCO2.SK.OIS.OIS.DRYING.THERM.LPG</t>
  </si>
  <si>
    <t>FUEL_EMI.ktCO2.SK.OIS.OIS.DRYING.THERM.DIESEL_LIQBIO</t>
  </si>
  <si>
    <t>FUEL_EMI.ktCO2.SK.OIS.OIS.DRYING.THERM.RFO</t>
  </si>
  <si>
    <t>FUEL_EMI.ktCO2.SK.OIS.OIS.DRYING.THERM.NG_BIOGAS</t>
  </si>
  <si>
    <t>FUEL_EMI.ktCO2.SK.OIS.OIS.DRYING_STEAM.TOTAL.TOTAL</t>
  </si>
  <si>
    <t>FUEL_EMI.ktCO2.SK.OIS.OIS.DRYING_STEAM.STEAM.SOLIDS</t>
  </si>
  <si>
    <t>FUEL_EMI.ktCO2.SK.OIS.OIS.DRYING_STEAM.STEAM.RFG</t>
  </si>
  <si>
    <t>FUEL_EMI.ktCO2.SK.OIS.OIS.DRYING_STEAM.STEAM.LPG</t>
  </si>
  <si>
    <t>FUEL_EMI.ktCO2.SK.OIS.OIS.DRYING_STEAM.STEAM.DIESEL_LIQBIO</t>
  </si>
  <si>
    <t>FUEL_EMI.ktCO2.SK.OIS.OIS.DRYING_STEAM.STEAM.RFO</t>
  </si>
  <si>
    <t>FUEL_EMI.ktCO2.SK.OIS.OIS.DRYING_STEAM.STEAM.OTHER</t>
  </si>
  <si>
    <t>FUEL_EMI.ktCO2.SK.OIS.OIS.DRYING_STEAM.STEAM.NG_BIOGAS</t>
  </si>
  <si>
    <t>FUEL_EMI.ktCO2.SK.OIS.OIS.DRYING_STEAM.STEAM.DERIVED</t>
  </si>
  <si>
    <t>FUEL_EMI.ktCO2.SK.OIS.OIS.DRYING_STEAM.STEAM.BIOMASS_WASTE</t>
  </si>
  <si>
    <t>FUEL_EMI.ktCO2.SK.OIS.OIS.DRYING_STEAM.STEAM.STEAM_DISTR</t>
  </si>
  <si>
    <t>FUEL_EMI.ktCO2.SK.OIS.OIS.DRYING_ELEC.ELEC.ELEC</t>
  </si>
  <si>
    <t>FUEL_EMI.ktCO2.SK.OIS.OIS.PROC_COOL_THERM.THERM.NG_BIOGAS</t>
  </si>
  <si>
    <t>FUEL_EMI.ktCO2.SK.OIS.OIS.PROC_COOL_STEAM.TOTAL.TOTAL</t>
  </si>
  <si>
    <t>FUEL_EMI.ktCO2.SK.OIS.OIS.PROC_COOL_STEAM.STEAM.SOLIDS</t>
  </si>
  <si>
    <t>FUEL_EMI.ktCO2.SK.OIS.OIS.PROC_COOL_STEAM.STEAM.RFG</t>
  </si>
  <si>
    <t>FUEL_EMI.ktCO2.SK.OIS.OIS.PROC_COOL_STEAM.STEAM.LPG</t>
  </si>
  <si>
    <t>FUEL_EMI.ktCO2.SK.OIS.OIS.PROC_COOL_STEAM.STEAM.DIESEL_LIQBIO</t>
  </si>
  <si>
    <t>FUEL_EMI.ktCO2.SK.OIS.OIS.PROC_COOL_STEAM.STEAM.RFO</t>
  </si>
  <si>
    <t>FUEL_EMI.ktCO2.SK.OIS.OIS.PROC_COOL_STEAM.STEAM.OTHER</t>
  </si>
  <si>
    <t>FUEL_EMI.ktCO2.SK.OIS.OIS.PROC_COOL_STEAM.STEAM.NG_BIOGAS</t>
  </si>
  <si>
    <t>FUEL_EMI.ktCO2.SK.OIS.OIS.PROC_COOL_STEAM.STEAM.DERIVED</t>
  </si>
  <si>
    <t>FUEL_EMI.ktCO2.SK.OIS.OIS.PROC_COOL_STEAM.STEAM.BIOMASS_WASTE</t>
  </si>
  <si>
    <t>FUEL_EMI.ktCO2.SK.OIS.OIS.PROC_COOL_STEAM.STEAM.STEAM_DISTR</t>
  </si>
  <si>
    <t>FUEL_EMI.ktCO2.SK.OIS.OIS.PROC_COOL_ELEC.ELEC.ELEC</t>
  </si>
  <si>
    <t>FUEL_EMI.ktCO2.SK.OIS.OIS.MOTOR.MECH.DIESEL_LIQBIO</t>
  </si>
  <si>
    <t>FUEL_EMI.ktCO2.SK.OIS.OIS.GENERIC.MECH.ELEC</t>
  </si>
  <si>
    <t>Slovak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</si>
</sst>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2" applyFont="1" applyFill="1" applyAlignment="1">
      <alignment horizontal="left" vertical="center" indent="1"/>
    </xf>
    <xf numFmtId="0" fontId="45" fillId="2" borderId="0" xfId="5" applyFont="1" applyFill="1"/>
    <xf numFmtId="0" fontId="20" fillId="2" borderId="0" xfId="5" applyFont="1" applyFill="1" applyAlignment="1">
      <alignment horizontal="center" vertical="center"/>
    </xf>
    <xf numFmtId="0" fontId="46" fillId="2" borderId="2" xfId="5" applyFont="1" applyFill="1" applyBorder="1" applyAlignment="1">
      <alignment vertical="center"/>
    </xf>
    <xf numFmtId="0" fontId="47" fillId="2" borderId="2" xfId="5" applyFont="1" applyFill="1" applyBorder="1" applyAlignment="1">
      <alignment vertical="center"/>
    </xf>
    <xf numFmtId="0" fontId="48" fillId="2" borderId="0" xfId="5" applyFont="1" applyFill="1" applyAlignment="1">
      <alignment vertical="center"/>
    </xf>
    <xf numFmtId="0" fontId="47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1" fillId="2" borderId="0" xfId="5" applyFont="1" applyFill="1" applyAlignment="1">
      <alignment vertical="center"/>
    </xf>
    <xf numFmtId="0" fontId="52" fillId="2" borderId="0" xfId="8" applyFont="1" applyFill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9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50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3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2"/>
    </row>
    <row r="6" spans="1:23" ht="31.15" customHeight="1" x14ac:dyDescent="0.25">
      <c r="A6" s="194"/>
      <c r="B6" s="195" t="s">
        <v>0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6" t="s">
        <v>3249</v>
      </c>
      <c r="V10" s="204"/>
    </row>
    <row r="11" spans="1:23" ht="15" customHeight="1" x14ac:dyDescent="0.25">
      <c r="V11" s="204"/>
    </row>
    <row r="15" spans="1:23" ht="30" customHeight="1" x14ac:dyDescent="0.25">
      <c r="C15" s="196" t="s">
        <v>1</v>
      </c>
    </row>
    <row r="16" spans="1:23" ht="15" customHeight="1" x14ac:dyDescent="0.25">
      <c r="W16" s="197"/>
    </row>
    <row r="17" spans="12:32" ht="15" customHeight="1" x14ac:dyDescent="0.25">
      <c r="W17" s="197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45432.789305555554</v>
      </c>
      <c r="M30" s="357"/>
      <c r="N30" s="357"/>
      <c r="O30" s="357"/>
      <c r="V30" s="204"/>
    </row>
    <row r="31" spans="12:32" ht="15" customHeight="1" x14ac:dyDescent="0.2">
      <c r="L31" s="198" t="s">
        <v>3</v>
      </c>
      <c r="V31" s="204"/>
      <c r="AA31" s="199"/>
      <c r="AB31" s="199"/>
      <c r="AC31" s="199"/>
      <c r="AD31" s="199"/>
      <c r="AE31" s="199"/>
      <c r="AF31" s="199"/>
    </row>
    <row r="32" spans="12:32" ht="15" customHeight="1" x14ac:dyDescent="0.25">
      <c r="V32" s="204"/>
    </row>
    <row r="33" spans="2:32" ht="15" customHeight="1" x14ac:dyDescent="0.25">
      <c r="B33" s="200" t="s">
        <v>4</v>
      </c>
      <c r="V33" s="204"/>
    </row>
    <row r="34" spans="2:32" ht="15" customHeight="1" x14ac:dyDescent="0.25">
      <c r="B34" s="200"/>
      <c r="V34" s="200"/>
    </row>
    <row r="35" spans="2:32" ht="15" customHeight="1" x14ac:dyDescent="0.25">
      <c r="B35" s="200" t="s">
        <v>5</v>
      </c>
      <c r="V35" s="200"/>
    </row>
    <row r="36" spans="2:32" ht="15" customHeight="1" x14ac:dyDescent="0.25">
      <c r="B36" s="200" t="s">
        <v>6</v>
      </c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W36" s="199"/>
      <c r="X36" s="199"/>
      <c r="Y36" s="199"/>
      <c r="Z36" s="199"/>
    </row>
    <row r="38" spans="2:32" ht="15" customHeight="1" x14ac:dyDescent="0.25">
      <c r="B38" s="200" t="s">
        <v>7</v>
      </c>
    </row>
    <row r="39" spans="2:32" ht="15" customHeight="1" x14ac:dyDescent="0.25">
      <c r="B39" s="200" t="s">
        <v>8</v>
      </c>
    </row>
    <row r="40" spans="2:32" ht="15" customHeight="1" x14ac:dyDescent="0.25">
      <c r="B40" s="191" t="s">
        <v>9</v>
      </c>
      <c r="AA40" s="199"/>
      <c r="AB40" s="199"/>
      <c r="AC40" s="199"/>
      <c r="AD40" s="199"/>
      <c r="AE40" s="199"/>
      <c r="AF40" s="199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SK: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10562.584065966199</v>
      </c>
      <c r="C3" s="205">
        <f>ISI!C$3+NFM!C$3+CHI!C$3+NMM!C$3+PPA!C$3+FBT!C$3+TRE!C$3+MAE!C$3+TEL!C$3+WWP!C$3+OIS!C$3</f>
        <v>11470.422004521479</v>
      </c>
      <c r="D3" s="205">
        <f>ISI!D$3+NFM!D$3+CHI!D$3+NMM!D$3+PPA!D$3+FBT!D$3+TRE!D$3+MAE!D$3+TEL!D$3+WWP!D$3+OIS!D$3</f>
        <v>11481.138295407971</v>
      </c>
      <c r="E3" s="205">
        <f>ISI!E$3+NFM!E$3+CHI!E$3+NMM!E$3+PPA!E$3+FBT!E$3+TRE!E$3+MAE!E$3+TEL!E$3+WWP!E$3+OIS!E$3</f>
        <v>12046.896053107233</v>
      </c>
      <c r="F3" s="205">
        <f>ISI!F$3+NFM!F$3+CHI!F$3+NMM!F$3+PPA!F$3+FBT!F$3+TRE!F$3+MAE!F$3+TEL!F$3+WWP!F$3+OIS!F$3</f>
        <v>12702.165795369678</v>
      </c>
      <c r="G3" s="205">
        <f>ISI!G$3+NFM!G$3+CHI!G$3+NMM!G$3+PPA!G$3+FBT!G$3+TRE!G$3+MAE!G$3+TEL!G$3+WWP!G$3+OIS!G$3</f>
        <v>13880.051018262859</v>
      </c>
      <c r="H3" s="205">
        <f>ISI!H$3+NFM!H$3+CHI!H$3+NMM!H$3+PPA!H$3+FBT!H$3+TRE!H$3+MAE!H$3+TEL!H$3+WWP!H$3+OIS!H$3</f>
        <v>15727.209464161448</v>
      </c>
      <c r="I3" s="205">
        <f>ISI!I$3+NFM!I$3+CHI!I$3+NMM!I$3+PPA!I$3+FBT!I$3+TRE!I$3+MAE!I$3+TEL!I$3+WWP!I$3+OIS!I$3</f>
        <v>17519.332255055902</v>
      </c>
      <c r="J3" s="205">
        <f>ISI!J$3+NFM!J$3+CHI!J$3+NMM!J$3+PPA!J$3+FBT!J$3+TRE!J$3+MAE!J$3+TEL!J$3+WWP!J$3+OIS!J$3</f>
        <v>18818.411659726353</v>
      </c>
      <c r="K3" s="205">
        <f>ISI!K$3+NFM!K$3+CHI!K$3+NMM!K$3+PPA!K$3+FBT!K$3+TRE!K$3+MAE!K$3+TEL!K$3+WWP!K$3+OIS!K$3</f>
        <v>15580.552275599199</v>
      </c>
      <c r="L3" s="205">
        <f>ISI!L$3+NFM!L$3+CHI!L$3+NMM!L$3+PPA!L$3+FBT!L$3+TRE!L$3+MAE!L$3+TEL!L$3+WWP!L$3+OIS!L$3</f>
        <v>17823.497898293906</v>
      </c>
      <c r="M3" s="205">
        <f>ISI!M$3+NFM!M$3+CHI!M$3+NMM!M$3+PPA!M$3+FBT!M$3+TRE!M$3+MAE!M$3+TEL!M$3+WWP!M$3+OIS!M$3</f>
        <v>18297.07100262223</v>
      </c>
      <c r="N3" s="205">
        <f>ISI!N$3+NFM!N$3+CHI!N$3+NMM!N$3+PPA!N$3+FBT!N$3+TRE!N$3+MAE!N$3+TEL!N$3+WWP!N$3+OIS!N$3</f>
        <v>18567.431728934145</v>
      </c>
      <c r="O3" s="205">
        <f>ISI!O$3+NFM!O$3+CHI!O$3+NMM!O$3+PPA!O$3+FBT!O$3+TRE!O$3+MAE!O$3+TEL!O$3+WWP!O$3+OIS!O$3</f>
        <v>17440.258449304176</v>
      </c>
      <c r="P3" s="205">
        <f>ISI!P$3+NFM!P$3+CHI!P$3+NMM!P$3+PPA!P$3+FBT!P$3+TRE!P$3+MAE!P$3+TEL!P$3+WWP!P$3+OIS!P$3</f>
        <v>19446.888310341041</v>
      </c>
      <c r="Q3" s="205">
        <f>ISI!Q$3+NFM!Q$3+CHI!Q$3+NMM!Q$3+PPA!Q$3+FBT!Q$3+TRE!Q$3+MAE!Q$3+TEL!Q$3+WWP!Q$3+OIS!Q$3</f>
        <v>20885.8</v>
      </c>
      <c r="R3" s="205">
        <f>ISI!R$3+NFM!R$3+CHI!R$3+NMM!R$3+PPA!R$3+FBT!R$3+TRE!R$3+MAE!R$3+TEL!R$3+WWP!R$3+OIS!R$3</f>
        <v>20638.59952539919</v>
      </c>
      <c r="S3" s="205">
        <f>ISI!S$3+NFM!S$3+CHI!S$3+NMM!S$3+PPA!S$3+FBT!S$3+TRE!S$3+MAE!S$3+TEL!S$3+WWP!S$3+OIS!S$3</f>
        <v>20681.224615445728</v>
      </c>
      <c r="T3" s="205">
        <f>ISI!T$3+NFM!T$3+CHI!T$3+NMM!T$3+PPA!T$3+FBT!T$3+TRE!T$3+MAE!T$3+TEL!T$3+WWP!T$3+OIS!T$3</f>
        <v>22231.081895797277</v>
      </c>
      <c r="U3" s="205">
        <f>ISI!U$3+NFM!U$3+CHI!U$3+NMM!U$3+PPA!U$3+FBT!U$3+TRE!U$3+MAE!U$3+TEL!U$3+WWP!U$3+OIS!U$3</f>
        <v>22200.098468064156</v>
      </c>
      <c r="V3" s="205">
        <f>ISI!V$3+NFM!V$3+CHI!V$3+NMM!V$3+PPA!V$3+FBT!V$3+TRE!V$3+MAE!V$3+TEL!V$3+WWP!V$3+OIS!V$3</f>
        <v>20182.583880530852</v>
      </c>
      <c r="W3" s="205">
        <f>ISI!W$3+NFM!W$3+CHI!W$3+NMM!W$3+PPA!W$3+FBT!W$3+TRE!W$3+MAE!W$3+TEL!W$3+WWP!W$3+OIS!W$3</f>
        <v>22492.325696538686</v>
      </c>
    </row>
    <row r="4" spans="1:23" ht="12" customHeight="1" x14ac:dyDescent="0.25">
      <c r="A4" s="12" t="s">
        <v>16</v>
      </c>
      <c r="B4" s="206">
        <f>ISI!B$3</f>
        <v>704.13964072226975</v>
      </c>
      <c r="C4" s="206">
        <f>ISI!C$3</f>
        <v>821.75221576628746</v>
      </c>
      <c r="D4" s="206">
        <f>ISI!D$3</f>
        <v>721.65043198159663</v>
      </c>
      <c r="E4" s="206">
        <f>ISI!E$3</f>
        <v>858.66987510432364</v>
      </c>
      <c r="F4" s="206">
        <f>ISI!F$3</f>
        <v>1114.6319013520574</v>
      </c>
      <c r="G4" s="206">
        <f>ISI!G$3</f>
        <v>1173.9191486343227</v>
      </c>
      <c r="H4" s="206">
        <f>ISI!H$3</f>
        <v>1283.6510254960144</v>
      </c>
      <c r="I4" s="206">
        <f>ISI!I$3</f>
        <v>1291.4701376727401</v>
      </c>
      <c r="J4" s="206">
        <f>ISI!J$3</f>
        <v>995.88683710243959</v>
      </c>
      <c r="K4" s="206">
        <f>ISI!K$3</f>
        <v>471.59122621241016</v>
      </c>
      <c r="L4" s="206">
        <f>ISI!L$3</f>
        <v>383.53778554876027</v>
      </c>
      <c r="M4" s="206">
        <f>ISI!M$3</f>
        <v>228.61782678603356</v>
      </c>
      <c r="N4" s="206">
        <f>ISI!N$3</f>
        <v>591.83198020206953</v>
      </c>
      <c r="O4" s="206">
        <f>ISI!O$3</f>
        <v>567.87575792264352</v>
      </c>
      <c r="P4" s="206">
        <f>ISI!P$3</f>
        <v>578.53498941981422</v>
      </c>
      <c r="Q4" s="206">
        <f>ISI!Q$3</f>
        <v>585.30879780015482</v>
      </c>
      <c r="R4" s="206">
        <f>ISI!R$3</f>
        <v>625.30568810913667</v>
      </c>
      <c r="S4" s="206">
        <f>ISI!S$3</f>
        <v>682.53992549962948</v>
      </c>
      <c r="T4" s="206">
        <f>ISI!T$3</f>
        <v>866.72582829437295</v>
      </c>
      <c r="U4" s="206">
        <f>ISI!U$3</f>
        <v>498.85096065013613</v>
      </c>
      <c r="V4" s="206">
        <f>ISI!V$3</f>
        <v>468.55033337066243</v>
      </c>
      <c r="W4" s="206">
        <f>ISI!W$3</f>
        <v>1274.3333091841132</v>
      </c>
    </row>
    <row r="5" spans="1:23" ht="12" customHeight="1" x14ac:dyDescent="0.25">
      <c r="A5" s="13" t="s">
        <v>20</v>
      </c>
      <c r="B5" s="207">
        <f>NFM!B$3</f>
        <v>153.3819483925279</v>
      </c>
      <c r="C5" s="207">
        <f>NFM!C$3</f>
        <v>179.00136373635024</v>
      </c>
      <c r="D5" s="207">
        <f>NFM!D$3</f>
        <v>157.19630441784031</v>
      </c>
      <c r="E5" s="207">
        <f>NFM!E$3</f>
        <v>187.0430960744861</v>
      </c>
      <c r="F5" s="207">
        <f>NFM!F$3</f>
        <v>242.79901724390919</v>
      </c>
      <c r="G5" s="207">
        <f>NFM!G$3</f>
        <v>255.71349184110065</v>
      </c>
      <c r="H5" s="207">
        <f>NFM!H$3</f>
        <v>279.61626353642964</v>
      </c>
      <c r="I5" s="207">
        <f>NFM!I$3</f>
        <v>281.31949197437945</v>
      </c>
      <c r="J5" s="207">
        <f>NFM!J$3</f>
        <v>216.93291304628156</v>
      </c>
      <c r="K5" s="207">
        <f>NFM!K$3</f>
        <v>129.36583052738246</v>
      </c>
      <c r="L5" s="207">
        <f>NFM!L$3</f>
        <v>613.7423595101701</v>
      </c>
      <c r="M5" s="207">
        <f>NFM!M$3</f>
        <v>544.68607820632246</v>
      </c>
      <c r="N5" s="207">
        <f>NFM!N$3</f>
        <v>248.50415425171201</v>
      </c>
      <c r="O5" s="207">
        <f>NFM!O$3</f>
        <v>208.16797965190923</v>
      </c>
      <c r="P5" s="207">
        <f>NFM!P$3</f>
        <v>160.51000763757168</v>
      </c>
      <c r="Q5" s="207">
        <f>NFM!Q$3</f>
        <v>269.2912021998452</v>
      </c>
      <c r="R5" s="207">
        <f>NFM!R$3</f>
        <v>310.22099813146184</v>
      </c>
      <c r="S5" s="207">
        <f>NFM!S$3</f>
        <v>252.50540672150046</v>
      </c>
      <c r="T5" s="207">
        <f>NFM!T$3</f>
        <v>186.77579561896673</v>
      </c>
      <c r="U5" s="207">
        <f>NFM!U$3</f>
        <v>248.55951862423007</v>
      </c>
      <c r="V5" s="207">
        <f>NFM!V$3</f>
        <v>216.90113921404927</v>
      </c>
      <c r="W5" s="207">
        <f>NFM!W$3</f>
        <v>256.47643110485456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146.59084311291701</v>
      </c>
      <c r="C7" s="206">
        <f>NFM!C$5</f>
        <v>159.40563702150169</v>
      </c>
      <c r="D7" s="206">
        <f>NFM!D$5</f>
        <v>139.9876320498845</v>
      </c>
      <c r="E7" s="206">
        <f>NFM!E$5</f>
        <v>166.5670208197003</v>
      </c>
      <c r="F7" s="206">
        <f>NFM!F$5</f>
        <v>216.21920193281909</v>
      </c>
      <c r="G7" s="206">
        <f>NFM!G$5</f>
        <v>227.7198967152089</v>
      </c>
      <c r="H7" s="206">
        <f>NFM!H$5</f>
        <v>249.0059722463736</v>
      </c>
      <c r="I7" s="206">
        <f>NFM!I$5</f>
        <v>250.52274400988051</v>
      </c>
      <c r="J7" s="206">
        <f>NFM!J$5</f>
        <v>193.1847248158715</v>
      </c>
      <c r="K7" s="206">
        <f>NFM!K$5</f>
        <v>125.63304480260091</v>
      </c>
      <c r="L7" s="206">
        <f>NFM!L$5</f>
        <v>576.70948102633952</v>
      </c>
      <c r="M7" s="206">
        <f>NFM!M$5</f>
        <v>517.44555657007243</v>
      </c>
      <c r="N7" s="206">
        <f>NFM!N$5</f>
        <v>234.499967718102</v>
      </c>
      <c r="O7" s="206">
        <f>NFM!O$5</f>
        <v>197.04727284424999</v>
      </c>
      <c r="P7" s="206">
        <f>NFM!P$5</f>
        <v>148.03483750897141</v>
      </c>
      <c r="Q7" s="206">
        <f>NFM!Q$5</f>
        <v>248.10303680727461</v>
      </c>
      <c r="R7" s="206">
        <f>NFM!R$5</f>
        <v>280.35727125001011</v>
      </c>
      <c r="S7" s="206">
        <f>NFM!S$5</f>
        <v>215.71545326229571</v>
      </c>
      <c r="T7" s="206">
        <f>NFM!T$5</f>
        <v>167.07077713911249</v>
      </c>
      <c r="U7" s="206">
        <f>NFM!U$5</f>
        <v>225.9064486226861</v>
      </c>
      <c r="V7" s="206">
        <f>NFM!V$5</f>
        <v>180.9871039001853</v>
      </c>
      <c r="W7" s="206">
        <f>NFM!W$5</f>
        <v>208.22446921261781</v>
      </c>
    </row>
    <row r="8" spans="1:23" ht="12" customHeight="1" x14ac:dyDescent="0.25">
      <c r="A8" s="14" t="s">
        <v>45</v>
      </c>
      <c r="B8" s="206">
        <f>NFM!B$8</f>
        <v>6.7911052796108891</v>
      </c>
      <c r="C8" s="206">
        <f>NFM!C$8</f>
        <v>19.595726714848549</v>
      </c>
      <c r="D8" s="206">
        <f>NFM!D$8</f>
        <v>17.20867236795581</v>
      </c>
      <c r="E8" s="206">
        <f>NFM!E$8</f>
        <v>20.476075254785801</v>
      </c>
      <c r="F8" s="206">
        <f>NFM!F$8</f>
        <v>26.579815311090101</v>
      </c>
      <c r="G8" s="206">
        <f>NFM!G$8</f>
        <v>27.993595125891741</v>
      </c>
      <c r="H8" s="206">
        <f>NFM!H$8</f>
        <v>30.61029129005604</v>
      </c>
      <c r="I8" s="206">
        <f>NFM!I$8</f>
        <v>30.796747964498909</v>
      </c>
      <c r="J8" s="206">
        <f>NFM!J$8</f>
        <v>23.748188230410051</v>
      </c>
      <c r="K8" s="206">
        <f>NFM!K$8</f>
        <v>3.7327857247815359</v>
      </c>
      <c r="L8" s="206">
        <f>NFM!L$8</f>
        <v>37.032878483830594</v>
      </c>
      <c r="M8" s="206">
        <f>NFM!M$8</f>
        <v>27.24052163625004</v>
      </c>
      <c r="N8" s="206">
        <f>NFM!N$8</f>
        <v>14.00418653361001</v>
      </c>
      <c r="O8" s="206">
        <f>NFM!O$8</f>
        <v>11.12070680765925</v>
      </c>
      <c r="P8" s="206">
        <f>NFM!P$8</f>
        <v>12.47517012860027</v>
      </c>
      <c r="Q8" s="206">
        <f>NFM!Q$8</f>
        <v>21.1881653925706</v>
      </c>
      <c r="R8" s="206">
        <f>NFM!R$8</f>
        <v>29.863726881451729</v>
      </c>
      <c r="S8" s="206">
        <f>NFM!S$8</f>
        <v>36.789953459204753</v>
      </c>
      <c r="T8" s="206">
        <f>NFM!T$8</f>
        <v>19.705018479854228</v>
      </c>
      <c r="U8" s="206">
        <f>NFM!U$8</f>
        <v>22.65307000154397</v>
      </c>
      <c r="V8" s="206">
        <f>NFM!V$8</f>
        <v>35.914035313863963</v>
      </c>
      <c r="W8" s="206">
        <f>NFM!W$8</f>
        <v>48.251961892236721</v>
      </c>
    </row>
    <row r="9" spans="1:23" ht="12" customHeight="1" x14ac:dyDescent="0.25">
      <c r="A9" s="13" t="s">
        <v>21</v>
      </c>
      <c r="B9" s="207">
        <f>CHI!B$3</f>
        <v>626.91280531784253</v>
      </c>
      <c r="C9" s="207">
        <f>CHI!C$3</f>
        <v>644.87565938206478</v>
      </c>
      <c r="D9" s="207">
        <f>CHI!D$3</f>
        <v>651.82914877314272</v>
      </c>
      <c r="E9" s="207">
        <f>CHI!E$3</f>
        <v>468.13894639981606</v>
      </c>
      <c r="F9" s="207">
        <f>CHI!F$3</f>
        <v>428.0806572068708</v>
      </c>
      <c r="G9" s="207">
        <f>CHI!G$3</f>
        <v>492.24214052447888</v>
      </c>
      <c r="H9" s="207">
        <f>CHI!H$3</f>
        <v>569.45155657094836</v>
      </c>
      <c r="I9" s="207">
        <f>CHI!I$3</f>
        <v>557.35924347425703</v>
      </c>
      <c r="J9" s="207">
        <f>CHI!J$3</f>
        <v>565.13979773944084</v>
      </c>
      <c r="K9" s="207">
        <f>CHI!K$3</f>
        <v>527.93487042446077</v>
      </c>
      <c r="L9" s="207">
        <f>CHI!L$3</f>
        <v>646.37764773757522</v>
      </c>
      <c r="M9" s="207">
        <f>CHI!M$3</f>
        <v>736.8559597452695</v>
      </c>
      <c r="N9" s="207">
        <f>CHI!N$3</f>
        <v>680.96203998840906</v>
      </c>
      <c r="O9" s="207">
        <f>CHI!O$3</f>
        <v>468.78727634194837</v>
      </c>
      <c r="P9" s="207">
        <f>CHI!P$3</f>
        <v>584.13382410150518</v>
      </c>
      <c r="Q9" s="207">
        <f>CHI!Q$3</f>
        <v>693.4</v>
      </c>
      <c r="R9" s="207">
        <f>CHI!R$3</f>
        <v>686.56236174234812</v>
      </c>
      <c r="S9" s="207">
        <f>CHI!S$3</f>
        <v>636.23995789515516</v>
      </c>
      <c r="T9" s="207">
        <f>CHI!T$3</f>
        <v>587.62325210525296</v>
      </c>
      <c r="U9" s="207">
        <f>CHI!U$3</f>
        <v>656.61156242307175</v>
      </c>
      <c r="V9" s="207">
        <f>CHI!V$3</f>
        <v>608.88999713702572</v>
      </c>
      <c r="W9" s="207">
        <f>CHI!W$3</f>
        <v>676.95908538506558</v>
      </c>
    </row>
    <row r="10" spans="1:23" ht="12" customHeight="1" x14ac:dyDescent="0.25">
      <c r="A10" s="14" t="s">
        <v>57</v>
      </c>
      <c r="B10" s="206">
        <f>CHI!B$5</f>
        <v>316.9487851979876</v>
      </c>
      <c r="C10" s="206">
        <f>CHI!C$5</f>
        <v>320.54188724524579</v>
      </c>
      <c r="D10" s="206">
        <f>CHI!D$5</f>
        <v>327.72783794979063</v>
      </c>
      <c r="E10" s="206">
        <f>CHI!E$5</f>
        <v>276.70541862593512</v>
      </c>
      <c r="F10" s="206">
        <f>CHI!F$5</f>
        <v>273.95085902288059</v>
      </c>
      <c r="G10" s="206">
        <f>CHI!G$5</f>
        <v>288.53188053243719</v>
      </c>
      <c r="H10" s="206">
        <f>CHI!H$5</f>
        <v>310.41642177172707</v>
      </c>
      <c r="I10" s="206">
        <f>CHI!I$5</f>
        <v>305.07079016871342</v>
      </c>
      <c r="J10" s="206">
        <f>CHI!J$5</f>
        <v>380.19370933321409</v>
      </c>
      <c r="K10" s="206">
        <f>CHI!K$5</f>
        <v>259.67664260354172</v>
      </c>
      <c r="L10" s="206">
        <f>CHI!L$5</f>
        <v>361.28388389866848</v>
      </c>
      <c r="M10" s="206">
        <f>CHI!M$5</f>
        <v>455.67094841290242</v>
      </c>
      <c r="N10" s="206">
        <f>CHI!N$5</f>
        <v>308.78354178397842</v>
      </c>
      <c r="O10" s="206">
        <f>CHI!O$5</f>
        <v>244.53789995563031</v>
      </c>
      <c r="P10" s="206">
        <f>CHI!P$5</f>
        <v>157.54394808334681</v>
      </c>
      <c r="Q10" s="206">
        <f>CHI!Q$5</f>
        <v>431.90718852058069</v>
      </c>
      <c r="R10" s="206">
        <f>CHI!R$5</f>
        <v>389.66554308952709</v>
      </c>
      <c r="S10" s="206">
        <f>CHI!S$5</f>
        <v>362.37850840624969</v>
      </c>
      <c r="T10" s="206">
        <f>CHI!T$5</f>
        <v>331.11418121876528</v>
      </c>
      <c r="U10" s="206">
        <f>CHI!U$5</f>
        <v>391.30989169673097</v>
      </c>
      <c r="V10" s="206">
        <f>CHI!V$5</f>
        <v>321.63936915706961</v>
      </c>
      <c r="W10" s="206">
        <f>CHI!W$5</f>
        <v>343.59829528866601</v>
      </c>
    </row>
    <row r="11" spans="1:23" ht="12" customHeight="1" x14ac:dyDescent="0.25">
      <c r="A11" s="14" t="s">
        <v>47</v>
      </c>
      <c r="B11" s="206">
        <f>CHI!B$6</f>
        <v>197.87606518895959</v>
      </c>
      <c r="C11" s="206">
        <f>CHI!C$6</f>
        <v>206.02179022272711</v>
      </c>
      <c r="D11" s="206">
        <f>CHI!D$6</f>
        <v>222.70962529795071</v>
      </c>
      <c r="E11" s="206">
        <f>CHI!E$6</f>
        <v>115.6834209678735</v>
      </c>
      <c r="F11" s="206">
        <f>CHI!F$6</f>
        <v>110.66452559250401</v>
      </c>
      <c r="G11" s="206">
        <f>CHI!G$6</f>
        <v>138.11535060552231</v>
      </c>
      <c r="H11" s="206">
        <f>CHI!H$6</f>
        <v>183.40587572961871</v>
      </c>
      <c r="I11" s="206">
        <f>CHI!I$6</f>
        <v>171.88988418756671</v>
      </c>
      <c r="J11" s="206">
        <f>CHI!J$6</f>
        <v>93.907590913237868</v>
      </c>
      <c r="K11" s="206">
        <f>CHI!K$6</f>
        <v>137.75049057649679</v>
      </c>
      <c r="L11" s="206">
        <f>CHI!L$6</f>
        <v>142.71347866623711</v>
      </c>
      <c r="M11" s="206">
        <f>CHI!M$6</f>
        <v>137.01313902166851</v>
      </c>
      <c r="N11" s="206">
        <f>CHI!N$6</f>
        <v>231.08995815107289</v>
      </c>
      <c r="O11" s="206">
        <f>CHI!O$6</f>
        <v>203.4740284737932</v>
      </c>
      <c r="P11" s="206">
        <f>CHI!P$6</f>
        <v>352.47590209271129</v>
      </c>
      <c r="Q11" s="206">
        <f>CHI!Q$6</f>
        <v>205.39281147941929</v>
      </c>
      <c r="R11" s="206">
        <f>CHI!R$6</f>
        <v>216.6571050221248</v>
      </c>
      <c r="S11" s="206">
        <f>CHI!S$6</f>
        <v>204.84525302610959</v>
      </c>
      <c r="T11" s="206">
        <f>CHI!T$6</f>
        <v>188.538087397894</v>
      </c>
      <c r="U11" s="206">
        <f>CHI!U$6</f>
        <v>195.04849418446341</v>
      </c>
      <c r="V11" s="206">
        <f>CHI!V$6</f>
        <v>213.2750648513717</v>
      </c>
      <c r="W11" s="206">
        <f>CHI!W$6</f>
        <v>249.100989043152</v>
      </c>
    </row>
    <row r="12" spans="1:23" ht="12" customHeight="1" x14ac:dyDescent="0.25">
      <c r="A12" s="14" t="s">
        <v>48</v>
      </c>
      <c r="B12" s="206">
        <f>CHI!B$7</f>
        <v>112.08795493089529</v>
      </c>
      <c r="C12" s="206">
        <f>CHI!C$7</f>
        <v>118.3119819140919</v>
      </c>
      <c r="D12" s="206">
        <f>CHI!D$7</f>
        <v>101.3916855254014</v>
      </c>
      <c r="E12" s="206">
        <f>CHI!E$7</f>
        <v>75.750106806007437</v>
      </c>
      <c r="F12" s="206">
        <f>CHI!F$7</f>
        <v>43.465272591486183</v>
      </c>
      <c r="G12" s="206">
        <f>CHI!G$7</f>
        <v>65.594909386519404</v>
      </c>
      <c r="H12" s="206">
        <f>CHI!H$7</f>
        <v>75.629259069602554</v>
      </c>
      <c r="I12" s="206">
        <f>CHI!I$7</f>
        <v>80.398569117976919</v>
      </c>
      <c r="J12" s="206">
        <f>CHI!J$7</f>
        <v>91.038497492988867</v>
      </c>
      <c r="K12" s="206">
        <f>CHI!K$7</f>
        <v>130.50773724442229</v>
      </c>
      <c r="L12" s="206">
        <f>CHI!L$7</f>
        <v>142.3802851726696</v>
      </c>
      <c r="M12" s="206">
        <f>CHI!M$7</f>
        <v>144.17187231069849</v>
      </c>
      <c r="N12" s="206">
        <f>CHI!N$7</f>
        <v>141.0885400533578</v>
      </c>
      <c r="O12" s="206">
        <f>CHI!O$7</f>
        <v>20.77534791252485</v>
      </c>
      <c r="P12" s="206">
        <f>CHI!P$7</f>
        <v>74.113973925447127</v>
      </c>
      <c r="Q12" s="206">
        <f>CHI!Q$7</f>
        <v>56.1</v>
      </c>
      <c r="R12" s="206">
        <f>CHI!R$7</f>
        <v>80.239713630696215</v>
      </c>
      <c r="S12" s="206">
        <f>CHI!S$7</f>
        <v>69.016196462795804</v>
      </c>
      <c r="T12" s="206">
        <f>CHI!T$7</f>
        <v>67.970983488593717</v>
      </c>
      <c r="U12" s="206">
        <f>CHI!U$7</f>
        <v>70.253176541877338</v>
      </c>
      <c r="V12" s="206">
        <f>CHI!V$7</f>
        <v>73.975563128584483</v>
      </c>
      <c r="W12" s="206">
        <f>CHI!W$7</f>
        <v>84.259801053247514</v>
      </c>
    </row>
    <row r="13" spans="1:23" ht="12" customHeight="1" x14ac:dyDescent="0.25">
      <c r="A13" s="13" t="s">
        <v>22</v>
      </c>
      <c r="B13" s="207">
        <f>NMM!B$3</f>
        <v>572.13590908204822</v>
      </c>
      <c r="C13" s="207">
        <f>NMM!C$3</f>
        <v>585.53127354935964</v>
      </c>
      <c r="D13" s="207">
        <f>NMM!D$3</f>
        <v>628.12951050446384</v>
      </c>
      <c r="E13" s="207">
        <f>NMM!E$3</f>
        <v>606.16517138256268</v>
      </c>
      <c r="F13" s="207">
        <f>NMM!F$3</f>
        <v>597.75952203136683</v>
      </c>
      <c r="G13" s="207">
        <f>NMM!G$3</f>
        <v>633.52348381852073</v>
      </c>
      <c r="H13" s="207">
        <f>NMM!H$3</f>
        <v>686.57186749123571</v>
      </c>
      <c r="I13" s="207">
        <f>NMM!I$3</f>
        <v>797.49241467244349</v>
      </c>
      <c r="J13" s="207">
        <f>NMM!J$3</f>
        <v>790.23965326761299</v>
      </c>
      <c r="K13" s="207">
        <f>NMM!K$3</f>
        <v>558.59383091997597</v>
      </c>
      <c r="L13" s="207">
        <f>NMM!L$3</f>
        <v>517.69966207862842</v>
      </c>
      <c r="M13" s="207">
        <f>NMM!M$3</f>
        <v>578.10490933573612</v>
      </c>
      <c r="N13" s="207">
        <f>NMM!N$3</f>
        <v>493.11044275022726</v>
      </c>
      <c r="O13" s="207">
        <f>NMM!O$3</f>
        <v>462.92246520874755</v>
      </c>
      <c r="P13" s="207">
        <f>NMM!P$3</f>
        <v>512.9125894006047</v>
      </c>
      <c r="Q13" s="207">
        <f>NMM!Q$3</f>
        <v>521.79999999999995</v>
      </c>
      <c r="R13" s="207">
        <f>NMM!R$3</f>
        <v>568.51546474681254</v>
      </c>
      <c r="S13" s="207">
        <f>NMM!S$3</f>
        <v>606.34949007457737</v>
      </c>
      <c r="T13" s="207">
        <f>NMM!T$3</f>
        <v>597.93072599622724</v>
      </c>
      <c r="U13" s="207">
        <f>NMM!U$3</f>
        <v>668.8253896116189</v>
      </c>
      <c r="V13" s="207">
        <f>NMM!V$3</f>
        <v>624.77488709722093</v>
      </c>
      <c r="W13" s="207">
        <f>NMM!W$3</f>
        <v>699.55439528289173</v>
      </c>
    </row>
    <row r="14" spans="1:23" ht="12" customHeight="1" x14ac:dyDescent="0.25">
      <c r="A14" s="14" t="s">
        <v>49</v>
      </c>
      <c r="B14" s="206">
        <f>NMM!B$4</f>
        <v>225.7484726750786</v>
      </c>
      <c r="C14" s="206">
        <f>NMM!C$4</f>
        <v>285.62296850006248</v>
      </c>
      <c r="D14" s="206">
        <f>NMM!D$4</f>
        <v>306.28409368360292</v>
      </c>
      <c r="E14" s="206">
        <f>NMM!E$4</f>
        <v>308.02708235149697</v>
      </c>
      <c r="F14" s="206">
        <f>NMM!F$4</f>
        <v>365.49459447691743</v>
      </c>
      <c r="G14" s="206">
        <f>NMM!G$4</f>
        <v>374.61890109114802</v>
      </c>
      <c r="H14" s="206">
        <f>NMM!H$4</f>
        <v>404.09638288529959</v>
      </c>
      <c r="I14" s="206">
        <f>NMM!I$4</f>
        <v>430.52514144067709</v>
      </c>
      <c r="J14" s="206">
        <f>NMM!J$4</f>
        <v>440.92671019654961</v>
      </c>
      <c r="K14" s="206">
        <f>NMM!K$4</f>
        <v>328.93450490249933</v>
      </c>
      <c r="L14" s="206">
        <f>NMM!L$4</f>
        <v>266.41359589005378</v>
      </c>
      <c r="M14" s="206">
        <f>NMM!M$4</f>
        <v>304.50031674449701</v>
      </c>
      <c r="N14" s="206">
        <f>NMM!N$4</f>
        <v>271.51858564910322</v>
      </c>
      <c r="O14" s="206">
        <f>NMM!O$4</f>
        <v>292.98409571705582</v>
      </c>
      <c r="P14" s="206">
        <f>NMM!P$4</f>
        <v>256.42439135522721</v>
      </c>
      <c r="Q14" s="206">
        <f>NMM!Q$4</f>
        <v>253.04562786835859</v>
      </c>
      <c r="R14" s="206">
        <f>NMM!R$4</f>
        <v>264.16524127971928</v>
      </c>
      <c r="S14" s="206">
        <f>NMM!S$4</f>
        <v>297.72006205176422</v>
      </c>
      <c r="T14" s="206">
        <f>NMM!T$4</f>
        <v>284.69177575112332</v>
      </c>
      <c r="U14" s="206">
        <f>NMM!U$4</f>
        <v>312.29764388119338</v>
      </c>
      <c r="V14" s="206">
        <f>NMM!V$4</f>
        <v>318.93172425473858</v>
      </c>
      <c r="W14" s="206">
        <f>NMM!W$4</f>
        <v>325.79091624024232</v>
      </c>
    </row>
    <row r="15" spans="1:23" ht="12" customHeight="1" x14ac:dyDescent="0.25">
      <c r="A15" s="14" t="s">
        <v>50</v>
      </c>
      <c r="B15" s="206">
        <f>NMM!B$5</f>
        <v>246.52712660792929</v>
      </c>
      <c r="C15" s="206">
        <f>NMM!C$5</f>
        <v>176.3909616368563</v>
      </c>
      <c r="D15" s="206">
        <f>NMM!D$5</f>
        <v>192.38997771979081</v>
      </c>
      <c r="E15" s="206">
        <f>NMM!E$5</f>
        <v>166.83550099235649</v>
      </c>
      <c r="F15" s="206">
        <f>NMM!F$5</f>
        <v>72.687558218365268</v>
      </c>
      <c r="G15" s="206">
        <f>NMM!G$5</f>
        <v>98.428280710755132</v>
      </c>
      <c r="H15" s="206">
        <f>NMM!H$5</f>
        <v>115.2033225903091</v>
      </c>
      <c r="I15" s="206">
        <f>NMM!I$5</f>
        <v>180.43986761244639</v>
      </c>
      <c r="J15" s="206">
        <f>NMM!J$5</f>
        <v>179.97671057357579</v>
      </c>
      <c r="K15" s="206">
        <f>NMM!K$5</f>
        <v>110.05190137323351</v>
      </c>
      <c r="L15" s="206">
        <f>NMM!L$5</f>
        <v>121.6759722718861</v>
      </c>
      <c r="M15" s="206">
        <f>NMM!M$5</f>
        <v>136.091297653195</v>
      </c>
      <c r="N15" s="206">
        <f>NMM!N$5</f>
        <v>93.022655149339272</v>
      </c>
      <c r="O15" s="206">
        <f>NMM!O$5</f>
        <v>23.447600012514211</v>
      </c>
      <c r="P15" s="206">
        <f>NMM!P$5</f>
        <v>111.9943353453489</v>
      </c>
      <c r="Q15" s="206">
        <f>NMM!Q$5</f>
        <v>106.0548160415789</v>
      </c>
      <c r="R15" s="206">
        <f>NMM!R$5</f>
        <v>121.60548867821301</v>
      </c>
      <c r="S15" s="206">
        <f>NMM!S$5</f>
        <v>135.3542766884444</v>
      </c>
      <c r="T15" s="206">
        <f>NMM!T$5</f>
        <v>136.51500571953201</v>
      </c>
      <c r="U15" s="206">
        <f>NMM!U$5</f>
        <v>143.72695725882619</v>
      </c>
      <c r="V15" s="206">
        <f>NMM!V$5</f>
        <v>128.47254802303431</v>
      </c>
      <c r="W15" s="206">
        <f>NMM!W$5</f>
        <v>192.47847902219371</v>
      </c>
    </row>
    <row r="16" spans="1:23" ht="12" customHeight="1" x14ac:dyDescent="0.25">
      <c r="A16" s="14" t="s">
        <v>58</v>
      </c>
      <c r="B16" s="206">
        <f>NMM!B$6</f>
        <v>99.860309799040351</v>
      </c>
      <c r="C16" s="206">
        <f>NMM!C$6</f>
        <v>123.51734341244079</v>
      </c>
      <c r="D16" s="206">
        <f>NMM!D$6</f>
        <v>129.45543910107011</v>
      </c>
      <c r="E16" s="206">
        <f>NMM!E$6</f>
        <v>131.30258803870919</v>
      </c>
      <c r="F16" s="206">
        <f>NMM!F$6</f>
        <v>159.5773693360841</v>
      </c>
      <c r="G16" s="206">
        <f>NMM!G$6</f>
        <v>160.47630201661761</v>
      </c>
      <c r="H16" s="206">
        <f>NMM!H$6</f>
        <v>167.272162015627</v>
      </c>
      <c r="I16" s="206">
        <f>NMM!I$6</f>
        <v>186.52740561932001</v>
      </c>
      <c r="J16" s="206">
        <f>NMM!J$6</f>
        <v>169.3362324974876</v>
      </c>
      <c r="K16" s="206">
        <f>NMM!K$6</f>
        <v>119.6074246442431</v>
      </c>
      <c r="L16" s="206">
        <f>NMM!L$6</f>
        <v>129.6100939166885</v>
      </c>
      <c r="M16" s="206">
        <f>NMM!M$6</f>
        <v>137.51329493804411</v>
      </c>
      <c r="N16" s="206">
        <f>NMM!N$6</f>
        <v>128.56920195178481</v>
      </c>
      <c r="O16" s="206">
        <f>NMM!O$6</f>
        <v>146.49076947917749</v>
      </c>
      <c r="P16" s="206">
        <f>NMM!P$6</f>
        <v>144.49386270002859</v>
      </c>
      <c r="Q16" s="206">
        <f>NMM!Q$6</f>
        <v>162.6995560900624</v>
      </c>
      <c r="R16" s="206">
        <f>NMM!R$6</f>
        <v>182.74473478888021</v>
      </c>
      <c r="S16" s="206">
        <f>NMM!S$6</f>
        <v>173.2751513343687</v>
      </c>
      <c r="T16" s="206">
        <f>NMM!T$6</f>
        <v>176.72394452557199</v>
      </c>
      <c r="U16" s="206">
        <f>NMM!U$6</f>
        <v>212.8007884715993</v>
      </c>
      <c r="V16" s="206">
        <f>NMM!V$6</f>
        <v>177.37061481944801</v>
      </c>
      <c r="W16" s="206">
        <f>NMM!W$6</f>
        <v>181.28500002045561</v>
      </c>
    </row>
    <row r="17" spans="1:23" ht="12" customHeight="1" x14ac:dyDescent="0.25">
      <c r="A17" s="13" t="s">
        <v>23</v>
      </c>
      <c r="B17" s="207">
        <f>PPA!B$3</f>
        <v>574.47513596756289</v>
      </c>
      <c r="C17" s="207">
        <f>PPA!C$3</f>
        <v>655.99095704596834</v>
      </c>
      <c r="D17" s="207">
        <f>PPA!D$3</f>
        <v>561.12902938398759</v>
      </c>
      <c r="E17" s="207">
        <f>PPA!E$3</f>
        <v>490.15741562325417</v>
      </c>
      <c r="F17" s="207">
        <f>PPA!F$3</f>
        <v>431.36669156086623</v>
      </c>
      <c r="G17" s="207">
        <f>PPA!G$3</f>
        <v>437.15923584733764</v>
      </c>
      <c r="H17" s="207">
        <f>PPA!H$3</f>
        <v>505.11416604298802</v>
      </c>
      <c r="I17" s="207">
        <f>PPA!I$3</f>
        <v>521.35107375181519</v>
      </c>
      <c r="J17" s="207">
        <f>PPA!J$3</f>
        <v>492.6914251720915</v>
      </c>
      <c r="K17" s="207">
        <f>PPA!K$3</f>
        <v>456.25919250927006</v>
      </c>
      <c r="L17" s="207">
        <f>PPA!L$3</f>
        <v>471.85362235226251</v>
      </c>
      <c r="M17" s="207">
        <f>PPA!M$3</f>
        <v>475.24070830506935</v>
      </c>
      <c r="N17" s="207">
        <f>PPA!N$3</f>
        <v>513.49433947181728</v>
      </c>
      <c r="O17" s="207">
        <f>PPA!O$3</f>
        <v>471.868787276342</v>
      </c>
      <c r="P17" s="207">
        <f>PPA!P$3</f>
        <v>477.60122093545186</v>
      </c>
      <c r="Q17" s="207">
        <f>PPA!Q$3</f>
        <v>514.80000000000007</v>
      </c>
      <c r="R17" s="207">
        <f>PPA!R$3</f>
        <v>528.59670997063893</v>
      </c>
      <c r="S17" s="207">
        <f>PPA!S$3</f>
        <v>482.61685584055783</v>
      </c>
      <c r="T17" s="207">
        <f>PPA!T$3</f>
        <v>514.30405103171972</v>
      </c>
      <c r="U17" s="207">
        <f>PPA!U$3</f>
        <v>497.64244731011752</v>
      </c>
      <c r="V17" s="207">
        <f>PPA!V$3</f>
        <v>414.94657320440729</v>
      </c>
      <c r="W17" s="207">
        <f>PPA!W$3</f>
        <v>445.4246747985776</v>
      </c>
    </row>
    <row r="18" spans="1:23" ht="12" customHeight="1" x14ac:dyDescent="0.25">
      <c r="A18" s="14" t="s">
        <v>52</v>
      </c>
      <c r="B18" s="206">
        <f>PPA!B$5</f>
        <v>30.700381038713122</v>
      </c>
      <c r="C18" s="206">
        <f>PPA!C$5</f>
        <v>37.323710796961571</v>
      </c>
      <c r="D18" s="206">
        <f>PPA!D$5</f>
        <v>29.2624881838052</v>
      </c>
      <c r="E18" s="206">
        <f>PPA!E$5</f>
        <v>26.32413124156044</v>
      </c>
      <c r="F18" s="206">
        <f>PPA!F$5</f>
        <v>20.538385446005378</v>
      </c>
      <c r="G18" s="206">
        <f>PPA!G$5</f>
        <v>22.739419235880849</v>
      </c>
      <c r="H18" s="206">
        <f>PPA!H$5</f>
        <v>25.709228373984399</v>
      </c>
      <c r="I18" s="206">
        <f>PPA!I$5</f>
        <v>27.286622679167479</v>
      </c>
      <c r="J18" s="206">
        <f>PPA!J$5</f>
        <v>24.941776890721119</v>
      </c>
      <c r="K18" s="206">
        <f>PPA!K$5</f>
        <v>25.13690264166301</v>
      </c>
      <c r="L18" s="206">
        <f>PPA!L$5</f>
        <v>21.21987967225084</v>
      </c>
      <c r="M18" s="206">
        <f>PPA!M$5</f>
        <v>24.488609085460709</v>
      </c>
      <c r="N18" s="206">
        <f>PPA!N$5</f>
        <v>26.883012233435821</v>
      </c>
      <c r="O18" s="206">
        <f>PPA!O$5</f>
        <v>24.582115721800118</v>
      </c>
      <c r="P18" s="206">
        <f>PPA!P$5</f>
        <v>23.872542318604651</v>
      </c>
      <c r="Q18" s="206">
        <f>PPA!Q$5</f>
        <v>26.559728999387811</v>
      </c>
      <c r="R18" s="206">
        <f>PPA!R$5</f>
        <v>26.986878335109228</v>
      </c>
      <c r="S18" s="206">
        <f>PPA!S$5</f>
        <v>24.26011813898414</v>
      </c>
      <c r="T18" s="206">
        <f>PPA!T$5</f>
        <v>23.894855793116321</v>
      </c>
      <c r="U18" s="206">
        <f>PPA!U$5</f>
        <v>24.47988229660718</v>
      </c>
      <c r="V18" s="206">
        <f>PPA!V$5</f>
        <v>21.208247052588479</v>
      </c>
      <c r="W18" s="206">
        <f>PPA!W$5</f>
        <v>20.52710819460756</v>
      </c>
    </row>
    <row r="19" spans="1:23" ht="12" customHeight="1" x14ac:dyDescent="0.25">
      <c r="A19" s="14" t="s">
        <v>59</v>
      </c>
      <c r="B19" s="206">
        <f>PPA!B$6</f>
        <v>384.31745556628891</v>
      </c>
      <c r="C19" s="206">
        <f>PPA!C$6</f>
        <v>450.99580691215681</v>
      </c>
      <c r="D19" s="206">
        <f>PPA!D$6</f>
        <v>378.26437437611207</v>
      </c>
      <c r="E19" s="206">
        <f>PPA!E$6</f>
        <v>302.8026885684892</v>
      </c>
      <c r="F19" s="206">
        <f>PPA!F$6</f>
        <v>259.52136063315811</v>
      </c>
      <c r="G19" s="206">
        <f>PPA!G$6</f>
        <v>261.92566829407838</v>
      </c>
      <c r="H19" s="206">
        <f>PPA!H$6</f>
        <v>298.34113861174319</v>
      </c>
      <c r="I19" s="206">
        <f>PPA!I$6</f>
        <v>306.82196851594961</v>
      </c>
      <c r="J19" s="206">
        <f>PPA!J$6</f>
        <v>269.6320312166979</v>
      </c>
      <c r="K19" s="206">
        <f>PPA!K$6</f>
        <v>272.85576406643457</v>
      </c>
      <c r="L19" s="206">
        <f>PPA!L$6</f>
        <v>264.36488914007919</v>
      </c>
      <c r="M19" s="206">
        <f>PPA!M$6</f>
        <v>276.51067208006361</v>
      </c>
      <c r="N19" s="206">
        <f>PPA!N$6</f>
        <v>301.85728293338241</v>
      </c>
      <c r="O19" s="206">
        <f>PPA!O$6</f>
        <v>275.41788427819989</v>
      </c>
      <c r="P19" s="206">
        <f>PPA!P$6</f>
        <v>278.56833108914191</v>
      </c>
      <c r="Q19" s="206">
        <f>PPA!Q$6</f>
        <v>317.64027100061219</v>
      </c>
      <c r="R19" s="206">
        <f>PPA!R$6</f>
        <v>337.00781257105649</v>
      </c>
      <c r="S19" s="206">
        <f>PPA!S$6</f>
        <v>289.44083815737838</v>
      </c>
      <c r="T19" s="206">
        <f>PPA!T$6</f>
        <v>297.58164122160588</v>
      </c>
      <c r="U19" s="206">
        <f>PPA!U$6</f>
        <v>306.52430259611953</v>
      </c>
      <c r="V19" s="206">
        <f>PPA!V$6</f>
        <v>248.5578202365443</v>
      </c>
      <c r="W19" s="206">
        <f>PPA!W$6</f>
        <v>269.16096850341648</v>
      </c>
    </row>
    <row r="20" spans="1:23" ht="12" customHeight="1" x14ac:dyDescent="0.25">
      <c r="A20" s="14" t="s">
        <v>60</v>
      </c>
      <c r="B20" s="206">
        <f>PPA!B$7</f>
        <v>159.4572993625608</v>
      </c>
      <c r="C20" s="206">
        <f>PPA!C$7</f>
        <v>167.67143933685</v>
      </c>
      <c r="D20" s="206">
        <f>PPA!D$7</f>
        <v>153.60216682407031</v>
      </c>
      <c r="E20" s="206">
        <f>PPA!E$7</f>
        <v>161.03059581320451</v>
      </c>
      <c r="F20" s="206">
        <f>PPA!F$7</f>
        <v>151.3069454817028</v>
      </c>
      <c r="G20" s="206">
        <f>PPA!G$7</f>
        <v>152.4941483173784</v>
      </c>
      <c r="H20" s="206">
        <f>PPA!H$7</f>
        <v>181.06379905726041</v>
      </c>
      <c r="I20" s="206">
        <f>PPA!I$7</f>
        <v>187.24248255669809</v>
      </c>
      <c r="J20" s="206">
        <f>PPA!J$7</f>
        <v>198.11761706467249</v>
      </c>
      <c r="K20" s="206">
        <f>PPA!K$7</f>
        <v>158.26652580117249</v>
      </c>
      <c r="L20" s="206">
        <f>PPA!L$7</f>
        <v>186.26885353993251</v>
      </c>
      <c r="M20" s="206">
        <f>PPA!M$7</f>
        <v>174.24142713954501</v>
      </c>
      <c r="N20" s="206">
        <f>PPA!N$7</f>
        <v>184.7540443049991</v>
      </c>
      <c r="O20" s="206">
        <f>PPA!O$7</f>
        <v>171.868787276342</v>
      </c>
      <c r="P20" s="206">
        <f>PPA!P$7</f>
        <v>175.16034752770531</v>
      </c>
      <c r="Q20" s="206">
        <f>PPA!Q$7</f>
        <v>170.60000000000011</v>
      </c>
      <c r="R20" s="206">
        <f>PPA!R$7</f>
        <v>164.60201906447321</v>
      </c>
      <c r="S20" s="206">
        <f>PPA!S$7</f>
        <v>168.9158995441953</v>
      </c>
      <c r="T20" s="206">
        <f>PPA!T$7</f>
        <v>192.82755401699751</v>
      </c>
      <c r="U20" s="206">
        <f>PPA!U$7</f>
        <v>166.63826241739079</v>
      </c>
      <c r="V20" s="206">
        <f>PPA!V$7</f>
        <v>145.18050591527449</v>
      </c>
      <c r="W20" s="206">
        <f>PPA!W$7</f>
        <v>155.73659810055361</v>
      </c>
    </row>
    <row r="21" spans="1:23" ht="12" customHeight="1" x14ac:dyDescent="0.25">
      <c r="A21" s="15" t="s">
        <v>61</v>
      </c>
      <c r="B21" s="208">
        <f>FBT!B$3</f>
        <v>1102.1657342248391</v>
      </c>
      <c r="C21" s="208">
        <f>FBT!C$3</f>
        <v>1378.8620949510171</v>
      </c>
      <c r="D21" s="208">
        <f>FBT!D$3</f>
        <v>1032.27071045457</v>
      </c>
      <c r="E21" s="208">
        <f>FBT!E$3</f>
        <v>956.98182654704397</v>
      </c>
      <c r="F21" s="208">
        <f>FBT!F$3</f>
        <v>979.98506348020908</v>
      </c>
      <c r="G21" s="208">
        <f>FBT!G$3</f>
        <v>1028.7748608911379</v>
      </c>
      <c r="H21" s="208">
        <f>FBT!H$3</f>
        <v>1126.954740615276</v>
      </c>
      <c r="I21" s="208">
        <f>FBT!I$3</f>
        <v>1100.5513382052579</v>
      </c>
      <c r="J21" s="208">
        <f>FBT!J$3</f>
        <v>1097.667204895045</v>
      </c>
      <c r="K21" s="208">
        <f>FBT!K$3</f>
        <v>945.35247446812912</v>
      </c>
      <c r="L21" s="208">
        <f>FBT!L$3</f>
        <v>937.83483062721507</v>
      </c>
      <c r="M21" s="208">
        <f>FBT!M$3</f>
        <v>1020.846199795487</v>
      </c>
      <c r="N21" s="208">
        <f>FBT!N$3</f>
        <v>1022.092546887959</v>
      </c>
      <c r="O21" s="208">
        <f>FBT!O$3</f>
        <v>909.9403578528827</v>
      </c>
      <c r="P21" s="208">
        <f>FBT!P$3</f>
        <v>912.50960090173658</v>
      </c>
      <c r="Q21" s="208">
        <f>FBT!Q$3</f>
        <v>984</v>
      </c>
      <c r="R21" s="208">
        <f>FBT!R$3</f>
        <v>859.5101154325705</v>
      </c>
      <c r="S21" s="208">
        <f>FBT!S$3</f>
        <v>914.19151746258729</v>
      </c>
      <c r="T21" s="208">
        <f>FBT!T$3</f>
        <v>1089.286061572571</v>
      </c>
      <c r="U21" s="208">
        <f>FBT!U$3</f>
        <v>1177.3561324774189</v>
      </c>
      <c r="V21" s="208">
        <f>FBT!V$3</f>
        <v>1177.144229259598</v>
      </c>
      <c r="W21" s="208">
        <f>FBT!W$3</f>
        <v>1272.3590043660261</v>
      </c>
    </row>
    <row r="22" spans="1:23" ht="12" customHeight="1" x14ac:dyDescent="0.25">
      <c r="A22" s="12" t="s">
        <v>62</v>
      </c>
      <c r="B22" s="206">
        <f>TRE!B$3</f>
        <v>661.0265307315932</v>
      </c>
      <c r="C22" s="206">
        <f>TRE!C$3</f>
        <v>755.27505651846275</v>
      </c>
      <c r="D22" s="206">
        <f>TRE!D$3</f>
        <v>816.47926727133415</v>
      </c>
      <c r="E22" s="206">
        <f>TRE!E$3</f>
        <v>1181.274442144007</v>
      </c>
      <c r="F22" s="206">
        <f>TRE!F$3</f>
        <v>1237.191934279313</v>
      </c>
      <c r="G22" s="206">
        <f>TRE!G$3</f>
        <v>1205.0962198831071</v>
      </c>
      <c r="H22" s="206">
        <f>TRE!H$3</f>
        <v>1318.2600018382111</v>
      </c>
      <c r="I22" s="206">
        <f>TRE!I$3</f>
        <v>1856.9590215222599</v>
      </c>
      <c r="J22" s="206">
        <f>TRE!J$3</f>
        <v>1952.494263618594</v>
      </c>
      <c r="K22" s="206">
        <f>TRE!K$3</f>
        <v>1260.9533279473001</v>
      </c>
      <c r="L22" s="206">
        <f>TRE!L$3</f>
        <v>2035.5641638506549</v>
      </c>
      <c r="M22" s="206">
        <f>TRE!M$3</f>
        <v>2088.3660183657139</v>
      </c>
      <c r="N22" s="206">
        <f>TRE!N$3</f>
        <v>2138.710418769173</v>
      </c>
      <c r="O22" s="206">
        <f>TRE!O$3</f>
        <v>2278.8270377733602</v>
      </c>
      <c r="P22" s="206">
        <f>TRE!P$3</f>
        <v>2833.1886963721058</v>
      </c>
      <c r="Q22" s="206">
        <f>TRE!Q$3</f>
        <v>3090.2</v>
      </c>
      <c r="R22" s="206">
        <f>TRE!R$3</f>
        <v>3029.3005671077499</v>
      </c>
      <c r="S22" s="206">
        <f>TRE!S$3</f>
        <v>2788.6515526161611</v>
      </c>
      <c r="T22" s="206">
        <f>TRE!T$3</f>
        <v>3409.7318111981949</v>
      </c>
      <c r="U22" s="206">
        <f>TRE!U$3</f>
        <v>4200.8937870438749</v>
      </c>
      <c r="V22" s="206">
        <f>TRE!V$3</f>
        <v>3871.2030957064621</v>
      </c>
      <c r="W22" s="206">
        <f>TRE!W$3</f>
        <v>4377.9988297249856</v>
      </c>
    </row>
    <row r="23" spans="1:23" ht="12" customHeight="1" x14ac:dyDescent="0.25">
      <c r="A23" s="12" t="s">
        <v>63</v>
      </c>
      <c r="B23" s="206">
        <f>MAE!B$3</f>
        <v>1962.8062925203219</v>
      </c>
      <c r="C23" s="206">
        <f>MAE!C$3</f>
        <v>2202.3360964581761</v>
      </c>
      <c r="D23" s="206">
        <f>MAE!D$3</f>
        <v>2142.7680464726741</v>
      </c>
      <c r="E23" s="206">
        <f>MAE!E$3</f>
        <v>2422.5245653817078</v>
      </c>
      <c r="F23" s="206">
        <f>MAE!F$3</f>
        <v>2595.519044062733</v>
      </c>
      <c r="G23" s="206">
        <f>MAE!G$3</f>
        <v>2998.3040632402199</v>
      </c>
      <c r="H23" s="206">
        <f>MAE!H$3</f>
        <v>3476.9764052467799</v>
      </c>
      <c r="I23" s="206">
        <f>MAE!I$3</f>
        <v>3862.0828069844042</v>
      </c>
      <c r="J23" s="206">
        <f>MAE!J$3</f>
        <v>4337.1292597943402</v>
      </c>
      <c r="K23" s="206">
        <f>MAE!K$3</f>
        <v>3055.6418701965899</v>
      </c>
      <c r="L23" s="206">
        <f>MAE!L$3</f>
        <v>3889.0834913047061</v>
      </c>
      <c r="M23" s="206">
        <f>MAE!M$3</f>
        <v>4477.4275850198947</v>
      </c>
      <c r="N23" s="206">
        <f>MAE!N$3</f>
        <v>4306.5977877476798</v>
      </c>
      <c r="O23" s="206">
        <f>MAE!O$3</f>
        <v>4174.2544731610342</v>
      </c>
      <c r="P23" s="206">
        <f>MAE!P$3</f>
        <v>4925.6366520034708</v>
      </c>
      <c r="Q23" s="206">
        <f>MAE!Q$3</f>
        <v>5182.2</v>
      </c>
      <c r="R23" s="206">
        <f>MAE!R$3</f>
        <v>4996.4807143144444</v>
      </c>
      <c r="S23" s="206">
        <f>MAE!S$3</f>
        <v>4851.7889593946438</v>
      </c>
      <c r="T23" s="206">
        <f>MAE!T$3</f>
        <v>5327.6026371574717</v>
      </c>
      <c r="U23" s="206">
        <f>MAE!U$3</f>
        <v>5574.1445586926466</v>
      </c>
      <c r="V23" s="206">
        <f>MAE!V$3</f>
        <v>4732.1271899444964</v>
      </c>
      <c r="W23" s="206">
        <f>MAE!W$3</f>
        <v>5438.7180987532074</v>
      </c>
    </row>
    <row r="24" spans="1:23" ht="12" customHeight="1" x14ac:dyDescent="0.25">
      <c r="A24" s="12" t="s">
        <v>64</v>
      </c>
      <c r="B24" s="206">
        <f>TEL!B$3</f>
        <v>778.37774615489582</v>
      </c>
      <c r="C24" s="206">
        <f>TEL!C$3</f>
        <v>683.30821401657875</v>
      </c>
      <c r="D24" s="206">
        <f>TEL!D$3</f>
        <v>668.75746182219928</v>
      </c>
      <c r="E24" s="206">
        <f>TEL!E$3</f>
        <v>657.43205494758297</v>
      </c>
      <c r="F24" s="206">
        <f>TEL!F$3</f>
        <v>614.48842419716209</v>
      </c>
      <c r="G24" s="206">
        <f>TEL!G$3</f>
        <v>688.18590830728692</v>
      </c>
      <c r="H24" s="206">
        <f>TEL!H$3</f>
        <v>658.99870012210977</v>
      </c>
      <c r="I24" s="206">
        <f>TEL!I$3</f>
        <v>700.21132663542016</v>
      </c>
      <c r="J24" s="206">
        <f>TEL!J$3</f>
        <v>520.4172686326167</v>
      </c>
      <c r="K24" s="206">
        <f>TEL!K$3</f>
        <v>447.04078884676733</v>
      </c>
      <c r="L24" s="206">
        <f>TEL!L$3</f>
        <v>701.80499464270997</v>
      </c>
      <c r="M24" s="206">
        <f>TEL!M$3</f>
        <v>619.41258061576775</v>
      </c>
      <c r="N24" s="206">
        <f>TEL!N$3</f>
        <v>610.71753314881255</v>
      </c>
      <c r="O24" s="206">
        <f>TEL!O$3</f>
        <v>586.58051689860838</v>
      </c>
      <c r="P24" s="206">
        <f>TEL!P$3</f>
        <v>680.69146442429496</v>
      </c>
      <c r="Q24" s="206">
        <f>TEL!Q$3</f>
        <v>684</v>
      </c>
      <c r="R24" s="206">
        <f>TEL!R$3</f>
        <v>633.87362747858265</v>
      </c>
      <c r="S24" s="206">
        <f>TEL!S$3</f>
        <v>574.07572913873753</v>
      </c>
      <c r="T24" s="206">
        <f>TEL!T$3</f>
        <v>692.93451836869644</v>
      </c>
      <c r="U24" s="206">
        <f>TEL!U$3</f>
        <v>659.73602984339789</v>
      </c>
      <c r="V24" s="206">
        <f>TEL!V$3</f>
        <v>570.37837438469137</v>
      </c>
      <c r="W24" s="206">
        <f>TEL!W$3</f>
        <v>559.48147814736467</v>
      </c>
    </row>
    <row r="25" spans="1:23" ht="12" customHeight="1" x14ac:dyDescent="0.25">
      <c r="A25" s="12" t="s">
        <v>65</v>
      </c>
      <c r="B25" s="206">
        <f>WWP!B$3</f>
        <v>286.94516462309201</v>
      </c>
      <c r="C25" s="206">
        <f>WWP!C$3</f>
        <v>306.33006782215517</v>
      </c>
      <c r="D25" s="206">
        <f>WWP!D$3</f>
        <v>317.53951424651189</v>
      </c>
      <c r="E25" s="206">
        <f>WWP!E$3</f>
        <v>347.36599953991259</v>
      </c>
      <c r="F25" s="206">
        <f>WWP!F$3</f>
        <v>409.70873786407759</v>
      </c>
      <c r="G25" s="206">
        <f>WWP!G$3</f>
        <v>449.77364149859142</v>
      </c>
      <c r="H25" s="206">
        <f>WWP!H$3</f>
        <v>554.22066411943115</v>
      </c>
      <c r="I25" s="206">
        <f>WWP!I$3</f>
        <v>600.56904714118741</v>
      </c>
      <c r="J25" s="206">
        <f>WWP!J$3</f>
        <v>645.02422027704608</v>
      </c>
      <c r="K25" s="206">
        <f>WWP!K$3</f>
        <v>526.69193959356153</v>
      </c>
      <c r="L25" s="206">
        <f>WWP!L$3</f>
        <v>527.89911810764033</v>
      </c>
      <c r="M25" s="206">
        <f>WWP!M$3</f>
        <v>503.9940873333266</v>
      </c>
      <c r="N25" s="206">
        <f>WWP!N$3</f>
        <v>444.04920113110637</v>
      </c>
      <c r="O25" s="206">
        <f>WWP!O$3</f>
        <v>455.26838966202791</v>
      </c>
      <c r="P25" s="206">
        <f>WWP!P$3</f>
        <v>575.35585679943335</v>
      </c>
      <c r="Q25" s="206">
        <f>WWP!Q$3</f>
        <v>588.6</v>
      </c>
      <c r="R25" s="206">
        <f>WWP!R$3</f>
        <v>531.81434259743389</v>
      </c>
      <c r="S25" s="206">
        <f>WWP!S$3</f>
        <v>568.91192738900315</v>
      </c>
      <c r="T25" s="206">
        <f>WWP!T$3</f>
        <v>521.30535405200419</v>
      </c>
      <c r="U25" s="206">
        <f>WWP!U$3</f>
        <v>543.94137362949505</v>
      </c>
      <c r="V25" s="206">
        <f>WWP!V$3</f>
        <v>541.74863085178106</v>
      </c>
      <c r="W25" s="206">
        <f>WWP!W$3</f>
        <v>542.73754332268084</v>
      </c>
    </row>
    <row r="26" spans="1:23" ht="12" customHeight="1" x14ac:dyDescent="0.25">
      <c r="A26" s="16" t="s">
        <v>66</v>
      </c>
      <c r="B26" s="209">
        <f>OIS!B$3</f>
        <v>3140.2171582292049</v>
      </c>
      <c r="C26" s="209">
        <f>OIS!C$3</f>
        <v>3257.1590052750571</v>
      </c>
      <c r="D26" s="209">
        <f>OIS!D$3</f>
        <v>3783.388870079652</v>
      </c>
      <c r="E26" s="209">
        <f>OIS!E$3</f>
        <v>3871.1426599625361</v>
      </c>
      <c r="F26" s="209">
        <f>OIS!F$3</f>
        <v>4050.6348020911132</v>
      </c>
      <c r="G26" s="209">
        <f>OIS!G$3</f>
        <v>4517.3588237767544</v>
      </c>
      <c r="H26" s="209">
        <f>OIS!H$3</f>
        <v>5267.3940730820232</v>
      </c>
      <c r="I26" s="209">
        <f>OIS!I$3</f>
        <v>5949.9663530217349</v>
      </c>
      <c r="J26" s="209">
        <f>OIS!J$3</f>
        <v>7204.7888161808451</v>
      </c>
      <c r="K26" s="209">
        <f>OIS!K$3</f>
        <v>7201.1269239533494</v>
      </c>
      <c r="L26" s="209">
        <f>OIS!L$3</f>
        <v>7098.1002225335869</v>
      </c>
      <c r="M26" s="209">
        <f>OIS!M$3</f>
        <v>7023.5190491136063</v>
      </c>
      <c r="N26" s="209">
        <f>OIS!N$3</f>
        <v>7517.3612845851794</v>
      </c>
      <c r="O26" s="209">
        <f>OIS!O$3</f>
        <v>6855.7654075546734</v>
      </c>
      <c r="P26" s="209">
        <f>OIS!P$3</f>
        <v>7205.8134083450532</v>
      </c>
      <c r="Q26" s="209">
        <f>OIS!Q$3</f>
        <v>7772.1999999999989</v>
      </c>
      <c r="R26" s="209">
        <f>OIS!R$3</f>
        <v>7868.4189357680098</v>
      </c>
      <c r="S26" s="209">
        <f>OIS!S$3</f>
        <v>8323.3532934131745</v>
      </c>
      <c r="T26" s="209">
        <f>OIS!T$3</f>
        <v>8436.8618604017975</v>
      </c>
      <c r="U26" s="209">
        <f>OIS!U$3</f>
        <v>7473.5367077581486</v>
      </c>
      <c r="V26" s="209">
        <f>OIS!V$3</f>
        <v>6955.9194303604581</v>
      </c>
      <c r="W26" s="209">
        <f>OIS!W$3</f>
        <v>6948.2828464689201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3503.0415305245051</v>
      </c>
      <c r="C29" s="210">
        <f>ISI!C25+NFM!C43+CHI!C32+NMM!C31+PPA!C32+FBT!C12+TRE!C12+MAE!C12+TEL!C12+WWP!C12+OIS!C12</f>
        <v>3503.494067067928</v>
      </c>
      <c r="D29" s="210">
        <f>ISI!D25+NFM!D43+CHI!D32+NMM!D31+PPA!D32+FBT!D12+TRE!D12+MAE!D12+TEL!D12+WWP!D12+OIS!D12</f>
        <v>3626.1014617368869</v>
      </c>
      <c r="E29" s="210">
        <f>ISI!E25+NFM!E43+CHI!E32+NMM!E31+PPA!E32+FBT!E12+TRE!E12+MAE!E12+TEL!E12+WWP!E12+OIS!E12</f>
        <v>3663.399226139295</v>
      </c>
      <c r="F29" s="210">
        <f>ISI!F25+NFM!F43+CHI!F32+NMM!F31+PPA!F32+FBT!F12+TRE!F12+MAE!F12+TEL!F12+WWP!F12+OIS!F12</f>
        <v>3446.6052450558909</v>
      </c>
      <c r="G29" s="210">
        <f>ISI!G25+NFM!G43+CHI!G32+NMM!G31+PPA!G32+FBT!G12+TRE!G12+MAE!G12+TEL!G12+WWP!G12+OIS!G12</f>
        <v>3590.7957007738596</v>
      </c>
      <c r="H29" s="210">
        <f>ISI!H25+NFM!H43+CHI!H32+NMM!H31+PPA!H32+FBT!H12+TRE!H12+MAE!H12+TEL!H12+WWP!H12+OIS!H12</f>
        <v>3565.9936371453141</v>
      </c>
      <c r="I29" s="210">
        <f>ISI!I25+NFM!I43+CHI!I32+NMM!I31+PPA!I32+FBT!I12+TRE!I12+MAE!I12+TEL!I12+WWP!I12+OIS!I12</f>
        <v>3662.817196904557</v>
      </c>
      <c r="J29" s="210">
        <f>ISI!J25+NFM!J43+CHI!J32+NMM!J31+PPA!J32+FBT!J12+TRE!J12+MAE!J12+TEL!J12+WWP!J12+OIS!J12</f>
        <v>3651.5719690455717</v>
      </c>
      <c r="K29" s="210">
        <f>ISI!K25+NFM!K43+CHI!K32+NMM!K31+PPA!K32+FBT!K12+TRE!K12+MAE!K12+TEL!K12+WWP!K12+OIS!K12</f>
        <v>3118.5432502149615</v>
      </c>
      <c r="L29" s="210">
        <f>ISI!L25+NFM!L43+CHI!L32+NMM!L31+PPA!L32+FBT!L12+TRE!L12+MAE!L12+TEL!L12+WWP!L12+OIS!L12</f>
        <v>3224.086414445399</v>
      </c>
      <c r="M29" s="210">
        <f>ISI!M25+NFM!M43+CHI!M32+NMM!M31+PPA!M32+FBT!M12+TRE!M12+MAE!M12+TEL!M12+WWP!M12+OIS!M12</f>
        <v>3255.330782459157</v>
      </c>
      <c r="N29" s="210">
        <f>ISI!N25+NFM!N43+CHI!N32+NMM!N31+PPA!N32+FBT!N12+TRE!N12+MAE!N12+TEL!N12+WWP!N12+OIS!N12</f>
        <v>3233.8168529664667</v>
      </c>
      <c r="O29" s="210">
        <f>ISI!O25+NFM!O43+CHI!O32+NMM!O31+PPA!O32+FBT!O12+TRE!O12+MAE!O12+TEL!O12+WWP!O12+OIS!O12</f>
        <v>3114.8171109200339</v>
      </c>
      <c r="P29" s="210">
        <f>ISI!P25+NFM!P43+CHI!P32+NMM!P31+PPA!P32+FBT!P12+TRE!P12+MAE!P12+TEL!P12+WWP!P12+OIS!P12</f>
        <v>3241.627944969905</v>
      </c>
      <c r="Q29" s="210">
        <f>ISI!Q25+NFM!Q43+CHI!Q32+NMM!Q31+PPA!Q32+FBT!Q12+TRE!Q12+MAE!Q12+TEL!Q12+WWP!Q12+OIS!Q12</f>
        <v>3333.3706792777302</v>
      </c>
      <c r="R29" s="210">
        <f>ISI!R25+NFM!R43+CHI!R32+NMM!R31+PPA!R32+FBT!R12+TRE!R12+MAE!R12+TEL!R12+WWP!R12+OIS!R12</f>
        <v>3308.5760103181428</v>
      </c>
      <c r="S29" s="210">
        <f>ISI!S25+NFM!S43+CHI!S32+NMM!S31+PPA!S32+FBT!S12+TRE!S12+MAE!S12+TEL!S12+WWP!S12+OIS!S12</f>
        <v>3452.4416165090274</v>
      </c>
      <c r="T29" s="210">
        <f>ISI!T25+NFM!T43+CHI!T32+NMM!T31+PPA!T32+FBT!T12+TRE!T12+MAE!T12+TEL!T12+WWP!T12+OIS!T12</f>
        <v>3662.5393809114357</v>
      </c>
      <c r="U29" s="210">
        <f>ISI!U25+NFM!U43+CHI!U32+NMM!U31+PPA!U32+FBT!U12+TRE!U12+MAE!U12+TEL!U12+WWP!U12+OIS!U12</f>
        <v>3463.6800515907139</v>
      </c>
      <c r="V29" s="210">
        <f>ISI!V25+NFM!V43+CHI!V32+NMM!V31+PPA!V32+FBT!V12+TRE!V12+MAE!V12+TEL!V12+WWP!V12+OIS!V12</f>
        <v>3138.177128116939</v>
      </c>
      <c r="W29" s="210">
        <f>ISI!W25+NFM!W43+CHI!W32+NMM!W31+PPA!W32+FBT!W12+TRE!W12+MAE!W12+TEL!W12+WWP!W12+OIS!W12</f>
        <v>3382.392347377473</v>
      </c>
    </row>
    <row r="30" spans="1:23" ht="12" customHeight="1" x14ac:dyDescent="0.25">
      <c r="A30" s="17" t="s">
        <v>30</v>
      </c>
      <c r="B30" s="211">
        <f t="shared" ref="B30:W30" si="0">B31+B32</f>
        <v>620.57317282889062</v>
      </c>
      <c r="C30" s="211">
        <f t="shared" si="0"/>
        <v>591.03319002579553</v>
      </c>
      <c r="D30" s="211">
        <f t="shared" si="0"/>
        <v>528.72175408426483</v>
      </c>
      <c r="E30" s="211">
        <f t="shared" si="0"/>
        <v>568.70885640584697</v>
      </c>
      <c r="F30" s="211">
        <f t="shared" si="0"/>
        <v>547.82579535683578</v>
      </c>
      <c r="G30" s="211">
        <f t="shared" si="0"/>
        <v>560.65571797076507</v>
      </c>
      <c r="H30" s="211">
        <f t="shared" si="0"/>
        <v>559.57583834909701</v>
      </c>
      <c r="I30" s="211">
        <f t="shared" si="0"/>
        <v>525.3680137575235</v>
      </c>
      <c r="J30" s="211">
        <f t="shared" si="0"/>
        <v>582.07274290627674</v>
      </c>
      <c r="K30" s="211">
        <f t="shared" si="0"/>
        <v>453.46844368013763</v>
      </c>
      <c r="L30" s="211">
        <f t="shared" si="0"/>
        <v>378.04462596732594</v>
      </c>
      <c r="M30" s="211">
        <f t="shared" si="0"/>
        <v>361.05554600171973</v>
      </c>
      <c r="N30" s="211">
        <f t="shared" si="0"/>
        <v>354.72785898538274</v>
      </c>
      <c r="O30" s="211">
        <f t="shared" si="0"/>
        <v>315.12269991401541</v>
      </c>
      <c r="P30" s="211">
        <f t="shared" si="0"/>
        <v>320.36173688736022</v>
      </c>
      <c r="Q30" s="211">
        <f t="shared" si="0"/>
        <v>313.44995700773859</v>
      </c>
      <c r="R30" s="211">
        <f t="shared" si="0"/>
        <v>284.71238177128117</v>
      </c>
      <c r="S30" s="211">
        <f t="shared" si="0"/>
        <v>299.32226999140153</v>
      </c>
      <c r="T30" s="211">
        <f t="shared" si="0"/>
        <v>311.44385210662074</v>
      </c>
      <c r="U30" s="211">
        <f t="shared" si="0"/>
        <v>280.39656061908852</v>
      </c>
      <c r="V30" s="211">
        <f t="shared" si="0"/>
        <v>255.17987962166811</v>
      </c>
      <c r="W30" s="211">
        <f t="shared" si="0"/>
        <v>268.78288907996568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599.1503869303524</v>
      </c>
      <c r="C31" s="206">
        <f>ISI!C27+NFM!C44+CHI!C33+NMM!C32+PPA!C33+FBT!C13+TRE!C13+MAE!C13+TEL!C13+WWP!C13+OIS!C13</f>
        <v>537.94196044711964</v>
      </c>
      <c r="D31" s="206">
        <f>ISI!D27+NFM!D44+CHI!D33+NMM!D32+PPA!D33+FBT!D13+TRE!D13+MAE!D13+TEL!D13+WWP!D13+OIS!D13</f>
        <v>476.49819432502153</v>
      </c>
      <c r="E31" s="206">
        <f>ISI!E27+NFM!E44+CHI!E33+NMM!E32+PPA!E33+FBT!E13+TRE!E13+MAE!E13+TEL!E13+WWP!E13+OIS!E13</f>
        <v>517.45588993981085</v>
      </c>
      <c r="F31" s="206">
        <f>ISI!F27+NFM!F44+CHI!F33+NMM!F32+PPA!F33+FBT!F13+TRE!F13+MAE!F13+TEL!F13+WWP!F13+OIS!F13</f>
        <v>491.85812553740328</v>
      </c>
      <c r="G31" s="206">
        <f>ISI!G27+NFM!G44+CHI!G33+NMM!G32+PPA!G33+FBT!G13+TRE!G13+MAE!G13+TEL!G13+WWP!G13+OIS!G13</f>
        <v>520.72484952708498</v>
      </c>
      <c r="H31" s="206">
        <f>ISI!H27+NFM!H44+CHI!H33+NMM!H32+PPA!H33+FBT!H13+TRE!H13+MAE!H13+TEL!H13+WWP!H13+OIS!H13</f>
        <v>509.70515907136701</v>
      </c>
      <c r="I31" s="206">
        <f>ISI!I27+NFM!I44+CHI!I33+NMM!I32+PPA!I33+FBT!I13+TRE!I13+MAE!I13+TEL!I13+WWP!I13+OIS!I13</f>
        <v>467.3656921754083</v>
      </c>
      <c r="J31" s="206">
        <f>ISI!J27+NFM!J44+CHI!J33+NMM!J32+PPA!J33+FBT!J13+TRE!J13+MAE!J13+TEL!J13+WWP!J13+OIS!J13</f>
        <v>473.33697334479785</v>
      </c>
      <c r="K31" s="206">
        <f>ISI!K27+NFM!K44+CHI!K33+NMM!K32+PPA!K33+FBT!K13+TRE!K13+MAE!K13+TEL!K13+WWP!K13+OIS!K13</f>
        <v>429.85004299226142</v>
      </c>
      <c r="L31" s="206">
        <f>ISI!L27+NFM!L44+CHI!L33+NMM!L32+PPA!L33+FBT!L13+TRE!L13+MAE!L13+TEL!L13+WWP!L13+OIS!L13</f>
        <v>341.61848667239906</v>
      </c>
      <c r="M31" s="206">
        <f>ISI!M27+NFM!M44+CHI!M33+NMM!M32+PPA!M33+FBT!M13+TRE!M13+MAE!M13+TEL!M13+WWP!M13+OIS!M13</f>
        <v>335.39871023215824</v>
      </c>
      <c r="N31" s="206">
        <f>ISI!N27+NFM!N44+CHI!N33+NMM!N32+PPA!N33+FBT!N13+TRE!N13+MAE!N13+TEL!N13+WWP!N13+OIS!N13</f>
        <v>323.02493551160802</v>
      </c>
      <c r="O31" s="206">
        <f>ISI!O27+NFM!O44+CHI!O33+NMM!O32+PPA!O33+FBT!O13+TRE!O13+MAE!O13+TEL!O13+WWP!O13+OIS!O13</f>
        <v>296.49079965606182</v>
      </c>
      <c r="P31" s="206">
        <f>ISI!P27+NFM!P44+CHI!P33+NMM!P32+PPA!P33+FBT!P13+TRE!P13+MAE!P13+TEL!P13+WWP!P13+OIS!P13</f>
        <v>299.06276870163367</v>
      </c>
      <c r="Q31" s="206">
        <f>ISI!Q27+NFM!Q44+CHI!Q33+NMM!Q32+PPA!Q33+FBT!Q13+TRE!Q13+MAE!Q13+TEL!Q13+WWP!Q13+OIS!Q13</f>
        <v>289.88091143594153</v>
      </c>
      <c r="R31" s="206">
        <f>ISI!R27+NFM!R44+CHI!R33+NMM!R32+PPA!R33+FBT!R13+TRE!R13+MAE!R13+TEL!R13+WWP!R13+OIS!R13</f>
        <v>251.08529664660361</v>
      </c>
      <c r="S31" s="206">
        <f>ISI!S27+NFM!S44+CHI!S33+NMM!S32+PPA!S33+FBT!S13+TRE!S13+MAE!S13+TEL!S13+WWP!S13+OIS!S13</f>
        <v>267.48942390369734</v>
      </c>
      <c r="T31" s="206">
        <f>ISI!T27+NFM!T44+CHI!T33+NMM!T32+PPA!T33+FBT!T13+TRE!T13+MAE!T13+TEL!T13+WWP!T13+OIS!T13</f>
        <v>287.15752364574371</v>
      </c>
      <c r="U31" s="206">
        <f>ISI!U27+NFM!U44+CHI!U33+NMM!U32+PPA!U33+FBT!U13+TRE!U13+MAE!U13+TEL!U13+WWP!U13+OIS!U13</f>
        <v>252.32734307824586</v>
      </c>
      <c r="V31" s="206">
        <f>ISI!V27+NFM!V44+CHI!V33+NMM!V32+PPA!V33+FBT!V13+TRE!V13+MAE!V13+TEL!V13+WWP!V13+OIS!V13</f>
        <v>232.24282029234737</v>
      </c>
      <c r="W31" s="206">
        <f>ISI!W27+NFM!W44+CHI!W33+NMM!W32+PPA!W33+FBT!W13+TRE!W13+MAE!W13+TEL!W13+WWP!W13+OIS!W13</f>
        <v>243.67437661220987</v>
      </c>
    </row>
    <row r="32" spans="1:23" ht="12" customHeight="1" x14ac:dyDescent="0.25">
      <c r="A32" s="18" t="s">
        <v>40</v>
      </c>
      <c r="B32" s="206">
        <f>ISI!B28</f>
        <v>21.422785898538262</v>
      </c>
      <c r="C32" s="206">
        <f>ISI!C28</f>
        <v>53.091229578675843</v>
      </c>
      <c r="D32" s="206">
        <f>ISI!D28</f>
        <v>52.223559759243336</v>
      </c>
      <c r="E32" s="206">
        <f>ISI!E28</f>
        <v>51.252966466036114</v>
      </c>
      <c r="F32" s="206">
        <f>ISI!F28</f>
        <v>55.967669819432501</v>
      </c>
      <c r="G32" s="206">
        <f>ISI!G28</f>
        <v>39.930868443680133</v>
      </c>
      <c r="H32" s="206">
        <f>ISI!H28</f>
        <v>49.870679277730012</v>
      </c>
      <c r="I32" s="206">
        <f>ISI!I28</f>
        <v>58.002321582115208</v>
      </c>
      <c r="J32" s="206">
        <f>ISI!J28</f>
        <v>108.7357695614789</v>
      </c>
      <c r="K32" s="206">
        <f>ISI!K28</f>
        <v>23.618400687876179</v>
      </c>
      <c r="L32" s="206">
        <f>ISI!L28</f>
        <v>36.426139294926912</v>
      </c>
      <c r="M32" s="206">
        <f>ISI!M28</f>
        <v>25.656835769561479</v>
      </c>
      <c r="N32" s="206">
        <f>ISI!N28</f>
        <v>31.702923473774721</v>
      </c>
      <c r="O32" s="206">
        <f>ISI!O28</f>
        <v>18.631900257953571</v>
      </c>
      <c r="P32" s="206">
        <f>ISI!P28</f>
        <v>21.298968185726569</v>
      </c>
      <c r="Q32" s="206">
        <f>ISI!Q28</f>
        <v>23.56904557179708</v>
      </c>
      <c r="R32" s="206">
        <f>ISI!R28</f>
        <v>33.627085124677563</v>
      </c>
      <c r="S32" s="206">
        <f>ISI!S28</f>
        <v>31.832846087704208</v>
      </c>
      <c r="T32" s="206">
        <f>ISI!T28</f>
        <v>24.286328460877041</v>
      </c>
      <c r="U32" s="206">
        <f>ISI!U28</f>
        <v>28.069217540842651</v>
      </c>
      <c r="V32" s="206">
        <f>ISI!V28</f>
        <v>22.937059329320721</v>
      </c>
      <c r="W32" s="206">
        <f>ISI!W28</f>
        <v>25.108512467755801</v>
      </c>
    </row>
    <row r="33" spans="1:23" ht="12" customHeight="1" x14ac:dyDescent="0.25">
      <c r="A33" s="19" t="s">
        <v>31</v>
      </c>
      <c r="B33" s="207">
        <f t="shared" ref="B33:W33" si="1">SUM(B34:B38)</f>
        <v>220.45210662080822</v>
      </c>
      <c r="C33" s="207">
        <f t="shared" si="1"/>
        <v>375.0887360275151</v>
      </c>
      <c r="D33" s="207">
        <f t="shared" si="1"/>
        <v>421.48873602751502</v>
      </c>
      <c r="E33" s="207">
        <f t="shared" si="1"/>
        <v>346.77308684436798</v>
      </c>
      <c r="F33" s="207">
        <f t="shared" si="1"/>
        <v>301.85331040412723</v>
      </c>
      <c r="G33" s="207">
        <f t="shared" si="1"/>
        <v>314.30421324161648</v>
      </c>
      <c r="H33" s="207">
        <f t="shared" si="1"/>
        <v>253.92184006878756</v>
      </c>
      <c r="I33" s="207">
        <f t="shared" si="1"/>
        <v>252.11926053310401</v>
      </c>
      <c r="J33" s="207">
        <f t="shared" si="1"/>
        <v>269.74763542562334</v>
      </c>
      <c r="K33" s="207">
        <f t="shared" si="1"/>
        <v>132.44127257093723</v>
      </c>
      <c r="L33" s="207">
        <f t="shared" si="1"/>
        <v>107.07867583834908</v>
      </c>
      <c r="M33" s="207">
        <f t="shared" si="1"/>
        <v>106.55889939810834</v>
      </c>
      <c r="N33" s="207">
        <f t="shared" si="1"/>
        <v>166.62596732588133</v>
      </c>
      <c r="O33" s="207">
        <f t="shared" si="1"/>
        <v>66.007480653482375</v>
      </c>
      <c r="P33" s="207">
        <f t="shared" si="1"/>
        <v>72.689595872742899</v>
      </c>
      <c r="Q33" s="207">
        <f t="shared" si="1"/>
        <v>113.54600171969045</v>
      </c>
      <c r="R33" s="207">
        <f t="shared" si="1"/>
        <v>114.96638005159073</v>
      </c>
      <c r="S33" s="207">
        <f t="shared" si="1"/>
        <v>140.80928632846087</v>
      </c>
      <c r="T33" s="207">
        <f t="shared" si="1"/>
        <v>299.48684436801375</v>
      </c>
      <c r="U33" s="207">
        <f t="shared" si="1"/>
        <v>288.96457437661212</v>
      </c>
      <c r="V33" s="207">
        <f t="shared" si="1"/>
        <v>300.40722269991403</v>
      </c>
      <c r="W33" s="207">
        <f t="shared" si="1"/>
        <v>314.66173688736018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100.49441100601889</v>
      </c>
      <c r="C34" s="206">
        <f>ISI!C30+NFM!C46+CHI!C35+NMM!C34+PPA!C35+FBT!C15+TRE!C15+MAE!C15+TEL!C15+WWP!C15+OIS!C15</f>
        <v>44.926913155631993</v>
      </c>
      <c r="D34" s="206">
        <f>ISI!D30+NFM!D46+CHI!D35+NMM!D34+PPA!D35+FBT!D15+TRE!D15+MAE!D15+TEL!D15+WWP!D15+OIS!D15</f>
        <v>20.098882201203779</v>
      </c>
      <c r="E34" s="206">
        <f>ISI!E30+NFM!E46+CHI!E35+NMM!E34+PPA!E35+FBT!E15+TRE!E15+MAE!E15+TEL!E15+WWP!E15+OIS!E15</f>
        <v>43.744625967325881</v>
      </c>
      <c r="F34" s="206">
        <f>ISI!F30+NFM!F46+CHI!F35+NMM!F34+PPA!F35+FBT!F15+TRE!F15+MAE!F15+TEL!F15+WWP!F15+OIS!F15</f>
        <v>75.886156491831471</v>
      </c>
      <c r="G34" s="206">
        <f>ISI!G30+NFM!G46+CHI!G35+NMM!G34+PPA!G35+FBT!G15+TRE!G15+MAE!G15+TEL!G15+WWP!G15+OIS!G15</f>
        <v>43.890283748925192</v>
      </c>
      <c r="H34" s="206">
        <f>ISI!H30+NFM!H46+CHI!H35+NMM!H34+PPA!H35+FBT!H15+TRE!H15+MAE!H15+TEL!H15+WWP!H15+OIS!H15</f>
        <v>5.6153052450558896</v>
      </c>
      <c r="I34" s="206">
        <f>ISI!I30+NFM!I46+CHI!I35+NMM!I34+PPA!I35+FBT!I15+TRE!I15+MAE!I15+TEL!I15+WWP!I15+OIS!I15</f>
        <v>7.9249355116079103</v>
      </c>
      <c r="J34" s="206">
        <f>ISI!J30+NFM!J46+CHI!J35+NMM!J34+PPA!J35+FBT!J15+TRE!J15+MAE!J15+TEL!J15+WWP!J15+OIS!J15</f>
        <v>10.189165950128981</v>
      </c>
      <c r="K34" s="206">
        <f>ISI!K30+NFM!K46+CHI!K35+NMM!K34+PPA!K35+FBT!K15+TRE!K15+MAE!K15+TEL!K15+WWP!K15+OIS!K15</f>
        <v>3.3319002579535679</v>
      </c>
      <c r="L34" s="206">
        <f>ISI!L30+NFM!L46+CHI!L35+NMM!L34+PPA!L35+FBT!L15+TRE!L15+MAE!L15+TEL!L15+WWP!L15+OIS!L15</f>
        <v>3.3319002579535679</v>
      </c>
      <c r="M34" s="206">
        <f>ISI!M30+NFM!M46+CHI!M35+NMM!M34+PPA!M35+FBT!M15+TRE!M15+MAE!M15+TEL!M15+WWP!M15+OIS!M15</f>
        <v>3.998280309544282</v>
      </c>
      <c r="N34" s="206">
        <f>ISI!N30+NFM!N46+CHI!N35+NMM!N34+PPA!N35+FBT!N15+TRE!N15+MAE!N15+TEL!N15+WWP!N15+OIS!N15</f>
        <v>1.999140154772141</v>
      </c>
      <c r="O34" s="206">
        <f>ISI!O30+NFM!O46+CHI!O35+NMM!O34+PPA!O35+FBT!O15+TRE!O15+MAE!O15+TEL!O15+WWP!O15+OIS!O15</f>
        <v>4.6646603611349953</v>
      </c>
      <c r="P34" s="206">
        <f>ISI!P30+NFM!P46+CHI!P35+NMM!P34+PPA!P35+FBT!P15+TRE!P15+MAE!P15+TEL!P15+WWP!P15+OIS!P15</f>
        <v>2.1257093723129841</v>
      </c>
      <c r="Q34" s="206">
        <f>ISI!Q30+NFM!Q46+CHI!Q35+NMM!Q34+PPA!Q35+FBT!Q15+TRE!Q15+MAE!Q15+TEL!Q15+WWP!Q15+OIS!Q15</f>
        <v>53.310404127257087</v>
      </c>
      <c r="R34" s="206">
        <f>ISI!R30+NFM!R46+CHI!R35+NMM!R34+PPA!R35+FBT!R15+TRE!R15+MAE!R15+TEL!R15+WWP!R15+OIS!R15</f>
        <v>51.977644024075673</v>
      </c>
      <c r="S34" s="206">
        <f>ISI!S30+NFM!S46+CHI!S35+NMM!S34+PPA!S35+FBT!S15+TRE!S15+MAE!S15+TEL!S15+WWP!S15+OIS!S15</f>
        <v>73.528718830610487</v>
      </c>
      <c r="T34" s="206">
        <f>ISI!T30+NFM!T46+CHI!T35+NMM!T34+PPA!T35+FBT!T15+TRE!T15+MAE!T15+TEL!T15+WWP!T15+OIS!T15</f>
        <v>81.298366294067065</v>
      </c>
      <c r="U34" s="206">
        <f>ISI!U30+NFM!U46+CHI!U35+NMM!U34+PPA!U35+FBT!U15+TRE!U15+MAE!U15+TEL!U15+WWP!U15+OIS!U15</f>
        <v>75.300945829750646</v>
      </c>
      <c r="V34" s="206">
        <f>ISI!V30+NFM!V46+CHI!V35+NMM!V34+PPA!V35+FBT!V15+TRE!V15+MAE!V15+TEL!V15+WWP!V15+OIS!V15</f>
        <v>82.631126397248494</v>
      </c>
      <c r="W34" s="206">
        <f>ISI!W30+NFM!W46+CHI!W35+NMM!W34+PPA!W35+FBT!W15+TRE!W15+MAE!W15+TEL!W15+WWP!W15+OIS!W15</f>
        <v>88.628546861564914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9.8903697334479794</v>
      </c>
      <c r="C35" s="206">
        <f>ISI!C31+NFM!C47+CHI!C36+NMM!C35+PPA!C36+FBT!C16+TRE!C16+MAE!C16+TEL!C16+WWP!C16+OIS!C16</f>
        <v>5.4934651762682707</v>
      </c>
      <c r="D35" s="206">
        <f>ISI!D31+NFM!D47+CHI!D36+NMM!D35+PPA!D36+FBT!D16+TRE!D16+MAE!D16+TEL!D16+WWP!D16+OIS!D16</f>
        <v>39.55288048151332</v>
      </c>
      <c r="E35" s="206">
        <f>ISI!E31+NFM!E47+CHI!E36+NMM!E35+PPA!E36+FBT!E16+TRE!E16+MAE!E16+TEL!E16+WWP!E16+OIS!E16</f>
        <v>7.6908856405846926</v>
      </c>
      <c r="F35" s="206">
        <f>ISI!F31+NFM!F47+CHI!F36+NMM!F35+PPA!F36+FBT!F16+TRE!F16+MAE!F16+TEL!F16+WWP!F16+OIS!F16</f>
        <v>3.2960447119518479</v>
      </c>
      <c r="G35" s="206">
        <f>ISI!G31+NFM!G47+CHI!G36+NMM!G35+PPA!G36+FBT!G16+TRE!G16+MAE!G16+TEL!G16+WWP!G16+OIS!G16</f>
        <v>20.875150472914875</v>
      </c>
      <c r="H35" s="206">
        <f>ISI!H31+NFM!H47+CHI!H36+NMM!H35+PPA!H36+FBT!H16+TRE!H16+MAE!H16+TEL!H16+WWP!H16+OIS!H16</f>
        <v>6.5921754084264812</v>
      </c>
      <c r="I35" s="206">
        <f>ISI!I31+NFM!I47+CHI!I36+NMM!I35+PPA!I36+FBT!I16+TRE!I16+MAE!I16+TEL!I16+WWP!I16+OIS!I16</f>
        <v>6.592175408426483</v>
      </c>
      <c r="J35" s="206">
        <f>ISI!J31+NFM!J47+CHI!J36+NMM!J35+PPA!J36+FBT!J16+TRE!J16+MAE!J16+TEL!J16+WWP!J16+OIS!J16</f>
        <v>35.158125537403265</v>
      </c>
      <c r="K35" s="206">
        <f>ISI!K31+NFM!K47+CHI!K36+NMM!K35+PPA!K36+FBT!K16+TRE!K16+MAE!K16+TEL!K16+WWP!K16+OIS!K16</f>
        <v>31.862080825451415</v>
      </c>
      <c r="L35" s="206">
        <f>ISI!L31+NFM!L47+CHI!L36+NMM!L35+PPA!L36+FBT!L16+TRE!L16+MAE!L16+TEL!L16+WWP!L16+OIS!L16</f>
        <v>4.3947549441100593</v>
      </c>
      <c r="M35" s="206">
        <f>ISI!M31+NFM!M47+CHI!M36+NMM!M35+PPA!M36+FBT!M16+TRE!M16+MAE!M16+TEL!M16+WWP!M16+OIS!M16</f>
        <v>2.1974204643164219</v>
      </c>
      <c r="N35" s="206">
        <f>ISI!N31+NFM!N47+CHI!N36+NMM!N35+PPA!N36+FBT!N16+TRE!N16+MAE!N16+TEL!N16+WWP!N16+OIS!N16</f>
        <v>4.3948409286328447</v>
      </c>
      <c r="O35" s="206">
        <f>ISI!O31+NFM!O47+CHI!O36+NMM!O35+PPA!O36+FBT!O16+TRE!O16+MAE!O16+TEL!O16+WWP!O16+OIS!O16</f>
        <v>4.3948409286328447</v>
      </c>
      <c r="P35" s="206">
        <f>ISI!P31+NFM!P47+CHI!P36+NMM!P35+PPA!P36+FBT!P16+TRE!P16+MAE!P16+TEL!P16+WWP!P16+OIS!P16</f>
        <v>3.2961306964746329</v>
      </c>
      <c r="Q35" s="206">
        <f>ISI!Q31+NFM!Q47+CHI!Q36+NMM!Q35+PPA!Q36+FBT!Q16+TRE!Q16+MAE!Q16+TEL!Q16+WWP!Q16+OIS!Q16</f>
        <v>3.2961306964746329</v>
      </c>
      <c r="R35" s="206">
        <f>ISI!R31+NFM!R47+CHI!R36+NMM!R35+PPA!R36+FBT!R16+TRE!R16+MAE!R16+TEL!R16+WWP!R16+OIS!R16</f>
        <v>3.2961306964746329</v>
      </c>
      <c r="S35" s="206">
        <f>ISI!S31+NFM!S47+CHI!S36+NMM!S35+PPA!S36+FBT!S16+TRE!S16+MAE!S16+TEL!S16+WWP!S16+OIS!S16</f>
        <v>6.5922613929492666</v>
      </c>
      <c r="T35" s="206">
        <f>ISI!T31+NFM!T47+CHI!T36+NMM!T35+PPA!T36+FBT!T16+TRE!T16+MAE!T16+TEL!T16+WWP!T16+OIS!T16</f>
        <v>3.2961306964746329</v>
      </c>
      <c r="U35" s="206">
        <f>ISI!U31+NFM!U47+CHI!U36+NMM!U35+PPA!U36+FBT!U16+TRE!U16+MAE!U16+TEL!U16+WWP!U16+OIS!U16</f>
        <v>3.2961306964746329</v>
      </c>
      <c r="V35" s="206">
        <f>ISI!V31+NFM!V47+CHI!V36+NMM!V35+PPA!V36+FBT!V16+TRE!V16+MAE!V16+TEL!V16+WWP!V16+OIS!V16</f>
        <v>4.3948409286328447</v>
      </c>
      <c r="W35" s="206">
        <f>ISI!W31+NFM!W47+CHI!W36+NMM!W35+PPA!W36+FBT!W16+TRE!W16+MAE!W16+TEL!W16+WWP!W16+OIS!W16</f>
        <v>4.3948409286328447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31.838091143594156</v>
      </c>
      <c r="C36" s="206">
        <f>ISI!C32+NFM!C48+CHI!C37+NMM!C36+PPA!C37+FBT!C17+TRE!C17+MAE!C17+TEL!C17+WWP!C17+OIS!C17</f>
        <v>24.64866723989681</v>
      </c>
      <c r="D36" s="206">
        <f>ISI!D32+NFM!D48+CHI!D37+NMM!D36+PPA!D37+FBT!D17+TRE!D17+MAE!D17+TEL!D17+WWP!D17+OIS!D17</f>
        <v>26.70283748925193</v>
      </c>
      <c r="E36" s="206">
        <f>ISI!E32+NFM!E48+CHI!E37+NMM!E36+PPA!E37+FBT!E17+TRE!E17+MAE!E17+TEL!E17+WWP!E17+OIS!E17</f>
        <v>23.621754084264825</v>
      </c>
      <c r="F36" s="206">
        <f>ISI!F32+NFM!F48+CHI!F37+NMM!F36+PPA!F37+FBT!F17+TRE!F17+MAE!F17+TEL!F17+WWP!F17+OIS!F17</f>
        <v>38.000257953568351</v>
      </c>
      <c r="G36" s="206">
        <f>ISI!G32+NFM!G48+CHI!G37+NMM!G36+PPA!G37+FBT!G17+TRE!G17+MAE!G17+TEL!G17+WWP!G17+OIS!G17</f>
        <v>19.513585554600162</v>
      </c>
      <c r="H36" s="206">
        <f>ISI!H32+NFM!H48+CHI!H37+NMM!H36+PPA!H37+FBT!H17+TRE!H17+MAE!H17+TEL!H17+WWP!H17+OIS!H17</f>
        <v>18.486586414445398</v>
      </c>
      <c r="I36" s="206">
        <f>ISI!I32+NFM!I48+CHI!I37+NMM!I36+PPA!I37+FBT!I17+TRE!I17+MAE!I17+TEL!I17+WWP!I17+OIS!I17</f>
        <v>21.56775580395529</v>
      </c>
      <c r="J36" s="206">
        <f>ISI!J32+NFM!J48+CHI!J37+NMM!J36+PPA!J37+FBT!J17+TRE!J17+MAE!J17+TEL!J17+WWP!J17+OIS!J17</f>
        <v>18.486586414445402</v>
      </c>
      <c r="K36" s="206">
        <f>ISI!K32+NFM!K48+CHI!K37+NMM!K36+PPA!K37+FBT!K17+TRE!K17+MAE!K17+TEL!K17+WWP!K17+OIS!K17</f>
        <v>16.432588134135855</v>
      </c>
      <c r="L36" s="206">
        <f>ISI!L32+NFM!L48+CHI!L37+NMM!L36+PPA!L37+FBT!L17+TRE!L17+MAE!L17+TEL!L17+WWP!L17+OIS!L17</f>
        <v>16.432502149613075</v>
      </c>
      <c r="M36" s="206">
        <f>ISI!M32+NFM!M48+CHI!M37+NMM!M36+PPA!M37+FBT!M17+TRE!M17+MAE!M17+TEL!M17+WWP!M17+OIS!M17</f>
        <v>18.486586414445398</v>
      </c>
      <c r="N36" s="206">
        <f>ISI!N32+NFM!N48+CHI!N37+NMM!N36+PPA!N37+FBT!N17+TRE!N17+MAE!N17+TEL!N17+WWP!N17+OIS!N17</f>
        <v>20.189595872742899</v>
      </c>
      <c r="O36" s="206">
        <f>ISI!O32+NFM!O48+CHI!O37+NMM!O36+PPA!O37+FBT!O17+TRE!O17+MAE!O17+TEL!O17+WWP!O17+OIS!O17</f>
        <v>12.046431642304386</v>
      </c>
      <c r="P36" s="206">
        <f>ISI!P32+NFM!P48+CHI!P37+NMM!P36+PPA!P37+FBT!P17+TRE!P17+MAE!P17+TEL!P17+WWP!P17+OIS!P17</f>
        <v>17.019948409286329</v>
      </c>
      <c r="Q36" s="206">
        <f>ISI!Q32+NFM!Q48+CHI!Q37+NMM!Q36+PPA!Q37+FBT!Q17+TRE!Q17+MAE!Q17+TEL!Q17+WWP!Q17+OIS!Q17</f>
        <v>12.073344797936372</v>
      </c>
      <c r="R36" s="206">
        <f>ISI!R32+NFM!R48+CHI!R37+NMM!R36+PPA!R37+FBT!R17+TRE!R17+MAE!R17+TEL!R17+WWP!R17+OIS!R17</f>
        <v>10.060447119518486</v>
      </c>
      <c r="S36" s="206">
        <f>ISI!S32+NFM!S48+CHI!S37+NMM!S36+PPA!S37+FBT!S17+TRE!S17+MAE!S17+TEL!S17+WWP!S17+OIS!S17</f>
        <v>17.105245055889938</v>
      </c>
      <c r="T36" s="206">
        <f>ISI!T32+NFM!T48+CHI!T37+NMM!T36+PPA!T37+FBT!T17+TRE!T17+MAE!T17+TEL!T17+WWP!T17+OIS!T17</f>
        <v>23.134135855545999</v>
      </c>
      <c r="U36" s="206">
        <f>ISI!U32+NFM!U48+CHI!U37+NMM!U36+PPA!U37+FBT!U17+TRE!U17+MAE!U17+TEL!U17+WWP!U17+OIS!U17</f>
        <v>16.0932932072227</v>
      </c>
      <c r="V36" s="206">
        <f>ISI!V32+NFM!V48+CHI!V37+NMM!V36+PPA!V37+FBT!V17+TRE!V17+MAE!V17+TEL!V17+WWP!V17+OIS!V17</f>
        <v>13.06775580395529</v>
      </c>
      <c r="W36" s="206">
        <f>ISI!W32+NFM!W48+CHI!W37+NMM!W36+PPA!W37+FBT!W17+TRE!W17+MAE!W17+TEL!W17+WWP!W17+OIS!W17</f>
        <v>13.351418744625965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77.19501289767841</v>
      </c>
      <c r="C37" s="206">
        <f>ISI!C33+NFM!C49+CHI!C38+NMM!C37+PPA!C38+FBT!C18+TRE!C18+MAE!C18+TEL!C18+WWP!C18+OIS!C18</f>
        <v>237.37463456577817</v>
      </c>
      <c r="D37" s="206">
        <f>ISI!D33+NFM!D49+CHI!D38+NMM!D37+PPA!D38+FBT!D18+TRE!D18+MAE!D18+TEL!D18+WWP!D18+OIS!D18</f>
        <v>263.42785898538261</v>
      </c>
      <c r="E37" s="206">
        <f>ISI!E33+NFM!E49+CHI!E38+NMM!E37+PPA!E38+FBT!E18+TRE!E18+MAE!E18+TEL!E18+WWP!E18+OIS!E18</f>
        <v>221.93559759243337</v>
      </c>
      <c r="F37" s="206">
        <f>ISI!F33+NFM!F49+CHI!F38+NMM!F37+PPA!F38+FBT!F18+TRE!F18+MAE!F18+TEL!F18+WWP!F18+OIS!F18</f>
        <v>131.23147033533962</v>
      </c>
      <c r="G37" s="206">
        <f>ISI!G33+NFM!G49+CHI!G38+NMM!G37+PPA!G38+FBT!G18+TRE!G18+MAE!G18+TEL!G18+WWP!G18+OIS!G18</f>
        <v>185.26784178847805</v>
      </c>
      <c r="H37" s="206">
        <f>ISI!H33+NFM!H49+CHI!H38+NMM!H37+PPA!H38+FBT!H18+TRE!H18+MAE!H18+TEL!H18+WWP!H18+OIS!H18</f>
        <v>186.23293207222696</v>
      </c>
      <c r="I37" s="206">
        <f>ISI!I33+NFM!I49+CHI!I38+NMM!I37+PPA!I38+FBT!I18+TRE!I18+MAE!I18+TEL!I18+WWP!I18+OIS!I18</f>
        <v>200.62261392949267</v>
      </c>
      <c r="J37" s="206">
        <f>ISI!J33+NFM!J49+CHI!J38+NMM!J37+PPA!J38+FBT!J18+TRE!J18+MAE!J18+TEL!J18+WWP!J18+OIS!J18</f>
        <v>190.57730008598449</v>
      </c>
      <c r="K37" s="206">
        <f>ISI!K33+NFM!K49+CHI!K38+NMM!K37+PPA!K38+FBT!K18+TRE!K18+MAE!K18+TEL!K18+WWP!K18+OIS!K18</f>
        <v>48.336371453138426</v>
      </c>
      <c r="L37" s="206">
        <f>ISI!L33+NFM!L49+CHI!L38+NMM!L37+PPA!L38+FBT!L18+TRE!L18+MAE!L18+TEL!L18+WWP!L18+OIS!L18</f>
        <v>57.894840928632846</v>
      </c>
      <c r="M37" s="206">
        <f>ISI!M33+NFM!M49+CHI!M38+NMM!M37+PPA!M38+FBT!M18+TRE!M18+MAE!M18+TEL!M18+WWP!M18+OIS!M18</f>
        <v>41.494325021496124</v>
      </c>
      <c r="N37" s="206">
        <f>ISI!N33+NFM!N49+CHI!N38+NMM!N37+PPA!N38+FBT!N18+TRE!N18+MAE!N18+TEL!N18+WWP!N18+OIS!N18</f>
        <v>94.573258813413574</v>
      </c>
      <c r="O37" s="206">
        <f>ISI!O33+NFM!O49+CHI!O38+NMM!O37+PPA!O38+FBT!O18+TRE!O18+MAE!O18+TEL!O18+WWP!O18+OIS!O18</f>
        <v>0</v>
      </c>
      <c r="P37" s="206">
        <f>ISI!P33+NFM!P49+CHI!P38+NMM!P37+PPA!P38+FBT!P18+TRE!P18+MAE!P18+TEL!P18+WWP!P18+OIS!P18</f>
        <v>0.96491831470335332</v>
      </c>
      <c r="Q37" s="206">
        <f>ISI!Q33+NFM!Q49+CHI!Q38+NMM!Q37+PPA!Q38+FBT!Q18+TRE!Q18+MAE!Q18+TEL!Q18+WWP!Q18+OIS!Q18</f>
        <v>1.9298366294067066</v>
      </c>
      <c r="R37" s="206">
        <f>ISI!R33+NFM!R49+CHI!R38+NMM!R37+PPA!R38+FBT!R18+TRE!R18+MAE!R18+TEL!R18+WWP!R18+OIS!R18</f>
        <v>0.96491831470335332</v>
      </c>
      <c r="S37" s="206">
        <f>ISI!S33+NFM!S49+CHI!S38+NMM!S37+PPA!S38+FBT!S18+TRE!S18+MAE!S18+TEL!S18+WWP!S18+OIS!S18</f>
        <v>0.96491831470335332</v>
      </c>
      <c r="T37" s="206">
        <f>ISI!T33+NFM!T49+CHI!T38+NMM!T37+PPA!T38+FBT!T18+TRE!T18+MAE!T18+TEL!T18+WWP!T18+OIS!T18</f>
        <v>146.67050730868445</v>
      </c>
      <c r="U37" s="206">
        <f>ISI!U33+NFM!U49+CHI!U38+NMM!U37+PPA!U38+FBT!U18+TRE!U18+MAE!U18+TEL!U18+WWP!U18+OIS!U18</f>
        <v>143.77566638005155</v>
      </c>
      <c r="V37" s="206">
        <f>ISI!V33+NFM!V49+CHI!V38+NMM!V37+PPA!V38+FBT!V18+TRE!V18+MAE!V18+TEL!V18+WWP!V18+OIS!V18</f>
        <v>150.53018056749784</v>
      </c>
      <c r="W37" s="206">
        <f>ISI!W33+NFM!W49+CHI!W38+NMM!W37+PPA!W38+FBT!W18+TRE!W18+MAE!W18+TEL!W18+WWP!W18+OIS!W18</f>
        <v>153.42502149613063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1.034221840068787</v>
      </c>
      <c r="C38" s="206">
        <f>ISI!C34+NFM!C50+CHI!C39+NMM!C38+PPA!C39+FBT!C19+TRE!C19+MAE!C19+TEL!C19+WWP!C19+OIS!C19</f>
        <v>62.645055889939812</v>
      </c>
      <c r="D38" s="206">
        <f>ISI!D34+NFM!D50+CHI!D39+NMM!D38+PPA!D39+FBT!D19+TRE!D19+MAE!D19+TEL!D19+WWP!D19+OIS!D19</f>
        <v>71.706276870163379</v>
      </c>
      <c r="E38" s="206">
        <f>ISI!E34+NFM!E50+CHI!E39+NMM!E38+PPA!E39+FBT!E19+TRE!E19+MAE!E19+TEL!E19+WWP!E19+OIS!E19</f>
        <v>49.78022355975925</v>
      </c>
      <c r="F38" s="206">
        <f>ISI!F34+NFM!F50+CHI!F39+NMM!F38+PPA!F39+FBT!F19+TRE!F19+MAE!F19+TEL!F19+WWP!F19+OIS!F19</f>
        <v>53.43938091143594</v>
      </c>
      <c r="G38" s="206">
        <f>ISI!G34+NFM!G50+CHI!G39+NMM!G38+PPA!G39+FBT!G19+TRE!G19+MAE!G19+TEL!G19+WWP!G19+OIS!G19</f>
        <v>44.757351676698207</v>
      </c>
      <c r="H38" s="206">
        <f>ISI!H34+NFM!H50+CHI!H39+NMM!H38+PPA!H39+FBT!H19+TRE!H19+MAE!H19+TEL!H19+WWP!H19+OIS!H19</f>
        <v>36.994840928632854</v>
      </c>
      <c r="I38" s="206">
        <f>ISI!I34+NFM!I50+CHI!I39+NMM!I38+PPA!I39+FBT!I19+TRE!I19+MAE!I19+TEL!I19+WWP!I19+OIS!I19</f>
        <v>15.411779879621671</v>
      </c>
      <c r="J38" s="206">
        <f>ISI!J34+NFM!J50+CHI!J39+NMM!J38+PPA!J39+FBT!J19+TRE!J19+MAE!J19+TEL!J19+WWP!J19+OIS!J19</f>
        <v>15.336457437661215</v>
      </c>
      <c r="K38" s="206">
        <f>ISI!K34+NFM!K50+CHI!K39+NMM!K38+PPA!K39+FBT!K19+TRE!K19+MAE!K19+TEL!K19+WWP!K19+OIS!K19</f>
        <v>32.478331900257956</v>
      </c>
      <c r="L38" s="206">
        <f>ISI!L34+NFM!L50+CHI!L39+NMM!L38+PPA!L39+FBT!L19+TRE!L19+MAE!L19+TEL!L19+WWP!L19+OIS!L19</f>
        <v>25.024677558039549</v>
      </c>
      <c r="M38" s="206">
        <f>ISI!M34+NFM!M50+CHI!M39+NMM!M38+PPA!M39+FBT!M19+TRE!M19+MAE!M19+TEL!M19+WWP!M19+OIS!M19</f>
        <v>40.382287188306101</v>
      </c>
      <c r="N38" s="206">
        <f>ISI!N34+NFM!N50+CHI!N39+NMM!N38+PPA!N39+FBT!N19+TRE!N19+MAE!N19+TEL!N19+WWP!N19+OIS!N19</f>
        <v>45.469131556319866</v>
      </c>
      <c r="O38" s="206">
        <f>ISI!O34+NFM!O50+CHI!O39+NMM!O38+PPA!O39+FBT!O19+TRE!O19+MAE!O19+TEL!O19+WWP!O19+OIS!O19</f>
        <v>44.901547721410147</v>
      </c>
      <c r="P38" s="206">
        <f>ISI!P34+NFM!P50+CHI!P39+NMM!P38+PPA!P39+FBT!P19+TRE!P19+MAE!P19+TEL!P19+WWP!P19+OIS!P19</f>
        <v>49.282889079965607</v>
      </c>
      <c r="Q38" s="206">
        <f>ISI!Q34+NFM!Q50+CHI!Q39+NMM!Q38+PPA!Q39+FBT!Q19+TRE!Q19+MAE!Q19+TEL!Q19+WWP!Q19+OIS!Q19</f>
        <v>42.936285468615644</v>
      </c>
      <c r="R38" s="206">
        <f>ISI!R34+NFM!R50+CHI!R39+NMM!R38+PPA!R39+FBT!R19+TRE!R19+MAE!R19+TEL!R19+WWP!R19+OIS!R19</f>
        <v>48.667239896818579</v>
      </c>
      <c r="S38" s="206">
        <f>ISI!S34+NFM!S50+CHI!S39+NMM!S38+PPA!S39+FBT!S19+TRE!S19+MAE!S19+TEL!S19+WWP!S19+OIS!S19</f>
        <v>42.618142734307817</v>
      </c>
      <c r="T38" s="206">
        <f>ISI!T34+NFM!T50+CHI!T39+NMM!T38+PPA!T39+FBT!T19+TRE!T19+MAE!T19+TEL!T19+WWP!T19+OIS!T19</f>
        <v>45.087704213241622</v>
      </c>
      <c r="U38" s="206">
        <f>ISI!U34+NFM!U50+CHI!U39+NMM!U38+PPA!U39+FBT!U19+TRE!U19+MAE!U19+TEL!U19+WWP!U19+OIS!U19</f>
        <v>50.498538263112628</v>
      </c>
      <c r="V38" s="206">
        <f>ISI!V34+NFM!V50+CHI!V39+NMM!V38+PPA!V39+FBT!V19+TRE!V19+MAE!V19+TEL!V19+WWP!V19+OIS!V19</f>
        <v>49.783319002579539</v>
      </c>
      <c r="W38" s="206">
        <f>ISI!W34+NFM!W50+CHI!W39+NMM!W38+PPA!W39+FBT!W19+TRE!W19+MAE!W19+TEL!W19+WWP!W19+OIS!W19</f>
        <v>54.86190885640584</v>
      </c>
    </row>
    <row r="39" spans="1:23" ht="12" customHeight="1" x14ac:dyDescent="0.25">
      <c r="A39" s="19" t="s">
        <v>71</v>
      </c>
      <c r="B39" s="207">
        <f t="shared" ref="B39:W39" si="2">B40+B41</f>
        <v>1487.2145313843505</v>
      </c>
      <c r="C39" s="207">
        <f t="shared" si="2"/>
        <v>1426.3327601031815</v>
      </c>
      <c r="D39" s="207">
        <f t="shared" si="2"/>
        <v>1645.3090283748925</v>
      </c>
      <c r="E39" s="207">
        <f t="shared" si="2"/>
        <v>1436.0322441960448</v>
      </c>
      <c r="F39" s="207">
        <f t="shared" si="2"/>
        <v>1281.4250214961307</v>
      </c>
      <c r="G39" s="207">
        <f t="shared" si="2"/>
        <v>1387.3889079965606</v>
      </c>
      <c r="H39" s="207">
        <f t="shared" si="2"/>
        <v>1410.1103181427345</v>
      </c>
      <c r="I39" s="207">
        <f t="shared" si="2"/>
        <v>1435.3539122957868</v>
      </c>
      <c r="J39" s="207">
        <f t="shared" si="2"/>
        <v>1332.5881341358556</v>
      </c>
      <c r="K39" s="207">
        <f t="shared" si="2"/>
        <v>1109.5227858985381</v>
      </c>
      <c r="L39" s="207">
        <f t="shared" si="2"/>
        <v>1303.9719690455718</v>
      </c>
      <c r="M39" s="207">
        <f t="shared" si="2"/>
        <v>1331.4344797936371</v>
      </c>
      <c r="N39" s="207">
        <f t="shared" si="2"/>
        <v>1240.0067067927773</v>
      </c>
      <c r="O39" s="207">
        <f t="shared" si="2"/>
        <v>1218.1141014617369</v>
      </c>
      <c r="P39" s="207">
        <f t="shared" si="2"/>
        <v>1232.7314703353393</v>
      </c>
      <c r="Q39" s="207">
        <f t="shared" si="2"/>
        <v>1189.8848667239895</v>
      </c>
      <c r="R39" s="207">
        <f t="shared" si="2"/>
        <v>1220.399828030954</v>
      </c>
      <c r="S39" s="207">
        <f t="shared" si="2"/>
        <v>1288.8554600171967</v>
      </c>
      <c r="T39" s="207">
        <f t="shared" si="2"/>
        <v>1328.7319002579534</v>
      </c>
      <c r="U39" s="207">
        <f t="shared" si="2"/>
        <v>1184.2815133276013</v>
      </c>
      <c r="V39" s="207">
        <f t="shared" si="2"/>
        <v>1112.2384350816853</v>
      </c>
      <c r="W39" s="207">
        <f t="shared" si="2"/>
        <v>1231.4989681857267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1117.1109200343935</v>
      </c>
      <c r="C40" s="206">
        <f>ISI!C36+NFM!C52+CHI!C41+NMM!C40+PPA!C41+FBT!C21+TRE!C21+MAE!C21+TEL!C21+WWP!C21+OIS!C21</f>
        <v>1060.5546001719692</v>
      </c>
      <c r="D40" s="206">
        <f>ISI!D36+NFM!D52+CHI!D41+NMM!D40+PPA!D41+FBT!D21+TRE!D21+MAE!D21+TEL!D21+WWP!D21+OIS!D21</f>
        <v>1249.1401547721409</v>
      </c>
      <c r="E40" s="206">
        <f>ISI!E36+NFM!E52+CHI!E41+NMM!E40+PPA!E41+FBT!E21+TRE!E21+MAE!E21+TEL!E21+WWP!E21+OIS!E21</f>
        <v>1004.9441100601892</v>
      </c>
      <c r="F40" s="206">
        <f>ISI!F36+NFM!F52+CHI!F41+NMM!F40+PPA!F41+FBT!F21+TRE!F21+MAE!F21+TEL!F21+WWP!F21+OIS!F21</f>
        <v>854.81513327601033</v>
      </c>
      <c r="G40" s="206">
        <f>ISI!G36+NFM!G52+CHI!G41+NMM!G40+PPA!G41+FBT!G21+TRE!G21+MAE!G21+TEL!G21+WWP!G21+OIS!G21</f>
        <v>969.13155631986251</v>
      </c>
      <c r="H40" s="206">
        <f>ISI!H36+NFM!H52+CHI!H41+NMM!H40+PPA!H41+FBT!H21+TRE!H21+MAE!H21+TEL!H21+WWP!H21+OIS!H21</f>
        <v>953.93379191745498</v>
      </c>
      <c r="I40" s="206">
        <f>ISI!I36+NFM!I52+CHI!I41+NMM!I40+PPA!I41+FBT!I21+TRE!I21+MAE!I21+TEL!I21+WWP!I21+OIS!I21</f>
        <v>977.40756663800516</v>
      </c>
      <c r="J40" s="206">
        <f>ISI!J36+NFM!J52+CHI!J41+NMM!J40+PPA!J41+FBT!J21+TRE!J21+MAE!J21+TEL!J21+WWP!J21+OIS!J21</f>
        <v>946.34565778159936</v>
      </c>
      <c r="K40" s="206">
        <f>ISI!K36+NFM!K52+CHI!K41+NMM!K40+PPA!K41+FBT!K21+TRE!K21+MAE!K21+TEL!K21+WWP!K21+OIS!K21</f>
        <v>755.28804815133265</v>
      </c>
      <c r="L40" s="206">
        <f>ISI!L36+NFM!L52+CHI!L41+NMM!L40+PPA!L41+FBT!L21+TRE!L21+MAE!L21+TEL!L21+WWP!L21+OIS!L21</f>
        <v>888.13413585554599</v>
      </c>
      <c r="M40" s="206">
        <f>ISI!M36+NFM!M52+CHI!M41+NMM!M40+PPA!M41+FBT!M21+TRE!M21+MAE!M21+TEL!M21+WWP!M21+OIS!M21</f>
        <v>927.92347377472061</v>
      </c>
      <c r="N40" s="206">
        <f>ISI!N36+NFM!N52+CHI!N41+NMM!N40+PPA!N41+FBT!N21+TRE!N21+MAE!N21+TEL!N21+WWP!N21+OIS!N21</f>
        <v>860.40412725709371</v>
      </c>
      <c r="O40" s="206">
        <f>ISI!O36+NFM!O52+CHI!O41+NMM!O40+PPA!O41+FBT!O21+TRE!O21+MAE!O21+TEL!O21+WWP!O21+OIS!O21</f>
        <v>837.68271711091995</v>
      </c>
      <c r="P40" s="206">
        <f>ISI!P36+NFM!P52+CHI!P41+NMM!P40+PPA!P41+FBT!P21+TRE!P21+MAE!P21+TEL!P21+WWP!P21+OIS!P21</f>
        <v>818.85210662080806</v>
      </c>
      <c r="Q40" s="206">
        <f>ISI!Q36+NFM!Q52+CHI!Q41+NMM!Q40+PPA!Q41+FBT!Q21+TRE!Q21+MAE!Q21+TEL!Q21+WWP!Q21+OIS!Q21</f>
        <v>788.67153912295782</v>
      </c>
      <c r="R40" s="206">
        <f>ISI!R36+NFM!R52+CHI!R41+NMM!R40+PPA!R41+FBT!R21+TRE!R21+MAE!R21+TEL!R21+WWP!R21+OIS!R21</f>
        <v>792.41186586414415</v>
      </c>
      <c r="S40" s="206">
        <f>ISI!S36+NFM!S52+CHI!S41+NMM!S40+PPA!S41+FBT!S21+TRE!S21+MAE!S21+TEL!S21+WWP!S21+OIS!S21</f>
        <v>854.87962166809962</v>
      </c>
      <c r="T40" s="206">
        <f>ISI!T36+NFM!T52+CHI!T41+NMM!T40+PPA!T41+FBT!T21+TRE!T21+MAE!T21+TEL!T21+WWP!T21+OIS!T21</f>
        <v>887.5142734307824</v>
      </c>
      <c r="U40" s="206">
        <f>ISI!U36+NFM!U52+CHI!U41+NMM!U40+PPA!U41+FBT!U21+TRE!U21+MAE!U21+TEL!U21+WWP!U21+OIS!U21</f>
        <v>839.17308684436819</v>
      </c>
      <c r="V40" s="206">
        <f>ISI!V36+NFM!V52+CHI!V41+NMM!V40+PPA!V41+FBT!V21+TRE!V21+MAE!V21+TEL!V21+WWP!V21+OIS!V21</f>
        <v>821.50567497850398</v>
      </c>
      <c r="W40" s="206">
        <f>ISI!W36+NFM!W52+CHI!W41+NMM!W40+PPA!W41+FBT!W21+TRE!W21+MAE!W21+TEL!W21+WWP!W21+OIS!W21</f>
        <v>831.55159071367154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370.10361134995691</v>
      </c>
      <c r="C41" s="206">
        <f>ISI!C37+NFM!C53+CHI!C42+NMM!C41+PPA!C42+FBT!C22+TRE!C22+MAE!C22+TEL!C22+WWP!C22+OIS!C22</f>
        <v>365.77815993121237</v>
      </c>
      <c r="D41" s="206">
        <f>ISI!D37+NFM!D53+CHI!D42+NMM!D41+PPA!D42+FBT!D22+TRE!D22+MAE!D22+TEL!D22+WWP!D22+OIS!D22</f>
        <v>396.16887360275143</v>
      </c>
      <c r="E41" s="206">
        <f>ISI!E37+NFM!E53+CHI!E42+NMM!E41+PPA!E42+FBT!E22+TRE!E22+MAE!E22+TEL!E22+WWP!E22+OIS!E22</f>
        <v>431.08813413585551</v>
      </c>
      <c r="F41" s="206">
        <f>ISI!F37+NFM!F53+CHI!F42+NMM!F41+PPA!F42+FBT!F22+TRE!F22+MAE!F22+TEL!F22+WWP!F22+OIS!F22</f>
        <v>426.60988822012047</v>
      </c>
      <c r="G41" s="206">
        <f>ISI!G37+NFM!G53+CHI!G42+NMM!G41+PPA!G42+FBT!G22+TRE!G22+MAE!G22+TEL!G22+WWP!G22+OIS!G22</f>
        <v>418.25735167669819</v>
      </c>
      <c r="H41" s="206">
        <f>ISI!H37+NFM!H53+CHI!H42+NMM!H41+PPA!H42+FBT!H22+TRE!H22+MAE!H22+TEL!H22+WWP!H22+OIS!H22</f>
        <v>456.17652622527947</v>
      </c>
      <c r="I41" s="206">
        <f>ISI!I37+NFM!I53+CHI!I42+NMM!I41+PPA!I42+FBT!I22+TRE!I22+MAE!I22+TEL!I22+WWP!I22+OIS!I22</f>
        <v>457.94634565778154</v>
      </c>
      <c r="J41" s="206">
        <f>ISI!J37+NFM!J53+CHI!J42+NMM!J41+PPA!J42+FBT!J22+TRE!J22+MAE!J22+TEL!J22+WWP!J22+OIS!J22</f>
        <v>386.24247635425621</v>
      </c>
      <c r="K41" s="206">
        <f>ISI!K37+NFM!K53+CHI!K42+NMM!K41+PPA!K42+FBT!K22+TRE!K22+MAE!K22+TEL!K22+WWP!K22+OIS!K22</f>
        <v>354.23473774720549</v>
      </c>
      <c r="L41" s="206">
        <f>ISI!L37+NFM!L53+CHI!L42+NMM!L41+PPA!L42+FBT!L22+TRE!L22+MAE!L22+TEL!L22+WWP!L22+OIS!L22</f>
        <v>415.83783319002572</v>
      </c>
      <c r="M41" s="206">
        <f>ISI!M37+NFM!M53+CHI!M42+NMM!M41+PPA!M42+FBT!M22+TRE!M22+MAE!M22+TEL!M22+WWP!M22+OIS!M22</f>
        <v>403.51100601891659</v>
      </c>
      <c r="N41" s="206">
        <f>ISI!N37+NFM!N53+CHI!N42+NMM!N41+PPA!N42+FBT!N22+TRE!N22+MAE!N22+TEL!N22+WWP!N22+OIS!N22</f>
        <v>379.60257953568362</v>
      </c>
      <c r="O41" s="206">
        <f>ISI!O37+NFM!O53+CHI!O42+NMM!O41+PPA!O42+FBT!O22+TRE!O22+MAE!O22+TEL!O22+WWP!O22+OIS!O22</f>
        <v>380.43138435081693</v>
      </c>
      <c r="P41" s="206">
        <f>ISI!P37+NFM!P53+CHI!P42+NMM!P41+PPA!P42+FBT!P22+TRE!P22+MAE!P22+TEL!P22+WWP!P22+OIS!P22</f>
        <v>413.87936371453128</v>
      </c>
      <c r="Q41" s="206">
        <f>ISI!Q37+NFM!Q53+CHI!Q42+NMM!Q41+PPA!Q42+FBT!Q22+TRE!Q22+MAE!Q22+TEL!Q22+WWP!Q22+OIS!Q22</f>
        <v>401.21332760103178</v>
      </c>
      <c r="R41" s="206">
        <f>ISI!R37+NFM!R53+CHI!R42+NMM!R41+PPA!R42+FBT!R22+TRE!R22+MAE!R22+TEL!R22+WWP!R22+OIS!R22</f>
        <v>427.98796216680989</v>
      </c>
      <c r="S41" s="206">
        <f>ISI!S37+NFM!S53+CHI!S42+NMM!S41+PPA!S42+FBT!S22+TRE!S22+MAE!S22+TEL!S22+WWP!S22+OIS!S22</f>
        <v>433.9758383490971</v>
      </c>
      <c r="T41" s="206">
        <f>ISI!T37+NFM!T53+CHI!T42+NMM!T41+PPA!T42+FBT!T22+TRE!T22+MAE!T22+TEL!T22+WWP!T22+OIS!T22</f>
        <v>441.2176268271711</v>
      </c>
      <c r="U41" s="206">
        <f>ISI!U37+NFM!U53+CHI!U42+NMM!U41+PPA!U42+FBT!U22+TRE!U22+MAE!U22+TEL!U22+WWP!U22+OIS!U22</f>
        <v>345.10842648323302</v>
      </c>
      <c r="V41" s="206">
        <f>ISI!V37+NFM!V53+CHI!V42+NMM!V41+PPA!V42+FBT!V22+TRE!V22+MAE!V22+TEL!V22+WWP!V22+OIS!V22</f>
        <v>290.73276010318142</v>
      </c>
      <c r="W41" s="206">
        <f>ISI!W37+NFM!W53+CHI!W42+NMM!W41+PPA!W42+FBT!W22+TRE!W22+MAE!W22+TEL!W22+WWP!W22+OIS!W22</f>
        <v>399.94737747205511</v>
      </c>
    </row>
    <row r="42" spans="1:23" ht="12" customHeight="1" x14ac:dyDescent="0.25">
      <c r="A42" s="19" t="s">
        <v>37</v>
      </c>
      <c r="B42" s="207">
        <f t="shared" ref="B42:W42" si="3">SUM(B43:B48)</f>
        <v>319.36087704213242</v>
      </c>
      <c r="C42" s="207">
        <f t="shared" si="3"/>
        <v>258.0969045571797</v>
      </c>
      <c r="D42" s="207">
        <f t="shared" si="3"/>
        <v>229.86534823731725</v>
      </c>
      <c r="E42" s="207">
        <f t="shared" si="3"/>
        <v>275.43714531384353</v>
      </c>
      <c r="F42" s="207">
        <f t="shared" si="3"/>
        <v>294.28211521926045</v>
      </c>
      <c r="G42" s="207">
        <f t="shared" si="3"/>
        <v>297.69776440240747</v>
      </c>
      <c r="H42" s="207">
        <f t="shared" si="3"/>
        <v>257.95356835769564</v>
      </c>
      <c r="I42" s="207">
        <f t="shared" si="3"/>
        <v>340.52244196044711</v>
      </c>
      <c r="J42" s="207">
        <f t="shared" si="3"/>
        <v>318.04720550300942</v>
      </c>
      <c r="K42" s="207">
        <f t="shared" si="3"/>
        <v>414.7319862424763</v>
      </c>
      <c r="L42" s="207">
        <f t="shared" si="3"/>
        <v>388.93671539122965</v>
      </c>
      <c r="M42" s="207">
        <f t="shared" si="3"/>
        <v>384.27936371453126</v>
      </c>
      <c r="N42" s="207">
        <f t="shared" si="3"/>
        <v>291.72639724849523</v>
      </c>
      <c r="O42" s="207">
        <f t="shared" si="3"/>
        <v>356.26259673258812</v>
      </c>
      <c r="P42" s="207">
        <f t="shared" si="3"/>
        <v>441.33955288048145</v>
      </c>
      <c r="Q42" s="207">
        <f t="shared" si="3"/>
        <v>568.76362854686147</v>
      </c>
      <c r="R42" s="207">
        <f t="shared" si="3"/>
        <v>521.83069647463458</v>
      </c>
      <c r="S42" s="207">
        <f t="shared" si="3"/>
        <v>527.10894239036975</v>
      </c>
      <c r="T42" s="207">
        <f t="shared" si="3"/>
        <v>559.87867583834895</v>
      </c>
      <c r="U42" s="207">
        <f t="shared" si="3"/>
        <v>587.8773860705071</v>
      </c>
      <c r="V42" s="207">
        <f t="shared" si="3"/>
        <v>503.87128116938953</v>
      </c>
      <c r="W42" s="207">
        <f t="shared" si="3"/>
        <v>501.65150472914871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319.36087704213242</v>
      </c>
      <c r="C43" s="206">
        <f>ISI!C39+NFM!C55+CHI!C44+NMM!C43+PPA!C44+FBT!C24+TRE!C24+MAE!C24+TEL!C24+WWP!C24+OIS!C24</f>
        <v>258.02527944969904</v>
      </c>
      <c r="D43" s="206">
        <f>ISI!D39+NFM!D55+CHI!D44+NMM!D43+PPA!D44+FBT!D24+TRE!D24+MAE!D24+TEL!D24+WWP!D24+OIS!D24</f>
        <v>229.79372312983659</v>
      </c>
      <c r="E43" s="206">
        <f>ISI!E39+NFM!E55+CHI!E44+NMM!E43+PPA!E44+FBT!E24+TRE!E24+MAE!E24+TEL!E24+WWP!E24+OIS!E24</f>
        <v>275.36552020636287</v>
      </c>
      <c r="F43" s="206">
        <f>ISI!F39+NFM!F55+CHI!F44+NMM!F43+PPA!F44+FBT!F24+TRE!F24+MAE!F24+TEL!F24+WWP!F24+OIS!F24</f>
        <v>294.11496130696469</v>
      </c>
      <c r="G43" s="206">
        <f>ISI!G39+NFM!G55+CHI!G44+NMM!G43+PPA!G44+FBT!G24+TRE!G24+MAE!G24+TEL!G24+WWP!G24+OIS!G24</f>
        <v>297.33946689595865</v>
      </c>
      <c r="H43" s="206">
        <f>ISI!H39+NFM!H55+CHI!H44+NMM!H43+PPA!H44+FBT!H24+TRE!H24+MAE!H24+TEL!H24+WWP!H24+OIS!H24</f>
        <v>257.54754944110061</v>
      </c>
      <c r="I43" s="206">
        <f>ISI!I39+NFM!I55+CHI!I44+NMM!I43+PPA!I44+FBT!I24+TRE!I24+MAE!I24+TEL!I24+WWP!I24+OIS!I24</f>
        <v>340.11642304385208</v>
      </c>
      <c r="J43" s="206">
        <f>ISI!J39+NFM!J55+CHI!J44+NMM!J43+PPA!J44+FBT!J24+TRE!J24+MAE!J24+TEL!J24+WWP!J24+OIS!J24</f>
        <v>317.6650902837489</v>
      </c>
      <c r="K43" s="206">
        <f>ISI!K39+NFM!K55+CHI!K44+NMM!K43+PPA!K44+FBT!K24+TRE!K24+MAE!K24+TEL!K24+WWP!K24+OIS!K24</f>
        <v>413.58555460017192</v>
      </c>
      <c r="L43" s="206">
        <f>ISI!L39+NFM!L55+CHI!L44+NMM!L43+PPA!L44+FBT!L24+TRE!L24+MAE!L24+TEL!L24+WWP!L24+OIS!L24</f>
        <v>388.43508168529672</v>
      </c>
      <c r="M43" s="206">
        <f>ISI!M39+NFM!M55+CHI!M44+NMM!M43+PPA!M44+FBT!M24+TRE!M24+MAE!M24+TEL!M24+WWP!M24+OIS!M24</f>
        <v>383.87325881341349</v>
      </c>
      <c r="N43" s="206">
        <f>ISI!N39+NFM!N55+CHI!N44+NMM!N43+PPA!N44+FBT!N24+TRE!N24+MAE!N24+TEL!N24+WWP!N24+OIS!N24</f>
        <v>291.67858985382628</v>
      </c>
      <c r="O43" s="206">
        <f>ISI!O39+NFM!O55+CHI!O44+NMM!O43+PPA!O44+FBT!O24+TRE!O24+MAE!O24+TEL!O24+WWP!O24+OIS!O24</f>
        <v>356.21478933791917</v>
      </c>
      <c r="P43" s="206">
        <f>ISI!P39+NFM!P55+CHI!P44+NMM!P43+PPA!P44+FBT!P24+TRE!P24+MAE!P24+TEL!P24+WWP!P24+OIS!P24</f>
        <v>441.2917454858125</v>
      </c>
      <c r="Q43" s="206">
        <f>ISI!Q39+NFM!Q55+CHI!Q44+NMM!Q43+PPA!Q44+FBT!Q24+TRE!Q24+MAE!Q24+TEL!Q24+WWP!Q24+OIS!Q24</f>
        <v>568.69200343938087</v>
      </c>
      <c r="R43" s="206">
        <f>ISI!R39+NFM!R55+CHI!R44+NMM!R43+PPA!R44+FBT!R24+TRE!R24+MAE!R24+TEL!R24+WWP!R24+OIS!R24</f>
        <v>521.73516766981948</v>
      </c>
      <c r="S43" s="206">
        <f>ISI!S39+NFM!S55+CHI!S44+NMM!S43+PPA!S44+FBT!S24+TRE!S24+MAE!S24+TEL!S24+WWP!S24+OIS!S24</f>
        <v>527.03731728288915</v>
      </c>
      <c r="T43" s="206">
        <f>ISI!T39+NFM!T55+CHI!T44+NMM!T43+PPA!T44+FBT!T24+TRE!T24+MAE!T24+TEL!T24+WWP!T24+OIS!T24</f>
        <v>559.78306104901105</v>
      </c>
      <c r="U43" s="206">
        <f>ISI!U39+NFM!U55+CHI!U44+NMM!U43+PPA!U44+FBT!U24+TRE!U24+MAE!U24+TEL!U24+WWP!U24+OIS!U24</f>
        <v>586.62940670679257</v>
      </c>
      <c r="V43" s="206">
        <f>ISI!V39+NFM!V55+CHI!V44+NMM!V43+PPA!V44+FBT!V24+TRE!V24+MAE!V24+TEL!V24+WWP!V24+OIS!V24</f>
        <v>502.62760103181432</v>
      </c>
      <c r="W43" s="206">
        <f>ISI!W39+NFM!W55+CHI!W44+NMM!W43+PPA!W44+FBT!W24+TRE!W24+MAE!W24+TEL!W24+WWP!W24+OIS!W24</f>
        <v>499.95236457437659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7.1625107480653469E-2</v>
      </c>
      <c r="D44" s="206">
        <f>ISI!D40+NFM!D56+CHI!D45+NMM!D44+PPA!D45+FBT!D25+TRE!D25+MAE!D25+TEL!D25+WWP!D25+OIS!D25</f>
        <v>7.1625107480653469E-2</v>
      </c>
      <c r="E44" s="206">
        <f>ISI!E40+NFM!E56+CHI!E45+NMM!E44+PPA!E45+FBT!E25+TRE!E25+MAE!E25+TEL!E25+WWP!E25+OIS!E25</f>
        <v>7.1625107480653469E-2</v>
      </c>
      <c r="F44" s="206">
        <f>ISI!F40+NFM!F56+CHI!F45+NMM!F44+PPA!F45+FBT!F25+TRE!F25+MAE!F25+TEL!F25+WWP!F25+OIS!F25</f>
        <v>0.16715391229578669</v>
      </c>
      <c r="G44" s="206">
        <f>ISI!G40+NFM!G56+CHI!G45+NMM!G44+PPA!G45+FBT!G25+TRE!G25+MAE!G25+TEL!G25+WWP!G25+OIS!G25</f>
        <v>0.35829750644883918</v>
      </c>
      <c r="H44" s="206">
        <f>ISI!H40+NFM!H56+CHI!H45+NMM!H44+PPA!H45+FBT!H25+TRE!H25+MAE!H25+TEL!H25+WWP!H25+OIS!H25</f>
        <v>0.40601891659501288</v>
      </c>
      <c r="I44" s="206">
        <f>ISI!I40+NFM!I56+CHI!I45+NMM!I44+PPA!I45+FBT!I25+TRE!I25+MAE!I25+TEL!I25+WWP!I25+OIS!I25</f>
        <v>0.40601891659501288</v>
      </c>
      <c r="J44" s="206">
        <f>ISI!J40+NFM!J56+CHI!J45+NMM!J44+PPA!J45+FBT!J25+TRE!J25+MAE!J25+TEL!J25+WWP!J25+OIS!J25</f>
        <v>0.3821152192605331</v>
      </c>
      <c r="K44" s="206">
        <f>ISI!K40+NFM!K56+CHI!K45+NMM!K44+PPA!K45+FBT!K25+TRE!K25+MAE!K25+TEL!K25+WWP!K25+OIS!K25</f>
        <v>1.146431642304385</v>
      </c>
      <c r="L44" s="206">
        <f>ISI!L40+NFM!L56+CHI!L45+NMM!L44+PPA!L45+FBT!L25+TRE!L25+MAE!L25+TEL!L25+WWP!L25+OIS!L25</f>
        <v>0.50163370593293199</v>
      </c>
      <c r="M44" s="206">
        <f>ISI!M40+NFM!M56+CHI!M45+NMM!M44+PPA!M45+FBT!M25+TRE!M25+MAE!M25+TEL!M25+WWP!M25+OIS!M25</f>
        <v>0.40610490111779879</v>
      </c>
      <c r="N44" s="206">
        <f>ISI!N40+NFM!N56+CHI!N45+NMM!N44+PPA!N45+FBT!N25+TRE!N25+MAE!N25+TEL!N25+WWP!N25+OIS!N25</f>
        <v>4.7807394668959592E-2</v>
      </c>
      <c r="O44" s="206">
        <f>ISI!O40+NFM!O56+CHI!O45+NMM!O44+PPA!O45+FBT!O25+TRE!O25+MAE!O25+TEL!O25+WWP!O25+OIS!O25</f>
        <v>4.7807394668959592E-2</v>
      </c>
      <c r="P44" s="206">
        <f>ISI!P40+NFM!P56+CHI!P45+NMM!P44+PPA!P45+FBT!P25+TRE!P25+MAE!P25+TEL!P25+WWP!P25+OIS!P25</f>
        <v>4.7807394668959592E-2</v>
      </c>
      <c r="Q44" s="206">
        <f>ISI!Q40+NFM!Q56+CHI!Q45+NMM!Q44+PPA!Q45+FBT!Q25+TRE!Q25+MAE!Q25+TEL!Q25+WWP!Q25+OIS!Q25</f>
        <v>7.1625107480653469E-2</v>
      </c>
      <c r="R44" s="206">
        <f>ISI!R40+NFM!R56+CHI!R45+NMM!R44+PPA!R45+FBT!R25+TRE!R25+MAE!R25+TEL!R25+WWP!R25+OIS!R25</f>
        <v>9.5528804815133275E-2</v>
      </c>
      <c r="S44" s="206">
        <f>ISI!S40+NFM!S56+CHI!S45+NMM!S44+PPA!S45+FBT!S25+TRE!S25+MAE!S25+TEL!S25+WWP!S25+OIS!S25</f>
        <v>7.1625107480653469E-2</v>
      </c>
      <c r="T44" s="206">
        <f>ISI!T40+NFM!T56+CHI!T45+NMM!T44+PPA!T45+FBT!T25+TRE!T25+MAE!T25+TEL!T25+WWP!T25+OIS!T25</f>
        <v>9.5614789337919184E-2</v>
      </c>
      <c r="U44" s="206">
        <f>ISI!U40+NFM!U56+CHI!U45+NMM!U44+PPA!U45+FBT!U25+TRE!U25+MAE!U25+TEL!U25+WWP!U25+OIS!U25</f>
        <v>0.23886500429922619</v>
      </c>
      <c r="V44" s="206">
        <f>ISI!V40+NFM!V56+CHI!V45+NMM!V44+PPA!V45+FBT!V25+TRE!V25+MAE!V25+TEL!V25+WWP!V25+OIS!V25</f>
        <v>7.1625107480653469E-2</v>
      </c>
      <c r="W44" s="206">
        <f>ISI!W40+NFM!W56+CHI!W45+NMM!W44+PPA!W45+FBT!W25+TRE!W25+MAE!W25+TEL!W25+WWP!W25+OIS!W25</f>
        <v>7.1625107480653469E-2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1.0091143594153051</v>
      </c>
      <c r="V48" s="206">
        <f>ISI!V44+NFM!V60+CHI!V49+NMM!V48+PPA!V49+FBT!V29+TRE!V29+MAE!V29+TEL!V29+WWP!V29+OIS!V29</f>
        <v>1.1720550300945827</v>
      </c>
      <c r="W48" s="206">
        <f>ISI!W44+NFM!W60+CHI!W49+NMM!W48+PPA!W49+FBT!W29+TRE!W29+MAE!W29+TEL!W29+WWP!W29+OIS!W29</f>
        <v>1.627515047291487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17.865606190885643</v>
      </c>
      <c r="C49" s="208">
        <f>ISI!C45+NFM!C61+CHI!C50+NMM!C49+PPA!C50+FBT!C30+TRE!C30+MAE!C30+TEL!C30+WWP!C30+OIS!C30</f>
        <v>20.612295786758381</v>
      </c>
      <c r="D49" s="208">
        <f>ISI!D45+NFM!D61+CHI!D50+NMM!D49+PPA!D50+FBT!D30+TRE!D30+MAE!D30+TEL!D30+WWP!D30+OIS!D30</f>
        <v>25.222184006878759</v>
      </c>
      <c r="E49" s="208">
        <f>ISI!E45+NFM!E61+CHI!E50+NMM!E49+PPA!E50+FBT!E30+TRE!E30+MAE!E30+TEL!E30+WWP!E30+OIS!E30</f>
        <v>155.10653482373175</v>
      </c>
      <c r="F49" s="208">
        <f>ISI!F45+NFM!F61+CHI!F50+NMM!F49+PPA!F50+FBT!F30+TRE!F30+MAE!F30+TEL!F30+WWP!F30+OIS!F30</f>
        <v>99.120980223559755</v>
      </c>
      <c r="G49" s="208">
        <f>ISI!G45+NFM!G61+CHI!G50+NMM!G49+PPA!G50+FBT!G30+TRE!G30+MAE!G30+TEL!G30+WWP!G30+OIS!G30</f>
        <v>81.995872742906272</v>
      </c>
      <c r="H49" s="208">
        <f>ISI!H45+NFM!H61+CHI!H50+NMM!H49+PPA!H50+FBT!H30+TRE!H30+MAE!H30+TEL!H30+WWP!H30+OIS!H30</f>
        <v>65.945399828030943</v>
      </c>
      <c r="I49" s="208">
        <f>ISI!I45+NFM!I61+CHI!I50+NMM!I49+PPA!I50+FBT!I30+TRE!I30+MAE!I30+TEL!I30+WWP!I30+OIS!I30</f>
        <v>61.646173688736013</v>
      </c>
      <c r="J49" s="208">
        <f>ISI!J45+NFM!J61+CHI!J50+NMM!J49+PPA!J50+FBT!J30+TRE!J30+MAE!J30+TEL!J30+WWP!J30+OIS!J30</f>
        <v>68.978675838349105</v>
      </c>
      <c r="K49" s="208">
        <f>ISI!K45+NFM!K61+CHI!K50+NMM!K49+PPA!K50+FBT!K30+TRE!K30+MAE!K30+TEL!K30+WWP!K30+OIS!K30</f>
        <v>82.49742046431642</v>
      </c>
      <c r="L49" s="208">
        <f>ISI!L45+NFM!L61+CHI!L50+NMM!L49+PPA!L50+FBT!L30+TRE!L30+MAE!L30+TEL!L30+WWP!L30+OIS!L30</f>
        <v>106.50154772141013</v>
      </c>
      <c r="M49" s="208">
        <f>ISI!M45+NFM!M61+CHI!M50+NMM!M49+PPA!M50+FBT!M30+TRE!M30+MAE!M30+TEL!M30+WWP!M30+OIS!M30</f>
        <v>105.45047291487533</v>
      </c>
      <c r="N49" s="208">
        <f>ISI!N45+NFM!N61+CHI!N50+NMM!N49+PPA!N50+FBT!N30+TRE!N30+MAE!N30+TEL!N30+WWP!N30+OIS!N30</f>
        <v>156.82622527944969</v>
      </c>
      <c r="O49" s="208">
        <f>ISI!O45+NFM!O61+CHI!O50+NMM!O49+PPA!O50+FBT!O30+TRE!O30+MAE!O30+TEL!O30+WWP!O30+OIS!O30</f>
        <v>145.98263112639725</v>
      </c>
      <c r="P49" s="208">
        <f>ISI!P45+NFM!P61+CHI!P50+NMM!P49+PPA!P50+FBT!P30+TRE!P30+MAE!P30+TEL!P30+WWP!P30+OIS!P30</f>
        <v>122.31298366294065</v>
      </c>
      <c r="Q49" s="208">
        <f>ISI!Q45+NFM!Q61+CHI!Q50+NMM!Q49+PPA!Q50+FBT!Q30+TRE!Q30+MAE!Q30+TEL!Q30+WWP!Q30+OIS!Q30</f>
        <v>149.87583834909714</v>
      </c>
      <c r="R49" s="208">
        <f>ISI!R45+NFM!R61+CHI!R50+NMM!R49+PPA!R50+FBT!R30+TRE!R30+MAE!R30+TEL!R30+WWP!R30+OIS!R30</f>
        <v>127.54376612209802</v>
      </c>
      <c r="S49" s="208">
        <f>ISI!S45+NFM!S61+CHI!S50+NMM!S49+PPA!S50+FBT!S30+TRE!S30+MAE!S30+TEL!S30+WWP!S30+OIS!S30</f>
        <v>133.92089423903693</v>
      </c>
      <c r="T49" s="208">
        <f>ISI!T45+NFM!T61+CHI!T50+NMM!T49+PPA!T50+FBT!T30+TRE!T30+MAE!T30+TEL!T30+WWP!T30+OIS!T30</f>
        <v>62.912123817712825</v>
      </c>
      <c r="U49" s="208">
        <f>ISI!U45+NFM!U61+CHI!U50+NMM!U49+PPA!U50+FBT!U30+TRE!U30+MAE!U30+TEL!U30+WWP!U30+OIS!U30</f>
        <v>69.193551160791046</v>
      </c>
      <c r="V49" s="208">
        <f>ISI!V45+NFM!V61+CHI!V50+NMM!V49+PPA!V50+FBT!V30+TRE!V30+MAE!V30+TEL!V30+WWP!V30+OIS!V30</f>
        <v>63.556835769561481</v>
      </c>
      <c r="W49" s="208">
        <f>ISI!W45+NFM!W61+CHI!W50+NMM!W49+PPA!W50+FBT!W30+TRE!W30+MAE!W30+TEL!W30+WWP!W30+OIS!W30</f>
        <v>67.688907996560602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837.57523645743765</v>
      </c>
      <c r="C50" s="209">
        <f>ISI!C46+NFM!C62+CHI!C51+NMM!C50+PPA!C51+FBT!C31+TRE!C31+MAE!C31+TEL!C31+WWP!C31+OIS!C31</f>
        <v>832.33018056749768</v>
      </c>
      <c r="D50" s="209">
        <f>ISI!D46+NFM!D62+CHI!D51+NMM!D50+PPA!D51+FBT!D31+TRE!D31+MAE!D31+TEL!D31+WWP!D31+OIS!D31</f>
        <v>775.49441100601882</v>
      </c>
      <c r="E50" s="209">
        <f>ISI!E46+NFM!E62+CHI!E51+NMM!E50+PPA!E51+FBT!E31+TRE!E31+MAE!E31+TEL!E31+WWP!E31+OIS!E31</f>
        <v>881.34135855545981</v>
      </c>
      <c r="F50" s="209">
        <f>ISI!F46+NFM!F62+CHI!F51+NMM!F50+PPA!F51+FBT!F31+TRE!F31+MAE!F31+TEL!F31+WWP!F31+OIS!F31</f>
        <v>922.0980223559759</v>
      </c>
      <c r="G50" s="209">
        <f>ISI!G46+NFM!G62+CHI!G51+NMM!G50+PPA!G51+FBT!G31+TRE!G31+MAE!G31+TEL!G31+WWP!G31+OIS!G31</f>
        <v>948.75322441960429</v>
      </c>
      <c r="H50" s="209">
        <f>ISI!H46+NFM!H62+CHI!H51+NMM!H50+PPA!H51+FBT!H31+TRE!H31+MAE!H31+TEL!H31+WWP!H31+OIS!H31</f>
        <v>1018.4866723989682</v>
      </c>
      <c r="I50" s="209">
        <f>ISI!I46+NFM!I62+CHI!I51+NMM!I50+PPA!I51+FBT!I31+TRE!I31+MAE!I31+TEL!I31+WWP!I31+OIS!I31</f>
        <v>1047.8073946689594</v>
      </c>
      <c r="J50" s="209">
        <f>ISI!J46+NFM!J62+CHI!J51+NMM!J50+PPA!J51+FBT!J31+TRE!J31+MAE!J31+TEL!J31+WWP!J31+OIS!J31</f>
        <v>1080.1375752364575</v>
      </c>
      <c r="K50" s="209">
        <f>ISI!K46+NFM!K62+CHI!K51+NMM!K50+PPA!K51+FBT!K31+TRE!K31+MAE!K31+TEL!K31+WWP!K31+OIS!K31</f>
        <v>925.88134135855546</v>
      </c>
      <c r="L50" s="209">
        <f>ISI!L46+NFM!L62+CHI!L51+NMM!L50+PPA!L51+FBT!L31+TRE!L31+MAE!L31+TEL!L31+WWP!L31+OIS!L31</f>
        <v>939.55288048151328</v>
      </c>
      <c r="M50" s="209">
        <f>ISI!M46+NFM!M62+CHI!M51+NMM!M50+PPA!M51+FBT!M31+TRE!M31+MAE!M31+TEL!M31+WWP!M31+OIS!M31</f>
        <v>966.55202063628553</v>
      </c>
      <c r="N50" s="209">
        <f>ISI!N46+NFM!N62+CHI!N51+NMM!N50+PPA!N51+FBT!N31+TRE!N31+MAE!N31+TEL!N31+WWP!N31+OIS!N31</f>
        <v>1023.9036973344797</v>
      </c>
      <c r="O50" s="209">
        <f>ISI!O46+NFM!O62+CHI!O51+NMM!O50+PPA!O51+FBT!O31+TRE!O31+MAE!O31+TEL!O31+WWP!O31+OIS!O31</f>
        <v>1013.3276010318142</v>
      </c>
      <c r="P50" s="209">
        <f>ISI!P46+NFM!P62+CHI!P51+NMM!P50+PPA!P51+FBT!P31+TRE!P31+MAE!P31+TEL!P31+WWP!P31+OIS!P31</f>
        <v>1052.1926053310403</v>
      </c>
      <c r="Q50" s="209">
        <f>ISI!Q46+NFM!Q62+CHI!Q51+NMM!Q50+PPA!Q51+FBT!Q31+TRE!Q31+MAE!Q31+TEL!Q31+WWP!Q31+OIS!Q31</f>
        <v>997.85038693035244</v>
      </c>
      <c r="R50" s="209">
        <f>ISI!R46+NFM!R62+CHI!R51+NMM!R50+PPA!R51+FBT!R31+TRE!R31+MAE!R31+TEL!R31+WWP!R31+OIS!R31</f>
        <v>1039.1229578675839</v>
      </c>
      <c r="S50" s="209">
        <f>ISI!S46+NFM!S62+CHI!S51+NMM!S50+PPA!S51+FBT!S31+TRE!S31+MAE!S31+TEL!S31+WWP!S31+OIS!S31</f>
        <v>1062.4247635425625</v>
      </c>
      <c r="T50" s="209">
        <f>ISI!T46+NFM!T62+CHI!T51+NMM!T50+PPA!T51+FBT!T31+TRE!T31+MAE!T31+TEL!T31+WWP!T31+OIS!T31</f>
        <v>1100.0859845227858</v>
      </c>
      <c r="U50" s="209">
        <f>ISI!U46+NFM!U62+CHI!U51+NMM!U50+PPA!U51+FBT!U31+TRE!U31+MAE!U31+TEL!U31+WWP!U31+OIS!U31</f>
        <v>1052.9664660361136</v>
      </c>
      <c r="V50" s="209">
        <f>ISI!V46+NFM!V62+CHI!V51+NMM!V50+PPA!V51+FBT!V31+TRE!V31+MAE!V31+TEL!V31+WWP!V31+OIS!V31</f>
        <v>902.92347377472038</v>
      </c>
      <c r="W50" s="209">
        <f>ISI!W46+NFM!W62+CHI!W51+NMM!W50+PPA!W51+FBT!W31+TRE!W31+MAE!W31+TEL!W31+WWP!W31+OIS!W31</f>
        <v>998.10834049871028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3503.0415305245051</v>
      </c>
      <c r="C51" s="212">
        <f t="shared" si="4"/>
        <v>3503.4940670679271</v>
      </c>
      <c r="D51" s="212">
        <f t="shared" si="4"/>
        <v>3626.1014617368878</v>
      </c>
      <c r="E51" s="212">
        <f t="shared" si="4"/>
        <v>3663.3992261392955</v>
      </c>
      <c r="F51" s="212">
        <f t="shared" si="4"/>
        <v>3446.6052450558905</v>
      </c>
      <c r="G51" s="212">
        <f t="shared" si="4"/>
        <v>3590.7957007738601</v>
      </c>
      <c r="H51" s="212">
        <f t="shared" si="4"/>
        <v>3565.9936371453132</v>
      </c>
      <c r="I51" s="212">
        <f t="shared" si="4"/>
        <v>3662.817196904557</v>
      </c>
      <c r="J51" s="212">
        <f t="shared" si="4"/>
        <v>3651.5719690455712</v>
      </c>
      <c r="K51" s="212">
        <f t="shared" si="4"/>
        <v>3118.5432502149615</v>
      </c>
      <c r="L51" s="212">
        <f t="shared" si="4"/>
        <v>3224.0864144453985</v>
      </c>
      <c r="M51" s="212">
        <f t="shared" si="4"/>
        <v>3255.3307824591566</v>
      </c>
      <c r="N51" s="212">
        <f t="shared" si="4"/>
        <v>3233.8168529664658</v>
      </c>
      <c r="O51" s="212">
        <f t="shared" si="4"/>
        <v>3114.8171109200339</v>
      </c>
      <c r="P51" s="212">
        <f t="shared" si="4"/>
        <v>3241.6279449699055</v>
      </c>
      <c r="Q51" s="212">
        <f t="shared" si="4"/>
        <v>3333.3706792777298</v>
      </c>
      <c r="R51" s="212">
        <f t="shared" si="4"/>
        <v>3308.5760103181428</v>
      </c>
      <c r="S51" s="212">
        <f t="shared" si="4"/>
        <v>3452.4416165090274</v>
      </c>
      <c r="T51" s="212">
        <f t="shared" si="4"/>
        <v>3662.5393809114357</v>
      </c>
      <c r="U51" s="212">
        <f t="shared" si="4"/>
        <v>3463.6800515907134</v>
      </c>
      <c r="V51" s="212">
        <f t="shared" si="4"/>
        <v>3138.177128116939</v>
      </c>
      <c r="W51" s="212">
        <f t="shared" si="4"/>
        <v>3382.392347377473</v>
      </c>
    </row>
    <row r="52" spans="1:23" ht="12" customHeight="1" x14ac:dyDescent="0.25">
      <c r="A52" s="17" t="s">
        <v>16</v>
      </c>
      <c r="B52" s="211">
        <f>ISI!B$47</f>
        <v>907.08971220474416</v>
      </c>
      <c r="C52" s="211">
        <f>ISI!C$47</f>
        <v>958.44617368873605</v>
      </c>
      <c r="D52" s="211">
        <f>ISI!D$47</f>
        <v>975.59879621668085</v>
      </c>
      <c r="E52" s="211">
        <f>ISI!E$47</f>
        <v>1080.8055030094583</v>
      </c>
      <c r="F52" s="211">
        <f>ISI!F$47</f>
        <v>1080.4214961306966</v>
      </c>
      <c r="G52" s="211">
        <f>ISI!G$47</f>
        <v>1036.9428202923475</v>
      </c>
      <c r="H52" s="211">
        <f>ISI!H$47</f>
        <v>1138.2121238177133</v>
      </c>
      <c r="I52" s="211">
        <f>ISI!I$47</f>
        <v>1131.7191745485807</v>
      </c>
      <c r="J52" s="211">
        <f>ISI!J$47</f>
        <v>1063.8222699914011</v>
      </c>
      <c r="K52" s="211">
        <f>ISI!K$47</f>
        <v>862.20627687016292</v>
      </c>
      <c r="L52" s="211">
        <f>ISI!L$47</f>
        <v>1013.2003439380908</v>
      </c>
      <c r="M52" s="211">
        <f>ISI!M$47</f>
        <v>1017.1828030954425</v>
      </c>
      <c r="N52" s="211">
        <f>ISI!N$47</f>
        <v>1034.6287188306105</v>
      </c>
      <c r="O52" s="211">
        <f>ISI!O$47</f>
        <v>1051.7420464316419</v>
      </c>
      <c r="P52" s="211">
        <f>ISI!P$47</f>
        <v>1057.7710232158217</v>
      </c>
      <c r="Q52" s="211">
        <f>ISI!Q$47</f>
        <v>998.47368873602738</v>
      </c>
      <c r="R52" s="211">
        <f>ISI!R$47</f>
        <v>990.63946689595844</v>
      </c>
      <c r="S52" s="211">
        <f>ISI!S$47</f>
        <v>1054.7588134135858</v>
      </c>
      <c r="T52" s="211">
        <f>ISI!T$47</f>
        <v>1069.8132416165097</v>
      </c>
      <c r="U52" s="211">
        <f>ISI!U$47</f>
        <v>893.83626024312673</v>
      </c>
      <c r="V52" s="211">
        <f>ISI!V$47</f>
        <v>756.36148834465439</v>
      </c>
      <c r="W52" s="211">
        <f>ISI!W$47</f>
        <v>911.65926293456653</v>
      </c>
    </row>
    <row r="53" spans="1:23" ht="12" customHeight="1" x14ac:dyDescent="0.25">
      <c r="A53" s="18" t="s">
        <v>41</v>
      </c>
      <c r="B53" s="206">
        <f>ISI!B$48</f>
        <v>873.51581089709657</v>
      </c>
      <c r="C53" s="206">
        <f>ISI!C$48</f>
        <v>921.96883220504537</v>
      </c>
      <c r="D53" s="206">
        <f>ISI!D$48</f>
        <v>941.88846057150261</v>
      </c>
      <c r="E53" s="206">
        <f>ISI!E$48</f>
        <v>1045.098165172858</v>
      </c>
      <c r="F53" s="206">
        <f>ISI!F$48</f>
        <v>1038.504753319369</v>
      </c>
      <c r="G53" s="206">
        <f>ISI!G$48</f>
        <v>995.53911445904805</v>
      </c>
      <c r="H53" s="206">
        <f>ISI!H$48</f>
        <v>1096.4006863944501</v>
      </c>
      <c r="I53" s="206">
        <f>ISI!I$48</f>
        <v>1087.9972411887641</v>
      </c>
      <c r="J53" s="206">
        <f>ISI!J$48</f>
        <v>1019.8574224271169</v>
      </c>
      <c r="K53" s="206">
        <f>ISI!K$48</f>
        <v>839.32212788144511</v>
      </c>
      <c r="L53" s="206">
        <f>ISI!L$48</f>
        <v>976.0366257004697</v>
      </c>
      <c r="M53" s="206">
        <f>ISI!M$48</f>
        <v>972.66717624669434</v>
      </c>
      <c r="N53" s="206">
        <f>ISI!N$48</f>
        <v>990.81600576995879</v>
      </c>
      <c r="O53" s="206">
        <f>ISI!O$48</f>
        <v>1013.116772926419</v>
      </c>
      <c r="P53" s="206">
        <f>ISI!P$48</f>
        <v>1017.593468980639</v>
      </c>
      <c r="Q53" s="206">
        <f>ISI!Q$48</f>
        <v>963.02269253264012</v>
      </c>
      <c r="R53" s="206">
        <f>ISI!R$48</f>
        <v>959.24648256199862</v>
      </c>
      <c r="S53" s="206">
        <f>ISI!S$48</f>
        <v>1016.964164064586</v>
      </c>
      <c r="T53" s="206">
        <f>ISI!T$48</f>
        <v>1042.2322168846331</v>
      </c>
      <c r="U53" s="206">
        <f>ISI!U$48</f>
        <v>863.35310943964123</v>
      </c>
      <c r="V53" s="206">
        <f>ISI!V$48</f>
        <v>740.76605369349761</v>
      </c>
      <c r="W53" s="206">
        <f>ISI!W$48</f>
        <v>891.96685243318723</v>
      </c>
    </row>
    <row r="54" spans="1:23" ht="12" customHeight="1" x14ac:dyDescent="0.25">
      <c r="A54" s="18" t="s">
        <v>42</v>
      </c>
      <c r="B54" s="206">
        <f>ISI!B$49</f>
        <v>33.573901307647589</v>
      </c>
      <c r="C54" s="206">
        <f>ISI!C$49</f>
        <v>36.477341483690651</v>
      </c>
      <c r="D54" s="206">
        <f>ISI!D$49</f>
        <v>33.710335645178198</v>
      </c>
      <c r="E54" s="206">
        <f>ISI!E$49</f>
        <v>35.707337836600423</v>
      </c>
      <c r="F54" s="206">
        <f>ISI!F$49</f>
        <v>41.916742811327481</v>
      </c>
      <c r="G54" s="206">
        <f>ISI!G$49</f>
        <v>41.40370583329949</v>
      </c>
      <c r="H54" s="206">
        <f>ISI!H$49</f>
        <v>41.811437423263108</v>
      </c>
      <c r="I54" s="206">
        <f>ISI!I$49</f>
        <v>43.721933359816703</v>
      </c>
      <c r="J54" s="206">
        <f>ISI!J$49</f>
        <v>43.964847564284078</v>
      </c>
      <c r="K54" s="206">
        <f>ISI!K$49</f>
        <v>22.884148988717818</v>
      </c>
      <c r="L54" s="206">
        <f>ISI!L$49</f>
        <v>37.163718237621083</v>
      </c>
      <c r="M54" s="206">
        <f>ISI!M$49</f>
        <v>44.515626848748191</v>
      </c>
      <c r="N54" s="206">
        <f>ISI!N$49</f>
        <v>43.812713060651717</v>
      </c>
      <c r="O54" s="206">
        <f>ISI!O$49</f>
        <v>38.625273505223042</v>
      </c>
      <c r="P54" s="206">
        <f>ISI!P$49</f>
        <v>40.177554235182591</v>
      </c>
      <c r="Q54" s="206">
        <f>ISI!Q$49</f>
        <v>35.450996203387263</v>
      </c>
      <c r="R54" s="206">
        <f>ISI!R$49</f>
        <v>31.392984333959781</v>
      </c>
      <c r="S54" s="206">
        <f>ISI!S$49</f>
        <v>37.794649348999677</v>
      </c>
      <c r="T54" s="206">
        <f>ISI!T$49</f>
        <v>27.581024731876571</v>
      </c>
      <c r="U54" s="206">
        <f>ISI!U$49</f>
        <v>30.483150803485511</v>
      </c>
      <c r="V54" s="206">
        <f>ISI!V$49</f>
        <v>15.59543465115679</v>
      </c>
      <c r="W54" s="206">
        <f>ISI!W$49</f>
        <v>19.692410501379289</v>
      </c>
    </row>
    <row r="55" spans="1:23" ht="12" customHeight="1" x14ac:dyDescent="0.25">
      <c r="A55" s="19" t="s">
        <v>20</v>
      </c>
      <c r="B55" s="207">
        <f>NFM!B$63</f>
        <v>143.28741591219466</v>
      </c>
      <c r="C55" s="207">
        <f>NFM!C$63</f>
        <v>168.82648323301808</v>
      </c>
      <c r="D55" s="207">
        <f>NFM!D$63</f>
        <v>187.34909716251073</v>
      </c>
      <c r="E55" s="207">
        <f>NFM!E$63</f>
        <v>214.11926053310404</v>
      </c>
      <c r="F55" s="207">
        <f>NFM!F$63</f>
        <v>241.29939810834057</v>
      </c>
      <c r="G55" s="207">
        <f>NFM!G$63</f>
        <v>240.99819432502144</v>
      </c>
      <c r="H55" s="207">
        <f>NFM!H$63</f>
        <v>240.80197764402405</v>
      </c>
      <c r="I55" s="207">
        <f>NFM!I$63</f>
        <v>217.76380051590712</v>
      </c>
      <c r="J55" s="207">
        <f>NFM!J$63</f>
        <v>258.65907136715379</v>
      </c>
      <c r="K55" s="207">
        <f>NFM!K$63</f>
        <v>222.48409286328459</v>
      </c>
      <c r="L55" s="207">
        <f>NFM!L$63</f>
        <v>245.7979363714532</v>
      </c>
      <c r="M55" s="207">
        <f>NFM!M$63</f>
        <v>246.58314703353392</v>
      </c>
      <c r="N55" s="207">
        <f>NFM!N$63</f>
        <v>247.80515907136711</v>
      </c>
      <c r="O55" s="207">
        <f>NFM!O$63</f>
        <v>244.45116079105753</v>
      </c>
      <c r="P55" s="207">
        <f>NFM!P$63</f>
        <v>249.4594153052451</v>
      </c>
      <c r="Q55" s="207">
        <f>NFM!Q$63</f>
        <v>256.07549441100582</v>
      </c>
      <c r="R55" s="207">
        <f>NFM!R$63</f>
        <v>257.64041272570933</v>
      </c>
      <c r="S55" s="207">
        <f>NFM!S$63</f>
        <v>266.53628546861569</v>
      </c>
      <c r="T55" s="207">
        <f>NFM!T$63</f>
        <v>253.17067927772985</v>
      </c>
      <c r="U55" s="207">
        <f>NFM!U$63</f>
        <v>263.36888339270013</v>
      </c>
      <c r="V55" s="207">
        <f>NFM!V$63</f>
        <v>239.32073316129919</v>
      </c>
      <c r="W55" s="207">
        <f>NFM!W$63</f>
        <v>264.66942288630474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139.43727298658311</v>
      </c>
      <c r="C57" s="206">
        <f>NFM!C$65</f>
        <v>161.20109998421009</v>
      </c>
      <c r="D57" s="206">
        <f>NFM!D$65</f>
        <v>176.48775558780861</v>
      </c>
      <c r="E57" s="206">
        <f>NFM!E$65</f>
        <v>205.39963386306891</v>
      </c>
      <c r="F57" s="206">
        <f>NFM!F$65</f>
        <v>227.36447378660651</v>
      </c>
      <c r="G57" s="206">
        <f>NFM!G$65</f>
        <v>231.3197860323348</v>
      </c>
      <c r="H57" s="206">
        <f>NFM!H$65</f>
        <v>227.82945949737211</v>
      </c>
      <c r="I57" s="206">
        <f>NFM!I$65</f>
        <v>204.1047133075833</v>
      </c>
      <c r="J57" s="206">
        <f>NFM!J$65</f>
        <v>245.2229307404881</v>
      </c>
      <c r="K57" s="206">
        <f>NFM!K$65</f>
        <v>216.82097445810919</v>
      </c>
      <c r="L57" s="206">
        <f>NFM!L$65</f>
        <v>237.87080514638791</v>
      </c>
      <c r="M57" s="206">
        <f>NFM!M$65</f>
        <v>241.6371835049427</v>
      </c>
      <c r="N57" s="206">
        <f>NFM!N$65</f>
        <v>240.53405484265079</v>
      </c>
      <c r="O57" s="206">
        <f>NFM!O$65</f>
        <v>241.15104608716101</v>
      </c>
      <c r="P57" s="206">
        <f>NFM!P$65</f>
        <v>243.54906511291219</v>
      </c>
      <c r="Q57" s="206">
        <f>NFM!Q$65</f>
        <v>249.57206357578099</v>
      </c>
      <c r="R57" s="206">
        <f>NFM!R$65</f>
        <v>248.93055790444919</v>
      </c>
      <c r="S57" s="206">
        <f>NFM!S$65</f>
        <v>251.2910294599119</v>
      </c>
      <c r="T57" s="206">
        <f>NFM!T$65</f>
        <v>244.816093737242</v>
      </c>
      <c r="U57" s="206">
        <f>NFM!U$65</f>
        <v>249.42449480038439</v>
      </c>
      <c r="V57" s="206">
        <f>NFM!V$65</f>
        <v>222.02136704310291</v>
      </c>
      <c r="W57" s="206">
        <f>NFM!W$65</f>
        <v>245.44818642615709</v>
      </c>
    </row>
    <row r="58" spans="1:23" ht="12" customHeight="1" x14ac:dyDescent="0.25">
      <c r="A58" s="22" t="s">
        <v>44</v>
      </c>
      <c r="B58" s="213">
        <f>NFM!B$66</f>
        <v>139.43727298658311</v>
      </c>
      <c r="C58" s="213">
        <f>NFM!C$66</f>
        <v>161.20109998421009</v>
      </c>
      <c r="D58" s="213">
        <f>NFM!D$66</f>
        <v>176.48775558780861</v>
      </c>
      <c r="E58" s="213">
        <f>NFM!E$66</f>
        <v>205.39963386306891</v>
      </c>
      <c r="F58" s="213">
        <f>NFM!F$66</f>
        <v>227.36447378660651</v>
      </c>
      <c r="G58" s="213">
        <f>NFM!G$66</f>
        <v>231.3197860323348</v>
      </c>
      <c r="H58" s="213">
        <f>NFM!H$66</f>
        <v>227.82945949737211</v>
      </c>
      <c r="I58" s="213">
        <f>NFM!I$66</f>
        <v>204.1047133075833</v>
      </c>
      <c r="J58" s="213">
        <f>NFM!J$66</f>
        <v>245.2229307404881</v>
      </c>
      <c r="K58" s="213">
        <f>NFM!K$66</f>
        <v>216.82097445810919</v>
      </c>
      <c r="L58" s="213">
        <f>NFM!L$66</f>
        <v>237.87080514638791</v>
      </c>
      <c r="M58" s="213">
        <f>NFM!M$66</f>
        <v>241.6371835049427</v>
      </c>
      <c r="N58" s="213">
        <f>NFM!N$66</f>
        <v>240.53405484265079</v>
      </c>
      <c r="O58" s="213">
        <f>NFM!O$66</f>
        <v>241.15104608716101</v>
      </c>
      <c r="P58" s="213">
        <f>NFM!P$66</f>
        <v>243.54906511291219</v>
      </c>
      <c r="Q58" s="213">
        <f>NFM!Q$66</f>
        <v>249.57206357578099</v>
      </c>
      <c r="R58" s="213">
        <f>NFM!R$66</f>
        <v>248.93055790444919</v>
      </c>
      <c r="S58" s="213">
        <f>NFM!S$66</f>
        <v>251.2910294599119</v>
      </c>
      <c r="T58" s="213">
        <f>NFM!T$66</f>
        <v>244.816093737242</v>
      </c>
      <c r="U58" s="213">
        <f>NFM!U$66</f>
        <v>249.42449480038439</v>
      </c>
      <c r="V58" s="213">
        <f>NFM!V$66</f>
        <v>222.02136704310291</v>
      </c>
      <c r="W58" s="213">
        <f>NFM!W$66</f>
        <v>245.44818642615709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3.8501429256115491</v>
      </c>
      <c r="C60" s="206">
        <f>NFM!C$68</f>
        <v>7.6253832488079922</v>
      </c>
      <c r="D60" s="206">
        <f>NFM!D$68</f>
        <v>10.861341574702131</v>
      </c>
      <c r="E60" s="206">
        <f>NFM!E$68</f>
        <v>8.7196266700351259</v>
      </c>
      <c r="F60" s="206">
        <f>NFM!F$68</f>
        <v>13.93492432173405</v>
      </c>
      <c r="G60" s="206">
        <f>NFM!G$68</f>
        <v>9.6784082926866404</v>
      </c>
      <c r="H60" s="206">
        <f>NFM!H$68</f>
        <v>12.972518146651931</v>
      </c>
      <c r="I60" s="206">
        <f>NFM!I$68</f>
        <v>13.659087208323831</v>
      </c>
      <c r="J60" s="206">
        <f>NFM!J$68</f>
        <v>13.436140626665701</v>
      </c>
      <c r="K60" s="206">
        <f>NFM!K$68</f>
        <v>5.6631184051753962</v>
      </c>
      <c r="L60" s="206">
        <f>NFM!L$68</f>
        <v>7.9271312250652954</v>
      </c>
      <c r="M60" s="206">
        <f>NFM!M$68</f>
        <v>4.9459635285912196</v>
      </c>
      <c r="N60" s="206">
        <f>NFM!N$68</f>
        <v>7.2711042287163288</v>
      </c>
      <c r="O60" s="206">
        <f>NFM!O$68</f>
        <v>3.3001147038965262</v>
      </c>
      <c r="P60" s="206">
        <f>NFM!P$68</f>
        <v>5.9103501923329143</v>
      </c>
      <c r="Q60" s="206">
        <f>NFM!Q$68</f>
        <v>6.5034308352248607</v>
      </c>
      <c r="R60" s="206">
        <f>NFM!R$68</f>
        <v>8.7098548212601106</v>
      </c>
      <c r="S60" s="206">
        <f>NFM!S$68</f>
        <v>15.245256008703789</v>
      </c>
      <c r="T60" s="206">
        <f>NFM!T$68</f>
        <v>8.3545855404878466</v>
      </c>
      <c r="U60" s="206">
        <f>NFM!U$68</f>
        <v>13.944388592315731</v>
      </c>
      <c r="V60" s="206">
        <f>NFM!V$68</f>
        <v>17.299366118196279</v>
      </c>
      <c r="W60" s="206">
        <f>NFM!W$68</f>
        <v>19.221236460147669</v>
      </c>
    </row>
    <row r="61" spans="1:23" ht="12" customHeight="1" x14ac:dyDescent="0.25">
      <c r="A61" s="19" t="s">
        <v>21</v>
      </c>
      <c r="B61" s="207">
        <f>CHI!B$52</f>
        <v>610.10670679277712</v>
      </c>
      <c r="C61" s="207">
        <f>CHI!C$52</f>
        <v>599.55546001719665</v>
      </c>
      <c r="D61" s="207">
        <f>CHI!D$52</f>
        <v>655.06491831470339</v>
      </c>
      <c r="E61" s="207">
        <f>CHI!E$52</f>
        <v>532.15975924333657</v>
      </c>
      <c r="F61" s="207">
        <f>CHI!F$52</f>
        <v>464.06672398968163</v>
      </c>
      <c r="G61" s="207">
        <f>CHI!G$52</f>
        <v>501.39939810834068</v>
      </c>
      <c r="H61" s="207">
        <f>CHI!H$52</f>
        <v>414.95803955288022</v>
      </c>
      <c r="I61" s="207">
        <f>CHI!I$52</f>
        <v>437.26354256233884</v>
      </c>
      <c r="J61" s="207">
        <f>CHI!J$52</f>
        <v>506.70017196904519</v>
      </c>
      <c r="K61" s="207">
        <f>CHI!K$52</f>
        <v>347.05795356835762</v>
      </c>
      <c r="L61" s="207">
        <f>CHI!L$52</f>
        <v>335.08856405846933</v>
      </c>
      <c r="M61" s="207">
        <f>CHI!M$52</f>
        <v>324.98503869303556</v>
      </c>
      <c r="N61" s="207">
        <f>CHI!N$52</f>
        <v>422.40730868443666</v>
      </c>
      <c r="O61" s="207">
        <f>CHI!O$52</f>
        <v>295.18959587274287</v>
      </c>
      <c r="P61" s="207">
        <f>CHI!P$52</f>
        <v>271.86680997420444</v>
      </c>
      <c r="Q61" s="207">
        <f>CHI!Q$52</f>
        <v>352.39079965606192</v>
      </c>
      <c r="R61" s="207">
        <f>CHI!R$52</f>
        <v>366.95331040412719</v>
      </c>
      <c r="S61" s="207">
        <f>CHI!S$52</f>
        <v>368.47231298366296</v>
      </c>
      <c r="T61" s="207">
        <f>CHI!T$52</f>
        <v>480.94462596732598</v>
      </c>
      <c r="U61" s="207">
        <f>CHI!U$52</f>
        <v>456.72141531787958</v>
      </c>
      <c r="V61" s="207">
        <f>CHI!V$52</f>
        <v>461.34197241748518</v>
      </c>
      <c r="W61" s="207">
        <f>CHI!W$52</f>
        <v>482.0362163603873</v>
      </c>
    </row>
    <row r="62" spans="1:23" ht="12" customHeight="1" x14ac:dyDescent="0.25">
      <c r="A62" s="18" t="s">
        <v>57</v>
      </c>
      <c r="B62" s="206">
        <f>CHI!B$53</f>
        <v>482.2894715197873</v>
      </c>
      <c r="C62" s="206">
        <f>CHI!C$53</f>
        <v>469.86947487586849</v>
      </c>
      <c r="D62" s="206">
        <f>CHI!D$53</f>
        <v>514.97196521669298</v>
      </c>
      <c r="E62" s="206">
        <f>CHI!E$53</f>
        <v>453.20529782856329</v>
      </c>
      <c r="F62" s="206">
        <f>CHI!F$53</f>
        <v>402.24028907865909</v>
      </c>
      <c r="G62" s="206">
        <f>CHI!G$53</f>
        <v>420.9326104267418</v>
      </c>
      <c r="H62" s="206">
        <f>CHI!H$53</f>
        <v>330.00537813550477</v>
      </c>
      <c r="I62" s="206">
        <f>CHI!I$53</f>
        <v>351.37884079921878</v>
      </c>
      <c r="J62" s="206">
        <f>CHI!J$53</f>
        <v>451.4267382407545</v>
      </c>
      <c r="K62" s="206">
        <f>CHI!K$53</f>
        <v>287.81440397265396</v>
      </c>
      <c r="L62" s="206">
        <f>CHI!L$53</f>
        <v>273.11747271972604</v>
      </c>
      <c r="M62" s="206">
        <f>CHI!M$53</f>
        <v>269.83970463876744</v>
      </c>
      <c r="N62" s="206">
        <f>CHI!N$53</f>
        <v>267.55342853069715</v>
      </c>
      <c r="O62" s="206">
        <f>CHI!O$53</f>
        <v>171.64920891484951</v>
      </c>
      <c r="P62" s="206">
        <f>CHI!P$53</f>
        <v>68.172885271019709</v>
      </c>
      <c r="Q62" s="206">
        <f>CHI!Q$53</f>
        <v>239.16536084006395</v>
      </c>
      <c r="R62" s="206">
        <f>CHI!R$53</f>
        <v>243.41715124744474</v>
      </c>
      <c r="S62" s="206">
        <f>CHI!S$53</f>
        <v>249.41112711587209</v>
      </c>
      <c r="T62" s="206">
        <f>CHI!T$53</f>
        <v>372.03371703942253</v>
      </c>
      <c r="U62" s="206">
        <f>CHI!U$53</f>
        <v>361.50904875333913</v>
      </c>
      <c r="V62" s="206">
        <f>CHI!V$53</f>
        <v>349.57823760643475</v>
      </c>
      <c r="W62" s="206">
        <f>CHI!W$53</f>
        <v>376.73650093868002</v>
      </c>
    </row>
    <row r="63" spans="1:23" ht="12" customHeight="1" x14ac:dyDescent="0.25">
      <c r="A63" s="18" t="s">
        <v>47</v>
      </c>
      <c r="B63" s="206">
        <f>CHI!B$54</f>
        <v>100.2847399573777</v>
      </c>
      <c r="C63" s="206">
        <f>CHI!C$54</f>
        <v>100.6246637010467</v>
      </c>
      <c r="D63" s="206">
        <f>CHI!D$54</f>
        <v>115.1878140178015</v>
      </c>
      <c r="E63" s="206">
        <f>CHI!E$54</f>
        <v>60.347739023599992</v>
      </c>
      <c r="F63" s="206">
        <f>CHI!F$54</f>
        <v>51.1499316707351</v>
      </c>
      <c r="G63" s="206">
        <f>CHI!G$54</f>
        <v>64.354516416360994</v>
      </c>
      <c r="H63" s="206">
        <f>CHI!H$54</f>
        <v>66.375623212504905</v>
      </c>
      <c r="I63" s="206">
        <f>CHI!I$54</f>
        <v>66.136163849413549</v>
      </c>
      <c r="J63" s="206">
        <f>CHI!J$54</f>
        <v>32.911378792848232</v>
      </c>
      <c r="K63" s="206">
        <f>CHI!K$54</f>
        <v>27.186548764985659</v>
      </c>
      <c r="L63" s="206">
        <f>CHI!L$54</f>
        <v>26.99780150605023</v>
      </c>
      <c r="M63" s="206">
        <f>CHI!M$54</f>
        <v>19.731971383100088</v>
      </c>
      <c r="N63" s="206">
        <f>CHI!N$54</f>
        <v>120.1978854886525</v>
      </c>
      <c r="O63" s="206">
        <f>CHI!O$54</f>
        <v>118.43727690976689</v>
      </c>
      <c r="P63" s="206">
        <f>CHI!P$54</f>
        <v>185.48909046223699</v>
      </c>
      <c r="Q63" s="206">
        <f>CHI!Q$54</f>
        <v>89.628530843368537</v>
      </c>
      <c r="R63" s="206">
        <f>CHI!R$54</f>
        <v>98.964111576810481</v>
      </c>
      <c r="S63" s="206">
        <f>CHI!S$54</f>
        <v>94.387422340412613</v>
      </c>
      <c r="T63" s="206">
        <f>CHI!T$54</f>
        <v>76.705737595512687</v>
      </c>
      <c r="U63" s="206">
        <f>CHI!U$54</f>
        <v>64.629237785628604</v>
      </c>
      <c r="V63" s="206">
        <f>CHI!V$54</f>
        <v>80.871202776525521</v>
      </c>
      <c r="W63" s="206">
        <f>CHI!W$54</f>
        <v>73.021448656422066</v>
      </c>
    </row>
    <row r="64" spans="1:23" ht="12" customHeight="1" x14ac:dyDescent="0.25">
      <c r="A64" s="18" t="s">
        <v>48</v>
      </c>
      <c r="B64" s="206">
        <f>CHI!B$55</f>
        <v>27.532495315612099</v>
      </c>
      <c r="C64" s="206">
        <f>CHI!C$55</f>
        <v>29.061321440281361</v>
      </c>
      <c r="D64" s="206">
        <f>CHI!D$55</f>
        <v>24.905139080208851</v>
      </c>
      <c r="E64" s="206">
        <f>CHI!E$55</f>
        <v>18.60672239117331</v>
      </c>
      <c r="F64" s="206">
        <f>CHI!F$55</f>
        <v>10.67650324028744</v>
      </c>
      <c r="G64" s="206">
        <f>CHI!G$55</f>
        <v>16.112271265237901</v>
      </c>
      <c r="H64" s="206">
        <f>CHI!H$55</f>
        <v>18.577038204870519</v>
      </c>
      <c r="I64" s="206">
        <f>CHI!I$55</f>
        <v>19.748537913706532</v>
      </c>
      <c r="J64" s="206">
        <f>CHI!J$55</f>
        <v>22.362054935442458</v>
      </c>
      <c r="K64" s="206">
        <f>CHI!K$55</f>
        <v>32.057000830718003</v>
      </c>
      <c r="L64" s="206">
        <f>CHI!L$55</f>
        <v>34.973289832693069</v>
      </c>
      <c r="M64" s="206">
        <f>CHI!M$55</f>
        <v>35.413362671168031</v>
      </c>
      <c r="N64" s="206">
        <f>CHI!N$55</f>
        <v>34.655994665087022</v>
      </c>
      <c r="O64" s="206">
        <f>CHI!O$55</f>
        <v>5.1031100481264984</v>
      </c>
      <c r="P64" s="206">
        <f>CHI!P$55</f>
        <v>18.20483424094774</v>
      </c>
      <c r="Q64" s="206">
        <f>CHI!Q$55</f>
        <v>23.59690797262941</v>
      </c>
      <c r="R64" s="206">
        <f>CHI!R$55</f>
        <v>24.572047579872009</v>
      </c>
      <c r="S64" s="206">
        <f>CHI!S$55</f>
        <v>24.673763527378231</v>
      </c>
      <c r="T64" s="206">
        <f>CHI!T$55</f>
        <v>32.205171332390748</v>
      </c>
      <c r="U64" s="206">
        <f>CHI!U$55</f>
        <v>30.583128778911821</v>
      </c>
      <c r="V64" s="206">
        <f>CHI!V$55</f>
        <v>30.892532034524901</v>
      </c>
      <c r="W64" s="206">
        <f>CHI!W$55</f>
        <v>32.278266765285203</v>
      </c>
    </row>
    <row r="65" spans="1:23" ht="12" customHeight="1" x14ac:dyDescent="0.25">
      <c r="A65" s="19" t="s">
        <v>22</v>
      </c>
      <c r="B65" s="207">
        <f>NMM!B$51</f>
        <v>716.24084264832322</v>
      </c>
      <c r="C65" s="207">
        <f>NMM!C$51</f>
        <v>556.13473774720546</v>
      </c>
      <c r="D65" s="207">
        <f>NMM!D$51</f>
        <v>501.2000000000001</v>
      </c>
      <c r="E65" s="207">
        <f>NMM!E$51</f>
        <v>481.35494411005999</v>
      </c>
      <c r="F65" s="207">
        <f>NMM!F$51</f>
        <v>410.15167669819436</v>
      </c>
      <c r="G65" s="207">
        <f>NMM!G$51</f>
        <v>499.19054170249348</v>
      </c>
      <c r="H65" s="207">
        <f>NMM!H$51</f>
        <v>462.37747205503013</v>
      </c>
      <c r="I65" s="207">
        <f>NMM!I$51</f>
        <v>499.09208942390359</v>
      </c>
      <c r="J65" s="207">
        <f>NMM!J$51</f>
        <v>458.00386930352528</v>
      </c>
      <c r="K65" s="207">
        <f>NMM!K$51</f>
        <v>375.86044711951848</v>
      </c>
      <c r="L65" s="207">
        <f>NMM!L$51</f>
        <v>375.92975064488394</v>
      </c>
      <c r="M65" s="207">
        <f>NMM!M$51</f>
        <v>400.23207222699904</v>
      </c>
      <c r="N65" s="207">
        <f>NMM!N$51</f>
        <v>344.57695614789327</v>
      </c>
      <c r="O65" s="207">
        <f>NMM!O$51</f>
        <v>389.68013757523636</v>
      </c>
      <c r="P65" s="207">
        <f>NMM!P$51</f>
        <v>426.71143594153051</v>
      </c>
      <c r="Q65" s="207">
        <f>NMM!Q$51</f>
        <v>438.11023215821155</v>
      </c>
      <c r="R65" s="207">
        <f>NMM!R$51</f>
        <v>463.53000859845218</v>
      </c>
      <c r="S65" s="207">
        <f>NMM!S$51</f>
        <v>468.47102321582099</v>
      </c>
      <c r="T65" s="207">
        <f>NMM!T$51</f>
        <v>413.11676698194304</v>
      </c>
      <c r="U65" s="207">
        <f>NMM!U$51</f>
        <v>445.44409802310918</v>
      </c>
      <c r="V65" s="207">
        <f>NMM!V$51</f>
        <v>451.62157632584518</v>
      </c>
      <c r="W65" s="207">
        <f>NMM!W$51</f>
        <v>449.76540790462593</v>
      </c>
    </row>
    <row r="66" spans="1:23" ht="12" customHeight="1" x14ac:dyDescent="0.25">
      <c r="A66" s="18" t="s">
        <v>49</v>
      </c>
      <c r="B66" s="206">
        <f>NMM!B$52</f>
        <v>369.23669999999993</v>
      </c>
      <c r="C66" s="206">
        <f>NMM!C$52</f>
        <v>346.69344282599729</v>
      </c>
      <c r="D66" s="206">
        <f>NMM!D$52</f>
        <v>311.49809698316392</v>
      </c>
      <c r="E66" s="206">
        <f>NMM!E$52</f>
        <v>312.35183925608322</v>
      </c>
      <c r="F66" s="206">
        <f>NMM!F$52</f>
        <v>315.75272177444668</v>
      </c>
      <c r="G66" s="206">
        <f>NMM!G$52</f>
        <v>374.24207488807269</v>
      </c>
      <c r="H66" s="206">
        <f>NMM!H$52</f>
        <v>337.42060336278053</v>
      </c>
      <c r="I66" s="206">
        <f>NMM!I$52</f>
        <v>338.7534539026264</v>
      </c>
      <c r="J66" s="206">
        <f>NMM!J$52</f>
        <v>318.66677189130257</v>
      </c>
      <c r="K66" s="206">
        <f>NMM!K$52</f>
        <v>269.43876468452447</v>
      </c>
      <c r="L66" s="206">
        <f>NMM!L$52</f>
        <v>237.66801059638669</v>
      </c>
      <c r="M66" s="206">
        <f>NMM!M$52</f>
        <v>261.63800413488718</v>
      </c>
      <c r="N66" s="206">
        <f>NMM!N$52</f>
        <v>228.7140871320469</v>
      </c>
      <c r="O66" s="206">
        <f>NMM!O$52</f>
        <v>279.06455870060103</v>
      </c>
      <c r="P66" s="206">
        <f>NMM!P$52</f>
        <v>294.26798499587778</v>
      </c>
      <c r="Q66" s="206">
        <f>NMM!Q$52</f>
        <v>283.22922922020962</v>
      </c>
      <c r="R66" s="206">
        <f>NMM!R$52</f>
        <v>299.19018415448937</v>
      </c>
      <c r="S66" s="206">
        <f>NMM!S$52</f>
        <v>315.80913383788112</v>
      </c>
      <c r="T66" s="206">
        <f>NMM!T$52</f>
        <v>305.51112486644257</v>
      </c>
      <c r="U66" s="206">
        <f>NMM!U$52</f>
        <v>325.78958683753461</v>
      </c>
      <c r="V66" s="206">
        <f>NMM!V$52</f>
        <v>320.38637204950732</v>
      </c>
      <c r="W66" s="206">
        <f>NMM!W$52</f>
        <v>318.28500224636531</v>
      </c>
    </row>
    <row r="67" spans="1:23" ht="12" customHeight="1" x14ac:dyDescent="0.25">
      <c r="A67" s="18" t="s">
        <v>50</v>
      </c>
      <c r="B67" s="206">
        <f>NMM!B$53</f>
        <v>271.00276265168048</v>
      </c>
      <c r="C67" s="206">
        <f>NMM!C$53</f>
        <v>143.8990051134538</v>
      </c>
      <c r="D67" s="206">
        <f>NMM!D$53</f>
        <v>134.29771873011299</v>
      </c>
      <c r="E67" s="206">
        <f>NMM!E$53</f>
        <v>116.11781943975321</v>
      </c>
      <c r="F67" s="206">
        <f>NMM!F$53</f>
        <v>43.100415900053783</v>
      </c>
      <c r="G67" s="206">
        <f>NMM!G$53</f>
        <v>68.692519435739399</v>
      </c>
      <c r="H67" s="206">
        <f>NMM!H$53</f>
        <v>67.201390415793185</v>
      </c>
      <c r="I67" s="206">
        <f>NMM!I$53</f>
        <v>100.8331050865639</v>
      </c>
      <c r="J67" s="206">
        <f>NMM!J$53</f>
        <v>92.378756176453081</v>
      </c>
      <c r="K67" s="206">
        <f>NMM!K$53</f>
        <v>62.69468038780461</v>
      </c>
      <c r="L67" s="206">
        <f>NMM!L$53</f>
        <v>100.8032414480124</v>
      </c>
      <c r="M67" s="206">
        <f>NMM!M$53</f>
        <v>99.815000229593778</v>
      </c>
      <c r="N67" s="206">
        <f>NMM!N$53</f>
        <v>86.471651656443115</v>
      </c>
      <c r="O67" s="206">
        <f>NMM!O$53</f>
        <v>75.08116491880898</v>
      </c>
      <c r="P67" s="206">
        <f>NMM!P$53</f>
        <v>102.9302727070239</v>
      </c>
      <c r="Q67" s="206">
        <f>NMM!Q$53</f>
        <v>117.9034575740597</v>
      </c>
      <c r="R67" s="206">
        <f>NMM!R$53</f>
        <v>123.49910953137081</v>
      </c>
      <c r="S67" s="206">
        <f>NMM!S$53</f>
        <v>115.14718626830231</v>
      </c>
      <c r="T67" s="206">
        <f>NMM!T$53</f>
        <v>71.807188950703718</v>
      </c>
      <c r="U67" s="206">
        <f>NMM!U$53</f>
        <v>79.79681075338209</v>
      </c>
      <c r="V67" s="206">
        <f>NMM!V$53</f>
        <v>96.250094305274757</v>
      </c>
      <c r="W67" s="206">
        <f>NMM!W$53</f>
        <v>96.950944293336889</v>
      </c>
    </row>
    <row r="68" spans="1:23" ht="12" customHeight="1" x14ac:dyDescent="0.25">
      <c r="A68" s="18" t="s">
        <v>58</v>
      </c>
      <c r="B68" s="206">
        <f>NMM!B$54</f>
        <v>76.001379996642697</v>
      </c>
      <c r="C68" s="206">
        <f>NMM!C$54</f>
        <v>65.542289807754344</v>
      </c>
      <c r="D68" s="206">
        <f>NMM!D$54</f>
        <v>55.404184286723172</v>
      </c>
      <c r="E68" s="206">
        <f>NMM!E$54</f>
        <v>52.885285414223567</v>
      </c>
      <c r="F68" s="206">
        <f>NMM!F$54</f>
        <v>51.29853902369387</v>
      </c>
      <c r="G68" s="206">
        <f>NMM!G$54</f>
        <v>56.255947378681363</v>
      </c>
      <c r="H68" s="206">
        <f>NMM!H$54</f>
        <v>57.755478276456429</v>
      </c>
      <c r="I68" s="206">
        <f>NMM!I$54</f>
        <v>59.505530434713322</v>
      </c>
      <c r="J68" s="206">
        <f>NMM!J$54</f>
        <v>46.958341235769623</v>
      </c>
      <c r="K68" s="206">
        <f>NMM!K$54</f>
        <v>43.727002047189401</v>
      </c>
      <c r="L68" s="206">
        <f>NMM!L$54</f>
        <v>37.458498600484873</v>
      </c>
      <c r="M68" s="206">
        <f>NMM!M$54</f>
        <v>38.779067862518069</v>
      </c>
      <c r="N68" s="206">
        <f>NMM!N$54</f>
        <v>29.391217359403271</v>
      </c>
      <c r="O68" s="206">
        <f>NMM!O$54</f>
        <v>35.534413955826402</v>
      </c>
      <c r="P68" s="206">
        <f>NMM!P$54</f>
        <v>29.513178238628839</v>
      </c>
      <c r="Q68" s="206">
        <f>NMM!Q$54</f>
        <v>36.977545363942212</v>
      </c>
      <c r="R68" s="206">
        <f>NMM!R$54</f>
        <v>40.840714912591963</v>
      </c>
      <c r="S68" s="206">
        <f>NMM!S$54</f>
        <v>37.514703109637608</v>
      </c>
      <c r="T68" s="206">
        <f>NMM!T$54</f>
        <v>35.798453164796747</v>
      </c>
      <c r="U68" s="206">
        <f>NMM!U$54</f>
        <v>39.857700432192487</v>
      </c>
      <c r="V68" s="206">
        <f>NMM!V$54</f>
        <v>34.985109971063103</v>
      </c>
      <c r="W68" s="206">
        <f>NMM!W$54</f>
        <v>34.529461364923748</v>
      </c>
    </row>
    <row r="69" spans="1:23" ht="12" customHeight="1" x14ac:dyDescent="0.25">
      <c r="A69" s="19" t="s">
        <v>23</v>
      </c>
      <c r="B69" s="207">
        <f>PPA!B$52</f>
        <v>227.01229578675836</v>
      </c>
      <c r="C69" s="207">
        <f>PPA!C$52</f>
        <v>435.9270851246776</v>
      </c>
      <c r="D69" s="207">
        <f>PPA!D$52</f>
        <v>425.4964746345658</v>
      </c>
      <c r="E69" s="207">
        <f>PPA!E$52</f>
        <v>480.54522785898553</v>
      </c>
      <c r="F69" s="207">
        <f>PPA!F$52</f>
        <v>488.12037833190021</v>
      </c>
      <c r="G69" s="207">
        <f>PPA!G$52</f>
        <v>486.07050730868434</v>
      </c>
      <c r="H69" s="207">
        <f>PPA!H$52</f>
        <v>513.97282889079952</v>
      </c>
      <c r="I69" s="207">
        <f>PPA!I$52</f>
        <v>565.18529664660355</v>
      </c>
      <c r="J69" s="207">
        <f>PPA!J$52</f>
        <v>552.91616509028381</v>
      </c>
      <c r="K69" s="207">
        <f>PPA!K$52</f>
        <v>632.09105760963018</v>
      </c>
      <c r="L69" s="207">
        <f>PPA!L$52</f>
        <v>530.41874462596729</v>
      </c>
      <c r="M69" s="207">
        <f>PPA!M$52</f>
        <v>500.61874462596728</v>
      </c>
      <c r="N69" s="207">
        <f>PPA!N$52</f>
        <v>427.51195184866725</v>
      </c>
      <c r="O69" s="207">
        <f>PPA!O$52</f>
        <v>431.11478933791915</v>
      </c>
      <c r="P69" s="207">
        <f>PPA!P$52</f>
        <v>443.19767841788479</v>
      </c>
      <c r="Q69" s="207">
        <f>PPA!Q$52</f>
        <v>527.50541702493547</v>
      </c>
      <c r="R69" s="207">
        <f>PPA!R$52</f>
        <v>459.26001719690458</v>
      </c>
      <c r="S69" s="207">
        <f>PPA!S$52</f>
        <v>478.25064488392093</v>
      </c>
      <c r="T69" s="207">
        <f>PPA!T$52</f>
        <v>474.22519346517612</v>
      </c>
      <c r="U69" s="207">
        <f>PPA!U$52</f>
        <v>508.35769291317541</v>
      </c>
      <c r="V69" s="207">
        <f>PPA!V$52</f>
        <v>396.12381453588131</v>
      </c>
      <c r="W69" s="207">
        <f>PPA!W$52</f>
        <v>432.6693095844019</v>
      </c>
    </row>
    <row r="70" spans="1:23" ht="12" customHeight="1" x14ac:dyDescent="0.25">
      <c r="A70" s="18" t="s">
        <v>52</v>
      </c>
      <c r="B70" s="206">
        <f>PPA!B$53</f>
        <v>114.23442930626589</v>
      </c>
      <c r="C70" s="206">
        <f>PPA!C$53</f>
        <v>225.21239908189659</v>
      </c>
      <c r="D70" s="206">
        <f>PPA!D$53</f>
        <v>209.8715325793828</v>
      </c>
      <c r="E70" s="206">
        <f>PPA!E$53</f>
        <v>248.12051071239941</v>
      </c>
      <c r="F70" s="206">
        <f>PPA!F$53</f>
        <v>243.90234708973679</v>
      </c>
      <c r="G70" s="206">
        <f>PPA!G$53</f>
        <v>263.37169806353933</v>
      </c>
      <c r="H70" s="206">
        <f>PPA!H$53</f>
        <v>270.26528936240459</v>
      </c>
      <c r="I70" s="206">
        <f>PPA!I$53</f>
        <v>293.96699015432807</v>
      </c>
      <c r="J70" s="206">
        <f>PPA!J$53</f>
        <v>285.24448885686519</v>
      </c>
      <c r="K70" s="206">
        <f>PPA!K$53</f>
        <v>324.98550119126782</v>
      </c>
      <c r="L70" s="206">
        <f>PPA!L$53</f>
        <v>282.95589187856558</v>
      </c>
      <c r="M70" s="206">
        <f>PPA!M$53</f>
        <v>280.39405199221028</v>
      </c>
      <c r="N70" s="206">
        <f>PPA!N$53</f>
        <v>242.0744682742978</v>
      </c>
      <c r="O70" s="206">
        <f>PPA!O$53</f>
        <v>237.82694577960021</v>
      </c>
      <c r="P70" s="206">
        <f>PPA!P$53</f>
        <v>245.44333270628849</v>
      </c>
      <c r="Q70" s="206">
        <f>PPA!Q$53</f>
        <v>280.24928034871073</v>
      </c>
      <c r="R70" s="206">
        <f>PPA!R$53</f>
        <v>237.80068020185101</v>
      </c>
      <c r="S70" s="206">
        <f>PPA!S$53</f>
        <v>248.5022355438123</v>
      </c>
      <c r="T70" s="206">
        <f>PPA!T$53</f>
        <v>242.76426970760991</v>
      </c>
      <c r="U70" s="206">
        <f>PPA!U$53</f>
        <v>259.24268020687401</v>
      </c>
      <c r="V70" s="206">
        <f>PPA!V$53</f>
        <v>213.6283356856861</v>
      </c>
      <c r="W70" s="206">
        <f>PPA!W$53</f>
        <v>225.39470420038421</v>
      </c>
    </row>
    <row r="71" spans="1:23" ht="12" customHeight="1" x14ac:dyDescent="0.25">
      <c r="A71" s="18" t="s">
        <v>59</v>
      </c>
      <c r="B71" s="206">
        <f>PPA!B$54</f>
        <v>107.6102104552462</v>
      </c>
      <c r="C71" s="206">
        <f>PPA!C$54</f>
        <v>200.79134149351199</v>
      </c>
      <c r="D71" s="206">
        <f>PPA!D$54</f>
        <v>205.93903753954481</v>
      </c>
      <c r="E71" s="206">
        <f>PPA!E$54</f>
        <v>221.48569539209279</v>
      </c>
      <c r="F71" s="206">
        <f>PPA!F$54</f>
        <v>233.1065704933512</v>
      </c>
      <c r="G71" s="206">
        <f>PPA!G$54</f>
        <v>211.63401129187599</v>
      </c>
      <c r="H71" s="206">
        <f>PPA!H$54</f>
        <v>232.00757950277011</v>
      </c>
      <c r="I71" s="206">
        <f>PPA!I$54</f>
        <v>258.35255755354871</v>
      </c>
      <c r="J71" s="206">
        <f>PPA!J$54</f>
        <v>255.08521900174151</v>
      </c>
      <c r="K71" s="206">
        <f>PPA!K$54</f>
        <v>292.71678002614021</v>
      </c>
      <c r="L71" s="206">
        <f>PPA!L$54</f>
        <v>235.38852165414369</v>
      </c>
      <c r="M71" s="206">
        <f>PPA!M$54</f>
        <v>208.82872193070889</v>
      </c>
      <c r="N71" s="206">
        <f>PPA!N$54</f>
        <v>175.70569919599919</v>
      </c>
      <c r="O71" s="206">
        <f>PPA!O$54</f>
        <v>183.47404501065091</v>
      </c>
      <c r="P71" s="206">
        <f>PPA!P$54</f>
        <v>187.66549503805089</v>
      </c>
      <c r="Q71" s="206">
        <f>PPA!Q$54</f>
        <v>237.11712836438761</v>
      </c>
      <c r="R71" s="206">
        <f>PPA!R$54</f>
        <v>193.1799828343581</v>
      </c>
      <c r="S71" s="206">
        <f>PPA!S$54</f>
        <v>198.11565879076301</v>
      </c>
      <c r="T71" s="206">
        <f>PPA!T$54</f>
        <v>205.17354437474401</v>
      </c>
      <c r="U71" s="206">
        <f>PPA!U$54</f>
        <v>221.43516174614089</v>
      </c>
      <c r="V71" s="206">
        <f>PPA!V$54</f>
        <v>155.85938445829689</v>
      </c>
      <c r="W71" s="206">
        <f>PPA!W$54</f>
        <v>178.18112463969419</v>
      </c>
    </row>
    <row r="72" spans="1:23" ht="12" customHeight="1" x14ac:dyDescent="0.25">
      <c r="A72" s="18" t="s">
        <v>60</v>
      </c>
      <c r="B72" s="206">
        <f>PPA!B$55</f>
        <v>5.1676560252462469</v>
      </c>
      <c r="C72" s="206">
        <f>PPA!C$55</f>
        <v>9.9233445492690109</v>
      </c>
      <c r="D72" s="206">
        <f>PPA!D$55</f>
        <v>9.6859045156381729</v>
      </c>
      <c r="E72" s="206">
        <f>PPA!E$55</f>
        <v>10.9390217544933</v>
      </c>
      <c r="F72" s="206">
        <f>PPA!F$55</f>
        <v>11.111460748812251</v>
      </c>
      <c r="G72" s="206">
        <f>PPA!G$55</f>
        <v>11.064797953269011</v>
      </c>
      <c r="H72" s="206">
        <f>PPA!H$55</f>
        <v>11.699960025624859</v>
      </c>
      <c r="I72" s="206">
        <f>PPA!I$55</f>
        <v>12.865748938726741</v>
      </c>
      <c r="J72" s="206">
        <f>PPA!J$55</f>
        <v>12.58645723167705</v>
      </c>
      <c r="K72" s="206">
        <f>PPA!K$55</f>
        <v>14.38877639222223</v>
      </c>
      <c r="L72" s="206">
        <f>PPA!L$55</f>
        <v>12.074331093257969</v>
      </c>
      <c r="M72" s="206">
        <f>PPA!M$55</f>
        <v>11.395970703048119</v>
      </c>
      <c r="N72" s="206">
        <f>PPA!N$55</f>
        <v>9.731784378370282</v>
      </c>
      <c r="O72" s="206">
        <f>PPA!O$55</f>
        <v>9.8137985476679876</v>
      </c>
      <c r="P72" s="206">
        <f>PPA!P$55</f>
        <v>10.08885067354543</v>
      </c>
      <c r="Q72" s="206">
        <f>PPA!Q$55</f>
        <v>10.1390083118372</v>
      </c>
      <c r="R72" s="206">
        <f>PPA!R$55</f>
        <v>28.279354160695519</v>
      </c>
      <c r="S72" s="206">
        <f>PPA!S$55</f>
        <v>31.632750549345559</v>
      </c>
      <c r="T72" s="206">
        <f>PPA!T$55</f>
        <v>26.287379382822191</v>
      </c>
      <c r="U72" s="206">
        <f>PPA!U$55</f>
        <v>27.679850960160511</v>
      </c>
      <c r="V72" s="206">
        <f>PPA!V$55</f>
        <v>26.63609439189835</v>
      </c>
      <c r="W72" s="206">
        <f>PPA!W$55</f>
        <v>29.09348074432345</v>
      </c>
    </row>
    <row r="73" spans="1:23" ht="12" customHeight="1" x14ac:dyDescent="0.25">
      <c r="A73" s="20" t="s">
        <v>61</v>
      </c>
      <c r="B73" s="208">
        <f>FBT!B$12</f>
        <v>195.35116079105759</v>
      </c>
      <c r="C73" s="208">
        <f>FBT!C$12</f>
        <v>212.1860705073087</v>
      </c>
      <c r="D73" s="208">
        <f>FBT!D$12</f>
        <v>292.85442820292337</v>
      </c>
      <c r="E73" s="208">
        <f>FBT!E$12</f>
        <v>236.15408426483231</v>
      </c>
      <c r="F73" s="208">
        <f>FBT!F$12</f>
        <v>200.6885640584695</v>
      </c>
      <c r="G73" s="208">
        <f>FBT!G$12</f>
        <v>212.43516766981941</v>
      </c>
      <c r="H73" s="208">
        <f>FBT!H$12</f>
        <v>187.5623387790198</v>
      </c>
      <c r="I73" s="208">
        <f>FBT!I$12</f>
        <v>179.98263112639731</v>
      </c>
      <c r="J73" s="208">
        <f>FBT!J$12</f>
        <v>156.3440240756664</v>
      </c>
      <c r="K73" s="208">
        <f>FBT!K$12</f>
        <v>137.90154772141011</v>
      </c>
      <c r="L73" s="208">
        <f>FBT!L$12</f>
        <v>120.41521926053311</v>
      </c>
      <c r="M73" s="208">
        <f>FBT!M$12</f>
        <v>120.89759243336199</v>
      </c>
      <c r="N73" s="208">
        <f>FBT!N$12</f>
        <v>141.1159931212382</v>
      </c>
      <c r="O73" s="208">
        <f>FBT!O$12</f>
        <v>136.51169389509889</v>
      </c>
      <c r="P73" s="208">
        <f>FBT!P$12</f>
        <v>135.11668099742039</v>
      </c>
      <c r="Q73" s="208">
        <f>FBT!Q$12</f>
        <v>132.6662080825451</v>
      </c>
      <c r="R73" s="208">
        <f>FBT!R$12</f>
        <v>136.1943250214961</v>
      </c>
      <c r="S73" s="208">
        <f>FBT!S$12</f>
        <v>141.2857265692175</v>
      </c>
      <c r="T73" s="208">
        <f>FBT!T$12</f>
        <v>147.15941530524501</v>
      </c>
      <c r="U73" s="208">
        <f>FBT!U$12</f>
        <v>157.1844740858125</v>
      </c>
      <c r="V73" s="208">
        <f>FBT!V$12</f>
        <v>147.8828120359193</v>
      </c>
      <c r="W73" s="208">
        <f>FBT!W$12</f>
        <v>146.12246894313731</v>
      </c>
    </row>
    <row r="74" spans="1:23" ht="12" customHeight="1" x14ac:dyDescent="0.25">
      <c r="A74" s="14" t="s">
        <v>62</v>
      </c>
      <c r="B74" s="206">
        <f>TRE!B$12</f>
        <v>84.172914875322419</v>
      </c>
      <c r="C74" s="206">
        <f>TRE!C$12</f>
        <v>70.807738607050737</v>
      </c>
      <c r="D74" s="206">
        <f>TRE!D$12</f>
        <v>59.663456577815992</v>
      </c>
      <c r="E74" s="206">
        <f>TRE!E$12</f>
        <v>78.678503869303526</v>
      </c>
      <c r="F74" s="206">
        <f>TRE!F$12</f>
        <v>72.263026655202054</v>
      </c>
      <c r="G74" s="206">
        <f>TRE!G$12</f>
        <v>75.248151332760102</v>
      </c>
      <c r="H74" s="206">
        <f>TRE!H$12</f>
        <v>114.3197764402408</v>
      </c>
      <c r="I74" s="206">
        <f>TRE!I$12</f>
        <v>133.14582975064491</v>
      </c>
      <c r="J74" s="206">
        <f>TRE!J$12</f>
        <v>129.1631126397248</v>
      </c>
      <c r="K74" s="206">
        <f>TRE!K$12</f>
        <v>115.6444539982803</v>
      </c>
      <c r="L74" s="206">
        <f>TRE!L$12</f>
        <v>130.2505588993981</v>
      </c>
      <c r="M74" s="206">
        <f>TRE!M$12</f>
        <v>144.92708512467749</v>
      </c>
      <c r="N74" s="206">
        <f>TRE!N$12</f>
        <v>162.33533963886501</v>
      </c>
      <c r="O74" s="206">
        <f>TRE!O$12</f>
        <v>159.60601891659499</v>
      </c>
      <c r="P74" s="206">
        <f>TRE!P$12</f>
        <v>199.37910576096311</v>
      </c>
      <c r="Q74" s="206">
        <f>TRE!Q$12</f>
        <v>161.18572656921751</v>
      </c>
      <c r="R74" s="206">
        <f>TRE!R$12</f>
        <v>167.6298366294067</v>
      </c>
      <c r="S74" s="206">
        <f>TRE!S$12</f>
        <v>158.0596732588134</v>
      </c>
      <c r="T74" s="206">
        <f>TRE!T$12</f>
        <v>216.62820292347371</v>
      </c>
      <c r="U74" s="206">
        <f>TRE!U$12</f>
        <v>180.40430669299701</v>
      </c>
      <c r="V74" s="206">
        <f>TRE!V$12</f>
        <v>153.80694989106041</v>
      </c>
      <c r="W74" s="206">
        <f>TRE!W$12</f>
        <v>175.58504796070551</v>
      </c>
    </row>
    <row r="75" spans="1:23" ht="12" customHeight="1" x14ac:dyDescent="0.25">
      <c r="A75" s="14" t="s">
        <v>63</v>
      </c>
      <c r="B75" s="206">
        <f>MAE!B$12</f>
        <v>172.61728288907989</v>
      </c>
      <c r="C75" s="206">
        <f>MAE!C$12</f>
        <v>168.46569217540841</v>
      </c>
      <c r="D75" s="206">
        <f>MAE!D$12</f>
        <v>172.44866723989691</v>
      </c>
      <c r="E75" s="206">
        <f>MAE!E$12</f>
        <v>193.62828890799659</v>
      </c>
      <c r="F75" s="206">
        <f>MAE!F$12</f>
        <v>140.2563198624247</v>
      </c>
      <c r="G75" s="206">
        <f>MAE!G$12</f>
        <v>151.39716251074799</v>
      </c>
      <c r="H75" s="206">
        <f>MAE!H$12</f>
        <v>161.35442820292349</v>
      </c>
      <c r="I75" s="206">
        <f>MAE!I$12</f>
        <v>175.69226139294929</v>
      </c>
      <c r="J75" s="206">
        <f>MAE!J$12</f>
        <v>206.0887360275151</v>
      </c>
      <c r="K75" s="206">
        <f>MAE!K$12</f>
        <v>145.70068787618229</v>
      </c>
      <c r="L75" s="206">
        <f>MAE!L$12</f>
        <v>176.56079105760961</v>
      </c>
      <c r="M75" s="206">
        <f>MAE!M$12</f>
        <v>178.10472914875319</v>
      </c>
      <c r="N75" s="206">
        <f>MAE!N$12</f>
        <v>178.18202923473771</v>
      </c>
      <c r="O75" s="206">
        <f>MAE!O$12</f>
        <v>186.83344797936371</v>
      </c>
      <c r="P75" s="206">
        <f>MAE!P$12</f>
        <v>201.40988822012039</v>
      </c>
      <c r="Q75" s="206">
        <f>MAE!Q$12</f>
        <v>210.09294926913151</v>
      </c>
      <c r="R75" s="206">
        <f>MAE!R$12</f>
        <v>219.47601031814281</v>
      </c>
      <c r="S75" s="206">
        <f>MAE!S$12</f>
        <v>254.77936371453131</v>
      </c>
      <c r="T75" s="206">
        <f>MAE!T$12</f>
        <v>279.51564918314688</v>
      </c>
      <c r="U75" s="206">
        <f>MAE!U$12</f>
        <v>243.78321332646789</v>
      </c>
      <c r="V75" s="206">
        <f>MAE!V$12</f>
        <v>204.87081215006111</v>
      </c>
      <c r="W75" s="206">
        <f>MAE!W$12</f>
        <v>214.5386061107186</v>
      </c>
    </row>
    <row r="76" spans="1:23" ht="12" customHeight="1" x14ac:dyDescent="0.25">
      <c r="A76" s="14" t="s">
        <v>64</v>
      </c>
      <c r="B76" s="206">
        <f>TEL!B$12</f>
        <v>88.710146173688727</v>
      </c>
      <c r="C76" s="206">
        <f>TEL!C$12</f>
        <v>61.841960447119511</v>
      </c>
      <c r="D76" s="206">
        <f>TEL!D$12</f>
        <v>69.078245915735167</v>
      </c>
      <c r="E76" s="206">
        <f>TEL!E$12</f>
        <v>70.249871023215803</v>
      </c>
      <c r="F76" s="206">
        <f>TEL!F$12</f>
        <v>79.853826311263958</v>
      </c>
      <c r="G76" s="206">
        <f>TEL!G$12</f>
        <v>65.968701633705933</v>
      </c>
      <c r="H76" s="206">
        <f>TEL!H$12</f>
        <v>48.339810834049871</v>
      </c>
      <c r="I76" s="206">
        <f>TEL!I$12</f>
        <v>42.931728288907991</v>
      </c>
      <c r="J76" s="206">
        <f>TEL!J$12</f>
        <v>39.297506448839201</v>
      </c>
      <c r="K76" s="206">
        <f>TEL!K$12</f>
        <v>31.183748925193459</v>
      </c>
      <c r="L76" s="206">
        <f>TEL!L$12</f>
        <v>41.759845227858982</v>
      </c>
      <c r="M76" s="206">
        <f>TEL!M$12</f>
        <v>49.31685296646603</v>
      </c>
      <c r="N76" s="206">
        <f>TEL!N$12</f>
        <v>34.976612209802241</v>
      </c>
      <c r="O76" s="206">
        <f>TEL!O$12</f>
        <v>28.365348237317281</v>
      </c>
      <c r="P76" s="206">
        <f>TEL!P$12</f>
        <v>37.465434221840063</v>
      </c>
      <c r="Q76" s="206">
        <f>TEL!Q$12</f>
        <v>27.98564058469475</v>
      </c>
      <c r="R76" s="206">
        <f>TEL!R$12</f>
        <v>26.631298366294061</v>
      </c>
      <c r="S76" s="206">
        <f>TEL!S$12</f>
        <v>26.251590713671529</v>
      </c>
      <c r="T76" s="206">
        <f>TEL!T$12</f>
        <v>23.74582975064488</v>
      </c>
      <c r="U76" s="206">
        <f>TEL!U$12</f>
        <v>22.560827253793349</v>
      </c>
      <c r="V76" s="206">
        <f>TEL!V$12</f>
        <v>19.54968914878317</v>
      </c>
      <c r="W76" s="206">
        <f>TEL!W$12</f>
        <v>19.80264514911309</v>
      </c>
    </row>
    <row r="77" spans="1:23" ht="12" customHeight="1" x14ac:dyDescent="0.25">
      <c r="A77" s="14" t="s">
        <v>65</v>
      </c>
      <c r="B77" s="206">
        <f>WWP!B$12</f>
        <v>31.98108340498711</v>
      </c>
      <c r="C77" s="206">
        <f>WWP!C$12</f>
        <v>43.168099742046437</v>
      </c>
      <c r="D77" s="206">
        <f>WWP!D$12</f>
        <v>39.540928632846089</v>
      </c>
      <c r="E77" s="206">
        <f>WWP!E$12</f>
        <v>61.4621668099742</v>
      </c>
      <c r="F77" s="206">
        <f>WWP!F$12</f>
        <v>52.768185726569207</v>
      </c>
      <c r="G77" s="206">
        <f>WWP!G$12</f>
        <v>49.123473774720537</v>
      </c>
      <c r="H77" s="206">
        <f>WWP!H$12</f>
        <v>53.630438521066203</v>
      </c>
      <c r="I77" s="206">
        <f>WWP!I$12</f>
        <v>53.821496130696467</v>
      </c>
      <c r="J77" s="206">
        <f>WWP!J$12</f>
        <v>69.317798796216678</v>
      </c>
      <c r="K77" s="206">
        <f>WWP!K$12</f>
        <v>69.623559759243335</v>
      </c>
      <c r="L77" s="206">
        <f>WWP!L$12</f>
        <v>61.591229578675843</v>
      </c>
      <c r="M77" s="206">
        <f>WWP!M$12</f>
        <v>63.571281169389508</v>
      </c>
      <c r="N77" s="206">
        <f>WWP!N$12</f>
        <v>61.186672398968177</v>
      </c>
      <c r="O77" s="206">
        <f>WWP!O$12</f>
        <v>40.436629406706793</v>
      </c>
      <c r="P77" s="206">
        <f>WWP!P$12</f>
        <v>42.820292347377467</v>
      </c>
      <c r="Q77" s="206">
        <f>WWP!Q$12</f>
        <v>56.353310404127257</v>
      </c>
      <c r="R77" s="206">
        <f>WWP!R$12</f>
        <v>40.460533104041268</v>
      </c>
      <c r="S77" s="206">
        <f>WWP!S$12</f>
        <v>47.470593293207223</v>
      </c>
      <c r="T77" s="206">
        <f>WWP!T$12</f>
        <v>55.789595872742908</v>
      </c>
      <c r="U77" s="206">
        <f>WWP!U$12</f>
        <v>50.404104417976463</v>
      </c>
      <c r="V77" s="206">
        <f>WWP!V$12</f>
        <v>46.864530063734158</v>
      </c>
      <c r="W77" s="206">
        <f>WWP!W$12</f>
        <v>41.80858555161717</v>
      </c>
    </row>
    <row r="78" spans="1:23" ht="12" customHeight="1" x14ac:dyDescent="0.25">
      <c r="A78" s="21" t="s">
        <v>66</v>
      </c>
      <c r="B78" s="209">
        <f>OIS!B$12</f>
        <v>326.471969045572</v>
      </c>
      <c r="C78" s="209">
        <f>OIS!C$12</f>
        <v>228.13456577815981</v>
      </c>
      <c r="D78" s="209">
        <f>OIS!D$12</f>
        <v>247.80644883920891</v>
      </c>
      <c r="E78" s="209">
        <f>OIS!E$12</f>
        <v>234.2416165090286</v>
      </c>
      <c r="F78" s="209">
        <f>OIS!F$12</f>
        <v>216.71564918314729</v>
      </c>
      <c r="G78" s="209">
        <f>OIS!G$12</f>
        <v>272.02158211521862</v>
      </c>
      <c r="H78" s="209">
        <f>OIS!H$12</f>
        <v>230.46440240756669</v>
      </c>
      <c r="I78" s="209">
        <f>OIS!I$12</f>
        <v>226.21934651762689</v>
      </c>
      <c r="J78" s="209">
        <f>OIS!J$12</f>
        <v>211.25924333620009</v>
      </c>
      <c r="K78" s="209">
        <f>OIS!K$12</f>
        <v>178.7894239036977</v>
      </c>
      <c r="L78" s="209">
        <f>OIS!L$12</f>
        <v>193.0734307824593</v>
      </c>
      <c r="M78" s="209">
        <f>OIS!M$12</f>
        <v>208.91143594153061</v>
      </c>
      <c r="N78" s="209">
        <f>OIS!N$12</f>
        <v>179.09011177987961</v>
      </c>
      <c r="O78" s="209">
        <f>OIS!O$12</f>
        <v>150.8862424763542</v>
      </c>
      <c r="P78" s="209">
        <f>OIS!P$12</f>
        <v>176.43018056749759</v>
      </c>
      <c r="Q78" s="209">
        <f>OIS!Q$12</f>
        <v>172.5312123817715</v>
      </c>
      <c r="R78" s="209">
        <f>OIS!R$12</f>
        <v>180.16079105760949</v>
      </c>
      <c r="S78" s="209">
        <f>OIS!S$12</f>
        <v>188.10558899398049</v>
      </c>
      <c r="T78" s="209">
        <f>OIS!T$12</f>
        <v>248.43018056749781</v>
      </c>
      <c r="U78" s="209">
        <f>OIS!U$12</f>
        <v>241.6147759236749</v>
      </c>
      <c r="V78" s="209">
        <f>OIS!V$12</f>
        <v>260.43275004221567</v>
      </c>
      <c r="W78" s="209">
        <f>OIS!W$12</f>
        <v>243.73537399189439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1315.2850386930352</v>
      </c>
      <c r="C81" s="212">
        <v>1207.1601891659498</v>
      </c>
      <c r="D81" s="212">
        <v>1248.0098022355974</v>
      </c>
      <c r="E81" s="212">
        <v>1230.2667239896819</v>
      </c>
      <c r="F81" s="212">
        <v>1267.6346517626828</v>
      </c>
      <c r="G81" s="212">
        <v>1227.0909716251076</v>
      </c>
      <c r="H81" s="212">
        <v>1223.5948409286325</v>
      </c>
      <c r="I81" s="212">
        <v>1249.6224419604468</v>
      </c>
      <c r="J81" s="212">
        <v>1225.3123817712813</v>
      </c>
      <c r="K81" s="212">
        <v>1142.0032674118659</v>
      </c>
      <c r="L81" s="212">
        <v>1013.0521066208081</v>
      </c>
      <c r="M81" s="212">
        <v>1190.286672398968</v>
      </c>
      <c r="N81" s="212">
        <v>916.51289767841763</v>
      </c>
      <c r="O81" s="212">
        <v>1008.9299226139294</v>
      </c>
      <c r="P81" s="212">
        <v>885.96818572656923</v>
      </c>
      <c r="Q81" s="212">
        <v>1004.1152192605332</v>
      </c>
      <c r="R81" s="212">
        <v>930.92321582115221</v>
      </c>
      <c r="S81" s="212">
        <v>1049.9391229578675</v>
      </c>
      <c r="T81" s="212">
        <v>1204.2167669819432</v>
      </c>
      <c r="U81" s="212">
        <v>962.92450558899395</v>
      </c>
      <c r="V81" s="212">
        <v>1186.9380051590715</v>
      </c>
      <c r="W81" s="212">
        <v>1253.0188306104901</v>
      </c>
    </row>
    <row r="82" spans="1:23" ht="12" customHeight="1" x14ac:dyDescent="0.25">
      <c r="A82" s="24" t="s">
        <v>30</v>
      </c>
      <c r="B82" s="215">
        <v>34.110834049871023</v>
      </c>
      <c r="C82" s="215">
        <v>41.666552020636281</v>
      </c>
      <c r="D82" s="215">
        <v>38.163370593293202</v>
      </c>
      <c r="E82" s="215">
        <v>35.742218400687882</v>
      </c>
      <c r="F82" s="215">
        <v>36.41272570937231</v>
      </c>
      <c r="G82" s="215">
        <v>36.546861564918323</v>
      </c>
      <c r="H82" s="215">
        <v>42.050472914875321</v>
      </c>
      <c r="I82" s="215">
        <v>49.769389509888214</v>
      </c>
      <c r="J82" s="215">
        <v>51.159759243336197</v>
      </c>
      <c r="K82" s="215">
        <v>42.979621668099739</v>
      </c>
      <c r="L82" s="215">
        <v>50.691143594153054</v>
      </c>
      <c r="M82" s="215">
        <v>56.197936371453139</v>
      </c>
      <c r="N82" s="215">
        <v>55.787790197764394</v>
      </c>
      <c r="O82" s="215">
        <v>50.434823731728279</v>
      </c>
      <c r="P82" s="215">
        <v>46.945313843508174</v>
      </c>
      <c r="Q82" s="215">
        <v>42.713069647463456</v>
      </c>
      <c r="R82" s="215">
        <v>48.546087704213235</v>
      </c>
      <c r="S82" s="215">
        <v>52.690885640584689</v>
      </c>
      <c r="T82" s="215">
        <v>55.425365434221831</v>
      </c>
      <c r="U82" s="215">
        <v>49.202837489251934</v>
      </c>
      <c r="V82" s="215">
        <v>43.486758383490972</v>
      </c>
      <c r="W82" s="215">
        <v>51.738263112639714</v>
      </c>
    </row>
    <row r="83" spans="1:23" ht="12" customHeight="1" x14ac:dyDescent="0.25">
      <c r="A83" s="14" t="s">
        <v>31</v>
      </c>
      <c r="B83" s="206">
        <v>1281.1742046431641</v>
      </c>
      <c r="C83" s="206">
        <v>812.65614789337906</v>
      </c>
      <c r="D83" s="206">
        <v>863.47927773000845</v>
      </c>
      <c r="E83" s="206">
        <v>884.09888220120376</v>
      </c>
      <c r="F83" s="206">
        <v>874.49363714531387</v>
      </c>
      <c r="G83" s="206">
        <v>805.11848667239906</v>
      </c>
      <c r="H83" s="206">
        <v>860.5856405846946</v>
      </c>
      <c r="I83" s="206">
        <v>872.76792777300068</v>
      </c>
      <c r="J83" s="206">
        <v>882.64359415305239</v>
      </c>
      <c r="K83" s="206">
        <v>835.37360275150468</v>
      </c>
      <c r="L83" s="206">
        <v>752.21478933791911</v>
      </c>
      <c r="M83" s="206">
        <v>751.11367153912295</v>
      </c>
      <c r="N83" s="206">
        <v>540.84118658641432</v>
      </c>
      <c r="O83" s="206">
        <v>567.82441960447113</v>
      </c>
      <c r="P83" s="206">
        <v>552.02803095442823</v>
      </c>
      <c r="Q83" s="206">
        <v>575.43912295786777</v>
      </c>
      <c r="R83" s="206">
        <v>539.98675838349095</v>
      </c>
      <c r="S83" s="206">
        <v>611.99458297506442</v>
      </c>
      <c r="T83" s="206">
        <v>697.63972484952717</v>
      </c>
      <c r="U83" s="206">
        <v>550.9928632846088</v>
      </c>
      <c r="V83" s="206">
        <v>755.16216680997422</v>
      </c>
      <c r="W83" s="206">
        <v>795.02751504729156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142.82983662940671</v>
      </c>
      <c r="D85" s="206">
        <v>101.0796216680997</v>
      </c>
      <c r="E85" s="206">
        <v>153.8167669819432</v>
      </c>
      <c r="F85" s="206">
        <v>152.71805674978501</v>
      </c>
      <c r="G85" s="206">
        <v>99.980911435941522</v>
      </c>
      <c r="H85" s="206">
        <v>95.58615649183146</v>
      </c>
      <c r="I85" s="206">
        <v>108.7704213241616</v>
      </c>
      <c r="J85" s="206">
        <v>97.783490971625099</v>
      </c>
      <c r="K85" s="206">
        <v>96.684780739466888</v>
      </c>
      <c r="L85" s="206">
        <v>67.020120378331896</v>
      </c>
      <c r="M85" s="206">
        <v>70.31625107480653</v>
      </c>
      <c r="N85" s="206">
        <v>59.329320722269991</v>
      </c>
      <c r="O85" s="206">
        <v>62.625365434221827</v>
      </c>
      <c r="P85" s="206">
        <v>61.526741186586413</v>
      </c>
      <c r="Q85" s="206">
        <v>75.809716251074803</v>
      </c>
      <c r="R85" s="206">
        <v>70.31625107480653</v>
      </c>
      <c r="S85" s="206">
        <v>94.487446259673249</v>
      </c>
      <c r="T85" s="206">
        <v>127.4481513327601</v>
      </c>
      <c r="U85" s="206">
        <v>58.230610490111772</v>
      </c>
      <c r="V85" s="206">
        <v>74.711006018916592</v>
      </c>
      <c r="W85" s="206">
        <v>60.428030954428202</v>
      </c>
    </row>
    <row r="86" spans="1:23" ht="12" customHeight="1" x14ac:dyDescent="0.25">
      <c r="A86" s="18" t="s">
        <v>83</v>
      </c>
      <c r="B86" s="206">
        <v>4.1081685296646597</v>
      </c>
      <c r="C86" s="206">
        <v>13.351504729148751</v>
      </c>
      <c r="D86" s="206">
        <v>13.351504729148751</v>
      </c>
      <c r="E86" s="206">
        <v>21.56775580395529</v>
      </c>
      <c r="F86" s="206">
        <v>15.40558899398108</v>
      </c>
      <c r="G86" s="206">
        <v>15.40558899398108</v>
      </c>
      <c r="H86" s="206">
        <v>15.40558899398108</v>
      </c>
      <c r="I86" s="206">
        <v>14.378503869303531</v>
      </c>
      <c r="J86" s="206">
        <v>11.297420464316421</v>
      </c>
      <c r="K86" s="206">
        <v>11.297420464316421</v>
      </c>
      <c r="L86" s="206">
        <v>11.297420464316421</v>
      </c>
      <c r="M86" s="206">
        <v>12.32441960447119</v>
      </c>
      <c r="N86" s="206">
        <v>11.10429922613929</v>
      </c>
      <c r="O86" s="206">
        <v>13.050300945829751</v>
      </c>
      <c r="P86" s="206">
        <v>9.0105760963026658</v>
      </c>
      <c r="Q86" s="206">
        <v>16.09785038693035</v>
      </c>
      <c r="R86" s="206">
        <v>12.072484952708511</v>
      </c>
      <c r="S86" s="206">
        <v>13.080395528804811</v>
      </c>
      <c r="T86" s="206">
        <v>13.075752364574379</v>
      </c>
      <c r="U86" s="206">
        <v>8.0466036113499566</v>
      </c>
      <c r="V86" s="206">
        <v>15.078073946689599</v>
      </c>
      <c r="W86" s="206">
        <v>14.378503869303531</v>
      </c>
    </row>
    <row r="87" spans="1:23" ht="12" customHeight="1" x14ac:dyDescent="0.25">
      <c r="A87" s="18" t="s">
        <v>70</v>
      </c>
      <c r="B87" s="206">
        <v>0</v>
      </c>
      <c r="C87" s="206">
        <v>56.931298366294072</v>
      </c>
      <c r="D87" s="206">
        <v>57.896216680997412</v>
      </c>
      <c r="E87" s="206">
        <v>55.001461736887357</v>
      </c>
      <c r="F87" s="206">
        <v>40.527343078245913</v>
      </c>
      <c r="G87" s="206">
        <v>2.894840928632846</v>
      </c>
      <c r="H87" s="206">
        <v>51.141702493551158</v>
      </c>
      <c r="I87" s="206">
        <v>34.723129836629397</v>
      </c>
      <c r="J87" s="206">
        <v>37.728546861564922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749.88538263112628</v>
      </c>
      <c r="C88" s="206">
        <f t="shared" si="5"/>
        <v>213.72381771281169</v>
      </c>
      <c r="D88" s="206">
        <f t="shared" si="5"/>
        <v>290.45210662080825</v>
      </c>
      <c r="E88" s="206">
        <f t="shared" si="5"/>
        <v>283.8361134995701</v>
      </c>
      <c r="F88" s="206">
        <f t="shared" si="5"/>
        <v>238.57119518486678</v>
      </c>
      <c r="G88" s="206">
        <f t="shared" si="5"/>
        <v>261.69148753224431</v>
      </c>
      <c r="H88" s="206">
        <f t="shared" si="5"/>
        <v>309.44385210662057</v>
      </c>
      <c r="I88" s="206">
        <f t="shared" si="5"/>
        <v>302.51410146173686</v>
      </c>
      <c r="J88" s="206">
        <f t="shared" si="5"/>
        <v>344.27970765262245</v>
      </c>
      <c r="K88" s="206">
        <f t="shared" si="5"/>
        <v>297.30636285468614</v>
      </c>
      <c r="L88" s="206">
        <f t="shared" si="5"/>
        <v>267.76371453138427</v>
      </c>
      <c r="M88" s="206">
        <f t="shared" si="5"/>
        <v>268.58761822871884</v>
      </c>
      <c r="N88" s="206">
        <f t="shared" si="5"/>
        <v>210.06552020636286</v>
      </c>
      <c r="O88" s="206">
        <f t="shared" si="5"/>
        <v>217.22760103181429</v>
      </c>
      <c r="P88" s="206">
        <f t="shared" si="5"/>
        <v>212.45468615649185</v>
      </c>
      <c r="Q88" s="206">
        <f t="shared" si="5"/>
        <v>269.14350816852982</v>
      </c>
      <c r="R88" s="206">
        <f t="shared" si="5"/>
        <v>207.47858985382629</v>
      </c>
      <c r="S88" s="206">
        <f t="shared" si="5"/>
        <v>237.49260533104041</v>
      </c>
      <c r="T88" s="206">
        <f t="shared" si="5"/>
        <v>223.97360275150487</v>
      </c>
      <c r="U88" s="206">
        <f t="shared" si="5"/>
        <v>168.38813413585558</v>
      </c>
      <c r="V88" s="206">
        <f t="shared" si="5"/>
        <v>241.85150472914881</v>
      </c>
      <c r="W88" s="206">
        <f t="shared" si="5"/>
        <v>262.01900257953565</v>
      </c>
    </row>
    <row r="89" spans="1:23" ht="12" customHeight="1" x14ac:dyDescent="0.25">
      <c r="A89" s="18" t="s">
        <v>84</v>
      </c>
      <c r="B89" s="206">
        <v>527.18065348237315</v>
      </c>
      <c r="C89" s="206">
        <v>385.81969045571788</v>
      </c>
      <c r="D89" s="206">
        <v>400.69982803095439</v>
      </c>
      <c r="E89" s="206">
        <v>369.8767841788478</v>
      </c>
      <c r="F89" s="206">
        <v>427.27145313843511</v>
      </c>
      <c r="G89" s="206">
        <v>425.14565778159931</v>
      </c>
      <c r="H89" s="206">
        <v>389.00834049871031</v>
      </c>
      <c r="I89" s="206">
        <v>412.38177128116928</v>
      </c>
      <c r="J89" s="206">
        <v>391.55442820292348</v>
      </c>
      <c r="K89" s="206">
        <v>430.08503869303519</v>
      </c>
      <c r="L89" s="206">
        <v>406.13353396388652</v>
      </c>
      <c r="M89" s="206">
        <v>399.88538263112639</v>
      </c>
      <c r="N89" s="206">
        <v>260.34204643164219</v>
      </c>
      <c r="O89" s="206">
        <v>274.92115219260529</v>
      </c>
      <c r="P89" s="206">
        <v>269.03602751504729</v>
      </c>
      <c r="Q89" s="206">
        <v>214.38804815133281</v>
      </c>
      <c r="R89" s="206">
        <v>250.11943250214961</v>
      </c>
      <c r="S89" s="206">
        <v>266.934135855546</v>
      </c>
      <c r="T89" s="206">
        <v>333.14221840068791</v>
      </c>
      <c r="U89" s="206">
        <v>316.32751504729151</v>
      </c>
      <c r="V89" s="206">
        <v>423.52158211521919</v>
      </c>
      <c r="W89" s="206">
        <v>458.20197764402411</v>
      </c>
    </row>
    <row r="90" spans="1:23" ht="12" customHeight="1" x14ac:dyDescent="0.25">
      <c r="A90" s="14" t="s">
        <v>35</v>
      </c>
      <c r="B90" s="206">
        <v>0</v>
      </c>
      <c r="C90" s="206">
        <v>352.83748925193458</v>
      </c>
      <c r="D90" s="206">
        <v>346.36715391229569</v>
      </c>
      <c r="E90" s="206">
        <v>310.42562338779021</v>
      </c>
      <c r="F90" s="206">
        <v>356.72828890799661</v>
      </c>
      <c r="G90" s="206">
        <v>385.42562338779021</v>
      </c>
      <c r="H90" s="206">
        <v>320.95872742906272</v>
      </c>
      <c r="I90" s="206">
        <v>327.08512467755799</v>
      </c>
      <c r="J90" s="206">
        <v>291.50902837489252</v>
      </c>
      <c r="K90" s="206">
        <v>263.65004299226138</v>
      </c>
      <c r="L90" s="206">
        <v>210.14617368873601</v>
      </c>
      <c r="M90" s="206">
        <v>382.97506448839198</v>
      </c>
      <c r="N90" s="206">
        <v>319.883920894239</v>
      </c>
      <c r="O90" s="206">
        <v>390.67067927773002</v>
      </c>
      <c r="P90" s="206">
        <v>286.99484092863281</v>
      </c>
      <c r="Q90" s="206">
        <v>385.96302665520199</v>
      </c>
      <c r="R90" s="206">
        <v>342.39036973344798</v>
      </c>
      <c r="S90" s="206">
        <v>385.2536543422184</v>
      </c>
      <c r="T90" s="206">
        <v>451.15167669819431</v>
      </c>
      <c r="U90" s="206">
        <v>362.72880481513317</v>
      </c>
      <c r="V90" s="206">
        <v>388.28907996560622</v>
      </c>
      <c r="W90" s="206">
        <v>406.25305245055893</v>
      </c>
    </row>
    <row r="91" spans="1:23" ht="12" customHeight="1" x14ac:dyDescent="0.25">
      <c r="A91" s="18" t="s">
        <v>72</v>
      </c>
      <c r="B91" s="206">
        <v>0</v>
      </c>
      <c r="C91" s="206">
        <v>352.83748925193458</v>
      </c>
      <c r="D91" s="206">
        <v>346.36715391229569</v>
      </c>
      <c r="E91" s="206">
        <v>310.42562338779021</v>
      </c>
      <c r="F91" s="206">
        <v>356.72828890799661</v>
      </c>
      <c r="G91" s="206">
        <v>385.42562338779021</v>
      </c>
      <c r="H91" s="206">
        <v>320.95872742906272</v>
      </c>
      <c r="I91" s="206">
        <v>327.08512467755799</v>
      </c>
      <c r="J91" s="206">
        <v>291.50902837489252</v>
      </c>
      <c r="K91" s="206">
        <v>263.65004299226138</v>
      </c>
      <c r="L91" s="206">
        <v>210.14617368873601</v>
      </c>
      <c r="M91" s="206">
        <v>382.97506448839198</v>
      </c>
      <c r="N91" s="206">
        <v>319.883920894239</v>
      </c>
      <c r="O91" s="206">
        <v>390.67067927773002</v>
      </c>
      <c r="P91" s="206">
        <v>286.99484092863281</v>
      </c>
      <c r="Q91" s="206">
        <v>385.96302665520199</v>
      </c>
      <c r="R91" s="206">
        <v>342.39036973344798</v>
      </c>
      <c r="S91" s="206">
        <v>385.2536543422184</v>
      </c>
      <c r="T91" s="206">
        <v>451.15167669819431</v>
      </c>
      <c r="U91" s="206">
        <v>362.72880481513317</v>
      </c>
      <c r="V91" s="206">
        <v>388.28907996560622</v>
      </c>
      <c r="W91" s="206">
        <v>406.25305245055893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1315.2850386930352</v>
      </c>
      <c r="C94" s="212">
        <f t="shared" si="6"/>
        <v>1207.1601891659498</v>
      </c>
      <c r="D94" s="212">
        <f t="shared" si="6"/>
        <v>1248.0098022355974</v>
      </c>
      <c r="E94" s="212">
        <f t="shared" si="6"/>
        <v>1230.2667239896819</v>
      </c>
      <c r="F94" s="212">
        <f t="shared" si="6"/>
        <v>1267.6346517626828</v>
      </c>
      <c r="G94" s="212">
        <f t="shared" si="6"/>
        <v>1227.0909716251076</v>
      </c>
      <c r="H94" s="212">
        <f t="shared" si="6"/>
        <v>1223.5948409286325</v>
      </c>
      <c r="I94" s="212">
        <f t="shared" si="6"/>
        <v>1249.6224419604468</v>
      </c>
      <c r="J94" s="212">
        <f t="shared" si="6"/>
        <v>1225.3123817712813</v>
      </c>
      <c r="K94" s="212">
        <f t="shared" si="6"/>
        <v>1142.0032674118659</v>
      </c>
      <c r="L94" s="212">
        <f t="shared" si="6"/>
        <v>1013.0521066208081</v>
      </c>
      <c r="M94" s="212">
        <f t="shared" si="6"/>
        <v>1190.286672398968</v>
      </c>
      <c r="N94" s="212">
        <f t="shared" si="6"/>
        <v>916.51289767841763</v>
      </c>
      <c r="O94" s="212">
        <f t="shared" si="6"/>
        <v>1008.9299226139294</v>
      </c>
      <c r="P94" s="212">
        <f t="shared" si="6"/>
        <v>885.96818572656923</v>
      </c>
      <c r="Q94" s="212">
        <f t="shared" si="6"/>
        <v>1004.1152192605332</v>
      </c>
      <c r="R94" s="212">
        <f t="shared" si="6"/>
        <v>930.92321582115221</v>
      </c>
      <c r="S94" s="212">
        <f t="shared" si="6"/>
        <v>1049.9391229578675</v>
      </c>
      <c r="T94" s="212">
        <f t="shared" si="6"/>
        <v>1204.2167669819432</v>
      </c>
      <c r="U94" s="212">
        <f t="shared" si="6"/>
        <v>962.92450558899395</v>
      </c>
      <c r="V94" s="212">
        <f t="shared" si="6"/>
        <v>1186.9380051590715</v>
      </c>
      <c r="W94" s="212">
        <f t="shared" si="6"/>
        <v>1253.0188306104901</v>
      </c>
    </row>
    <row r="95" spans="1:23" ht="12" customHeight="1" x14ac:dyDescent="0.25">
      <c r="A95" s="24" t="s">
        <v>46</v>
      </c>
      <c r="B95" s="215">
        <f>CHI!B58</f>
        <v>531.28882201203783</v>
      </c>
      <c r="C95" s="215">
        <f>CHI!C58</f>
        <v>1064.084350816853</v>
      </c>
      <c r="D95" s="215">
        <f>CHI!D58</f>
        <v>1049.052966466036</v>
      </c>
      <c r="E95" s="215">
        <f>CHI!E58</f>
        <v>1054.67067927773</v>
      </c>
      <c r="F95" s="215">
        <f>CHI!F58</f>
        <v>1102.2570937231301</v>
      </c>
      <c r="G95" s="215">
        <f>CHI!G58</f>
        <v>1010.09845227859</v>
      </c>
      <c r="H95" s="215">
        <f>CHI!H58</f>
        <v>978.83112639724845</v>
      </c>
      <c r="I95" s="215">
        <f>CHI!I58</f>
        <v>1015.539036973345</v>
      </c>
      <c r="J95" s="215">
        <f>CHI!J58</f>
        <v>947.24178847807389</v>
      </c>
      <c r="K95" s="215">
        <f>CHI!K58</f>
        <v>901.4306104901118</v>
      </c>
      <c r="L95" s="215">
        <f>CHI!L58</f>
        <v>778.84780739466896</v>
      </c>
      <c r="M95" s="215">
        <f>CHI!M58</f>
        <v>933.9877901977643</v>
      </c>
      <c r="N95" s="215">
        <f>CHI!N58</f>
        <v>694.36835769561458</v>
      </c>
      <c r="O95" s="215">
        <f>CHI!O58</f>
        <v>805.21848667239897</v>
      </c>
      <c r="P95" s="215">
        <f>CHI!P58</f>
        <v>685.81762682717113</v>
      </c>
      <c r="Q95" s="215">
        <f>CHI!Q58</f>
        <v>781.58486672398976</v>
      </c>
      <c r="R95" s="215">
        <f>CHI!R58</f>
        <v>734.00988822012039</v>
      </c>
      <c r="S95" s="215">
        <f>CHI!S58</f>
        <v>826.73645743766122</v>
      </c>
      <c r="T95" s="215">
        <f>CHI!T58</f>
        <v>949.90498710232168</v>
      </c>
      <c r="U95" s="215">
        <f>CHI!U58</f>
        <v>799.63791917454841</v>
      </c>
      <c r="V95" s="215">
        <f>CHI!V58</f>
        <v>962.2775580395529</v>
      </c>
      <c r="W95" s="215">
        <f>CHI!W58</f>
        <v>1003.82562338779</v>
      </c>
    </row>
    <row r="96" spans="1:23" ht="12" customHeight="1" x14ac:dyDescent="0.25">
      <c r="A96" s="21" t="s">
        <v>29</v>
      </c>
      <c r="B96" s="209">
        <v>783.99621668099735</v>
      </c>
      <c r="C96" s="209">
        <v>143.07583834909678</v>
      </c>
      <c r="D96" s="209">
        <v>198.95683576956139</v>
      </c>
      <c r="E96" s="209">
        <v>175.59604471195189</v>
      </c>
      <c r="F96" s="209">
        <v>165.3775580395527</v>
      </c>
      <c r="G96" s="209">
        <v>216.99251934651761</v>
      </c>
      <c r="H96" s="209">
        <v>244.76371453138404</v>
      </c>
      <c r="I96" s="209">
        <v>234.08340498710186</v>
      </c>
      <c r="J96" s="209">
        <v>278.07059329320737</v>
      </c>
      <c r="K96" s="209">
        <v>240.57265692175406</v>
      </c>
      <c r="L96" s="209">
        <v>234.20429922613914</v>
      </c>
      <c r="M96" s="209">
        <v>256.2988822012037</v>
      </c>
      <c r="N96" s="209">
        <v>222.14453998280305</v>
      </c>
      <c r="O96" s="209">
        <v>203.71143594153045</v>
      </c>
      <c r="P96" s="209">
        <v>200.15055889939811</v>
      </c>
      <c r="Q96" s="209">
        <v>222.53035253654343</v>
      </c>
      <c r="R96" s="209">
        <v>196.91332760103182</v>
      </c>
      <c r="S96" s="209">
        <v>223.20266552020632</v>
      </c>
      <c r="T96" s="209">
        <v>254.31177987962155</v>
      </c>
      <c r="U96" s="209">
        <v>163.28658641444554</v>
      </c>
      <c r="V96" s="209">
        <v>224.66044711951861</v>
      </c>
      <c r="W96" s="209">
        <v>249.19320722270015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16663.517399881166</v>
      </c>
      <c r="C98" s="205">
        <f t="shared" si="7"/>
        <v>15692.732712033183</v>
      </c>
      <c r="D98" s="205">
        <f t="shared" si="7"/>
        <v>17282.535045060042</v>
      </c>
      <c r="E98" s="205">
        <f t="shared" si="7"/>
        <v>16321.128147691168</v>
      </c>
      <c r="F98" s="205">
        <f t="shared" si="7"/>
        <v>16819.460829240936</v>
      </c>
      <c r="G98" s="205">
        <f t="shared" si="7"/>
        <v>16701.191690206451</v>
      </c>
      <c r="H98" s="205">
        <f t="shared" si="7"/>
        <v>17360.572050812647</v>
      </c>
      <c r="I98" s="205">
        <f t="shared" si="7"/>
        <v>17209.185224639165</v>
      </c>
      <c r="J98" s="205">
        <f t="shared" si="7"/>
        <v>16854.341188464285</v>
      </c>
      <c r="K98" s="205">
        <f t="shared" si="7"/>
        <v>13893.501169594225</v>
      </c>
      <c r="L98" s="205">
        <f t="shared" si="7"/>
        <v>14639.190572514723</v>
      </c>
      <c r="M98" s="205">
        <f t="shared" si="7"/>
        <v>14649.265814259667</v>
      </c>
      <c r="N98" s="205">
        <f t="shared" si="7"/>
        <v>14578.112389902977</v>
      </c>
      <c r="O98" s="205">
        <f t="shared" si="7"/>
        <v>14430.355876675818</v>
      </c>
      <c r="P98" s="205">
        <f t="shared" si="7"/>
        <v>14989.557133680626</v>
      </c>
      <c r="Q98" s="205">
        <f t="shared" si="7"/>
        <v>15145.246831890445</v>
      </c>
      <c r="R98" s="205">
        <f t="shared" si="7"/>
        <v>15660.7268112701</v>
      </c>
      <c r="S98" s="205">
        <f t="shared" si="7"/>
        <v>16334.911812056422</v>
      </c>
      <c r="T98" s="205">
        <f t="shared" si="7"/>
        <v>16922.249591351199</v>
      </c>
      <c r="U98" s="205">
        <f t="shared" si="7"/>
        <v>15097.39582637549</v>
      </c>
      <c r="V98" s="205">
        <f t="shared" si="7"/>
        <v>14302.53194006165</v>
      </c>
      <c r="W98" s="205">
        <f t="shared" si="7"/>
        <v>16539.59562587057</v>
      </c>
    </row>
    <row r="99" spans="1:23" ht="12" customHeight="1" x14ac:dyDescent="0.25">
      <c r="A99" s="25" t="s">
        <v>16</v>
      </c>
      <c r="B99" s="211">
        <f>ISI!B$54</f>
        <v>6930.0595896520972</v>
      </c>
      <c r="C99" s="211">
        <f>ISI!C$54</f>
        <v>6954.8364991121325</v>
      </c>
      <c r="D99" s="211">
        <f>ISI!D$54</f>
        <v>8304.6242069476211</v>
      </c>
      <c r="E99" s="211">
        <f>ISI!E$54</f>
        <v>8455.7711565358295</v>
      </c>
      <c r="F99" s="211">
        <f>ISI!F$54</f>
        <v>8789.9051895663943</v>
      </c>
      <c r="G99" s="211">
        <f>ISI!G$54</f>
        <v>8253.8408773161154</v>
      </c>
      <c r="H99" s="211">
        <f>ISI!H$54</f>
        <v>9312.8558405989243</v>
      </c>
      <c r="I99" s="211">
        <f>ISI!I$54</f>
        <v>8949.9114686039211</v>
      </c>
      <c r="J99" s="211">
        <f>ISI!J$54</f>
        <v>8402.1946412431098</v>
      </c>
      <c r="K99" s="211">
        <f>ISI!K$54</f>
        <v>7064.8498532196636</v>
      </c>
      <c r="L99" s="211">
        <f>ISI!L$54</f>
        <v>8382.737911667331</v>
      </c>
      <c r="M99" s="211">
        <f>ISI!M$54</f>
        <v>7688.7591547594793</v>
      </c>
      <c r="N99" s="211">
        <f>ISI!N$54</f>
        <v>8093.1748575598767</v>
      </c>
      <c r="O99" s="211">
        <f>ISI!O$54</f>
        <v>7982.7802113336575</v>
      </c>
      <c r="P99" s="211">
        <f>ISI!P$54</f>
        <v>8514.7248228242479</v>
      </c>
      <c r="Q99" s="211">
        <f>ISI!Q$54</f>
        <v>8173.315428021031</v>
      </c>
      <c r="R99" s="211">
        <f>ISI!R$54</f>
        <v>8564.6708706904337</v>
      </c>
      <c r="S99" s="211">
        <f>ISI!S$54</f>
        <v>8908.9391536294843</v>
      </c>
      <c r="T99" s="211">
        <f>ISI!T$54</f>
        <v>8791.9285578855124</v>
      </c>
      <c r="U99" s="211">
        <f>ISI!U$54</f>
        <v>7166.2771677906667</v>
      </c>
      <c r="V99" s="211">
        <f>ISI!V$54</f>
        <v>6347.817529389089</v>
      </c>
      <c r="W99" s="211">
        <f>ISI!W$54</f>
        <v>8504.7324813254163</v>
      </c>
    </row>
    <row r="100" spans="1:23" ht="12" customHeight="1" x14ac:dyDescent="0.25">
      <c r="A100" s="14" t="s">
        <v>41</v>
      </c>
      <c r="B100" s="206">
        <f>ISI!B$55</f>
        <v>6859.2167075120715</v>
      </c>
      <c r="C100" s="206">
        <f>ISI!C$55</f>
        <v>6884.3465459728923</v>
      </c>
      <c r="D100" s="206">
        <f>ISI!D$55</f>
        <v>8223.8995329700301</v>
      </c>
      <c r="E100" s="206">
        <f>ISI!E$55</f>
        <v>8379.7496737443835</v>
      </c>
      <c r="F100" s="206">
        <f>ISI!F$55</f>
        <v>8699.708242245968</v>
      </c>
      <c r="G100" s="206">
        <f>ISI!G$55</f>
        <v>8162.3321569587042</v>
      </c>
      <c r="H100" s="206">
        <f>ISI!H$55</f>
        <v>9219.3212882944026</v>
      </c>
      <c r="I100" s="206">
        <f>ISI!I$55</f>
        <v>8856.1458812160508</v>
      </c>
      <c r="J100" s="206">
        <f>ISI!J$55</f>
        <v>8306.6044527338399</v>
      </c>
      <c r="K100" s="206">
        <f>ISI!K$55</f>
        <v>7014.3761511515131</v>
      </c>
      <c r="L100" s="206">
        <f>ISI!L$55</f>
        <v>8300.7251409849741</v>
      </c>
      <c r="M100" s="206">
        <f>ISI!M$55</f>
        <v>7594.0958488068718</v>
      </c>
      <c r="N100" s="206">
        <f>ISI!N$55</f>
        <v>8001.8328602353376</v>
      </c>
      <c r="O100" s="206">
        <f>ISI!O$55</f>
        <v>7902.743000412871</v>
      </c>
      <c r="P100" s="206">
        <f>ISI!P$55</f>
        <v>8427.6772450787666</v>
      </c>
      <c r="Q100" s="206">
        <f>ISI!Q$55</f>
        <v>8096.8836076316557</v>
      </c>
      <c r="R100" s="206">
        <f>ISI!R$55</f>
        <v>8494.8020358846061</v>
      </c>
      <c r="S100" s="206">
        <f>ISI!S$55</f>
        <v>8826.3331669852414</v>
      </c>
      <c r="T100" s="206">
        <f>ISI!T$55</f>
        <v>8732.7245764656327</v>
      </c>
      <c r="U100" s="206">
        <f>ISI!U$55</f>
        <v>7103.1521223307691</v>
      </c>
      <c r="V100" s="206">
        <f>ISI!V$55</f>
        <v>6313.3319285035795</v>
      </c>
      <c r="W100" s="206">
        <f>ISI!W$55</f>
        <v>8456.8018182047417</v>
      </c>
    </row>
    <row r="101" spans="1:23" ht="12" customHeight="1" x14ac:dyDescent="0.25">
      <c r="A101" s="14" t="s">
        <v>42</v>
      </c>
      <c r="B101" s="206">
        <f>ISI!B$56</f>
        <v>70.842882140025381</v>
      </c>
      <c r="C101" s="206">
        <f>ISI!C$56</f>
        <v>70.48995313923993</v>
      </c>
      <c r="D101" s="206">
        <f>ISI!D$56</f>
        <v>80.724673977591706</v>
      </c>
      <c r="E101" s="206">
        <f>ISI!E$56</f>
        <v>76.021482791445408</v>
      </c>
      <c r="F101" s="206">
        <f>ISI!F$56</f>
        <v>90.196947320425906</v>
      </c>
      <c r="G101" s="206">
        <f>ISI!G$56</f>
        <v>91.508720357410638</v>
      </c>
      <c r="H101" s="206">
        <f>ISI!H$56</f>
        <v>93.534552304521611</v>
      </c>
      <c r="I101" s="206">
        <f>ISI!I$56</f>
        <v>93.765587387870355</v>
      </c>
      <c r="J101" s="206">
        <f>ISI!J$56</f>
        <v>95.590188509270419</v>
      </c>
      <c r="K101" s="206">
        <f>ISI!K$56</f>
        <v>50.473702068150729</v>
      </c>
      <c r="L101" s="206">
        <f>ISI!L$56</f>
        <v>82.012770682357029</v>
      </c>
      <c r="M101" s="206">
        <f>ISI!M$56</f>
        <v>94.663305952607629</v>
      </c>
      <c r="N101" s="206">
        <f>ISI!N$56</f>
        <v>91.341997324539093</v>
      </c>
      <c r="O101" s="206">
        <f>ISI!O$56</f>
        <v>80.037210920786336</v>
      </c>
      <c r="P101" s="206">
        <f>ISI!P$56</f>
        <v>87.04757774548159</v>
      </c>
      <c r="Q101" s="206">
        <f>ISI!Q$56</f>
        <v>76.43182038937519</v>
      </c>
      <c r="R101" s="206">
        <f>ISI!R$56</f>
        <v>69.868834805826978</v>
      </c>
      <c r="S101" s="206">
        <f>ISI!S$56</f>
        <v>82.60598664424208</v>
      </c>
      <c r="T101" s="206">
        <f>ISI!T$56</f>
        <v>59.203981419879199</v>
      </c>
      <c r="U101" s="206">
        <f>ISI!U$56</f>
        <v>63.125045459897549</v>
      </c>
      <c r="V101" s="206">
        <f>ISI!V$56</f>
        <v>34.485600885509285</v>
      </c>
      <c r="W101" s="206">
        <f>ISI!W$56</f>
        <v>47.930663120674133</v>
      </c>
    </row>
    <row r="102" spans="1:23" ht="12" customHeight="1" x14ac:dyDescent="0.25">
      <c r="A102" s="13" t="s">
        <v>20</v>
      </c>
      <c r="B102" s="207">
        <f>NFM!B$73</f>
        <v>274.61587882118647</v>
      </c>
      <c r="C102" s="207">
        <f>NFM!C$73</f>
        <v>248.79627184609268</v>
      </c>
      <c r="D102" s="207">
        <f>NFM!D$73</f>
        <v>305.53654715623054</v>
      </c>
      <c r="E102" s="207">
        <f>NFM!E$73</f>
        <v>295.81669726031924</v>
      </c>
      <c r="F102" s="207">
        <f>NFM!F$73</f>
        <v>360.98247505663556</v>
      </c>
      <c r="G102" s="207">
        <f>NFM!G$73</f>
        <v>357.66907648463905</v>
      </c>
      <c r="H102" s="207">
        <f>NFM!H$73</f>
        <v>335.15052544201961</v>
      </c>
      <c r="I102" s="207">
        <f>NFM!I$73</f>
        <v>332.52792921028225</v>
      </c>
      <c r="J102" s="207">
        <f>NFM!J$73</f>
        <v>357.93852479745635</v>
      </c>
      <c r="K102" s="207">
        <f>NFM!K$73</f>
        <v>301.19682593712139</v>
      </c>
      <c r="L102" s="207">
        <f>NFM!L$73</f>
        <v>351.008976724413</v>
      </c>
      <c r="M102" s="207">
        <f>NFM!M$73</f>
        <v>352.33656815870745</v>
      </c>
      <c r="N102" s="207">
        <f>NFM!N$73</f>
        <v>349.06963651599921</v>
      </c>
      <c r="O102" s="207">
        <f>NFM!O$73</f>
        <v>343.57309930097483</v>
      </c>
      <c r="P102" s="207">
        <f>NFM!P$73</f>
        <v>348.24551500269308</v>
      </c>
      <c r="Q102" s="207">
        <f>NFM!Q$73</f>
        <v>367.67339292409468</v>
      </c>
      <c r="R102" s="207">
        <f>NFM!R$73</f>
        <v>361.78139546319028</v>
      </c>
      <c r="S102" s="207">
        <f>NFM!S$73</f>
        <v>381.29005369499862</v>
      </c>
      <c r="T102" s="207">
        <f>NFM!T$73</f>
        <v>365.19108365794693</v>
      </c>
      <c r="U102" s="207">
        <f>NFM!U$73</f>
        <v>367.20798350862555</v>
      </c>
      <c r="V102" s="207">
        <f>NFM!V$73</f>
        <v>329.12015383959306</v>
      </c>
      <c r="W102" s="207">
        <f>NFM!W$73</f>
        <v>370.90753490900534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261.38092483919672</v>
      </c>
      <c r="C104" s="206">
        <f>NFM!C$75</f>
        <v>229.23541345777898</v>
      </c>
      <c r="D104" s="206">
        <f>NFM!D$75</f>
        <v>268.53284148882165</v>
      </c>
      <c r="E104" s="206">
        <f>NFM!E$75</f>
        <v>268.65513068629605</v>
      </c>
      <c r="F104" s="206">
        <f>NFM!F$75</f>
        <v>326.10155746523634</v>
      </c>
      <c r="G104" s="206">
        <f>NFM!G$75</f>
        <v>331.91018510989318</v>
      </c>
      <c r="H104" s="206">
        <f>NFM!H$75</f>
        <v>305.68325754923376</v>
      </c>
      <c r="I104" s="206">
        <f>NFM!I$75</f>
        <v>301.74700192640819</v>
      </c>
      <c r="J104" s="206">
        <f>NFM!J$75</f>
        <v>327.2620622683628</v>
      </c>
      <c r="K104" s="206">
        <f>NFM!K$75</f>
        <v>289.10735935593402</v>
      </c>
      <c r="L104" s="206">
        <f>NFM!L$75</f>
        <v>335.41159798390845</v>
      </c>
      <c r="M104" s="206">
        <f>NFM!M$75</f>
        <v>341.42615475293445</v>
      </c>
      <c r="N104" s="206">
        <f>NFM!N$75</f>
        <v>333.83286402528472</v>
      </c>
      <c r="O104" s="206">
        <f>NFM!O$75</f>
        <v>337.11385433012998</v>
      </c>
      <c r="P104" s="206">
        <f>NFM!P$75</f>
        <v>336.65574053125283</v>
      </c>
      <c r="Q104" s="206">
        <f>NFM!Q$75</f>
        <v>353.9803203997576</v>
      </c>
      <c r="R104" s="206">
        <f>NFM!R$75</f>
        <v>344.32129381867423</v>
      </c>
      <c r="S104" s="206">
        <f>NFM!S$75</f>
        <v>351.35393092879394</v>
      </c>
      <c r="T104" s="206">
        <f>NFM!T$75</f>
        <v>348.9409622337177</v>
      </c>
      <c r="U104" s="206">
        <f>NFM!U$75</f>
        <v>341.64434583148591</v>
      </c>
      <c r="V104" s="206">
        <f>NFM!V$75</f>
        <v>297.96179892032882</v>
      </c>
      <c r="W104" s="206">
        <f>NFM!W$75</f>
        <v>334.52479226120516</v>
      </c>
    </row>
    <row r="105" spans="1:23" ht="12" customHeight="1" x14ac:dyDescent="0.25">
      <c r="A105" s="26" t="s">
        <v>44</v>
      </c>
      <c r="B105" s="213">
        <f>NFM!B$76</f>
        <v>261.38092483919672</v>
      </c>
      <c r="C105" s="213">
        <f>NFM!C$76</f>
        <v>229.23541345777898</v>
      </c>
      <c r="D105" s="213">
        <f>NFM!D$76</f>
        <v>268.53284148882165</v>
      </c>
      <c r="E105" s="213">
        <f>NFM!E$76</f>
        <v>268.65513068629605</v>
      </c>
      <c r="F105" s="213">
        <f>NFM!F$76</f>
        <v>326.10155746523634</v>
      </c>
      <c r="G105" s="213">
        <f>NFM!G$76</f>
        <v>331.91018510989318</v>
      </c>
      <c r="H105" s="213">
        <f>NFM!H$76</f>
        <v>305.68325754923376</v>
      </c>
      <c r="I105" s="213">
        <f>NFM!I$76</f>
        <v>301.74700192640819</v>
      </c>
      <c r="J105" s="213">
        <f>NFM!J$76</f>
        <v>327.2620622683628</v>
      </c>
      <c r="K105" s="213">
        <f>NFM!K$76</f>
        <v>289.10735935593402</v>
      </c>
      <c r="L105" s="213">
        <f>NFM!L$76</f>
        <v>335.41159798390845</v>
      </c>
      <c r="M105" s="213">
        <f>NFM!M$76</f>
        <v>341.42615475293445</v>
      </c>
      <c r="N105" s="213">
        <f>NFM!N$76</f>
        <v>333.83286402528472</v>
      </c>
      <c r="O105" s="213">
        <f>NFM!O$76</f>
        <v>337.11385433012998</v>
      </c>
      <c r="P105" s="213">
        <f>NFM!P$76</f>
        <v>336.65574053125283</v>
      </c>
      <c r="Q105" s="213">
        <f>NFM!Q$76</f>
        <v>353.9803203997576</v>
      </c>
      <c r="R105" s="213">
        <f>NFM!R$76</f>
        <v>344.32129381867423</v>
      </c>
      <c r="S105" s="213">
        <f>NFM!S$76</f>
        <v>351.35393092879394</v>
      </c>
      <c r="T105" s="213">
        <f>NFM!T$76</f>
        <v>348.9409622337177</v>
      </c>
      <c r="U105" s="213">
        <f>NFM!U$76</f>
        <v>341.64434583148591</v>
      </c>
      <c r="V105" s="213">
        <f>NFM!V$76</f>
        <v>297.96179892032882</v>
      </c>
      <c r="W105" s="213">
        <f>NFM!W$76</f>
        <v>334.52479226120516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13.234953981989731</v>
      </c>
      <c r="C107" s="206">
        <f>NFM!C$78</f>
        <v>19.560858388313701</v>
      </c>
      <c r="D107" s="206">
        <f>NFM!D$78</f>
        <v>37.00370566740888</v>
      </c>
      <c r="E107" s="206">
        <f>NFM!E$78</f>
        <v>27.161566574023212</v>
      </c>
      <c r="F107" s="206">
        <f>NFM!F$78</f>
        <v>34.880917591399225</v>
      </c>
      <c r="G107" s="206">
        <f>NFM!G$78</f>
        <v>25.758891374745886</v>
      </c>
      <c r="H107" s="206">
        <f>NFM!H$78</f>
        <v>29.467267892785873</v>
      </c>
      <c r="I107" s="206">
        <f>NFM!I$78</f>
        <v>30.780927283874075</v>
      </c>
      <c r="J107" s="206">
        <f>NFM!J$78</f>
        <v>30.676462529093545</v>
      </c>
      <c r="K107" s="206">
        <f>NFM!K$78</f>
        <v>12.089466581187352</v>
      </c>
      <c r="L107" s="206">
        <f>NFM!L$78</f>
        <v>15.597378740504537</v>
      </c>
      <c r="M107" s="206">
        <f>NFM!M$78</f>
        <v>10.91041340577301</v>
      </c>
      <c r="N107" s="206">
        <f>NFM!N$78</f>
        <v>15.236772490714488</v>
      </c>
      <c r="O107" s="206">
        <f>NFM!O$78</f>
        <v>6.459244970844833</v>
      </c>
      <c r="P107" s="206">
        <f>NFM!P$78</f>
        <v>11.58977447144027</v>
      </c>
      <c r="Q107" s="206">
        <f>NFM!Q$78</f>
        <v>13.693072524337058</v>
      </c>
      <c r="R107" s="206">
        <f>NFM!R$78</f>
        <v>17.460101644516016</v>
      </c>
      <c r="S107" s="206">
        <f>NFM!S$78</f>
        <v>29.936122766204655</v>
      </c>
      <c r="T107" s="206">
        <f>NFM!T$78</f>
        <v>16.250121424229221</v>
      </c>
      <c r="U107" s="206">
        <f>NFM!U$78</f>
        <v>25.563637677139639</v>
      </c>
      <c r="V107" s="206">
        <f>NFM!V$78</f>
        <v>31.158354919264227</v>
      </c>
      <c r="W107" s="206">
        <f>NFM!W$78</f>
        <v>36.38274264780015</v>
      </c>
    </row>
    <row r="108" spans="1:23" ht="12" customHeight="1" x14ac:dyDescent="0.25">
      <c r="A108" s="13" t="s">
        <v>21</v>
      </c>
      <c r="B108" s="207">
        <f>CHI!B$79</f>
        <v>2757.9553308189279</v>
      </c>
      <c r="C108" s="207">
        <f>CHI!C$79</f>
        <v>2780.9445780073138</v>
      </c>
      <c r="D108" s="207">
        <f>CHI!D$79</f>
        <v>2932.3458569773079</v>
      </c>
      <c r="E108" s="207">
        <f>CHI!E$79</f>
        <v>2361.6121969898977</v>
      </c>
      <c r="F108" s="207">
        <f>CHI!F$79</f>
        <v>2415.7719611574562</v>
      </c>
      <c r="G108" s="207">
        <f>CHI!G$79</f>
        <v>2449.016728611582</v>
      </c>
      <c r="H108" s="207">
        <f>CHI!H$79</f>
        <v>2088.5931637999461</v>
      </c>
      <c r="I108" s="207">
        <f>CHI!I$79</f>
        <v>2255.0037407987365</v>
      </c>
      <c r="J108" s="207">
        <f>CHI!J$79</f>
        <v>2390.2471728126065</v>
      </c>
      <c r="K108" s="207">
        <f>CHI!K$79</f>
        <v>1952.636020331101</v>
      </c>
      <c r="L108" s="207">
        <f>CHI!L$79</f>
        <v>1863.0274730047399</v>
      </c>
      <c r="M108" s="207">
        <f>CHI!M$79</f>
        <v>2078.629101698853</v>
      </c>
      <c r="N108" s="207">
        <f>CHI!N$79</f>
        <v>2076.8803953959382</v>
      </c>
      <c r="O108" s="207">
        <f>CHI!O$79</f>
        <v>1755.8891627673117</v>
      </c>
      <c r="P108" s="207">
        <f>CHI!P$79</f>
        <v>1530.0632883295189</v>
      </c>
      <c r="Q108" s="207">
        <f>CHI!Q$79</f>
        <v>1862.7082297346849</v>
      </c>
      <c r="R108" s="207">
        <f>CHI!R$79</f>
        <v>1921.649040668907</v>
      </c>
      <c r="S108" s="207">
        <f>CHI!S$79</f>
        <v>2016.6252102171402</v>
      </c>
      <c r="T108" s="207">
        <f>CHI!T$79</f>
        <v>2725.2789485222784</v>
      </c>
      <c r="U108" s="207">
        <f>CHI!U$79</f>
        <v>2482.0889559811008</v>
      </c>
      <c r="V108" s="207">
        <f>CHI!V$79</f>
        <v>2503.0287996435</v>
      </c>
      <c r="W108" s="207">
        <f>CHI!W$79</f>
        <v>2611.9834049807209</v>
      </c>
    </row>
    <row r="109" spans="1:23" ht="12" customHeight="1" x14ac:dyDescent="0.25">
      <c r="A109" s="14" t="s">
        <v>57</v>
      </c>
      <c r="B109" s="206">
        <f>CHI!B$80</f>
        <v>2463.7922939967498</v>
      </c>
      <c r="C109" s="206">
        <f>CHI!C$80</f>
        <v>2445.9471484654769</v>
      </c>
      <c r="D109" s="206">
        <f>CHI!D$80</f>
        <v>2596.2733598976265</v>
      </c>
      <c r="E109" s="206">
        <f>CHI!E$80</f>
        <v>2207.7684391032776</v>
      </c>
      <c r="F109" s="206">
        <f>CHI!F$80</f>
        <v>2295.7873789396199</v>
      </c>
      <c r="G109" s="206">
        <f>CHI!G$80</f>
        <v>2294.4372121340971</v>
      </c>
      <c r="H109" s="206">
        <f>CHI!H$80</f>
        <v>1945.7388776712669</v>
      </c>
      <c r="I109" s="206">
        <f>CHI!I$80</f>
        <v>2103.8279533279151</v>
      </c>
      <c r="J109" s="206">
        <f>CHI!J$80</f>
        <v>2281.3520989667149</v>
      </c>
      <c r="K109" s="206">
        <f>CHI!K$80</f>
        <v>1862.8210776389619</v>
      </c>
      <c r="L109" s="206">
        <f>CHI!L$80</f>
        <v>1754.6481344214942</v>
      </c>
      <c r="M109" s="206">
        <f>CHI!M$80</f>
        <v>1986.6055342187324</v>
      </c>
      <c r="N109" s="206">
        <f>CHI!N$80</f>
        <v>1813.0977509149773</v>
      </c>
      <c r="O109" s="206">
        <f>CHI!O$80</f>
        <v>1634.9728003538053</v>
      </c>
      <c r="P109" s="206">
        <f>CHI!P$80</f>
        <v>1293.9163467470396</v>
      </c>
      <c r="Q109" s="206">
        <f>CHI!Q$80</f>
        <v>1702.1657252025607</v>
      </c>
      <c r="R109" s="206">
        <f>CHI!R$80</f>
        <v>1725.188116096052</v>
      </c>
      <c r="S109" s="206">
        <f>CHI!S$80</f>
        <v>1821.3771745122617</v>
      </c>
      <c r="T109" s="206">
        <f>CHI!T$80</f>
        <v>2460.8750140702132</v>
      </c>
      <c r="U109" s="206">
        <f>CHI!U$80</f>
        <v>2251.314809383804</v>
      </c>
      <c r="V109" s="206">
        <f>CHI!V$80</f>
        <v>2239.0998548055841</v>
      </c>
      <c r="W109" s="206">
        <f>CHI!W$80</f>
        <v>2371.304695635527</v>
      </c>
    </row>
    <row r="110" spans="1:23" ht="12" customHeight="1" x14ac:dyDescent="0.25">
      <c r="A110" s="14" t="s">
        <v>47</v>
      </c>
      <c r="B110" s="206">
        <f>CHI!B$81</f>
        <v>228.86616922776426</v>
      </c>
      <c r="C110" s="206">
        <f>CHI!C$81</f>
        <v>258.90390815182911</v>
      </c>
      <c r="D110" s="206">
        <f>CHI!D$81</f>
        <v>274.83030089060276</v>
      </c>
      <c r="E110" s="206">
        <f>CHI!E$81</f>
        <v>116.3036819491266</v>
      </c>
      <c r="F110" s="206">
        <f>CHI!F$81</f>
        <v>98.61552008202618</v>
      </c>
      <c r="G110" s="206">
        <f>CHI!G$81</f>
        <v>122.7907881685553</v>
      </c>
      <c r="H110" s="206">
        <f>CHI!H$81</f>
        <v>110.74161415052605</v>
      </c>
      <c r="I110" s="206">
        <f>CHI!I$81</f>
        <v>115.43499096363605</v>
      </c>
      <c r="J110" s="206">
        <f>CHI!J$81</f>
        <v>63.506685564390011</v>
      </c>
      <c r="K110" s="206">
        <f>CHI!K$81</f>
        <v>39.710418671617923</v>
      </c>
      <c r="L110" s="206">
        <f>CHI!L$81</f>
        <v>45.288223783925496</v>
      </c>
      <c r="M110" s="206">
        <f>CHI!M$81</f>
        <v>31.246359849546984</v>
      </c>
      <c r="N110" s="206">
        <f>CHI!N$81</f>
        <v>201.79829338390829</v>
      </c>
      <c r="O110" s="206">
        <f>CHI!O$81</f>
        <v>115.4201262013931</v>
      </c>
      <c r="P110" s="206">
        <f>CHI!P$81</f>
        <v>213.3344727678689</v>
      </c>
      <c r="Q110" s="206">
        <f>CHI!Q$81</f>
        <v>119.87283881044898</v>
      </c>
      <c r="R110" s="206">
        <f>CHI!R$81</f>
        <v>154.82378323322845</v>
      </c>
      <c r="S110" s="206">
        <f>CHI!S$81</f>
        <v>151.42166208362278</v>
      </c>
      <c r="T110" s="206">
        <f>CHI!T$81</f>
        <v>182.70927217058434</v>
      </c>
      <c r="U110" s="206">
        <f>CHI!U$81</f>
        <v>153.59466928248881</v>
      </c>
      <c r="V110" s="206">
        <f>CHI!V$81</f>
        <v>188.12520817375201</v>
      </c>
      <c r="W110" s="206">
        <f>CHI!W$81</f>
        <v>165.18550096451958</v>
      </c>
    </row>
    <row r="111" spans="1:23" ht="12" customHeight="1" x14ac:dyDescent="0.25">
      <c r="A111" s="14" t="s">
        <v>48</v>
      </c>
      <c r="B111" s="206">
        <f>CHI!B$82</f>
        <v>65.296867594413854</v>
      </c>
      <c r="C111" s="206">
        <f>CHI!C$82</f>
        <v>76.093521390007808</v>
      </c>
      <c r="D111" s="206">
        <f>CHI!D$82</f>
        <v>61.242196189078832</v>
      </c>
      <c r="E111" s="206">
        <f>CHI!E$82</f>
        <v>37.540075937493498</v>
      </c>
      <c r="F111" s="206">
        <f>CHI!F$82</f>
        <v>21.369062135809891</v>
      </c>
      <c r="G111" s="206">
        <f>CHI!G$82</f>
        <v>31.788728308930001</v>
      </c>
      <c r="H111" s="206">
        <f>CHI!H$82</f>
        <v>32.112671978153273</v>
      </c>
      <c r="I111" s="206">
        <f>CHI!I$82</f>
        <v>35.740796507185287</v>
      </c>
      <c r="J111" s="206">
        <f>CHI!J$82</f>
        <v>45.388388281501797</v>
      </c>
      <c r="K111" s="206">
        <f>CHI!K$82</f>
        <v>50.104524020521353</v>
      </c>
      <c r="L111" s="206">
        <f>CHI!L$82</f>
        <v>63.091114799320259</v>
      </c>
      <c r="M111" s="206">
        <f>CHI!M$82</f>
        <v>60.777207630573642</v>
      </c>
      <c r="N111" s="206">
        <f>CHI!N$82</f>
        <v>61.984351097052638</v>
      </c>
      <c r="O111" s="206">
        <f>CHI!O$82</f>
        <v>5.4962362121135211</v>
      </c>
      <c r="P111" s="206">
        <f>CHI!P$82</f>
        <v>22.812468814610469</v>
      </c>
      <c r="Q111" s="206">
        <f>CHI!Q$82</f>
        <v>40.669665721675408</v>
      </c>
      <c r="R111" s="206">
        <f>CHI!R$82</f>
        <v>41.637141339626631</v>
      </c>
      <c r="S111" s="206">
        <f>CHI!S$82</f>
        <v>43.826373621255662</v>
      </c>
      <c r="T111" s="206">
        <f>CHI!T$82</f>
        <v>81.694662281480603</v>
      </c>
      <c r="U111" s="206">
        <f>CHI!U$82</f>
        <v>77.179477314808125</v>
      </c>
      <c r="V111" s="206">
        <f>CHI!V$82</f>
        <v>75.803736664163665</v>
      </c>
      <c r="W111" s="206">
        <f>CHI!W$82</f>
        <v>75.493208380674147</v>
      </c>
    </row>
    <row r="112" spans="1:23" ht="12" customHeight="1" x14ac:dyDescent="0.25">
      <c r="A112" s="13" t="s">
        <v>22</v>
      </c>
      <c r="B112" s="207">
        <f>NMM!B$59</f>
        <v>4711.2967755736381</v>
      </c>
      <c r="C112" s="207">
        <f>NMM!C$59</f>
        <v>3850.3491297284286</v>
      </c>
      <c r="D112" s="207">
        <f>NMM!D$59</f>
        <v>3609.5303568752115</v>
      </c>
      <c r="E112" s="207">
        <f>NMM!E$59</f>
        <v>3229.8061445273183</v>
      </c>
      <c r="F112" s="207">
        <f>NMM!F$59</f>
        <v>3570.8806985076189</v>
      </c>
      <c r="G112" s="207">
        <f>NMM!G$59</f>
        <v>3860.3259435200903</v>
      </c>
      <c r="H112" s="207">
        <f>NMM!H$59</f>
        <v>3829.5135652707445</v>
      </c>
      <c r="I112" s="207">
        <f>NMM!I$59</f>
        <v>3974.7443660788554</v>
      </c>
      <c r="J112" s="207">
        <f>NMM!J$59</f>
        <v>4116.8813872835844</v>
      </c>
      <c r="K112" s="207">
        <f>NMM!K$59</f>
        <v>3185.9696431202301</v>
      </c>
      <c r="L112" s="207">
        <f>NMM!L$59</f>
        <v>2937.928572840407</v>
      </c>
      <c r="M112" s="207">
        <f>NMM!M$59</f>
        <v>3386.5983843796143</v>
      </c>
      <c r="N112" s="207">
        <f>NMM!N$59</f>
        <v>2992.9389492716368</v>
      </c>
      <c r="O112" s="207">
        <f>NMM!O$59</f>
        <v>3328.3898096661742</v>
      </c>
      <c r="P112" s="207">
        <f>NMM!P$59</f>
        <v>3583.616999644054</v>
      </c>
      <c r="Q112" s="207">
        <f>NMM!Q$59</f>
        <v>3750.9795577608729</v>
      </c>
      <c r="R112" s="207">
        <f>NMM!R$59</f>
        <v>3825.2067094131639</v>
      </c>
      <c r="S112" s="207">
        <f>NMM!S$59</f>
        <v>3967.3019863731488</v>
      </c>
      <c r="T112" s="207">
        <f>NMM!T$59</f>
        <v>3780.2757209833744</v>
      </c>
      <c r="U112" s="207">
        <f>NMM!U$59</f>
        <v>3908.656063980176</v>
      </c>
      <c r="V112" s="207">
        <f>NMM!V$59</f>
        <v>3959.1261912624564</v>
      </c>
      <c r="W112" s="207">
        <f>NMM!W$59</f>
        <v>3958.032855617339</v>
      </c>
    </row>
    <row r="113" spans="1:23" ht="12" customHeight="1" x14ac:dyDescent="0.25">
      <c r="A113" s="14" t="s">
        <v>49</v>
      </c>
      <c r="B113" s="206">
        <f>NMM!B$60</f>
        <v>3162.9176951192912</v>
      </c>
      <c r="C113" s="206">
        <f>NMM!C$60</f>
        <v>2824.3682117491753</v>
      </c>
      <c r="D113" s="206">
        <f>NMM!D$60</f>
        <v>2680.2194203626659</v>
      </c>
      <c r="E113" s="206">
        <f>NMM!E$60</f>
        <v>2346.7471145399563</v>
      </c>
      <c r="F113" s="206">
        <f>NMM!F$60</f>
        <v>2797.4401009671396</v>
      </c>
      <c r="G113" s="206">
        <f>NMM!G$60</f>
        <v>3011.8614859512927</v>
      </c>
      <c r="H113" s="206">
        <f>NMM!H$60</f>
        <v>3113.8100671833854</v>
      </c>
      <c r="I113" s="206">
        <f>NMM!I$60</f>
        <v>3221.449129770946</v>
      </c>
      <c r="J113" s="206">
        <f>NMM!J$60</f>
        <v>3311.7642419407985</v>
      </c>
      <c r="K113" s="206">
        <f>NMM!K$60</f>
        <v>2608.6504522261857</v>
      </c>
      <c r="L113" s="206">
        <f>NMM!L$60</f>
        <v>2185.2175388938913</v>
      </c>
      <c r="M113" s="206">
        <f>NMM!M$60</f>
        <v>2657.3854263983435</v>
      </c>
      <c r="N113" s="206">
        <f>NMM!N$60</f>
        <v>2352.7158860315972</v>
      </c>
      <c r="O113" s="206">
        <f>NMM!O$60</f>
        <v>2710.2556057470274</v>
      </c>
      <c r="P113" s="206">
        <f>NMM!P$60</f>
        <v>2887.1763683932049</v>
      </c>
      <c r="Q113" s="206">
        <f>NMM!Q$60</f>
        <v>2976.2123755276361</v>
      </c>
      <c r="R113" s="206">
        <f>NMM!R$60</f>
        <v>3037.3332284774565</v>
      </c>
      <c r="S113" s="206">
        <f>NMM!S$60</f>
        <v>3112.7679231496572</v>
      </c>
      <c r="T113" s="206">
        <f>NMM!T$60</f>
        <v>3077.6549854190107</v>
      </c>
      <c r="U113" s="206">
        <f>NMM!U$60</f>
        <v>3191.6656484045061</v>
      </c>
      <c r="V113" s="206">
        <f>NMM!V$60</f>
        <v>3220.4209533826815</v>
      </c>
      <c r="W113" s="206">
        <f>NMM!W$60</f>
        <v>3245.1991502109468</v>
      </c>
    </row>
    <row r="114" spans="1:23" ht="12" customHeight="1" x14ac:dyDescent="0.25">
      <c r="A114" s="14" t="s">
        <v>50</v>
      </c>
      <c r="B114" s="206">
        <f>NMM!B$61</f>
        <v>1358.819374173926</v>
      </c>
      <c r="C114" s="206">
        <f>NMM!C$61</f>
        <v>855.93868779271588</v>
      </c>
      <c r="D114" s="206">
        <f>NMM!D$61</f>
        <v>799.78694549500392</v>
      </c>
      <c r="E114" s="206">
        <f>NMM!E$61</f>
        <v>761.05638008833159</v>
      </c>
      <c r="F114" s="206">
        <f>NMM!F$61</f>
        <v>648.00373701118565</v>
      </c>
      <c r="G114" s="206">
        <f>NMM!G$61</f>
        <v>699.63098171326067</v>
      </c>
      <c r="H114" s="206">
        <f>NMM!H$61</f>
        <v>563.742630355355</v>
      </c>
      <c r="I114" s="206">
        <f>NMM!I$61</f>
        <v>593.62886986898013</v>
      </c>
      <c r="J114" s="206">
        <f>NMM!J$61</f>
        <v>681.20702356299876</v>
      </c>
      <c r="K114" s="206">
        <f>NMM!K$61</f>
        <v>470.5840779214314</v>
      </c>
      <c r="L114" s="206">
        <f>NMM!L$61</f>
        <v>660.87852272529176</v>
      </c>
      <c r="M114" s="206">
        <f>NMM!M$61</f>
        <v>641.89668753303727</v>
      </c>
      <c r="N114" s="206">
        <f>NMM!N$61</f>
        <v>572.93717507563656</v>
      </c>
      <c r="O114" s="206">
        <f>NMM!O$61</f>
        <v>537.20396972833476</v>
      </c>
      <c r="P114" s="206">
        <f>NMM!P$61</f>
        <v>627.11587874577708</v>
      </c>
      <c r="Q114" s="206">
        <f>NMM!Q$61</f>
        <v>683.41622380237163</v>
      </c>
      <c r="R114" s="206">
        <f>NMM!R$61</f>
        <v>693.25407865635702</v>
      </c>
      <c r="S114" s="206">
        <f>NMM!S$61</f>
        <v>762.19931700416487</v>
      </c>
      <c r="T114" s="206">
        <f>NMM!T$61</f>
        <v>619.84313087591488</v>
      </c>
      <c r="U114" s="206">
        <f>NMM!U$61</f>
        <v>625.09020529439886</v>
      </c>
      <c r="V114" s="206">
        <f>NMM!V$61</f>
        <v>651.61262138907114</v>
      </c>
      <c r="W114" s="206">
        <f>NMM!W$61</f>
        <v>627.50299969072671</v>
      </c>
    </row>
    <row r="115" spans="1:23" ht="12" customHeight="1" x14ac:dyDescent="0.25">
      <c r="A115" s="14" t="s">
        <v>58</v>
      </c>
      <c r="B115" s="206">
        <f>NMM!B$62</f>
        <v>189.55970628042053</v>
      </c>
      <c r="C115" s="206">
        <f>NMM!C$62</f>
        <v>170.04223018653721</v>
      </c>
      <c r="D115" s="206">
        <f>NMM!D$62</f>
        <v>129.52399101754125</v>
      </c>
      <c r="E115" s="206">
        <f>NMM!E$62</f>
        <v>122.00264989903043</v>
      </c>
      <c r="F115" s="206">
        <f>NMM!F$62</f>
        <v>125.43686052929407</v>
      </c>
      <c r="G115" s="206">
        <f>NMM!G$62</f>
        <v>148.83347585553696</v>
      </c>
      <c r="H115" s="206">
        <f>NMM!H$62</f>
        <v>151.96086773200412</v>
      </c>
      <c r="I115" s="206">
        <f>NMM!I$62</f>
        <v>159.66636643892934</v>
      </c>
      <c r="J115" s="206">
        <f>NMM!J$62</f>
        <v>123.91012177978679</v>
      </c>
      <c r="K115" s="206">
        <f>NMM!K$62</f>
        <v>106.73511297261308</v>
      </c>
      <c r="L115" s="206">
        <f>NMM!L$62</f>
        <v>91.832511221223811</v>
      </c>
      <c r="M115" s="206">
        <f>NMM!M$62</f>
        <v>87.316270448233226</v>
      </c>
      <c r="N115" s="206">
        <f>NMM!N$62</f>
        <v>67.285888164402976</v>
      </c>
      <c r="O115" s="206">
        <f>NMM!O$62</f>
        <v>80.930234190811973</v>
      </c>
      <c r="P115" s="206">
        <f>NMM!P$62</f>
        <v>69.324752505072141</v>
      </c>
      <c r="Q115" s="206">
        <f>NMM!Q$62</f>
        <v>91.350958430864836</v>
      </c>
      <c r="R115" s="206">
        <f>NMM!R$62</f>
        <v>94.61940227935024</v>
      </c>
      <c r="S115" s="206">
        <f>NMM!S$62</f>
        <v>92.334746219326945</v>
      </c>
      <c r="T115" s="206">
        <f>NMM!T$62</f>
        <v>82.777604688448662</v>
      </c>
      <c r="U115" s="206">
        <f>NMM!U$62</f>
        <v>91.900210281270901</v>
      </c>
      <c r="V115" s="206">
        <f>NMM!V$62</f>
        <v>87.092616490703591</v>
      </c>
      <c r="W115" s="206">
        <f>NMM!W$62</f>
        <v>85.330705715665403</v>
      </c>
    </row>
    <row r="116" spans="1:23" ht="12" customHeight="1" x14ac:dyDescent="0.25">
      <c r="A116" s="13" t="s">
        <v>23</v>
      </c>
      <c r="B116" s="207">
        <f>PPA!B$57</f>
        <v>595.52703698005212</v>
      </c>
      <c r="C116" s="207">
        <f>PPA!C$57</f>
        <v>598.57141328709292</v>
      </c>
      <c r="D116" s="207">
        <f>PPA!D$57</f>
        <v>541.46101824303571</v>
      </c>
      <c r="E116" s="207">
        <f>PPA!E$57</f>
        <v>506.41503471748467</v>
      </c>
      <c r="F116" s="207">
        <f>PPA!F$57</f>
        <v>488.29496181764529</v>
      </c>
      <c r="G116" s="207">
        <f>PPA!G$57</f>
        <v>475.68696641208993</v>
      </c>
      <c r="H116" s="207">
        <f>PPA!H$57</f>
        <v>587.29133184811974</v>
      </c>
      <c r="I116" s="207">
        <f>PPA!I$57</f>
        <v>554.90655738553255</v>
      </c>
      <c r="J116" s="207">
        <f>PPA!J$57</f>
        <v>589.34666049270822</v>
      </c>
      <c r="K116" s="207">
        <f>PPA!K$57</f>
        <v>595.03819488879697</v>
      </c>
      <c r="L116" s="207">
        <f>PPA!L$57</f>
        <v>257.9305802186023</v>
      </c>
      <c r="M116" s="207">
        <f>PPA!M$57</f>
        <v>218.84810289851205</v>
      </c>
      <c r="N116" s="207">
        <f>PPA!N$57</f>
        <v>134.89182580951251</v>
      </c>
      <c r="O116" s="207">
        <f>PPA!O$57</f>
        <v>145.42476820774553</v>
      </c>
      <c r="P116" s="207">
        <f>PPA!P$57</f>
        <v>102.59567999983715</v>
      </c>
      <c r="Q116" s="207">
        <f>PPA!Q$57</f>
        <v>125.3126980798109</v>
      </c>
      <c r="R116" s="207">
        <f>PPA!R$57</f>
        <v>110.7210880799046</v>
      </c>
      <c r="S116" s="207">
        <f>PPA!S$57</f>
        <v>110.77157807992944</v>
      </c>
      <c r="T116" s="207">
        <f>PPA!T$57</f>
        <v>109.20416651990985</v>
      </c>
      <c r="U116" s="207">
        <f>PPA!U$57</f>
        <v>150.3064598398048</v>
      </c>
      <c r="V116" s="207">
        <f>PPA!V$57</f>
        <v>108.09681983986553</v>
      </c>
      <c r="W116" s="207">
        <f>PPA!W$57</f>
        <v>111.73376411988031</v>
      </c>
    </row>
    <row r="117" spans="1:23" ht="12" customHeight="1" x14ac:dyDescent="0.25">
      <c r="A117" s="14" t="s">
        <v>52</v>
      </c>
      <c r="B117" s="206">
        <f>PPA!B$58</f>
        <v>274.24567184565842</v>
      </c>
      <c r="C117" s="206">
        <f>PPA!C$58</f>
        <v>301.83392862579558</v>
      </c>
      <c r="D117" s="206">
        <f>PPA!D$58</f>
        <v>257.74786348825529</v>
      </c>
      <c r="E117" s="206">
        <f>PPA!E$58</f>
        <v>252.86404761990511</v>
      </c>
      <c r="F117" s="206">
        <f>PPA!F$58</f>
        <v>232.8149674817451</v>
      </c>
      <c r="G117" s="206">
        <f>PPA!G$58</f>
        <v>247.7171888929287</v>
      </c>
      <c r="H117" s="206">
        <f>PPA!H$58</f>
        <v>291.64544993085138</v>
      </c>
      <c r="I117" s="206">
        <f>PPA!I$58</f>
        <v>276.8611225533092</v>
      </c>
      <c r="J117" s="206">
        <f>PPA!J$58</f>
        <v>288.75286624312849</v>
      </c>
      <c r="K117" s="206">
        <f>PPA!K$58</f>
        <v>295.03598553470221</v>
      </c>
      <c r="L117" s="206">
        <f>PPA!L$58</f>
        <v>130.11079241155329</v>
      </c>
      <c r="M117" s="206">
        <f>PPA!M$58</f>
        <v>115.83414918370229</v>
      </c>
      <c r="N117" s="206">
        <f>PPA!N$58</f>
        <v>71.24634966013322</v>
      </c>
      <c r="O117" s="206">
        <f>PPA!O$58</f>
        <v>74.052658531965534</v>
      </c>
      <c r="P117" s="206">
        <f>PPA!P$58</f>
        <v>51.905042075316203</v>
      </c>
      <c r="Q117" s="206">
        <f>PPA!Q$58</f>
        <v>61.007491454061856</v>
      </c>
      <c r="R117" s="206">
        <f>PPA!R$58</f>
        <v>43.532994852705087</v>
      </c>
      <c r="S117" s="206">
        <f>PPA!S$58</f>
        <v>42.520112660622758</v>
      </c>
      <c r="T117" s="206">
        <f>PPA!T$58</f>
        <v>44.036652388480839</v>
      </c>
      <c r="U117" s="206">
        <f>PPA!U$58</f>
        <v>63.001264850926262</v>
      </c>
      <c r="V117" s="206">
        <f>PPA!V$58</f>
        <v>48.655656637377227</v>
      </c>
      <c r="W117" s="206">
        <f>PPA!W$58</f>
        <v>47.853141525534227</v>
      </c>
    </row>
    <row r="118" spans="1:23" ht="12" customHeight="1" x14ac:dyDescent="0.25">
      <c r="A118" s="14" t="s">
        <v>59</v>
      </c>
      <c r="B118" s="206">
        <f>PPA!B$59</f>
        <v>319.09590728725442</v>
      </c>
      <c r="C118" s="206">
        <f>PPA!C$59</f>
        <v>286.5978351162704</v>
      </c>
      <c r="D118" s="206">
        <f>PPA!D$59</f>
        <v>275.44661030244453</v>
      </c>
      <c r="E118" s="206">
        <f>PPA!E$59</f>
        <v>245.20167739238599</v>
      </c>
      <c r="F118" s="206">
        <f>PPA!F$59</f>
        <v>248.0337342074198</v>
      </c>
      <c r="G118" s="206">
        <f>PPA!G$59</f>
        <v>220.39661934539691</v>
      </c>
      <c r="H118" s="206">
        <f>PPA!H$59</f>
        <v>288.62697227541508</v>
      </c>
      <c r="I118" s="206">
        <f>PPA!I$59</f>
        <v>267.84309107365891</v>
      </c>
      <c r="J118" s="206">
        <f>PPA!J$59</f>
        <v>292.22899740521427</v>
      </c>
      <c r="K118" s="206">
        <f>PPA!K$59</f>
        <v>288.25153569613792</v>
      </c>
      <c r="L118" s="206">
        <f>PPA!L$59</f>
        <v>117.9694753692195</v>
      </c>
      <c r="M118" s="206">
        <f>PPA!M$59</f>
        <v>93.739210492929885</v>
      </c>
      <c r="N118" s="206">
        <f>PPA!N$59</f>
        <v>57.848609130542322</v>
      </c>
      <c r="O118" s="206">
        <f>PPA!O$59</f>
        <v>67.141051713286743</v>
      </c>
      <c r="P118" s="206">
        <f>PPA!P$59</f>
        <v>41.300658828591487</v>
      </c>
      <c r="Q118" s="206">
        <f>PPA!Q$59</f>
        <v>52.062739203478237</v>
      </c>
      <c r="R118" s="206">
        <f>PPA!R$59</f>
        <v>35.740862304366587</v>
      </c>
      <c r="S118" s="206">
        <f>PPA!S$59</f>
        <v>34.302096705962207</v>
      </c>
      <c r="T118" s="206">
        <f>PPA!T$59</f>
        <v>37.90805068885328</v>
      </c>
      <c r="U118" s="206">
        <f>PPA!U$59</f>
        <v>54.51100456365171</v>
      </c>
      <c r="V118" s="206">
        <f>PPA!V$59</f>
        <v>37.413873709824927</v>
      </c>
      <c r="W118" s="206">
        <f>PPA!W$59</f>
        <v>39.761990974885506</v>
      </c>
    </row>
    <row r="119" spans="1:23" ht="12" customHeight="1" x14ac:dyDescent="0.25">
      <c r="A119" s="14" t="s">
        <v>60</v>
      </c>
      <c r="B119" s="206">
        <f>PPA!B$60</f>
        <v>2.1854578471393862</v>
      </c>
      <c r="C119" s="206">
        <f>PPA!C$60</f>
        <v>10.139649545026961</v>
      </c>
      <c r="D119" s="206">
        <f>PPA!D$60</f>
        <v>8.2665444523358751</v>
      </c>
      <c r="E119" s="206">
        <f>PPA!E$60</f>
        <v>8.349309705193626</v>
      </c>
      <c r="F119" s="206">
        <f>PPA!F$60</f>
        <v>7.4462601284803629</v>
      </c>
      <c r="G119" s="206">
        <f>PPA!G$60</f>
        <v>7.5731581737642584</v>
      </c>
      <c r="H119" s="206">
        <f>PPA!H$60</f>
        <v>7.018909641853317</v>
      </c>
      <c r="I119" s="206">
        <f>PPA!I$60</f>
        <v>10.20234375856441</v>
      </c>
      <c r="J119" s="206">
        <f>PPA!J$60</f>
        <v>8.3647968443654399</v>
      </c>
      <c r="K119" s="206">
        <f>PPA!K$60</f>
        <v>11.75067365795679</v>
      </c>
      <c r="L119" s="206">
        <f>PPA!L$60</f>
        <v>9.8503124378295208</v>
      </c>
      <c r="M119" s="206">
        <f>PPA!M$60</f>
        <v>9.2747432218798664</v>
      </c>
      <c r="N119" s="206">
        <f>PPA!N$60</f>
        <v>5.7968670188369531</v>
      </c>
      <c r="O119" s="206">
        <f>PPA!O$60</f>
        <v>4.2310579624932494</v>
      </c>
      <c r="P119" s="206">
        <f>PPA!P$60</f>
        <v>9.3899790959294567</v>
      </c>
      <c r="Q119" s="206">
        <f>PPA!Q$60</f>
        <v>12.24246742227081</v>
      </c>
      <c r="R119" s="206">
        <f>PPA!R$60</f>
        <v>31.447230922832929</v>
      </c>
      <c r="S119" s="206">
        <f>PPA!S$60</f>
        <v>33.949368713344477</v>
      </c>
      <c r="T119" s="206">
        <f>PPA!T$60</f>
        <v>27.25946344257574</v>
      </c>
      <c r="U119" s="206">
        <f>PPA!U$60</f>
        <v>32.794190425226837</v>
      </c>
      <c r="V119" s="206">
        <f>PPA!V$60</f>
        <v>22.027289492663382</v>
      </c>
      <c r="W119" s="206">
        <f>PPA!W$60</f>
        <v>24.118631619460569</v>
      </c>
    </row>
    <row r="120" spans="1:23" ht="12" customHeight="1" x14ac:dyDescent="0.25">
      <c r="A120" s="15" t="s">
        <v>61</v>
      </c>
      <c r="B120" s="208">
        <f>FBT!B$33</f>
        <v>245.28389309109801</v>
      </c>
      <c r="C120" s="208">
        <f>FBT!C$33</f>
        <v>310.60642478624328</v>
      </c>
      <c r="D120" s="208">
        <f>FBT!D$33</f>
        <v>477.13267689986759</v>
      </c>
      <c r="E120" s="208">
        <f>FBT!E$33</f>
        <v>406.57907999755901</v>
      </c>
      <c r="F120" s="208">
        <f>FBT!F$33</f>
        <v>314.85716133479309</v>
      </c>
      <c r="G120" s="208">
        <f>FBT!G$33</f>
        <v>397.64094124358837</v>
      </c>
      <c r="H120" s="208">
        <f>FBT!H$33</f>
        <v>336.79792675032161</v>
      </c>
      <c r="I120" s="208">
        <f>FBT!I$33</f>
        <v>313.74391305472449</v>
      </c>
      <c r="J120" s="208">
        <f>FBT!J$33</f>
        <v>253.46502035887951</v>
      </c>
      <c r="K120" s="208">
        <f>FBT!K$33</f>
        <v>224.93973941788661</v>
      </c>
      <c r="L120" s="208">
        <f>FBT!L$33</f>
        <v>184.29821349703309</v>
      </c>
      <c r="M120" s="208">
        <f>FBT!M$33</f>
        <v>195.68455184511751</v>
      </c>
      <c r="N120" s="208">
        <f>FBT!N$33</f>
        <v>236.45502359004831</v>
      </c>
      <c r="O120" s="208">
        <f>FBT!O$33</f>
        <v>223.02895208501431</v>
      </c>
      <c r="P120" s="208">
        <f>FBT!P$33</f>
        <v>211.52973102036441</v>
      </c>
      <c r="Q120" s="208">
        <f>FBT!Q$33</f>
        <v>213.78561672224649</v>
      </c>
      <c r="R120" s="208">
        <f>FBT!R$33</f>
        <v>217.14402387169309</v>
      </c>
      <c r="S120" s="208">
        <f>FBT!S$33</f>
        <v>244.61558388737939</v>
      </c>
      <c r="T120" s="208">
        <f>FBT!T$33</f>
        <v>246.82366732621071</v>
      </c>
      <c r="U120" s="208">
        <f>FBT!U$33</f>
        <v>242.8171054315998</v>
      </c>
      <c r="V120" s="208">
        <f>FBT!V$33</f>
        <v>242.64503428088469</v>
      </c>
      <c r="W120" s="208">
        <f>FBT!W$33</f>
        <v>219.70890253830771</v>
      </c>
    </row>
    <row r="121" spans="1:23" ht="12" customHeight="1" x14ac:dyDescent="0.25">
      <c r="A121" s="12" t="s">
        <v>62</v>
      </c>
      <c r="B121" s="206">
        <f>TRE!B$33</f>
        <v>147.2393982808004</v>
      </c>
      <c r="C121" s="206">
        <f>TRE!C$33</f>
        <v>153.29965777025069</v>
      </c>
      <c r="D121" s="206">
        <f>TRE!D$33</f>
        <v>114.7182100375138</v>
      </c>
      <c r="E121" s="206">
        <f>TRE!E$33</f>
        <v>149.29650864384919</v>
      </c>
      <c r="F121" s="206">
        <f>TRE!F$33</f>
        <v>139.53904778251149</v>
      </c>
      <c r="G121" s="206">
        <f>TRE!G$33</f>
        <v>130.0186685476848</v>
      </c>
      <c r="H121" s="206">
        <f>TRE!H$33</f>
        <v>153.1807925583235</v>
      </c>
      <c r="I121" s="206">
        <f>TRE!I$33</f>
        <v>166.22589369394711</v>
      </c>
      <c r="J121" s="206">
        <f>TRE!J$33</f>
        <v>151.5709799979121</v>
      </c>
      <c r="K121" s="206">
        <f>TRE!K$33</f>
        <v>140.87798963880979</v>
      </c>
      <c r="L121" s="206">
        <f>TRE!L$33</f>
        <v>152.08780319883431</v>
      </c>
      <c r="M121" s="206">
        <f>TRE!M$33</f>
        <v>160.00166009006639</v>
      </c>
      <c r="N121" s="206">
        <f>TRE!N$33</f>
        <v>188.88569715700959</v>
      </c>
      <c r="O121" s="206">
        <f>TRE!O$33</f>
        <v>182.67046825758871</v>
      </c>
      <c r="P121" s="206">
        <f>TRE!P$33</f>
        <v>171.99174144166341</v>
      </c>
      <c r="Q121" s="206">
        <f>TRE!Q$33</f>
        <v>174.32714228818509</v>
      </c>
      <c r="R121" s="206">
        <f>TRE!R$33</f>
        <v>173.50714705804481</v>
      </c>
      <c r="S121" s="206">
        <f>TRE!S$33</f>
        <v>170.68931454924331</v>
      </c>
      <c r="T121" s="206">
        <f>TRE!T$33</f>
        <v>236.48630517659569</v>
      </c>
      <c r="U121" s="206">
        <f>TRE!U$33</f>
        <v>201.6564430298225</v>
      </c>
      <c r="V121" s="206">
        <f>TRE!V$33</f>
        <v>160.00993398663019</v>
      </c>
      <c r="W121" s="206">
        <f>TRE!W$33</f>
        <v>187.07633764096821</v>
      </c>
    </row>
    <row r="122" spans="1:23" ht="12" customHeight="1" x14ac:dyDescent="0.25">
      <c r="A122" s="12" t="s">
        <v>63</v>
      </c>
      <c r="B122" s="206">
        <f>MAE!B$33</f>
        <v>263.23470451745851</v>
      </c>
      <c r="C122" s="206">
        <f>MAE!C$33</f>
        <v>191.05861222572489</v>
      </c>
      <c r="D122" s="206">
        <f>MAE!D$33</f>
        <v>329.45278808373718</v>
      </c>
      <c r="E122" s="206">
        <f>MAE!E$33</f>
        <v>310.30755848415089</v>
      </c>
      <c r="F122" s="206">
        <f>MAE!F$33</f>
        <v>162.0334359435445</v>
      </c>
      <c r="G122" s="206">
        <f>MAE!G$33</f>
        <v>194.5131200915622</v>
      </c>
      <c r="H122" s="206">
        <f>MAE!H$33</f>
        <v>192.14045667310941</v>
      </c>
      <c r="I122" s="206">
        <f>MAE!I$33</f>
        <v>181.28131124713431</v>
      </c>
      <c r="J122" s="206">
        <f>MAE!J$33</f>
        <v>191.32298779669469</v>
      </c>
      <c r="K122" s="206">
        <f>MAE!K$33</f>
        <v>138.38436316071019</v>
      </c>
      <c r="L122" s="206">
        <f>MAE!L$33</f>
        <v>180.80446400570139</v>
      </c>
      <c r="M122" s="206">
        <f>MAE!M$33</f>
        <v>185.19870345773921</v>
      </c>
      <c r="N122" s="206">
        <f>MAE!N$33</f>
        <v>180.6587798891413</v>
      </c>
      <c r="O122" s="206">
        <f>MAE!O$33</f>
        <v>195.44335216740009</v>
      </c>
      <c r="P122" s="206">
        <f>MAE!P$33</f>
        <v>204.8300463203669</v>
      </c>
      <c r="Q122" s="206">
        <f>MAE!Q$33</f>
        <v>216.41138686304441</v>
      </c>
      <c r="R122" s="206">
        <f>MAE!R$33</f>
        <v>215.9177212782337</v>
      </c>
      <c r="S122" s="206">
        <f>MAE!S$33</f>
        <v>248.24060927819411</v>
      </c>
      <c r="T122" s="206">
        <f>MAE!T$33</f>
        <v>281.80918317339268</v>
      </c>
      <c r="U122" s="206">
        <f>MAE!U$33</f>
        <v>206.3165162394244</v>
      </c>
      <c r="V122" s="206">
        <f>MAE!V$33</f>
        <v>201.51886319944569</v>
      </c>
      <c r="W122" s="206">
        <f>MAE!W$33</f>
        <v>193.59635651835711</v>
      </c>
    </row>
    <row r="123" spans="1:23" ht="12" customHeight="1" x14ac:dyDescent="0.25">
      <c r="A123" s="12" t="s">
        <v>64</v>
      </c>
      <c r="B123" s="206">
        <f>TEL!B$33</f>
        <v>142.95324613553879</v>
      </c>
      <c r="C123" s="206">
        <f>TEL!C$33</f>
        <v>112.104825065593</v>
      </c>
      <c r="D123" s="206">
        <f>TEL!D$33</f>
        <v>121.14116975848241</v>
      </c>
      <c r="E123" s="206">
        <f>TEL!E$33</f>
        <v>122.6952168338974</v>
      </c>
      <c r="F123" s="206">
        <f>TEL!F$33</f>
        <v>152.81181494384731</v>
      </c>
      <c r="G123" s="206">
        <f>TEL!G$33</f>
        <v>96.536187195062894</v>
      </c>
      <c r="H123" s="206">
        <f>TEL!H$33</f>
        <v>75.81559756891653</v>
      </c>
      <c r="I123" s="206">
        <f>TEL!I$33</f>
        <v>60.729998397935368</v>
      </c>
      <c r="J123" s="206">
        <f>TEL!J$33</f>
        <v>56.642369359122313</v>
      </c>
      <c r="K123" s="206">
        <f>TEL!K$33</f>
        <v>39.483179997929817</v>
      </c>
      <c r="L123" s="206">
        <f>TEL!L$33</f>
        <v>63.617399998928477</v>
      </c>
      <c r="M123" s="206">
        <f>TEL!M$33</f>
        <v>78.360479998549863</v>
      </c>
      <c r="N123" s="206">
        <f>TEL!N$33</f>
        <v>53.822339998456258</v>
      </c>
      <c r="O123" s="206">
        <f>TEL!O$33</f>
        <v>38.372399998860743</v>
      </c>
      <c r="P123" s="206">
        <f>TEL!P$33</f>
        <v>57.356639998436052</v>
      </c>
      <c r="Q123" s="206">
        <f>TEL!Q$33</f>
        <v>36.504269998136813</v>
      </c>
      <c r="R123" s="206">
        <f>TEL!R$33</f>
        <v>33.82829999837567</v>
      </c>
      <c r="S123" s="206">
        <f>TEL!S$33</f>
        <v>33.171929998646043</v>
      </c>
      <c r="T123" s="206">
        <f>TEL!T$33</f>
        <v>26.658114118766559</v>
      </c>
      <c r="U123" s="206">
        <f>TEL!U$33</f>
        <v>26.406471958609629</v>
      </c>
      <c r="V123" s="206">
        <f>TEL!V$33</f>
        <v>22.82168195874846</v>
      </c>
      <c r="W123" s="206">
        <f>TEL!W$33</f>
        <v>24.386468038225932</v>
      </c>
    </row>
    <row r="124" spans="1:23" ht="12" customHeight="1" x14ac:dyDescent="0.25">
      <c r="A124" s="12" t="s">
        <v>65</v>
      </c>
      <c r="B124" s="206">
        <f>WWP!B$33</f>
        <v>31.540696468780059</v>
      </c>
      <c r="C124" s="206">
        <f>WWP!C$33</f>
        <v>22.686335573739331</v>
      </c>
      <c r="D124" s="206">
        <f>WWP!D$33</f>
        <v>28.89648108058773</v>
      </c>
      <c r="E124" s="206">
        <f>WWP!E$33</f>
        <v>33.126751439691468</v>
      </c>
      <c r="F124" s="206">
        <f>WWP!F$33</f>
        <v>33.88663548083543</v>
      </c>
      <c r="G124" s="206">
        <f>WWP!G$33</f>
        <v>23.982750000465309</v>
      </c>
      <c r="H124" s="206">
        <f>WWP!H$33</f>
        <v>41.26056983946691</v>
      </c>
      <c r="I124" s="206">
        <f>WWP!I$33</f>
        <v>21.306780000294658</v>
      </c>
      <c r="J124" s="206">
        <f>WWP!J$33</f>
        <v>24.1342200003782</v>
      </c>
      <c r="K124" s="206">
        <f>WWP!K$33</f>
        <v>14.33915999988084</v>
      </c>
      <c r="L124" s="206">
        <f>WWP!L$33</f>
        <v>13.480829999873979</v>
      </c>
      <c r="M124" s="206">
        <f>WWP!M$33</f>
        <v>10.400939999890911</v>
      </c>
      <c r="N124" s="206">
        <f>WWP!N$33</f>
        <v>13.381232399864659</v>
      </c>
      <c r="O124" s="206">
        <f>WWP!O$33</f>
        <v>10.299960000180279</v>
      </c>
      <c r="P124" s="206">
        <f>WWP!P$33</f>
        <v>11.2087800001856</v>
      </c>
      <c r="Q124" s="206">
        <f>WWP!Q$33</f>
        <v>11.713679999890321</v>
      </c>
      <c r="R124" s="206">
        <f>WWP!R$33</f>
        <v>11.81466000020716</v>
      </c>
      <c r="S124" s="206">
        <f>WWP!S$33</f>
        <v>13.177890000351869</v>
      </c>
      <c r="T124" s="206">
        <f>WWP!T$33</f>
        <v>13.93503804018725</v>
      </c>
      <c r="U124" s="206">
        <f>WWP!U$33</f>
        <v>16.611411960475529</v>
      </c>
      <c r="V124" s="206">
        <f>WWP!V$33</f>
        <v>19.124223120418321</v>
      </c>
      <c r="W124" s="206">
        <f>WWP!W$33</f>
        <v>18.434161440483141</v>
      </c>
    </row>
    <row r="125" spans="1:23" ht="12" customHeight="1" x14ac:dyDescent="0.25">
      <c r="A125" s="12" t="s">
        <v>66</v>
      </c>
      <c r="B125" s="206">
        <f>OIS!B$33</f>
        <v>513.32356762158395</v>
      </c>
      <c r="C125" s="206">
        <f>OIS!C$33</f>
        <v>418.99168271056999</v>
      </c>
      <c r="D125" s="206">
        <f>OIS!D$33</f>
        <v>470.90264244044869</v>
      </c>
      <c r="E125" s="206">
        <f>OIS!E$33</f>
        <v>412.14419010117001</v>
      </c>
      <c r="F125" s="206">
        <f>OIS!F$33</f>
        <v>359.09682108965552</v>
      </c>
      <c r="G125" s="206">
        <f>OIS!G$33</f>
        <v>431.7912013435697</v>
      </c>
      <c r="H125" s="206">
        <f>OIS!H$33</f>
        <v>366.46560910275599</v>
      </c>
      <c r="I125" s="206">
        <f>OIS!I$33</f>
        <v>353.08130936780168</v>
      </c>
      <c r="J125" s="206">
        <f>OIS!J$33</f>
        <v>290.88672768182801</v>
      </c>
      <c r="K125" s="206">
        <f>OIS!K$33</f>
        <v>221.5071522020942</v>
      </c>
      <c r="L125" s="206">
        <f>OIS!L$33</f>
        <v>235.33021584271719</v>
      </c>
      <c r="M125" s="206">
        <f>OIS!M$33</f>
        <v>270.54372348269851</v>
      </c>
      <c r="N125" s="206">
        <f>OIS!N$33</f>
        <v>224.4013124416029</v>
      </c>
      <c r="O125" s="206">
        <f>OIS!O$33</f>
        <v>183.3805177222859</v>
      </c>
      <c r="P125" s="206">
        <f>OIS!P$33</f>
        <v>217.222824605076</v>
      </c>
      <c r="Q125" s="206">
        <f>OIS!Q$33</f>
        <v>177.05710306786611</v>
      </c>
      <c r="R125" s="206">
        <f>OIS!R$33</f>
        <v>186.99665129533511</v>
      </c>
      <c r="S125" s="206">
        <f>OIS!S$33</f>
        <v>200.13249729898121</v>
      </c>
      <c r="T125" s="206">
        <f>OIS!T$33</f>
        <v>304.33811597895487</v>
      </c>
      <c r="U125" s="206">
        <f>OIS!U$33</f>
        <v>294.09414832577511</v>
      </c>
      <c r="V125" s="206">
        <f>OIS!V$33</f>
        <v>379.37343241111671</v>
      </c>
      <c r="W125" s="206">
        <f>OIS!W$33</f>
        <v>305.18862300306239</v>
      </c>
    </row>
    <row r="126" spans="1:23" ht="12" customHeight="1" x14ac:dyDescent="0.25">
      <c r="A126" s="28" t="s">
        <v>86</v>
      </c>
      <c r="B126" s="216">
        <f>Ind_Summary_emi!B43</f>
        <v>50.487281920000001</v>
      </c>
      <c r="C126" s="216">
        <f>Ind_Summary_emi!C43</f>
        <v>50.487281920000001</v>
      </c>
      <c r="D126" s="216">
        <f>Ind_Summary_emi!D43</f>
        <v>46.793090560000003</v>
      </c>
      <c r="E126" s="216">
        <f>Ind_Summary_emi!E43</f>
        <v>37.557612159999998</v>
      </c>
      <c r="F126" s="216">
        <f>Ind_Summary_emi!F43</f>
        <v>31.400626559999999</v>
      </c>
      <c r="G126" s="216">
        <f>Ind_Summary_emi!G43</f>
        <v>30.169229439999999</v>
      </c>
      <c r="H126" s="216">
        <f>Ind_Summary_emi!H43</f>
        <v>41.506671359999999</v>
      </c>
      <c r="I126" s="216">
        <f>Ind_Summary_emi!I43</f>
        <v>45.721956800000001</v>
      </c>
      <c r="J126" s="216">
        <f>Ind_Summary_emi!J43</f>
        <v>29.710496639999999</v>
      </c>
      <c r="K126" s="216">
        <f>Ind_Summary_emi!K43</f>
        <v>14.27904768</v>
      </c>
      <c r="L126" s="216">
        <f>Ind_Summary_emi!L43</f>
        <v>16.9381315161401</v>
      </c>
      <c r="M126" s="216">
        <f>Ind_Summary_emi!M43</f>
        <v>23.904443490437519</v>
      </c>
      <c r="N126" s="216">
        <f>Ind_Summary_emi!N43</f>
        <v>33.552339873890851</v>
      </c>
      <c r="O126" s="216">
        <f>Ind_Summary_emi!O43</f>
        <v>41.10317516862159</v>
      </c>
      <c r="P126" s="216">
        <f>Ind_Summary_emi!P43</f>
        <v>36.171064494183398</v>
      </c>
      <c r="Q126" s="216">
        <f>Ind_Summary_emi!Q43</f>
        <v>35.458326430582588</v>
      </c>
      <c r="R126" s="216">
        <f>Ind_Summary_emi!R43</f>
        <v>37.489203452613438</v>
      </c>
      <c r="S126" s="216">
        <f>Ind_Summary_emi!S43</f>
        <v>39.956005048925178</v>
      </c>
      <c r="T126" s="216">
        <f>Ind_Summary_emi!T43</f>
        <v>40.320689968069253</v>
      </c>
      <c r="U126" s="216">
        <f>Ind_Summary_emi!U43</f>
        <v>34.957098329410513</v>
      </c>
      <c r="V126" s="216">
        <f>Ind_Summary_emi!V43</f>
        <v>29.84927712990244</v>
      </c>
      <c r="W126" s="216">
        <f>Ind_Summary_emi!W43</f>
        <v>33.814735738799648</v>
      </c>
    </row>
    <row r="128" spans="1:23" ht="12" customHeight="1" x14ac:dyDescent="0.25">
      <c r="A128" s="30" t="s">
        <v>87</v>
      </c>
      <c r="B128" s="205">
        <f t="shared" ref="B128:W128" si="8">IF(B29=0,"",B29/B3*1000)</f>
        <v>331.64626275607009</v>
      </c>
      <c r="C128" s="205">
        <f t="shared" si="8"/>
        <v>305.43724247345909</v>
      </c>
      <c r="D128" s="205">
        <f t="shared" si="8"/>
        <v>315.83118053609655</v>
      </c>
      <c r="E128" s="205">
        <f t="shared" si="8"/>
        <v>304.09486476762623</v>
      </c>
      <c r="F128" s="205">
        <f t="shared" si="8"/>
        <v>271.33996678836314</v>
      </c>
      <c r="G128" s="205">
        <f t="shared" si="8"/>
        <v>258.70190938413867</v>
      </c>
      <c r="H128" s="205">
        <f t="shared" si="8"/>
        <v>226.74039188397418</v>
      </c>
      <c r="I128" s="205">
        <f t="shared" si="8"/>
        <v>209.07287695554177</v>
      </c>
      <c r="J128" s="205">
        <f t="shared" si="8"/>
        <v>194.04251724710494</v>
      </c>
      <c r="K128" s="205">
        <f t="shared" si="8"/>
        <v>200.15614305912197</v>
      </c>
      <c r="L128" s="205">
        <f t="shared" si="8"/>
        <v>180.8896566119052</v>
      </c>
      <c r="M128" s="205">
        <f t="shared" si="8"/>
        <v>177.91540416455848</v>
      </c>
      <c r="N128" s="205">
        <f t="shared" si="8"/>
        <v>174.1660828582512</v>
      </c>
      <c r="O128" s="205">
        <f t="shared" si="8"/>
        <v>178.59925183874253</v>
      </c>
      <c r="P128" s="205">
        <f t="shared" si="8"/>
        <v>166.69134378923457</v>
      </c>
      <c r="Q128" s="205">
        <f t="shared" si="8"/>
        <v>159.59985632715677</v>
      </c>
      <c r="R128" s="205">
        <f t="shared" si="8"/>
        <v>160.31010273959703</v>
      </c>
      <c r="S128" s="205">
        <f t="shared" si="8"/>
        <v>166.93603404561347</v>
      </c>
      <c r="T128" s="205">
        <f t="shared" si="8"/>
        <v>164.74858929847352</v>
      </c>
      <c r="U128" s="205">
        <f t="shared" si="8"/>
        <v>156.02093191493606</v>
      </c>
      <c r="V128" s="205">
        <f t="shared" si="8"/>
        <v>155.4893638343396</v>
      </c>
      <c r="W128" s="205">
        <f t="shared" si="8"/>
        <v>150.37984035141307</v>
      </c>
    </row>
    <row r="129" spans="1:23" ht="12" customHeight="1" x14ac:dyDescent="0.25">
      <c r="A129" s="12" t="s">
        <v>16</v>
      </c>
      <c r="B129" s="206">
        <f t="shared" ref="B129:W129" si="9">IF(B52=0,"",B52/B4*1000)</f>
        <v>1288.2241813204819</v>
      </c>
      <c r="C129" s="206">
        <f t="shared" si="9"/>
        <v>1166.3444957005452</v>
      </c>
      <c r="D129" s="206">
        <f t="shared" si="9"/>
        <v>1351.8994141495371</v>
      </c>
      <c r="E129" s="206">
        <f t="shared" si="9"/>
        <v>1258.6973577920692</v>
      </c>
      <c r="F129" s="206">
        <f t="shared" si="9"/>
        <v>969.3078897348413</v>
      </c>
      <c r="G129" s="206">
        <f t="shared" si="9"/>
        <v>883.31706787360406</v>
      </c>
      <c r="H129" s="206">
        <f t="shared" si="9"/>
        <v>886.69903362395382</v>
      </c>
      <c r="I129" s="206">
        <f t="shared" si="9"/>
        <v>876.30301432131103</v>
      </c>
      <c r="J129" s="206">
        <f t="shared" si="9"/>
        <v>1068.2160164769539</v>
      </c>
      <c r="K129" s="206">
        <f t="shared" si="9"/>
        <v>1828.2915986265937</v>
      </c>
      <c r="L129" s="206">
        <f t="shared" si="9"/>
        <v>2641.7223598671471</v>
      </c>
      <c r="M129" s="206">
        <f t="shared" si="9"/>
        <v>4449.2715961622598</v>
      </c>
      <c r="N129" s="206">
        <f t="shared" si="9"/>
        <v>1748.1798102180228</v>
      </c>
      <c r="O129" s="206">
        <f t="shared" si="9"/>
        <v>1852.0636455393665</v>
      </c>
      <c r="P129" s="206">
        <f t="shared" si="9"/>
        <v>1828.361365449324</v>
      </c>
      <c r="Q129" s="206">
        <f t="shared" si="9"/>
        <v>1705.8921589573333</v>
      </c>
      <c r="R129" s="206">
        <f t="shared" si="9"/>
        <v>1584.2482896510273</v>
      </c>
      <c r="S129" s="206">
        <f t="shared" si="9"/>
        <v>1545.3437579369245</v>
      </c>
      <c r="T129" s="206">
        <f t="shared" si="9"/>
        <v>1234.3156355704684</v>
      </c>
      <c r="U129" s="206">
        <f t="shared" si="9"/>
        <v>1791.790195368611</v>
      </c>
      <c r="V129" s="206">
        <f t="shared" si="9"/>
        <v>1614.2587775010916</v>
      </c>
      <c r="W129" s="206">
        <f t="shared" si="9"/>
        <v>715.4009522973646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934.18695885581144</v>
      </c>
      <c r="C130" s="207">
        <f t="shared" si="10"/>
        <v>943.15752522244088</v>
      </c>
      <c r="D130" s="207">
        <f t="shared" si="10"/>
        <v>1191.8161680475762</v>
      </c>
      <c r="E130" s="207">
        <f t="shared" si="10"/>
        <v>1144.7589621155298</v>
      </c>
      <c r="F130" s="207">
        <f t="shared" si="10"/>
        <v>993.82361941744534</v>
      </c>
      <c r="G130" s="207">
        <f t="shared" si="10"/>
        <v>942.45396513836192</v>
      </c>
      <c r="H130" s="207">
        <f t="shared" si="10"/>
        <v>861.18730934494192</v>
      </c>
      <c r="I130" s="207">
        <f t="shared" si="10"/>
        <v>774.08002903595275</v>
      </c>
      <c r="J130" s="207">
        <f t="shared" si="10"/>
        <v>1192.3459088569477</v>
      </c>
      <c r="K130" s="207">
        <f t="shared" si="10"/>
        <v>1719.8057010594623</v>
      </c>
      <c r="L130" s="207">
        <f t="shared" si="10"/>
        <v>400.49042169360024</v>
      </c>
      <c r="M130" s="207">
        <f t="shared" si="10"/>
        <v>452.70690201141934</v>
      </c>
      <c r="N130" s="207">
        <f t="shared" si="10"/>
        <v>997.18718915404179</v>
      </c>
      <c r="O130" s="207">
        <f t="shared" si="10"/>
        <v>1174.2976090742663</v>
      </c>
      <c r="P130" s="207">
        <f t="shared" si="10"/>
        <v>1554.1673630003145</v>
      </c>
      <c r="Q130" s="207">
        <f t="shared" si="10"/>
        <v>950.92410119276087</v>
      </c>
      <c r="R130" s="207">
        <f t="shared" si="10"/>
        <v>830.50604013764882</v>
      </c>
      <c r="S130" s="207">
        <f t="shared" si="10"/>
        <v>1055.5666467870549</v>
      </c>
      <c r="T130" s="207">
        <f t="shared" si="10"/>
        <v>1355.4790567949847</v>
      </c>
      <c r="U130" s="207">
        <f t="shared" si="10"/>
        <v>1059.5807589684737</v>
      </c>
      <c r="V130" s="207">
        <f t="shared" si="10"/>
        <v>1103.3631913068245</v>
      </c>
      <c r="W130" s="207">
        <f t="shared" si="10"/>
        <v>1031.9444236889769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951.20042988753676</v>
      </c>
      <c r="C132" s="206">
        <f t="shared" si="12"/>
        <v>1011.2634847566038</v>
      </c>
      <c r="D132" s="206">
        <f t="shared" si="12"/>
        <v>1260.7382023928894</v>
      </c>
      <c r="E132" s="206">
        <f t="shared" si="12"/>
        <v>1233.1350639056143</v>
      </c>
      <c r="F132" s="206">
        <f t="shared" si="12"/>
        <v>1051.5461705258276</v>
      </c>
      <c r="G132" s="206">
        <f t="shared" si="12"/>
        <v>1015.8084092301693</v>
      </c>
      <c r="H132" s="206">
        <f t="shared" si="12"/>
        <v>914.9558038389182</v>
      </c>
      <c r="I132" s="206">
        <f t="shared" si="12"/>
        <v>814.7153030526182</v>
      </c>
      <c r="J132" s="206">
        <f t="shared" si="12"/>
        <v>1269.3701894609696</v>
      </c>
      <c r="K132" s="206">
        <f t="shared" si="12"/>
        <v>1725.8275861958609</v>
      </c>
      <c r="L132" s="206">
        <f t="shared" si="12"/>
        <v>412.46210262238407</v>
      </c>
      <c r="M132" s="206">
        <f t="shared" si="12"/>
        <v>466.98088414683338</v>
      </c>
      <c r="N132" s="206">
        <f t="shared" si="12"/>
        <v>1025.7317183591363</v>
      </c>
      <c r="O132" s="206">
        <f t="shared" si="12"/>
        <v>1223.8233120727912</v>
      </c>
      <c r="P132" s="206">
        <f t="shared" si="12"/>
        <v>1645.214526601904</v>
      </c>
      <c r="Q132" s="206">
        <f t="shared" si="12"/>
        <v>1005.9210350159782</v>
      </c>
      <c r="R132" s="206">
        <f t="shared" si="12"/>
        <v>887.90476806454581</v>
      </c>
      <c r="S132" s="206">
        <f t="shared" si="12"/>
        <v>1164.9189970380039</v>
      </c>
      <c r="T132" s="206">
        <f t="shared" si="12"/>
        <v>1465.3435982607205</v>
      </c>
      <c r="U132" s="206">
        <f t="shared" si="12"/>
        <v>1104.1052449856297</v>
      </c>
      <c r="V132" s="206">
        <f t="shared" si="12"/>
        <v>1226.7247901018852</v>
      </c>
      <c r="W132" s="206">
        <f t="shared" si="12"/>
        <v>1178.7672570581999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566.93907207872815</v>
      </c>
      <c r="C133" s="206">
        <f t="shared" si="13"/>
        <v>389.13500681910926</v>
      </c>
      <c r="D133" s="206">
        <f t="shared" si="13"/>
        <v>631.15511426244507</v>
      </c>
      <c r="E133" s="206">
        <f t="shared" si="13"/>
        <v>425.84462898948948</v>
      </c>
      <c r="F133" s="206">
        <f t="shared" si="13"/>
        <v>524.26716132673334</v>
      </c>
      <c r="G133" s="206">
        <f t="shared" si="13"/>
        <v>345.73652470007045</v>
      </c>
      <c r="H133" s="206">
        <f t="shared" si="13"/>
        <v>423.79597187518897</v>
      </c>
      <c r="I133" s="206">
        <f t="shared" si="13"/>
        <v>443.52368711363312</v>
      </c>
      <c r="J133" s="206">
        <f t="shared" si="13"/>
        <v>565.77539710841779</v>
      </c>
      <c r="K133" s="206">
        <f t="shared" si="13"/>
        <v>1517.1292494981974</v>
      </c>
      <c r="L133" s="206">
        <f t="shared" si="13"/>
        <v>214.05657754977008</v>
      </c>
      <c r="M133" s="206">
        <f t="shared" si="13"/>
        <v>181.56640297260057</v>
      </c>
      <c r="N133" s="206">
        <f t="shared" si="13"/>
        <v>519.2093243877963</v>
      </c>
      <c r="O133" s="206">
        <f t="shared" si="13"/>
        <v>296.75404279371998</v>
      </c>
      <c r="P133" s="206">
        <f t="shared" si="13"/>
        <v>473.76910546357919</v>
      </c>
      <c r="Q133" s="206">
        <f t="shared" si="13"/>
        <v>306.93694875089176</v>
      </c>
      <c r="R133" s="206">
        <f t="shared" si="13"/>
        <v>291.65331091578446</v>
      </c>
      <c r="S133" s="206">
        <f t="shared" si="13"/>
        <v>414.38639017602412</v>
      </c>
      <c r="T133" s="206">
        <f t="shared" si="13"/>
        <v>423.98262904596123</v>
      </c>
      <c r="U133" s="206">
        <f t="shared" si="13"/>
        <v>615.56286151790107</v>
      </c>
      <c r="V133" s="206">
        <f t="shared" si="13"/>
        <v>481.68817474872208</v>
      </c>
      <c r="W133" s="206">
        <f t="shared" si="13"/>
        <v>398.35139767115214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973.19228705729699</v>
      </c>
      <c r="C134" s="207">
        <f t="shared" si="14"/>
        <v>929.72257720458072</v>
      </c>
      <c r="D134" s="207">
        <f t="shared" si="14"/>
        <v>1004.9641375315157</v>
      </c>
      <c r="E134" s="207">
        <f t="shared" si="14"/>
        <v>1136.7560065998937</v>
      </c>
      <c r="F134" s="207">
        <f t="shared" si="14"/>
        <v>1084.0637533534259</v>
      </c>
      <c r="G134" s="207">
        <f t="shared" si="14"/>
        <v>1018.6031565158254</v>
      </c>
      <c r="H134" s="207">
        <f t="shared" si="14"/>
        <v>728.69770003197868</v>
      </c>
      <c r="I134" s="207">
        <f t="shared" si="14"/>
        <v>784.52730026811673</v>
      </c>
      <c r="J134" s="207">
        <f t="shared" si="14"/>
        <v>896.59262008417363</v>
      </c>
      <c r="K134" s="207">
        <f t="shared" si="14"/>
        <v>657.38781999628532</v>
      </c>
      <c r="L134" s="207">
        <f t="shared" si="14"/>
        <v>518.40988813789079</v>
      </c>
      <c r="M134" s="207">
        <f t="shared" si="14"/>
        <v>441.04283122766981</v>
      </c>
      <c r="N134" s="207">
        <f t="shared" si="14"/>
        <v>620.30962649786863</v>
      </c>
      <c r="O134" s="207">
        <f t="shared" si="14"/>
        <v>629.68772995754728</v>
      </c>
      <c r="P134" s="207">
        <f t="shared" si="14"/>
        <v>465.41870844815526</v>
      </c>
      <c r="Q134" s="207">
        <f t="shared" si="14"/>
        <v>508.20709497557249</v>
      </c>
      <c r="R134" s="207">
        <f t="shared" si="14"/>
        <v>534.47921245329894</v>
      </c>
      <c r="S134" s="207">
        <f t="shared" si="14"/>
        <v>579.14047744291918</v>
      </c>
      <c r="T134" s="207">
        <f t="shared" si="14"/>
        <v>818.45744572609408</v>
      </c>
      <c r="U134" s="207">
        <f t="shared" si="14"/>
        <v>695.57321475189349</v>
      </c>
      <c r="V134" s="207">
        <f t="shared" si="14"/>
        <v>757.67704279376414</v>
      </c>
      <c r="W134" s="207">
        <f t="shared" si="14"/>
        <v>712.06107838289381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1521.6637325759641</v>
      </c>
      <c r="C135" s="206">
        <f t="shared" si="15"/>
        <v>1465.8598254161166</v>
      </c>
      <c r="D135" s="206">
        <f t="shared" si="15"/>
        <v>1571.3403183515616</v>
      </c>
      <c r="E135" s="206">
        <f t="shared" si="15"/>
        <v>1637.8620269855646</v>
      </c>
      <c r="F135" s="206">
        <f t="shared" si="15"/>
        <v>1468.2935856210024</v>
      </c>
      <c r="G135" s="206">
        <f t="shared" si="15"/>
        <v>1458.8772985847572</v>
      </c>
      <c r="H135" s="206">
        <f t="shared" si="15"/>
        <v>1063.1054125679696</v>
      </c>
      <c r="I135" s="206">
        <f t="shared" si="15"/>
        <v>1151.7944428730643</v>
      </c>
      <c r="J135" s="206">
        <f t="shared" si="15"/>
        <v>1187.3598304203122</v>
      </c>
      <c r="K135" s="206">
        <f t="shared" si="15"/>
        <v>1108.3569206956793</v>
      </c>
      <c r="L135" s="206">
        <f t="shared" si="15"/>
        <v>755.96362000008003</v>
      </c>
      <c r="M135" s="206">
        <f t="shared" si="15"/>
        <v>592.181058675381</v>
      </c>
      <c r="N135" s="206">
        <f t="shared" si="15"/>
        <v>866.47567737879831</v>
      </c>
      <c r="O135" s="206">
        <f t="shared" si="15"/>
        <v>701.93294759623791</v>
      </c>
      <c r="P135" s="206">
        <f t="shared" si="15"/>
        <v>432.72297095762531</v>
      </c>
      <c r="Q135" s="206">
        <f t="shared" si="15"/>
        <v>553.74248726741803</v>
      </c>
      <c r="R135" s="206">
        <f t="shared" si="15"/>
        <v>624.68225780876583</v>
      </c>
      <c r="S135" s="206">
        <f t="shared" si="15"/>
        <v>688.26136575479836</v>
      </c>
      <c r="T135" s="206">
        <f t="shared" si="15"/>
        <v>1123.5813448703423</v>
      </c>
      <c r="U135" s="206">
        <f t="shared" si="15"/>
        <v>923.84336921774582</v>
      </c>
      <c r="V135" s="206">
        <f t="shared" si="15"/>
        <v>1086.8639573649998</v>
      </c>
      <c r="W135" s="206">
        <f t="shared" si="15"/>
        <v>1096.444616007695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506.8058123230411</v>
      </c>
      <c r="C136" s="206">
        <f t="shared" si="16"/>
        <v>488.4175775400401</v>
      </c>
      <c r="D136" s="206">
        <f t="shared" si="16"/>
        <v>517.21075756693585</v>
      </c>
      <c r="E136" s="206">
        <f t="shared" si="16"/>
        <v>521.6628149366295</v>
      </c>
      <c r="F136" s="206">
        <f t="shared" si="16"/>
        <v>462.20712009449761</v>
      </c>
      <c r="G136" s="206">
        <f t="shared" si="16"/>
        <v>465.94760201686</v>
      </c>
      <c r="H136" s="206">
        <f t="shared" si="16"/>
        <v>361.90565295932731</v>
      </c>
      <c r="I136" s="206">
        <f t="shared" si="16"/>
        <v>384.75890633125096</v>
      </c>
      <c r="J136" s="206">
        <f t="shared" si="16"/>
        <v>350.46558507986191</v>
      </c>
      <c r="K136" s="206">
        <f t="shared" si="16"/>
        <v>197.36081266359039</v>
      </c>
      <c r="L136" s="206">
        <f t="shared" si="16"/>
        <v>189.17485410883842</v>
      </c>
      <c r="M136" s="206">
        <f t="shared" si="16"/>
        <v>144.01517638377365</v>
      </c>
      <c r="N136" s="206">
        <f t="shared" si="16"/>
        <v>520.13461099886592</v>
      </c>
      <c r="O136" s="206">
        <f t="shared" si="16"/>
        <v>582.07564767913982</v>
      </c>
      <c r="P136" s="206">
        <f t="shared" si="16"/>
        <v>526.24616139984528</v>
      </c>
      <c r="Q136" s="206">
        <f t="shared" si="16"/>
        <v>436.37618180395503</v>
      </c>
      <c r="R136" s="206">
        <f t="shared" si="16"/>
        <v>456.77759594685051</v>
      </c>
      <c r="S136" s="206">
        <f t="shared" si="16"/>
        <v>460.77427202270576</v>
      </c>
      <c r="T136" s="206">
        <f t="shared" si="16"/>
        <v>406.84478480802443</v>
      </c>
      <c r="U136" s="206">
        <f t="shared" si="16"/>
        <v>331.34958593685286</v>
      </c>
      <c r="V136" s="206">
        <f t="shared" si="16"/>
        <v>379.18733178153525</v>
      </c>
      <c r="W136" s="206">
        <f t="shared" si="16"/>
        <v>293.13993869278653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245.632952555754</v>
      </c>
      <c r="C137" s="206">
        <f t="shared" si="17"/>
        <v>245.63295255575397</v>
      </c>
      <c r="D137" s="206">
        <f t="shared" si="17"/>
        <v>245.63295255575397</v>
      </c>
      <c r="E137" s="206">
        <f t="shared" si="17"/>
        <v>245.63295255575383</v>
      </c>
      <c r="F137" s="206">
        <f t="shared" si="17"/>
        <v>245.63295255575397</v>
      </c>
      <c r="G137" s="206">
        <f t="shared" si="17"/>
        <v>245.63295255575395</v>
      </c>
      <c r="H137" s="206">
        <f t="shared" si="17"/>
        <v>245.63295255575409</v>
      </c>
      <c r="I137" s="206">
        <f t="shared" si="17"/>
        <v>245.63295255575397</v>
      </c>
      <c r="J137" s="206">
        <f t="shared" si="17"/>
        <v>245.63295255575392</v>
      </c>
      <c r="K137" s="206">
        <f t="shared" si="17"/>
        <v>245.63295255575409</v>
      </c>
      <c r="L137" s="206">
        <f t="shared" si="17"/>
        <v>245.63295255575395</v>
      </c>
      <c r="M137" s="206">
        <f t="shared" si="17"/>
        <v>245.63295255575403</v>
      </c>
      <c r="N137" s="206">
        <f t="shared" si="17"/>
        <v>245.63295255575389</v>
      </c>
      <c r="O137" s="206">
        <f t="shared" si="17"/>
        <v>245.63295255575395</v>
      </c>
      <c r="P137" s="206">
        <f t="shared" si="17"/>
        <v>245.63295255575395</v>
      </c>
      <c r="Q137" s="206">
        <f t="shared" si="17"/>
        <v>420.62224550141548</v>
      </c>
      <c r="R137" s="206">
        <f t="shared" si="17"/>
        <v>306.23299196910165</v>
      </c>
      <c r="S137" s="206">
        <f t="shared" si="17"/>
        <v>357.50685769359927</v>
      </c>
      <c r="T137" s="206">
        <f t="shared" si="17"/>
        <v>473.80764084125889</v>
      </c>
      <c r="U137" s="206">
        <f t="shared" si="17"/>
        <v>435.32734438963729</v>
      </c>
      <c r="V137" s="206">
        <f t="shared" si="17"/>
        <v>417.60455382850466</v>
      </c>
      <c r="W137" s="206">
        <f t="shared" si="17"/>
        <v>383.08026320744733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1251.8718564571157</v>
      </c>
      <c r="C138" s="207">
        <f t="shared" si="18"/>
        <v>949.79510552193233</v>
      </c>
      <c r="D138" s="207">
        <f t="shared" si="18"/>
        <v>797.92461843971626</v>
      </c>
      <c r="E138" s="207">
        <f t="shared" si="18"/>
        <v>794.09864973299079</v>
      </c>
      <c r="F138" s="207">
        <f t="shared" si="18"/>
        <v>686.14829472623956</v>
      </c>
      <c r="G138" s="207">
        <f t="shared" si="18"/>
        <v>787.95901723114616</v>
      </c>
      <c r="H138" s="207">
        <f t="shared" si="18"/>
        <v>673.45822622266496</v>
      </c>
      <c r="I138" s="207">
        <f t="shared" si="18"/>
        <v>625.82675426310766</v>
      </c>
      <c r="J138" s="207">
        <f t="shared" si="18"/>
        <v>579.57591397710235</v>
      </c>
      <c r="K138" s="207">
        <f t="shared" si="18"/>
        <v>672.86895471168236</v>
      </c>
      <c r="L138" s="207">
        <f t="shared" si="18"/>
        <v>726.15413565363224</v>
      </c>
      <c r="M138" s="207">
        <f t="shared" si="18"/>
        <v>692.31737313367648</v>
      </c>
      <c r="N138" s="207">
        <f t="shared" si="18"/>
        <v>698.78251660233059</v>
      </c>
      <c r="O138" s="207">
        <f t="shared" si="18"/>
        <v>841.78273223252688</v>
      </c>
      <c r="P138" s="207">
        <f t="shared" si="18"/>
        <v>831.9379261877549</v>
      </c>
      <c r="Q138" s="207">
        <f t="shared" si="18"/>
        <v>839.61332341550712</v>
      </c>
      <c r="R138" s="207">
        <f t="shared" si="18"/>
        <v>815.33403634830677</v>
      </c>
      <c r="S138" s="207">
        <f t="shared" si="18"/>
        <v>772.60891760328161</v>
      </c>
      <c r="T138" s="207">
        <f t="shared" si="18"/>
        <v>690.91075106340952</v>
      </c>
      <c r="U138" s="207">
        <f t="shared" si="18"/>
        <v>666.00955188285354</v>
      </c>
      <c r="V138" s="207">
        <f t="shared" si="18"/>
        <v>722.85488045803709</v>
      </c>
      <c r="W138" s="207">
        <f t="shared" si="18"/>
        <v>642.93128731289858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1635.6110658230009</v>
      </c>
      <c r="C139" s="206">
        <f t="shared" si="19"/>
        <v>1213.8149976055633</v>
      </c>
      <c r="D139" s="206">
        <f t="shared" si="19"/>
        <v>1017.0234217417349</v>
      </c>
      <c r="E139" s="206">
        <f t="shared" si="19"/>
        <v>1014.0401839720416</v>
      </c>
      <c r="F139" s="206">
        <f t="shared" si="19"/>
        <v>863.90531226963969</v>
      </c>
      <c r="G139" s="206">
        <f t="shared" si="19"/>
        <v>998.99410787342083</v>
      </c>
      <c r="H139" s="206">
        <f t="shared" si="19"/>
        <v>835.00030600015396</v>
      </c>
      <c r="I139" s="206">
        <f t="shared" si="19"/>
        <v>786.83779713548722</v>
      </c>
      <c r="J139" s="206">
        <f t="shared" si="19"/>
        <v>722.72049871792103</v>
      </c>
      <c r="K139" s="206">
        <f t="shared" si="19"/>
        <v>819.12587663732575</v>
      </c>
      <c r="L139" s="206">
        <f t="shared" si="19"/>
        <v>892.10165795919022</v>
      </c>
      <c r="M139" s="206">
        <f t="shared" si="19"/>
        <v>859.23721502866238</v>
      </c>
      <c r="N139" s="206">
        <f t="shared" si="19"/>
        <v>842.35149717384479</v>
      </c>
      <c r="O139" s="206">
        <f t="shared" si="19"/>
        <v>952.49046886866745</v>
      </c>
      <c r="P139" s="206">
        <f t="shared" si="19"/>
        <v>1147.5818795577268</v>
      </c>
      <c r="Q139" s="206">
        <f t="shared" si="19"/>
        <v>1119.2812600878185</v>
      </c>
      <c r="R139" s="206">
        <f t="shared" si="19"/>
        <v>1132.5872499542168</v>
      </c>
      <c r="S139" s="206">
        <f t="shared" si="19"/>
        <v>1060.7586591963418</v>
      </c>
      <c r="T139" s="206">
        <f t="shared" si="19"/>
        <v>1073.1294364243224</v>
      </c>
      <c r="U139" s="206">
        <f t="shared" si="19"/>
        <v>1043.2021925899446</v>
      </c>
      <c r="V139" s="206">
        <f t="shared" si="19"/>
        <v>1004.561000628482</v>
      </c>
      <c r="W139" s="206">
        <f t="shared" si="19"/>
        <v>976.96094759025732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1099.2817154871425</v>
      </c>
      <c r="C140" s="206">
        <f t="shared" si="20"/>
        <v>815.79579689408854</v>
      </c>
      <c r="D140" s="206">
        <f t="shared" si="20"/>
        <v>698.04945310463552</v>
      </c>
      <c r="E140" s="206">
        <f t="shared" si="20"/>
        <v>696.00186260760597</v>
      </c>
      <c r="F140" s="206">
        <f t="shared" si="20"/>
        <v>592.95451596507223</v>
      </c>
      <c r="G140" s="206">
        <f t="shared" si="20"/>
        <v>697.89413103335312</v>
      </c>
      <c r="H140" s="206">
        <f t="shared" si="20"/>
        <v>583.32857859297678</v>
      </c>
      <c r="I140" s="206">
        <f t="shared" si="20"/>
        <v>558.81832779403248</v>
      </c>
      <c r="J140" s="206">
        <f t="shared" si="20"/>
        <v>513.28172340769595</v>
      </c>
      <c r="K140" s="206">
        <f t="shared" si="20"/>
        <v>569.68284605260817</v>
      </c>
      <c r="L140" s="206">
        <f t="shared" si="20"/>
        <v>828.45642870859183</v>
      </c>
      <c r="M140" s="206">
        <f t="shared" si="20"/>
        <v>733.44146136334848</v>
      </c>
      <c r="N140" s="206">
        <f t="shared" si="20"/>
        <v>929.5762577150789</v>
      </c>
      <c r="O140" s="206">
        <f t="shared" si="20"/>
        <v>3202.0831504604921</v>
      </c>
      <c r="P140" s="206">
        <f t="shared" si="20"/>
        <v>919.06677591884625</v>
      </c>
      <c r="Q140" s="206">
        <f t="shared" si="20"/>
        <v>1111.7218620966305</v>
      </c>
      <c r="R140" s="206">
        <f t="shared" si="20"/>
        <v>1015.5718370423939</v>
      </c>
      <c r="S140" s="206">
        <f t="shared" si="20"/>
        <v>850.70962724986998</v>
      </c>
      <c r="T140" s="206">
        <f t="shared" si="20"/>
        <v>526.00216783662961</v>
      </c>
      <c r="U140" s="206">
        <f t="shared" si="20"/>
        <v>555.19724535518071</v>
      </c>
      <c r="V140" s="206">
        <f t="shared" si="20"/>
        <v>749.18802332789198</v>
      </c>
      <c r="W140" s="206">
        <f t="shared" si="20"/>
        <v>503.69758107948246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761.07694988718197</v>
      </c>
      <c r="C141" s="206">
        <f t="shared" si="21"/>
        <v>530.63228205046426</v>
      </c>
      <c r="D141" s="206">
        <f t="shared" si="21"/>
        <v>427.97880623206032</v>
      </c>
      <c r="E141" s="206">
        <f t="shared" si="21"/>
        <v>402.77412809740281</v>
      </c>
      <c r="F141" s="206">
        <f t="shared" si="21"/>
        <v>321.46499993777059</v>
      </c>
      <c r="G141" s="206">
        <f t="shared" si="21"/>
        <v>350.55610499334637</v>
      </c>
      <c r="H141" s="206">
        <f t="shared" si="21"/>
        <v>345.27848256699616</v>
      </c>
      <c r="I141" s="206">
        <f t="shared" si="21"/>
        <v>319.01762766248379</v>
      </c>
      <c r="J141" s="206">
        <f t="shared" si="21"/>
        <v>277.30829098531137</v>
      </c>
      <c r="K141" s="206">
        <f t="shared" si="21"/>
        <v>365.58768970446232</v>
      </c>
      <c r="L141" s="206">
        <f t="shared" si="21"/>
        <v>289.00911548264639</v>
      </c>
      <c r="M141" s="206">
        <f t="shared" si="21"/>
        <v>282.00231752129696</v>
      </c>
      <c r="N141" s="206">
        <f t="shared" si="21"/>
        <v>228.60231620964231</v>
      </c>
      <c r="O141" s="206">
        <f t="shared" si="21"/>
        <v>242.57101032483374</v>
      </c>
      <c r="P141" s="206">
        <f t="shared" si="21"/>
        <v>204.25212315002358</v>
      </c>
      <c r="Q141" s="206">
        <f t="shared" si="21"/>
        <v>227.27502307058094</v>
      </c>
      <c r="R141" s="206">
        <f t="shared" si="21"/>
        <v>223.48504300150742</v>
      </c>
      <c r="S141" s="206">
        <f t="shared" si="21"/>
        <v>216.50365225909147</v>
      </c>
      <c r="T141" s="206">
        <f t="shared" si="21"/>
        <v>202.56707862027548</v>
      </c>
      <c r="U141" s="206">
        <f t="shared" si="21"/>
        <v>187.30052984513239</v>
      </c>
      <c r="V141" s="206">
        <f t="shared" si="21"/>
        <v>197.24298755279005</v>
      </c>
      <c r="W141" s="206">
        <f t="shared" si="21"/>
        <v>190.47059249815237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395.16470178367541</v>
      </c>
      <c r="C142" s="207">
        <f t="shared" si="22"/>
        <v>664.53215618661363</v>
      </c>
      <c r="D142" s="207">
        <f t="shared" si="22"/>
        <v>758.28633407485552</v>
      </c>
      <c r="E142" s="207">
        <f t="shared" si="22"/>
        <v>980.38959024613268</v>
      </c>
      <c r="F142" s="207">
        <f t="shared" si="22"/>
        <v>1131.5671512922688</v>
      </c>
      <c r="G142" s="207">
        <f t="shared" si="22"/>
        <v>1111.8843374463836</v>
      </c>
      <c r="H142" s="207">
        <f t="shared" si="22"/>
        <v>1017.5379418027599</v>
      </c>
      <c r="I142" s="207">
        <f t="shared" si="22"/>
        <v>1084.0781291181445</v>
      </c>
      <c r="J142" s="207">
        <f t="shared" si="22"/>
        <v>1122.2362250310252</v>
      </c>
      <c r="K142" s="207">
        <f t="shared" si="22"/>
        <v>1385.3771452435726</v>
      </c>
      <c r="L142" s="207">
        <f t="shared" si="22"/>
        <v>1124.1171403575302</v>
      </c>
      <c r="M142" s="207">
        <f t="shared" si="22"/>
        <v>1053.4003840104688</v>
      </c>
      <c r="N142" s="207">
        <f t="shared" si="22"/>
        <v>832.55436133611147</v>
      </c>
      <c r="O142" s="207">
        <f t="shared" si="22"/>
        <v>913.63277453959677</v>
      </c>
      <c r="P142" s="207">
        <f t="shared" si="22"/>
        <v>927.9659661460189</v>
      </c>
      <c r="Q142" s="207">
        <f t="shared" si="22"/>
        <v>1024.6802972512344</v>
      </c>
      <c r="R142" s="207">
        <f t="shared" si="22"/>
        <v>868.82874700906541</v>
      </c>
      <c r="S142" s="207">
        <f t="shared" si="22"/>
        <v>990.95304918633144</v>
      </c>
      <c r="T142" s="207">
        <f t="shared" si="22"/>
        <v>922.0716665829417</v>
      </c>
      <c r="U142" s="207">
        <f t="shared" si="22"/>
        <v>1021.5320169350033</v>
      </c>
      <c r="V142" s="207">
        <f t="shared" si="22"/>
        <v>954.63811515981922</v>
      </c>
      <c r="W142" s="207">
        <f t="shared" si="22"/>
        <v>971.36358640224933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3720.9449994192742</v>
      </c>
      <c r="C143" s="206">
        <f t="shared" si="23"/>
        <v>6034.0302256395835</v>
      </c>
      <c r="D143" s="206">
        <f t="shared" si="23"/>
        <v>7172.0330568311838</v>
      </c>
      <c r="E143" s="206">
        <f t="shared" si="23"/>
        <v>9425.591615371819</v>
      </c>
      <c r="F143" s="206">
        <f t="shared" si="23"/>
        <v>11875.439173685128</v>
      </c>
      <c r="G143" s="206">
        <f t="shared" si="23"/>
        <v>11582.164668830303</v>
      </c>
      <c r="H143" s="206">
        <f t="shared" si="23"/>
        <v>10512.384324839972</v>
      </c>
      <c r="I143" s="206">
        <f t="shared" si="23"/>
        <v>10773.300661307678</v>
      </c>
      <c r="J143" s="206">
        <f t="shared" si="23"/>
        <v>11436.414097785564</v>
      </c>
      <c r="K143" s="206">
        <f t="shared" si="23"/>
        <v>12928.621549920892</v>
      </c>
      <c r="L143" s="206">
        <f t="shared" si="23"/>
        <v>13334.472025710211</v>
      </c>
      <c r="M143" s="206">
        <f t="shared" si="23"/>
        <v>11449.978682484048</v>
      </c>
      <c r="N143" s="206">
        <f t="shared" si="23"/>
        <v>9004.7374963887796</v>
      </c>
      <c r="O143" s="206">
        <f t="shared" si="23"/>
        <v>9674.7956307393233</v>
      </c>
      <c r="P143" s="206">
        <f t="shared" si="23"/>
        <v>10281.407377169315</v>
      </c>
      <c r="Q143" s="206">
        <f t="shared" si="23"/>
        <v>10551.661892151473</v>
      </c>
      <c r="R143" s="206">
        <f t="shared" si="23"/>
        <v>8811.714984184684</v>
      </c>
      <c r="S143" s="206">
        <f t="shared" si="23"/>
        <v>10243.240948793582</v>
      </c>
      <c r="T143" s="206">
        <f t="shared" si="23"/>
        <v>10159.68758336453</v>
      </c>
      <c r="U143" s="206">
        <f t="shared" si="23"/>
        <v>10590.029685020343</v>
      </c>
      <c r="V143" s="206">
        <f t="shared" si="23"/>
        <v>10072.889812909483</v>
      </c>
      <c r="W143" s="206">
        <f t="shared" si="23"/>
        <v>10980.343751468852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280.00344219776161</v>
      </c>
      <c r="C144" s="206">
        <f t="shared" si="24"/>
        <v>445.21775683076658</v>
      </c>
      <c r="D144" s="206">
        <f t="shared" si="24"/>
        <v>544.43149154400032</v>
      </c>
      <c r="E144" s="206">
        <f t="shared" si="24"/>
        <v>731.45220882672641</v>
      </c>
      <c r="F144" s="206">
        <f t="shared" si="24"/>
        <v>898.21727939710877</v>
      </c>
      <c r="G144" s="206">
        <f t="shared" si="24"/>
        <v>807.99263649969134</v>
      </c>
      <c r="H144" s="206">
        <f t="shared" si="24"/>
        <v>777.65869159834972</v>
      </c>
      <c r="I144" s="206">
        <f t="shared" si="24"/>
        <v>842.02757319875116</v>
      </c>
      <c r="J144" s="206">
        <f t="shared" si="24"/>
        <v>946.04939127849605</v>
      </c>
      <c r="K144" s="206">
        <f t="shared" si="24"/>
        <v>1072.7894315432893</v>
      </c>
      <c r="L144" s="206">
        <f t="shared" si="24"/>
        <v>890.39252685865642</v>
      </c>
      <c r="M144" s="206">
        <f t="shared" si="24"/>
        <v>755.22843425819951</v>
      </c>
      <c r="N144" s="206">
        <f t="shared" si="24"/>
        <v>582.08202726974162</v>
      </c>
      <c r="O144" s="206">
        <f t="shared" si="24"/>
        <v>666.16605341911486</v>
      </c>
      <c r="P144" s="206">
        <f t="shared" si="24"/>
        <v>673.67849857275371</v>
      </c>
      <c r="Q144" s="206">
        <f t="shared" si="24"/>
        <v>746.4958004771712</v>
      </c>
      <c r="R144" s="206">
        <f t="shared" si="24"/>
        <v>573.22108161402639</v>
      </c>
      <c r="S144" s="206">
        <f t="shared" si="24"/>
        <v>684.47721493620429</v>
      </c>
      <c r="T144" s="206">
        <f t="shared" si="24"/>
        <v>689.46976544817653</v>
      </c>
      <c r="U144" s="206">
        <f t="shared" si="24"/>
        <v>722.40654287665666</v>
      </c>
      <c r="V144" s="206">
        <f t="shared" si="24"/>
        <v>627.05484104250115</v>
      </c>
      <c r="W144" s="206">
        <f t="shared" si="24"/>
        <v>661.98723251150921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32.407773403313811</v>
      </c>
      <c r="C145" s="206">
        <f t="shared" si="25"/>
        <v>59.183272884853842</v>
      </c>
      <c r="D145" s="206">
        <f t="shared" si="25"/>
        <v>63.058384630289858</v>
      </c>
      <c r="E145" s="206">
        <f t="shared" si="25"/>
        <v>67.931325095403395</v>
      </c>
      <c r="F145" s="206">
        <f t="shared" si="25"/>
        <v>73.436554504736421</v>
      </c>
      <c r="G145" s="206">
        <f t="shared" si="25"/>
        <v>72.558836357709964</v>
      </c>
      <c r="H145" s="206">
        <f t="shared" si="25"/>
        <v>64.617886549065574</v>
      </c>
      <c r="I145" s="206">
        <f t="shared" si="25"/>
        <v>68.711698130956563</v>
      </c>
      <c r="J145" s="206">
        <f t="shared" si="25"/>
        <v>63.530227236522798</v>
      </c>
      <c r="K145" s="206">
        <f t="shared" si="25"/>
        <v>90.914843296039763</v>
      </c>
      <c r="L145" s="206">
        <f t="shared" si="25"/>
        <v>64.822061572787106</v>
      </c>
      <c r="M145" s="206">
        <f t="shared" si="25"/>
        <v>65.403336566575589</v>
      </c>
      <c r="N145" s="206">
        <f t="shared" si="25"/>
        <v>52.67426981086637</v>
      </c>
      <c r="O145" s="206">
        <f t="shared" si="25"/>
        <v>57.100528276194289</v>
      </c>
      <c r="P145" s="206">
        <f t="shared" si="25"/>
        <v>57.597800049749644</v>
      </c>
      <c r="Q145" s="206">
        <f t="shared" si="25"/>
        <v>59.431467244063271</v>
      </c>
      <c r="R145" s="206">
        <f t="shared" si="25"/>
        <v>171.80441844773929</v>
      </c>
      <c r="S145" s="206">
        <f t="shared" si="25"/>
        <v>187.26923063313612</v>
      </c>
      <c r="T145" s="206">
        <f t="shared" si="25"/>
        <v>136.32584573730057</v>
      </c>
      <c r="U145" s="206">
        <f t="shared" si="25"/>
        <v>166.10741469944523</v>
      </c>
      <c r="V145" s="206">
        <f t="shared" si="25"/>
        <v>183.46880818450128</v>
      </c>
      <c r="W145" s="206">
        <f t="shared" si="25"/>
        <v>186.81209875625265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177.24299960064485</v>
      </c>
      <c r="C146" s="208">
        <f t="shared" si="26"/>
        <v>153.88491081470073</v>
      </c>
      <c r="D146" s="208">
        <f t="shared" si="26"/>
        <v>283.69925179216045</v>
      </c>
      <c r="E146" s="208">
        <f t="shared" si="26"/>
        <v>246.76966449500625</v>
      </c>
      <c r="F146" s="208">
        <f t="shared" si="26"/>
        <v>204.78737027456992</v>
      </c>
      <c r="G146" s="208">
        <f t="shared" si="26"/>
        <v>206.49335024167033</v>
      </c>
      <c r="H146" s="208">
        <f t="shared" si="26"/>
        <v>166.43289390363415</v>
      </c>
      <c r="I146" s="208">
        <f t="shared" si="26"/>
        <v>163.53860549559363</v>
      </c>
      <c r="J146" s="208">
        <f t="shared" si="26"/>
        <v>142.43299187445018</v>
      </c>
      <c r="K146" s="208">
        <f t="shared" si="26"/>
        <v>145.87315466540224</v>
      </c>
      <c r="L146" s="208">
        <f t="shared" si="26"/>
        <v>128.39704319789502</v>
      </c>
      <c r="M146" s="208">
        <f t="shared" si="26"/>
        <v>118.42880196603781</v>
      </c>
      <c r="N146" s="208">
        <f t="shared" si="26"/>
        <v>138.06576865363564</v>
      </c>
      <c r="O146" s="208">
        <f t="shared" si="26"/>
        <v>150.02268304399112</v>
      </c>
      <c r="P146" s="208">
        <f t="shared" si="26"/>
        <v>148.07151712584601</v>
      </c>
      <c r="Q146" s="208">
        <f t="shared" si="26"/>
        <v>134.82338219770841</v>
      </c>
      <c r="R146" s="208">
        <f t="shared" si="26"/>
        <v>158.45575587316134</v>
      </c>
      <c r="S146" s="208">
        <f t="shared" si="26"/>
        <v>154.54718608784239</v>
      </c>
      <c r="T146" s="208">
        <f t="shared" si="26"/>
        <v>135.09712507731456</v>
      </c>
      <c r="U146" s="208">
        <f t="shared" si="26"/>
        <v>133.50631108962878</v>
      </c>
      <c r="V146" s="208">
        <f t="shared" si="26"/>
        <v>125.62845602100506</v>
      </c>
      <c r="W146" s="208">
        <f t="shared" si="26"/>
        <v>114.84374177549459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127.33666647564625</v>
      </c>
      <c r="C147" s="206">
        <f t="shared" si="27"/>
        <v>93.750929540091121</v>
      </c>
      <c r="D147" s="206">
        <f t="shared" si="27"/>
        <v>73.074061974911729</v>
      </c>
      <c r="E147" s="206">
        <f t="shared" si="27"/>
        <v>66.604762671833015</v>
      </c>
      <c r="F147" s="206">
        <f t="shared" si="27"/>
        <v>58.408905403426019</v>
      </c>
      <c r="G147" s="206">
        <f t="shared" si="27"/>
        <v>62.441612620823825</v>
      </c>
      <c r="H147" s="206">
        <f t="shared" si="27"/>
        <v>86.720204118179083</v>
      </c>
      <c r="I147" s="206">
        <f t="shared" si="27"/>
        <v>71.701005895917589</v>
      </c>
      <c r="J147" s="206">
        <f t="shared" si="27"/>
        <v>66.152876884946338</v>
      </c>
      <c r="K147" s="206">
        <f t="shared" si="27"/>
        <v>91.711922586807674</v>
      </c>
      <c r="L147" s="206">
        <f t="shared" si="27"/>
        <v>63.987449382585176</v>
      </c>
      <c r="M147" s="206">
        <f t="shared" si="27"/>
        <v>69.397358437240158</v>
      </c>
      <c r="N147" s="206">
        <f t="shared" si="27"/>
        <v>75.903375330396031</v>
      </c>
      <c r="O147" s="206">
        <f t="shared" si="27"/>
        <v>70.038671768852581</v>
      </c>
      <c r="P147" s="206">
        <f t="shared" si="27"/>
        <v>70.372688559808168</v>
      </c>
      <c r="Q147" s="206">
        <f t="shared" si="27"/>
        <v>52.16028948586419</v>
      </c>
      <c r="R147" s="206">
        <f t="shared" si="27"/>
        <v>55.336151998100569</v>
      </c>
      <c r="S147" s="206">
        <f t="shared" si="27"/>
        <v>56.679606711900036</v>
      </c>
      <c r="T147" s="206">
        <f t="shared" si="27"/>
        <v>63.532328909865086</v>
      </c>
      <c r="U147" s="206">
        <f t="shared" si="27"/>
        <v>42.944267538824313</v>
      </c>
      <c r="V147" s="206">
        <f t="shared" si="27"/>
        <v>39.731046418527399</v>
      </c>
      <c r="W147" s="206">
        <f t="shared" si="27"/>
        <v>40.106234558252567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87.944125483433396</v>
      </c>
      <c r="C148" s="206">
        <f t="shared" si="28"/>
        <v>76.494088457405297</v>
      </c>
      <c r="D148" s="206">
        <f t="shared" si="28"/>
        <v>80.47939090923721</v>
      </c>
      <c r="E148" s="206">
        <f t="shared" si="28"/>
        <v>79.928307714595803</v>
      </c>
      <c r="F148" s="206">
        <f t="shared" si="28"/>
        <v>54.037869682852822</v>
      </c>
      <c r="G148" s="206">
        <f t="shared" si="28"/>
        <v>50.494265864128359</v>
      </c>
      <c r="H148" s="206">
        <f t="shared" si="28"/>
        <v>46.406535275717893</v>
      </c>
      <c r="I148" s="206">
        <f t="shared" si="28"/>
        <v>45.491583213911852</v>
      </c>
      <c r="J148" s="206">
        <f t="shared" si="28"/>
        <v>47.517314721970614</v>
      </c>
      <c r="K148" s="206">
        <f t="shared" si="28"/>
        <v>47.682514530673188</v>
      </c>
      <c r="L148" s="206">
        <f t="shared" si="28"/>
        <v>45.399074474067703</v>
      </c>
      <c r="M148" s="206">
        <f t="shared" si="28"/>
        <v>39.778360624890333</v>
      </c>
      <c r="N148" s="206">
        <f t="shared" si="28"/>
        <v>41.374197920610939</v>
      </c>
      <c r="O148" s="206">
        <f t="shared" si="28"/>
        <v>44.758518959645627</v>
      </c>
      <c r="P148" s="206">
        <f t="shared" si="28"/>
        <v>40.890122932270742</v>
      </c>
      <c r="Q148" s="206">
        <f t="shared" si="28"/>
        <v>40.541266116539596</v>
      </c>
      <c r="R148" s="206">
        <f t="shared" si="28"/>
        <v>43.926119776538876</v>
      </c>
      <c r="S148" s="206">
        <f t="shared" si="28"/>
        <v>52.512457950421663</v>
      </c>
      <c r="T148" s="206">
        <f t="shared" si="28"/>
        <v>52.465558755012871</v>
      </c>
      <c r="U148" s="206">
        <f t="shared" si="28"/>
        <v>43.734641389286921</v>
      </c>
      <c r="V148" s="206">
        <f t="shared" si="28"/>
        <v>43.293597979657022</v>
      </c>
      <c r="W148" s="206">
        <f t="shared" si="28"/>
        <v>39.44653909528796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113.9679886943165</v>
      </c>
      <c r="C149" s="206">
        <f t="shared" si="29"/>
        <v>90.503756838519536</v>
      </c>
      <c r="D149" s="206">
        <f t="shared" si="29"/>
        <v>103.2934207978988</v>
      </c>
      <c r="E149" s="206">
        <f t="shared" si="29"/>
        <v>106.85495253013914</v>
      </c>
      <c r="F149" s="206">
        <f t="shared" si="29"/>
        <v>129.9517178303141</v>
      </c>
      <c r="G149" s="206">
        <f t="shared" si="29"/>
        <v>95.858838196741701</v>
      </c>
      <c r="H149" s="206">
        <f t="shared" si="29"/>
        <v>73.353423648776086</v>
      </c>
      <c r="I149" s="206">
        <f t="shared" si="29"/>
        <v>61.312530454482783</v>
      </c>
      <c r="J149" s="206">
        <f t="shared" si="29"/>
        <v>75.511534334923994</v>
      </c>
      <c r="K149" s="206">
        <f t="shared" si="29"/>
        <v>69.755936601754584</v>
      </c>
      <c r="L149" s="206">
        <f t="shared" si="29"/>
        <v>59.503488214869407</v>
      </c>
      <c r="M149" s="206">
        <f t="shared" si="29"/>
        <v>79.61874606653835</v>
      </c>
      <c r="N149" s="206">
        <f t="shared" si="29"/>
        <v>57.271341186924047</v>
      </c>
      <c r="O149" s="206">
        <f t="shared" si="29"/>
        <v>48.357126464567337</v>
      </c>
      <c r="P149" s="206">
        <f t="shared" si="29"/>
        <v>55.040258589884061</v>
      </c>
      <c r="Q149" s="206">
        <f t="shared" si="29"/>
        <v>40.914679217389981</v>
      </c>
      <c r="R149" s="206">
        <f t="shared" si="29"/>
        <v>42.013576857942205</v>
      </c>
      <c r="S149" s="206">
        <f t="shared" si="29"/>
        <v>45.728445536368042</v>
      </c>
      <c r="T149" s="206">
        <f t="shared" si="29"/>
        <v>34.268504629481029</v>
      </c>
      <c r="U149" s="206">
        <f t="shared" si="29"/>
        <v>34.196748749872931</v>
      </c>
      <c r="V149" s="206">
        <f t="shared" si="29"/>
        <v>34.274948046325981</v>
      </c>
      <c r="W149" s="206">
        <f t="shared" si="29"/>
        <v>35.394639362658523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111.45364114079035</v>
      </c>
      <c r="C150" s="206">
        <f t="shared" si="30"/>
        <v>140.92021736210489</v>
      </c>
      <c r="D150" s="206">
        <f t="shared" si="30"/>
        <v>124.52286049083555</v>
      </c>
      <c r="E150" s="206">
        <f t="shared" si="30"/>
        <v>176.93777425361446</v>
      </c>
      <c r="F150" s="206">
        <f t="shared" si="30"/>
        <v>128.7943869629533</v>
      </c>
      <c r="G150" s="206">
        <f t="shared" si="30"/>
        <v>109.21821387986869</v>
      </c>
      <c r="H150" s="206">
        <f t="shared" si="30"/>
        <v>96.767302255458972</v>
      </c>
      <c r="I150" s="206">
        <f t="shared" si="30"/>
        <v>89.617499248248151</v>
      </c>
      <c r="J150" s="206">
        <f t="shared" si="30"/>
        <v>107.46542008367345</v>
      </c>
      <c r="K150" s="206">
        <f t="shared" si="30"/>
        <v>132.19028909569141</v>
      </c>
      <c r="L150" s="206">
        <f t="shared" si="30"/>
        <v>116.67234792788041</v>
      </c>
      <c r="M150" s="206">
        <f t="shared" si="30"/>
        <v>126.13497413382424</v>
      </c>
      <c r="N150" s="206">
        <f t="shared" si="30"/>
        <v>137.79255146301389</v>
      </c>
      <c r="O150" s="206">
        <f t="shared" si="30"/>
        <v>88.819321360583032</v>
      </c>
      <c r="P150" s="206">
        <f t="shared" si="30"/>
        <v>74.424014010349154</v>
      </c>
      <c r="Q150" s="206">
        <f t="shared" si="30"/>
        <v>95.741268100793832</v>
      </c>
      <c r="R150" s="206">
        <f t="shared" si="30"/>
        <v>76.08018412295543</v>
      </c>
      <c r="S150" s="206">
        <f t="shared" si="30"/>
        <v>83.441023131772738</v>
      </c>
      <c r="T150" s="206">
        <f t="shared" si="30"/>
        <v>107.01903488828827</v>
      </c>
      <c r="U150" s="206">
        <f t="shared" si="30"/>
        <v>92.664590085602043</v>
      </c>
      <c r="V150" s="206">
        <f t="shared" si="30"/>
        <v>86.506042461150201</v>
      </c>
      <c r="W150" s="206">
        <f t="shared" si="30"/>
        <v>77.032786963035207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103.96477459847787</v>
      </c>
      <c r="C151" s="209">
        <f t="shared" si="31"/>
        <v>70.040966808402572</v>
      </c>
      <c r="D151" s="209">
        <f t="shared" si="31"/>
        <v>65.498540422040165</v>
      </c>
      <c r="E151" s="209">
        <f t="shared" si="31"/>
        <v>60.509683337605424</v>
      </c>
      <c r="F151" s="209">
        <f t="shared" si="31"/>
        <v>53.501650919324867</v>
      </c>
      <c r="G151" s="209">
        <f t="shared" si="31"/>
        <v>60.216952588192669</v>
      </c>
      <c r="H151" s="209">
        <f t="shared" si="31"/>
        <v>43.753020793585485</v>
      </c>
      <c r="I151" s="209">
        <f t="shared" si="31"/>
        <v>38.02027324116542</v>
      </c>
      <c r="J151" s="209">
        <f t="shared" si="31"/>
        <v>29.322059081279995</v>
      </c>
      <c r="K151" s="209">
        <f t="shared" si="31"/>
        <v>24.827978425013516</v>
      </c>
      <c r="L151" s="209">
        <f t="shared" si="31"/>
        <v>27.20071916842334</v>
      </c>
      <c r="M151" s="209">
        <f t="shared" si="31"/>
        <v>29.744553190596953</v>
      </c>
      <c r="N151" s="209">
        <f t="shared" si="31"/>
        <v>23.823533950285867</v>
      </c>
      <c r="O151" s="209">
        <f t="shared" si="31"/>
        <v>22.008664752455783</v>
      </c>
      <c r="P151" s="209">
        <f t="shared" si="31"/>
        <v>24.484422586237631</v>
      </c>
      <c r="Q151" s="209">
        <f t="shared" si="31"/>
        <v>22.198503947630211</v>
      </c>
      <c r="R151" s="209">
        <f t="shared" si="31"/>
        <v>22.89669532447494</v>
      </c>
      <c r="S151" s="209">
        <f t="shared" si="31"/>
        <v>22.599736231650891</v>
      </c>
      <c r="T151" s="209">
        <f t="shared" si="31"/>
        <v>29.445803982343094</v>
      </c>
      <c r="U151" s="209">
        <f t="shared" si="31"/>
        <v>32.329375685391206</v>
      </c>
      <c r="V151" s="209">
        <f t="shared" si="31"/>
        <v>37.440449483285626</v>
      </c>
      <c r="W151" s="209">
        <f t="shared" si="31"/>
        <v>35.078504916615394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4.7568712088281071</v>
      </c>
      <c r="C153" s="217">
        <f t="shared" si="32"/>
        <v>4.4791663441195508</v>
      </c>
      <c r="D153" s="217">
        <f t="shared" si="32"/>
        <v>4.7661476733146291</v>
      </c>
      <c r="E153" s="217">
        <f t="shared" si="32"/>
        <v>4.455186874320364</v>
      </c>
      <c r="F153" s="217">
        <f t="shared" si="32"/>
        <v>4.8800079015048876</v>
      </c>
      <c r="G153" s="217">
        <f t="shared" si="32"/>
        <v>4.6511116426387451</v>
      </c>
      <c r="H153" s="217">
        <f t="shared" si="32"/>
        <v>4.8683687682377119</v>
      </c>
      <c r="I153" s="217">
        <f t="shared" si="32"/>
        <v>4.698346736818487</v>
      </c>
      <c r="J153" s="217">
        <f t="shared" si="32"/>
        <v>4.6156398754669992</v>
      </c>
      <c r="K153" s="217">
        <f t="shared" si="32"/>
        <v>4.4551253758101783</v>
      </c>
      <c r="L153" s="217">
        <f t="shared" si="32"/>
        <v>4.5405701618059542</v>
      </c>
      <c r="M153" s="217">
        <f t="shared" si="32"/>
        <v>4.5000851812648213</v>
      </c>
      <c r="N153" s="217">
        <f t="shared" si="32"/>
        <v>4.50802041449258</v>
      </c>
      <c r="O153" s="217">
        <f t="shared" si="32"/>
        <v>4.6328100054688202</v>
      </c>
      <c r="P153" s="217">
        <f t="shared" si="32"/>
        <v>4.6240831422187734</v>
      </c>
      <c r="Q153" s="217">
        <f t="shared" si="32"/>
        <v>4.5435231449183133</v>
      </c>
      <c r="R153" s="217">
        <f t="shared" si="32"/>
        <v>4.7333737421871147</v>
      </c>
      <c r="S153" s="217">
        <f t="shared" si="32"/>
        <v>4.7314085584953753</v>
      </c>
      <c r="T153" s="217">
        <f t="shared" si="32"/>
        <v>4.6203597644703107</v>
      </c>
      <c r="U153" s="217">
        <f t="shared" si="32"/>
        <v>4.3587732127399965</v>
      </c>
      <c r="V153" s="217">
        <f t="shared" si="32"/>
        <v>4.557592307940844</v>
      </c>
      <c r="W153" s="217">
        <f t="shared" si="32"/>
        <v>4.8899104323880378</v>
      </c>
    </row>
    <row r="154" spans="1:23" ht="12" customHeight="1" x14ac:dyDescent="0.25">
      <c r="A154" s="25" t="s">
        <v>16</v>
      </c>
      <c r="B154" s="218">
        <f>ISI!B65</f>
        <v>7.6398833504660848</v>
      </c>
      <c r="C154" s="218">
        <f>ISI!C65</f>
        <v>7.2563662832992621</v>
      </c>
      <c r="D154" s="218">
        <f>ISI!D65</f>
        <v>8.5123354386582921</v>
      </c>
      <c r="E154" s="218">
        <f>ISI!E65</f>
        <v>7.8235826270231632</v>
      </c>
      <c r="F154" s="218">
        <f>ISI!F65</f>
        <v>8.135625976570811</v>
      </c>
      <c r="G154" s="218">
        <f>ISI!G65</f>
        <v>7.959784007173214</v>
      </c>
      <c r="H154" s="218">
        <f>ISI!H65</f>
        <v>8.1820037282351024</v>
      </c>
      <c r="I154" s="218">
        <f>ISI!I65</f>
        <v>7.9082440855293061</v>
      </c>
      <c r="J154" s="218">
        <f>ISI!J65</f>
        <v>7.8981187725192337</v>
      </c>
      <c r="K154" s="218">
        <f>ISI!K65</f>
        <v>8.1939206924650332</v>
      </c>
      <c r="L154" s="218">
        <f>ISI!L65</f>
        <v>8.2735245421309678</v>
      </c>
      <c r="M154" s="218">
        <f>ISI!M65</f>
        <v>7.5588764687737662</v>
      </c>
      <c r="N154" s="218">
        <f>ISI!N65</f>
        <v>7.822298676096282</v>
      </c>
      <c r="O154" s="218">
        <f>ISI!O65</f>
        <v>7.5900552216369901</v>
      </c>
      <c r="P154" s="218">
        <f>ISI!P65</f>
        <v>8.0496862136929135</v>
      </c>
      <c r="Q154" s="218">
        <f>ISI!Q65</f>
        <v>8.1858095212981219</v>
      </c>
      <c r="R154" s="218">
        <f>ISI!R65</f>
        <v>8.6455982795907875</v>
      </c>
      <c r="S154" s="218">
        <f>ISI!S65</f>
        <v>8.446423049831548</v>
      </c>
      <c r="T154" s="218">
        <f>ISI!T65</f>
        <v>8.218190068951408</v>
      </c>
      <c r="U154" s="218">
        <f>ISI!U65</f>
        <v>8.0174384129833953</v>
      </c>
      <c r="V154" s="218">
        <f>ISI!V65</f>
        <v>8.3925710486419582</v>
      </c>
      <c r="W154" s="218">
        <f>ISI!W65</f>
        <v>9.3288499630325532</v>
      </c>
    </row>
    <row r="155" spans="1:23" ht="12" customHeight="1" x14ac:dyDescent="0.25">
      <c r="A155" s="14" t="s">
        <v>41</v>
      </c>
      <c r="B155" s="219">
        <f>ISI!B66</f>
        <v>7.8524242171045406</v>
      </c>
      <c r="C155" s="219">
        <f>ISI!C66</f>
        <v>7.467005722425351</v>
      </c>
      <c r="D155" s="219">
        <f>ISI!D66</f>
        <v>8.7312881272375673</v>
      </c>
      <c r="E155" s="219">
        <f>ISI!E66</f>
        <v>8.0181460010107113</v>
      </c>
      <c r="F155" s="219">
        <f>ISI!F66</f>
        <v>8.3771482166442883</v>
      </c>
      <c r="G155" s="219">
        <f>ISI!G66</f>
        <v>8.198906540597271</v>
      </c>
      <c r="H155" s="219">
        <f>ISI!H66</f>
        <v>8.4087153562557919</v>
      </c>
      <c r="I155" s="219">
        <f>ISI!I66</f>
        <v>8.1398606043703534</v>
      </c>
      <c r="J155" s="219">
        <f>ISI!J66</f>
        <v>8.1448683610747192</v>
      </c>
      <c r="K155" s="219">
        <f>ISI!K66</f>
        <v>8.3571919745005214</v>
      </c>
      <c r="L155" s="219">
        <f>ISI!L66</f>
        <v>8.5045221894494105</v>
      </c>
      <c r="M155" s="219">
        <f>ISI!M66</f>
        <v>7.8074967823123158</v>
      </c>
      <c r="N155" s="219">
        <f>ISI!N66</f>
        <v>8.0760028235687891</v>
      </c>
      <c r="O155" s="219">
        <f>ISI!O66</f>
        <v>7.8004265762825682</v>
      </c>
      <c r="P155" s="219">
        <f>ISI!P66</f>
        <v>8.2819686859046779</v>
      </c>
      <c r="Q155" s="219">
        <f>ISI!Q66</f>
        <v>8.4077806996819291</v>
      </c>
      <c r="R155" s="219">
        <f>ISI!R66</f>
        <v>8.8557030860267609</v>
      </c>
      <c r="S155" s="219">
        <f>ISI!S66</f>
        <v>8.6790994991488137</v>
      </c>
      <c r="T155" s="219">
        <f>ISI!T66</f>
        <v>8.3788664704386857</v>
      </c>
      <c r="U155" s="219">
        <f>ISI!U66</f>
        <v>8.2274008683898359</v>
      </c>
      <c r="V155" s="219">
        <f>ISI!V66</f>
        <v>8.5227068613970385</v>
      </c>
      <c r="W155" s="219">
        <f>ISI!W66</f>
        <v>9.4810718527661866</v>
      </c>
    </row>
    <row r="156" spans="1:23" ht="12" customHeight="1" x14ac:dyDescent="0.25">
      <c r="A156" s="14" t="s">
        <v>42</v>
      </c>
      <c r="B156" s="219">
        <f>ISI!B67</f>
        <v>2.1100580921731762</v>
      </c>
      <c r="C156" s="219">
        <f>ISI!C67</f>
        <v>1.9324312099541745</v>
      </c>
      <c r="D156" s="219">
        <f>ISI!D67</f>
        <v>2.3946564883621462</v>
      </c>
      <c r="E156" s="219">
        <f>ISI!E67</f>
        <v>2.1290156980989643</v>
      </c>
      <c r="F156" s="219">
        <f>ISI!F67</f>
        <v>2.1518119317241249</v>
      </c>
      <c r="G156" s="219">
        <f>ISI!G67</f>
        <v>2.2101577266016972</v>
      </c>
      <c r="H156" s="219">
        <f>ISI!H67</f>
        <v>2.2370566062500572</v>
      </c>
      <c r="I156" s="219">
        <f>ISI!I67</f>
        <v>2.1445892297628135</v>
      </c>
      <c r="J156" s="219">
        <f>ISI!J67</f>
        <v>2.174241326994284</v>
      </c>
      <c r="K156" s="219">
        <f>ISI!K67</f>
        <v>2.2056184869725728</v>
      </c>
      <c r="L156" s="219">
        <f>ISI!L67</f>
        <v>2.2067966977355606</v>
      </c>
      <c r="M156" s="219">
        <f>ISI!M67</f>
        <v>2.1265185431230118</v>
      </c>
      <c r="N156" s="219">
        <f>ISI!N67</f>
        <v>2.0848286021021036</v>
      </c>
      <c r="O156" s="219">
        <f>ISI!O67</f>
        <v>2.0721461275856967</v>
      </c>
      <c r="P156" s="219">
        <f>ISI!P67</f>
        <v>2.1665723412615288</v>
      </c>
      <c r="Q156" s="219">
        <f>ISI!Q67</f>
        <v>2.1559851224173019</v>
      </c>
      <c r="R156" s="219">
        <f>ISI!R67</f>
        <v>2.2256193951667549</v>
      </c>
      <c r="S156" s="219">
        <f>ISI!S67</f>
        <v>2.1856529447184418</v>
      </c>
      <c r="T156" s="219">
        <f>ISI!T67</f>
        <v>2.1465475628776991</v>
      </c>
      <c r="U156" s="219">
        <f>ISI!U67</f>
        <v>2.070817608942173</v>
      </c>
      <c r="V156" s="219">
        <f>ISI!V67</f>
        <v>2.2112625686230118</v>
      </c>
      <c r="W156" s="219">
        <f>ISI!W67</f>
        <v>2.4339662794108925</v>
      </c>
    </row>
    <row r="157" spans="1:23" ht="12" customHeight="1" x14ac:dyDescent="0.25">
      <c r="A157" s="13" t="s">
        <v>20</v>
      </c>
      <c r="B157" s="220">
        <f>NFM!B96</f>
        <v>1.9165387069962152</v>
      </c>
      <c r="C157" s="220">
        <f>NFM!C96</f>
        <v>1.4736803556033238</v>
      </c>
      <c r="D157" s="220">
        <f>NFM!D96</f>
        <v>1.6308407768370585</v>
      </c>
      <c r="E157" s="220">
        <f>NFM!E96</f>
        <v>1.381551087575255</v>
      </c>
      <c r="F157" s="220">
        <f>NFM!F96</f>
        <v>1.4959940964898666</v>
      </c>
      <c r="G157" s="220">
        <f>NFM!G96</f>
        <v>1.4841151714285037</v>
      </c>
      <c r="H157" s="220">
        <f>NFM!H96</f>
        <v>1.3918096882803446</v>
      </c>
      <c r="I157" s="220">
        <f>NFM!I96</f>
        <v>1.5270119662794546</v>
      </c>
      <c r="J157" s="220">
        <f>NFM!J96</f>
        <v>1.3838235902787275</v>
      </c>
      <c r="K157" s="220">
        <f>NFM!K96</f>
        <v>1.353790385914041</v>
      </c>
      <c r="L157" s="220">
        <f>NFM!L96</f>
        <v>1.4280387455896433</v>
      </c>
      <c r="M157" s="220">
        <f>NFM!M96</f>
        <v>1.4288752998630181</v>
      </c>
      <c r="N157" s="220">
        <f>NFM!N96</f>
        <v>1.4086455577604349</v>
      </c>
      <c r="O157" s="220">
        <f>NFM!O96</f>
        <v>1.4054876981935909</v>
      </c>
      <c r="P157" s="220">
        <f>NFM!P96</f>
        <v>1.3960006864305792</v>
      </c>
      <c r="Q157" s="220">
        <f>NFM!Q96</f>
        <v>1.4358007733999421</v>
      </c>
      <c r="R157" s="220">
        <f>NFM!R96</f>
        <v>1.4042105880662137</v>
      </c>
      <c r="S157" s="220">
        <f>NFM!S96</f>
        <v>1.4305371331510321</v>
      </c>
      <c r="T157" s="220">
        <f>NFM!T96</f>
        <v>1.4424698969872811</v>
      </c>
      <c r="U157" s="220">
        <f>NFM!U96</f>
        <v>1.3942724697704496</v>
      </c>
      <c r="V157" s="220">
        <f>NFM!V96</f>
        <v>1.3752262476054267</v>
      </c>
      <c r="W157" s="220">
        <f>NFM!W96</f>
        <v>1.4013992657865044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1.8745412846990146</v>
      </c>
      <c r="C159" s="219">
        <f>NFM!C98</f>
        <v>1.422046211100501</v>
      </c>
      <c r="D159" s="219">
        <f>NFM!D98</f>
        <v>1.5215380840129586</v>
      </c>
      <c r="E159" s="219">
        <f>NFM!E98</f>
        <v>1.307963045666366</v>
      </c>
      <c r="F159" s="219">
        <f>NFM!F98</f>
        <v>1.4342678609117261</v>
      </c>
      <c r="G159" s="219">
        <f>NFM!G98</f>
        <v>1.4348542803143414</v>
      </c>
      <c r="H159" s="219">
        <f>NFM!H98</f>
        <v>1.3417196275829275</v>
      </c>
      <c r="I159" s="219">
        <f>NFM!I98</f>
        <v>1.4783931102643335</v>
      </c>
      <c r="J159" s="219">
        <f>NFM!J98</f>
        <v>1.3345491846139552</v>
      </c>
      <c r="K159" s="219">
        <f>NFM!K98</f>
        <v>1.3333920303535527</v>
      </c>
      <c r="L159" s="219">
        <f>NFM!L98</f>
        <v>1.4100578579935148</v>
      </c>
      <c r="M159" s="219">
        <f>NFM!M98</f>
        <v>1.4129702631050183</v>
      </c>
      <c r="N159" s="219">
        <f>NFM!N98</f>
        <v>1.387881912370649</v>
      </c>
      <c r="O159" s="219">
        <f>NFM!O98</f>
        <v>1.3979365206994974</v>
      </c>
      <c r="P159" s="219">
        <f>NFM!P98</f>
        <v>1.382291245401313</v>
      </c>
      <c r="Q159" s="219">
        <f>NFM!Q98</f>
        <v>1.4183491346268959</v>
      </c>
      <c r="R159" s="219">
        <f>NFM!R98</f>
        <v>1.3832021938858963</v>
      </c>
      <c r="S159" s="219">
        <f>NFM!S98</f>
        <v>1.3981952785339873</v>
      </c>
      <c r="T159" s="219">
        <f>NFM!T98</f>
        <v>1.4253187235649287</v>
      </c>
      <c r="U159" s="219">
        <f>NFM!U98</f>
        <v>1.3697305314977404</v>
      </c>
      <c r="V159" s="219">
        <f>NFM!V98</f>
        <v>1.342041096713376</v>
      </c>
      <c r="W159" s="219">
        <f>NFM!W98</f>
        <v>1.3629140925098939</v>
      </c>
    </row>
    <row r="160" spans="1:23" ht="12" customHeight="1" x14ac:dyDescent="0.25">
      <c r="A160" s="26" t="s">
        <v>44</v>
      </c>
      <c r="B160" s="221">
        <f>NFM!B99</f>
        <v>1.8745412846990146</v>
      </c>
      <c r="C160" s="221">
        <f>NFM!C99</f>
        <v>1.422046211100501</v>
      </c>
      <c r="D160" s="221">
        <f>NFM!D99</f>
        <v>1.5215380840129586</v>
      </c>
      <c r="E160" s="221">
        <f>NFM!E99</f>
        <v>1.307963045666366</v>
      </c>
      <c r="F160" s="221">
        <f>NFM!F99</f>
        <v>1.4342678609117261</v>
      </c>
      <c r="G160" s="221">
        <f>NFM!G99</f>
        <v>1.4348542803143414</v>
      </c>
      <c r="H160" s="221">
        <f>NFM!H99</f>
        <v>1.3417196275829275</v>
      </c>
      <c r="I160" s="221">
        <f>NFM!I99</f>
        <v>1.4783931102643335</v>
      </c>
      <c r="J160" s="221">
        <f>NFM!J99</f>
        <v>1.3345491846139552</v>
      </c>
      <c r="K160" s="221">
        <f>NFM!K99</f>
        <v>1.3333920303535527</v>
      </c>
      <c r="L160" s="221">
        <f>NFM!L99</f>
        <v>1.4100578579935148</v>
      </c>
      <c r="M160" s="221">
        <f>NFM!M99</f>
        <v>1.4129702631050183</v>
      </c>
      <c r="N160" s="221">
        <f>NFM!N99</f>
        <v>1.387881912370649</v>
      </c>
      <c r="O160" s="221">
        <f>NFM!O99</f>
        <v>1.3979365206994974</v>
      </c>
      <c r="P160" s="221">
        <f>NFM!P99</f>
        <v>1.382291245401313</v>
      </c>
      <c r="Q160" s="221">
        <f>NFM!Q99</f>
        <v>1.4183491346268959</v>
      </c>
      <c r="R160" s="221">
        <f>NFM!R99</f>
        <v>1.3832021938858963</v>
      </c>
      <c r="S160" s="221">
        <f>NFM!S99</f>
        <v>1.3981952785339873</v>
      </c>
      <c r="T160" s="221">
        <f>NFM!T99</f>
        <v>1.4253187235649287</v>
      </c>
      <c r="U160" s="221">
        <f>NFM!U99</f>
        <v>1.3697305314977404</v>
      </c>
      <c r="V160" s="221">
        <f>NFM!V99</f>
        <v>1.342041096713376</v>
      </c>
      <c r="W160" s="221">
        <f>NFM!W99</f>
        <v>1.3629140925098939</v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3.4375227719338541</v>
      </c>
      <c r="C162" s="219">
        <f>NFM!C101</f>
        <v>2.5652295432326597</v>
      </c>
      <c r="D162" s="219">
        <f>NFM!D101</f>
        <v>3.4069185112082891</v>
      </c>
      <c r="E162" s="219">
        <f>NFM!E101</f>
        <v>3.1149919144317901</v>
      </c>
      <c r="F162" s="219">
        <f>NFM!F101</f>
        <v>2.503129316389332</v>
      </c>
      <c r="G162" s="219">
        <f>NFM!G101</f>
        <v>2.6614801314189491</v>
      </c>
      <c r="H162" s="219">
        <f>NFM!H101</f>
        <v>2.2715148716435647</v>
      </c>
      <c r="I162" s="219">
        <f>NFM!I101</f>
        <v>2.253512757800991</v>
      </c>
      <c r="J162" s="219">
        <f>NFM!J101</f>
        <v>2.2831305046191814</v>
      </c>
      <c r="K162" s="219">
        <f>NFM!K101</f>
        <v>2.1347719959623412</v>
      </c>
      <c r="L162" s="219">
        <f>NFM!L101</f>
        <v>1.9675943664444715</v>
      </c>
      <c r="M162" s="219">
        <f>NFM!M101</f>
        <v>2.2059227373398507</v>
      </c>
      <c r="N162" s="219">
        <f>NFM!N101</f>
        <v>2.0955238725005119</v>
      </c>
      <c r="O162" s="219">
        <f>NFM!O101</f>
        <v>1.9572789282803547</v>
      </c>
      <c r="P162" s="219">
        <f>NFM!P101</f>
        <v>1.960928556564191</v>
      </c>
      <c r="Q162" s="219">
        <f>NFM!Q101</f>
        <v>2.1055152074764258</v>
      </c>
      <c r="R162" s="219">
        <f>NFM!R101</f>
        <v>2.0046375057707277</v>
      </c>
      <c r="S162" s="219">
        <f>NFM!S101</f>
        <v>1.9636352940950015</v>
      </c>
      <c r="T162" s="219">
        <f>NFM!T101</f>
        <v>1.9450541676158759</v>
      </c>
      <c r="U162" s="219">
        <f>NFM!U101</f>
        <v>1.8332562598855624</v>
      </c>
      <c r="V162" s="219">
        <f>NFM!V101</f>
        <v>1.8011269723050962</v>
      </c>
      <c r="W162" s="219">
        <f>NFM!W101</f>
        <v>1.8928409066312812</v>
      </c>
    </row>
    <row r="163" spans="1:23" ht="12" customHeight="1" x14ac:dyDescent="0.25">
      <c r="A163" s="13" t="s">
        <v>21</v>
      </c>
      <c r="B163" s="220">
        <f>CHI!B100</f>
        <v>4.5204474891236819</v>
      </c>
      <c r="C163" s="220">
        <f>CHI!C100</f>
        <v>4.638344179081531</v>
      </c>
      <c r="D163" s="220">
        <f>CHI!D100</f>
        <v>4.4764202371291741</v>
      </c>
      <c r="E163" s="220">
        <f>CHI!E100</f>
        <v>4.4377880062705408</v>
      </c>
      <c r="F163" s="220">
        <f>CHI!F100</f>
        <v>5.2056565064362816</v>
      </c>
      <c r="G163" s="220">
        <f>CHI!G100</f>
        <v>4.8843631202014466</v>
      </c>
      <c r="H163" s="220">
        <f>CHI!H100</f>
        <v>5.0332635223802811</v>
      </c>
      <c r="I163" s="220">
        <f>CHI!I100</f>
        <v>5.1570815339064087</v>
      </c>
      <c r="J163" s="220">
        <f>CHI!J100</f>
        <v>4.7172811556863437</v>
      </c>
      <c r="K163" s="220">
        <f>CHI!K100</f>
        <v>5.6262534837614773</v>
      </c>
      <c r="L163" s="220">
        <f>CHI!L100</f>
        <v>5.5598061910571852</v>
      </c>
      <c r="M163" s="220">
        <f>CHI!M100</f>
        <v>6.3960762934142972</v>
      </c>
      <c r="N163" s="220">
        <f>CHI!N100</f>
        <v>4.9167719229675813</v>
      </c>
      <c r="O163" s="220">
        <f>CHI!O100</f>
        <v>5.9483436656225539</v>
      </c>
      <c r="P163" s="220">
        <f>CHI!P100</f>
        <v>5.6279885303935995</v>
      </c>
      <c r="Q163" s="220">
        <f>CHI!Q100</f>
        <v>5.2859161804244401</v>
      </c>
      <c r="R163" s="220">
        <f>CHI!R100</f>
        <v>5.2367671477131168</v>
      </c>
      <c r="S163" s="220">
        <f>CHI!S100</f>
        <v>5.4729355209560939</v>
      </c>
      <c r="T163" s="220">
        <f>CHI!T100</f>
        <v>5.6665129442727702</v>
      </c>
      <c r="U163" s="220">
        <f>CHI!U100</f>
        <v>5.4345797519776005</v>
      </c>
      <c r="V163" s="220">
        <f>CHI!V100</f>
        <v>5.4255388611778379</v>
      </c>
      <c r="W163" s="220">
        <f>CHI!W100</f>
        <v>5.418645562987968</v>
      </c>
    </row>
    <row r="164" spans="1:23" ht="12" customHeight="1" x14ac:dyDescent="0.25">
      <c r="A164" s="14" t="s">
        <v>89</v>
      </c>
      <c r="B164" s="219">
        <f>CHI!B101</f>
        <v>5.1085342714052295</v>
      </c>
      <c r="C164" s="219">
        <f>CHI!C101</f>
        <v>5.2055885288391091</v>
      </c>
      <c r="D164" s="219">
        <f>CHI!D101</f>
        <v>5.0415819408832308</v>
      </c>
      <c r="E164" s="219">
        <f>CHI!E101</f>
        <v>4.8714532898916456</v>
      </c>
      <c r="F164" s="219">
        <f>CHI!F101</f>
        <v>5.7075023096223783</v>
      </c>
      <c r="G164" s="219">
        <f>CHI!G101</f>
        <v>5.4508421426603055</v>
      </c>
      <c r="H164" s="219">
        <f>CHI!H101</f>
        <v>5.8960823264895996</v>
      </c>
      <c r="I164" s="219">
        <f>CHI!I101</f>
        <v>5.9873495755826189</v>
      </c>
      <c r="J164" s="219">
        <f>CHI!J101</f>
        <v>5.0536485894861336</v>
      </c>
      <c r="K164" s="219">
        <f>CHI!K101</f>
        <v>6.4722996901015204</v>
      </c>
      <c r="L164" s="219">
        <f>CHI!L101</f>
        <v>6.4245180542590896</v>
      </c>
      <c r="M164" s="219">
        <f>CHI!M101</f>
        <v>7.3621690954568288</v>
      </c>
      <c r="N164" s="219">
        <f>CHI!N101</f>
        <v>6.776582011569908</v>
      </c>
      <c r="O164" s="219">
        <f>CHI!O101</f>
        <v>9.5250820594510905</v>
      </c>
      <c r="P164" s="219">
        <f>CHI!P101</f>
        <v>18.979926426805989</v>
      </c>
      <c r="Q164" s="219">
        <f>CHI!Q101</f>
        <v>7.1171080930103541</v>
      </c>
      <c r="R164" s="219">
        <f>CHI!R101</f>
        <v>7.0873728792525341</v>
      </c>
      <c r="S164" s="219">
        <f>CHI!S101</f>
        <v>7.3027101700481927</v>
      </c>
      <c r="T164" s="219">
        <f>CHI!T101</f>
        <v>6.6146558802611075</v>
      </c>
      <c r="U164" s="219">
        <f>CHI!U101</f>
        <v>6.2275476012217226</v>
      </c>
      <c r="V164" s="219">
        <f>CHI!V101</f>
        <v>6.4051465850297786</v>
      </c>
      <c r="W164" s="219">
        <f>CHI!W101</f>
        <v>6.2943322182139587</v>
      </c>
    </row>
    <row r="165" spans="1:23" ht="12" customHeight="1" x14ac:dyDescent="0.25">
      <c r="A165" s="14" t="s">
        <v>47</v>
      </c>
      <c r="B165" s="219">
        <f>CHI!B102</f>
        <v>2.2821634610114692</v>
      </c>
      <c r="C165" s="219">
        <f>CHI!C102</f>
        <v>2.57296669254991</v>
      </c>
      <c r="D165" s="219">
        <f>CHI!D102</f>
        <v>2.3859320817402576</v>
      </c>
      <c r="E165" s="219">
        <f>CHI!E102</f>
        <v>1.9272251758039203</v>
      </c>
      <c r="F165" s="219">
        <f>CHI!F102</f>
        <v>1.9279697325274829</v>
      </c>
      <c r="G165" s="219">
        <f>CHI!G102</f>
        <v>1.9080368404001855</v>
      </c>
      <c r="H165" s="219">
        <f>CHI!H102</f>
        <v>1.6684079002314025</v>
      </c>
      <c r="I165" s="219">
        <f>CHI!I102</f>
        <v>1.7454140706810841</v>
      </c>
      <c r="J165" s="219">
        <f>CHI!J102</f>
        <v>1.9296270133231324</v>
      </c>
      <c r="K165" s="219">
        <f>CHI!K102</f>
        <v>1.4606642062181177</v>
      </c>
      <c r="L165" s="219">
        <f>CHI!L102</f>
        <v>1.6774782114675659</v>
      </c>
      <c r="M165" s="219">
        <f>CHI!M102</f>
        <v>1.5835396901248633</v>
      </c>
      <c r="N165" s="219">
        <f>CHI!N102</f>
        <v>1.6788838885436086</v>
      </c>
      <c r="O165" s="219">
        <f>CHI!O102</f>
        <v>0.97452532862037644</v>
      </c>
      <c r="P165" s="219">
        <f>CHI!P102</f>
        <v>1.1501187063683449</v>
      </c>
      <c r="Q165" s="219">
        <f>CHI!Q102</f>
        <v>1.3374406305948969</v>
      </c>
      <c r="R165" s="219">
        <f>CHI!R102</f>
        <v>1.564443723753967</v>
      </c>
      <c r="S165" s="219">
        <f>CHI!S102</f>
        <v>1.6042567783821189</v>
      </c>
      <c r="T165" s="219">
        <f>CHI!T102</f>
        <v>2.3819505280563642</v>
      </c>
      <c r="U165" s="219">
        <f>CHI!U102</f>
        <v>2.3765508389864247</v>
      </c>
      <c r="V165" s="219">
        <f>CHI!V102</f>
        <v>2.3262323511325231</v>
      </c>
      <c r="W165" s="219">
        <f>CHI!W102</f>
        <v>2.2621504229770153</v>
      </c>
    </row>
    <row r="166" spans="1:23" ht="12" customHeight="1" x14ac:dyDescent="0.25">
      <c r="A166" s="14" t="s">
        <v>48</v>
      </c>
      <c r="B166" s="219">
        <f>CHI!B103</f>
        <v>2.3716291184616218</v>
      </c>
      <c r="C166" s="219">
        <f>CHI!C103</f>
        <v>2.6183778857535356</v>
      </c>
      <c r="D166" s="219">
        <f>CHI!D103</f>
        <v>2.459018437594096</v>
      </c>
      <c r="E166" s="219">
        <f>CHI!E103</f>
        <v>2.0175544702758517</v>
      </c>
      <c r="F166" s="219">
        <f>CHI!F103</f>
        <v>2.0015038308773629</v>
      </c>
      <c r="G166" s="219">
        <f>CHI!G103</f>
        <v>1.9729514098681999</v>
      </c>
      <c r="H166" s="219">
        <f>CHI!H103</f>
        <v>1.728621733131495</v>
      </c>
      <c r="I166" s="219">
        <f>CHI!I103</f>
        <v>1.8097945611649195</v>
      </c>
      <c r="J166" s="219">
        <f>CHI!J103</f>
        <v>2.029705606776059</v>
      </c>
      <c r="K166" s="219">
        <f>CHI!K103</f>
        <v>1.5629822728927798</v>
      </c>
      <c r="L166" s="219">
        <f>CHI!L103</f>
        <v>1.8039799830424479</v>
      </c>
      <c r="M166" s="219">
        <f>CHI!M103</f>
        <v>1.7162224382621454</v>
      </c>
      <c r="N166" s="219">
        <f>CHI!N103</f>
        <v>1.7885607294225672</v>
      </c>
      <c r="O166" s="219">
        <f>CHI!O103</f>
        <v>1.0770365836283211</v>
      </c>
      <c r="P166" s="219">
        <f>CHI!P103</f>
        <v>1.2530995071242603</v>
      </c>
      <c r="Q166" s="219">
        <f>CHI!Q103</f>
        <v>1.7235167323129403</v>
      </c>
      <c r="R166" s="219">
        <f>CHI!R103</f>
        <v>1.6944921339698753</v>
      </c>
      <c r="S166" s="219">
        <f>CHI!S103</f>
        <v>1.7762338352892748</v>
      </c>
      <c r="T166" s="219">
        <f>CHI!T103</f>
        <v>2.5366939190699225</v>
      </c>
      <c r="U166" s="219">
        <f>CHI!U103</f>
        <v>2.5235965186147395</v>
      </c>
      <c r="V166" s="219">
        <f>CHI!V103</f>
        <v>2.4537883971261034</v>
      </c>
      <c r="W166" s="219">
        <f>CHI!W103</f>
        <v>2.338824724686456</v>
      </c>
    </row>
    <row r="167" spans="1:23" ht="12" customHeight="1" x14ac:dyDescent="0.25">
      <c r="A167" s="13" t="s">
        <v>22</v>
      </c>
      <c r="B167" s="220">
        <f>NMM!B76</f>
        <v>6.5778108354634863</v>
      </c>
      <c r="C167" s="220">
        <f>NMM!C76</f>
        <v>6.9234105845023279</v>
      </c>
      <c r="D167" s="220">
        <f>NMM!D76</f>
        <v>7.2017764502697741</v>
      </c>
      <c r="E167" s="220">
        <f>NMM!E76</f>
        <v>6.7098223131345573</v>
      </c>
      <c r="F167" s="220">
        <f>NMM!F76</f>
        <v>8.706244302727093</v>
      </c>
      <c r="G167" s="220">
        <f>NMM!G76</f>
        <v>7.7331712463028977</v>
      </c>
      <c r="H167" s="220">
        <f>NMM!H76</f>
        <v>8.2822235007482643</v>
      </c>
      <c r="I167" s="220">
        <f>NMM!I76</f>
        <v>7.963949840733517</v>
      </c>
      <c r="J167" s="220">
        <f>NMM!J76</f>
        <v>8.9887480504128057</v>
      </c>
      <c r="K167" s="220">
        <f>NMM!K76</f>
        <v>8.4764695714501066</v>
      </c>
      <c r="L167" s="220">
        <f>NMM!L76</f>
        <v>7.8150999430094972</v>
      </c>
      <c r="M167" s="220">
        <f>NMM!M76</f>
        <v>8.4615867127680922</v>
      </c>
      <c r="N167" s="220">
        <f>NMM!N76</f>
        <v>8.6858360545359865</v>
      </c>
      <c r="O167" s="220">
        <f>NMM!O76</f>
        <v>8.5413381097042826</v>
      </c>
      <c r="P167" s="220">
        <f>NMM!P76</f>
        <v>8.3982211344696509</v>
      </c>
      <c r="Q167" s="220">
        <f>NMM!Q76</f>
        <v>8.5617255257492122</v>
      </c>
      <c r="R167" s="220">
        <f>NMM!R76</f>
        <v>8.2523388744111976</v>
      </c>
      <c r="S167" s="220">
        <f>NMM!S76</f>
        <v>8.4686176727422549</v>
      </c>
      <c r="T167" s="220">
        <f>NMM!T76</f>
        <v>9.1506228338309175</v>
      </c>
      <c r="U167" s="220">
        <f>NMM!U76</f>
        <v>8.7747398188164993</v>
      </c>
      <c r="V167" s="220">
        <f>NMM!V76</f>
        <v>8.7664682087862538</v>
      </c>
      <c r="W167" s="220">
        <f>NMM!W76</f>
        <v>8.8002162595320161</v>
      </c>
    </row>
    <row r="168" spans="1:23" ht="12" customHeight="1" x14ac:dyDescent="0.25">
      <c r="A168" s="14" t="s">
        <v>49</v>
      </c>
      <c r="B168" s="219">
        <f>NMM!B77</f>
        <v>8.566097831335</v>
      </c>
      <c r="C168" s="219">
        <f>NMM!C77</f>
        <v>8.1465867618578045</v>
      </c>
      <c r="D168" s="219">
        <f>NMM!D77</f>
        <v>8.604288264745092</v>
      </c>
      <c r="E168" s="219">
        <f>NMM!E77</f>
        <v>7.5131528603420961</v>
      </c>
      <c r="F168" s="219">
        <f>NMM!F77</f>
        <v>8.8595914082585487</v>
      </c>
      <c r="G168" s="219">
        <f>NMM!G77</f>
        <v>8.0478965034919501</v>
      </c>
      <c r="H168" s="219">
        <f>NMM!H77</f>
        <v>9.2282748479219183</v>
      </c>
      <c r="I168" s="219">
        <f>NMM!I77</f>
        <v>9.5097159679350192</v>
      </c>
      <c r="J168" s="219">
        <f>NMM!J77</f>
        <v>10.392562181131465</v>
      </c>
      <c r="K168" s="219">
        <f>NMM!K77</f>
        <v>9.6817933948018009</v>
      </c>
      <c r="L168" s="219">
        <f>NMM!L77</f>
        <v>9.1944117065248552</v>
      </c>
      <c r="M168" s="219">
        <f>NMM!M77</f>
        <v>10.156725645362787</v>
      </c>
      <c r="N168" s="219">
        <f>NMM!N77</f>
        <v>10.286711743615813</v>
      </c>
      <c r="O168" s="219">
        <f>NMM!O77</f>
        <v>9.7119305237709153</v>
      </c>
      <c r="P168" s="219">
        <f>NMM!P77</f>
        <v>9.8113845732611704</v>
      </c>
      <c r="Q168" s="219">
        <f>NMM!Q77</f>
        <v>10.508139939235024</v>
      </c>
      <c r="R168" s="219">
        <f>NMM!R77</f>
        <v>10.151847852431896</v>
      </c>
      <c r="S168" s="219">
        <f>NMM!S77</f>
        <v>9.8564847866229837</v>
      </c>
      <c r="T168" s="219">
        <f>NMM!T77</f>
        <v>10.073790231908708</v>
      </c>
      <c r="U168" s="219">
        <f>NMM!U77</f>
        <v>9.7967086038146824</v>
      </c>
      <c r="V168" s="219">
        <f>NMM!V77</f>
        <v>10.051678954949589</v>
      </c>
      <c r="W168" s="219">
        <f>NMM!W77</f>
        <v>10.195890875496021</v>
      </c>
    </row>
    <row r="169" spans="1:23" ht="12" customHeight="1" x14ac:dyDescent="0.25">
      <c r="A169" s="14" t="s">
        <v>50</v>
      </c>
      <c r="B169" s="219">
        <f>NMM!B78</f>
        <v>5.0140425170514398</v>
      </c>
      <c r="C169" s="219">
        <f>NMM!C78</f>
        <v>5.9481904486960913</v>
      </c>
      <c r="D169" s="219">
        <f>NMM!D78</f>
        <v>5.955327857074546</v>
      </c>
      <c r="E169" s="219">
        <f>NMM!E78</f>
        <v>6.5541738878691183</v>
      </c>
      <c r="F169" s="219">
        <f>NMM!F78</f>
        <v>15.034744409748887</v>
      </c>
      <c r="G169" s="219">
        <f>NMM!G78</f>
        <v>10.184966099077975</v>
      </c>
      <c r="H169" s="219">
        <f>NMM!H78</f>
        <v>8.3888536660823068</v>
      </c>
      <c r="I169" s="219">
        <f>NMM!I78</f>
        <v>5.88724178789652</v>
      </c>
      <c r="J169" s="219">
        <f>NMM!J78</f>
        <v>7.374065767478208</v>
      </c>
      <c r="K169" s="219">
        <f>NMM!K78</f>
        <v>7.5059650198483121</v>
      </c>
      <c r="L169" s="219">
        <f>NMM!L78</f>
        <v>6.5561237241178292</v>
      </c>
      <c r="M169" s="219">
        <f>NMM!M78</f>
        <v>6.4308639588894545</v>
      </c>
      <c r="N169" s="219">
        <f>NMM!N78</f>
        <v>6.625722581915622</v>
      </c>
      <c r="O169" s="219">
        <f>NMM!O78</f>
        <v>7.1549764885674669</v>
      </c>
      <c r="P169" s="219">
        <f>NMM!P78</f>
        <v>6.0926281671357412</v>
      </c>
      <c r="Q169" s="219">
        <f>NMM!Q78</f>
        <v>5.7964052782174909</v>
      </c>
      <c r="R169" s="219">
        <f>NMM!R78</f>
        <v>5.6134338238306007</v>
      </c>
      <c r="S169" s="219">
        <f>NMM!S78</f>
        <v>6.6193481725917165</v>
      </c>
      <c r="T169" s="219">
        <f>NMM!T78</f>
        <v>8.6320484053684758</v>
      </c>
      <c r="U169" s="219">
        <f>NMM!U78</f>
        <v>7.8335236633239154</v>
      </c>
      <c r="V169" s="219">
        <f>NMM!V78</f>
        <v>6.7699946279778453</v>
      </c>
      <c r="W169" s="219">
        <f>NMM!W78</f>
        <v>6.4723763575952384</v>
      </c>
    </row>
    <row r="170" spans="1:23" ht="12" customHeight="1" x14ac:dyDescent="0.25">
      <c r="A170" s="14" t="s">
        <v>58</v>
      </c>
      <c r="B170" s="219">
        <f>NMM!B79</f>
        <v>2.4941613729749932</v>
      </c>
      <c r="C170" s="219">
        <f>NMM!C79</f>
        <v>2.5943895259884471</v>
      </c>
      <c r="D170" s="219">
        <f>NMM!D79</f>
        <v>2.3378016062331928</v>
      </c>
      <c r="E170" s="219">
        <f>NMM!E79</f>
        <v>2.3069299700936785</v>
      </c>
      <c r="F170" s="219">
        <f>NMM!F79</f>
        <v>2.4452326112320089</v>
      </c>
      <c r="G170" s="219">
        <f>NMM!G79</f>
        <v>2.6456487321007875</v>
      </c>
      <c r="H170" s="219">
        <f>NMM!H79</f>
        <v>2.6311074250760691</v>
      </c>
      <c r="I170" s="219">
        <f>NMM!I79</f>
        <v>2.6832189423823016</v>
      </c>
      <c r="J170" s="219">
        <f>NMM!J79</f>
        <v>2.6387244208149458</v>
      </c>
      <c r="K170" s="219">
        <f>NMM!K79</f>
        <v>2.4409428493960426</v>
      </c>
      <c r="L170" s="219">
        <f>NMM!L79</f>
        <v>2.4515801394142129</v>
      </c>
      <c r="M170" s="219">
        <f>NMM!M79</f>
        <v>2.2516340711899581</v>
      </c>
      <c r="N170" s="219">
        <f>NMM!N79</f>
        <v>2.2893195386095799</v>
      </c>
      <c r="O170" s="219">
        <f>NMM!O79</f>
        <v>2.2775170653276593</v>
      </c>
      <c r="P170" s="219">
        <f>NMM!P79</f>
        <v>2.3489422909503941</v>
      </c>
      <c r="Q170" s="219">
        <f>NMM!Q79</f>
        <v>2.4704440906438205</v>
      </c>
      <c r="R170" s="219">
        <f>NMM!R79</f>
        <v>2.3167910376166625</v>
      </c>
      <c r="S170" s="219">
        <f>NMM!S79</f>
        <v>2.461294867494392</v>
      </c>
      <c r="T170" s="219">
        <f>NMM!T79</f>
        <v>2.3123235048002009</v>
      </c>
      <c r="U170" s="219">
        <f>NMM!U79</f>
        <v>2.3057077875733252</v>
      </c>
      <c r="V170" s="219">
        <f>NMM!V79</f>
        <v>2.4894195434211772</v>
      </c>
      <c r="W170" s="219">
        <f>NMM!W79</f>
        <v>2.4712434640624705</v>
      </c>
    </row>
    <row r="171" spans="1:23" ht="12" customHeight="1" x14ac:dyDescent="0.25">
      <c r="A171" s="13" t="s">
        <v>23</v>
      </c>
      <c r="B171" s="220">
        <f>PPA!B74</f>
        <v>2.6233250270260879</v>
      </c>
      <c r="C171" s="220">
        <f>PPA!C74</f>
        <v>1.3730998456218846</v>
      </c>
      <c r="D171" s="220">
        <f>PPA!D74</f>
        <v>1.2725393758151935</v>
      </c>
      <c r="E171" s="220">
        <f>PPA!E74</f>
        <v>1.0538342810597852</v>
      </c>
      <c r="F171" s="220">
        <f>PPA!F74</f>
        <v>1.0003576648169079</v>
      </c>
      <c r="G171" s="220">
        <f>PPA!G74</f>
        <v>0.97863778867373197</v>
      </c>
      <c r="H171" s="220">
        <f>PPA!H74</f>
        <v>1.1426505426669116</v>
      </c>
      <c r="I171" s="220">
        <f>PPA!I74</f>
        <v>0.98181350554931712</v>
      </c>
      <c r="J171" s="220">
        <f>PPA!J74</f>
        <v>1.0658879188248653</v>
      </c>
      <c r="K171" s="220">
        <f>PPA!K74</f>
        <v>0.94138049846654137</v>
      </c>
      <c r="L171" s="220">
        <f>PPA!L74</f>
        <v>0.48627727212107841</v>
      </c>
      <c r="M171" s="220">
        <f>PPA!M74</f>
        <v>0.43715523089736164</v>
      </c>
      <c r="N171" s="220">
        <f>PPA!N74</f>
        <v>0.3155276132660314</v>
      </c>
      <c r="O171" s="220">
        <f>PPA!O74</f>
        <v>0.33732261523915796</v>
      </c>
      <c r="P171" s="220">
        <f>PPA!P74</f>
        <v>0.23148966024840306</v>
      </c>
      <c r="Q171" s="220">
        <f>PPA!Q74</f>
        <v>0.2375571776808641</v>
      </c>
      <c r="R171" s="220">
        <f>PPA!R74</f>
        <v>0.24108584229842436</v>
      </c>
      <c r="S171" s="220">
        <f>PPA!S74</f>
        <v>0.2316182513602579</v>
      </c>
      <c r="T171" s="220">
        <f>PPA!T74</f>
        <v>0.2302791332572445</v>
      </c>
      <c r="U171" s="220">
        <f>PPA!U74</f>
        <v>0.29567067034722005</v>
      </c>
      <c r="V171" s="220">
        <f>PPA!V74</f>
        <v>0.27288644578594001</v>
      </c>
      <c r="W171" s="220">
        <f>PPA!W74</f>
        <v>0.25824286965767357</v>
      </c>
    </row>
    <row r="172" spans="1:23" ht="12" customHeight="1" x14ac:dyDescent="0.25">
      <c r="A172" s="14" t="s">
        <v>52</v>
      </c>
      <c r="B172" s="219">
        <f>PPA!B75</f>
        <v>2.4007269394273214</v>
      </c>
      <c r="C172" s="219">
        <f>PPA!C75</f>
        <v>1.3402189659905723</v>
      </c>
      <c r="D172" s="219">
        <f>PPA!D75</f>
        <v>1.228122081734756</v>
      </c>
      <c r="E172" s="219">
        <f>PPA!E75</f>
        <v>1.0191178749950422</v>
      </c>
      <c r="F172" s="219">
        <f>PPA!F75</f>
        <v>0.95454172647255253</v>
      </c>
      <c r="G172" s="219">
        <f>PPA!G75</f>
        <v>0.94056115639716942</v>
      </c>
      <c r="H172" s="219">
        <f>PPA!H75</f>
        <v>1.0791080520139515</v>
      </c>
      <c r="I172" s="219">
        <f>PPA!I75</f>
        <v>0.94181024341529451</v>
      </c>
      <c r="J172" s="219">
        <f>PPA!J75</f>
        <v>1.012299544858249</v>
      </c>
      <c r="K172" s="219">
        <f>PPA!K75</f>
        <v>0.90784353287521269</v>
      </c>
      <c r="L172" s="219">
        <f>PPA!L75</f>
        <v>0.45982711845205942</v>
      </c>
      <c r="M172" s="219">
        <f>PPA!M75</f>
        <v>0.41311200562457123</v>
      </c>
      <c r="N172" s="219">
        <f>PPA!N75</f>
        <v>0.2943158366433053</v>
      </c>
      <c r="O172" s="219">
        <f>PPA!O75</f>
        <v>0.31137202846893497</v>
      </c>
      <c r="P172" s="219">
        <f>PPA!P75</f>
        <v>0.21147464672600719</v>
      </c>
      <c r="Q172" s="219">
        <f>PPA!Q75</f>
        <v>0.21769009140059517</v>
      </c>
      <c r="R172" s="219">
        <f>PPA!R75</f>
        <v>0.18306505606188014</v>
      </c>
      <c r="S172" s="219">
        <f>PPA!S75</f>
        <v>0.17110555391010246</v>
      </c>
      <c r="T172" s="219">
        <f>PPA!T75</f>
        <v>0.18139676172906108</v>
      </c>
      <c r="U172" s="219">
        <f>PPA!U75</f>
        <v>0.24302041932544308</v>
      </c>
      <c r="V172" s="219">
        <f>PPA!V75</f>
        <v>0.22775844075743243</v>
      </c>
      <c r="W172" s="219">
        <f>PPA!W75</f>
        <v>0.21230818929530401</v>
      </c>
    </row>
    <row r="173" spans="1:23" ht="12" customHeight="1" x14ac:dyDescent="0.25">
      <c r="A173" s="14" t="s">
        <v>59</v>
      </c>
      <c r="B173" s="219">
        <f>PPA!B76</f>
        <v>2.9652939617654832</v>
      </c>
      <c r="C173" s="219">
        <f>PPA!C76</f>
        <v>1.4273416024043597</v>
      </c>
      <c r="D173" s="219">
        <f>PPA!D76</f>
        <v>1.3375152841022322</v>
      </c>
      <c r="E173" s="219">
        <f>PPA!E76</f>
        <v>1.1070768112509892</v>
      </c>
      <c r="F173" s="219">
        <f>PPA!F76</f>
        <v>1.0640357913656251</v>
      </c>
      <c r="G173" s="219">
        <f>PPA!G76</f>
        <v>1.0414045360669175</v>
      </c>
      <c r="H173" s="219">
        <f>PPA!H76</f>
        <v>1.24404113388877</v>
      </c>
      <c r="I173" s="219">
        <f>PPA!I76</f>
        <v>1.0367348154397238</v>
      </c>
      <c r="J173" s="219">
        <f>PPA!J76</f>
        <v>1.1456132132972361</v>
      </c>
      <c r="K173" s="219">
        <f>PPA!K76</f>
        <v>0.98474551295076584</v>
      </c>
      <c r="L173" s="219">
        <f>PPA!L76</f>
        <v>0.50116919270410321</v>
      </c>
      <c r="M173" s="219">
        <f>PPA!M76</f>
        <v>0.44888083222591063</v>
      </c>
      <c r="N173" s="219">
        <f>PPA!N76</f>
        <v>0.32923581531645352</v>
      </c>
      <c r="O173" s="219">
        <f>PPA!O76</f>
        <v>0.36594305047010389</v>
      </c>
      <c r="P173" s="219">
        <f>PPA!P76</f>
        <v>0.2200759325533839</v>
      </c>
      <c r="Q173" s="219">
        <f>PPA!Q76</f>
        <v>0.21956549306497711</v>
      </c>
      <c r="R173" s="219">
        <f>PPA!R76</f>
        <v>0.18501328025798894</v>
      </c>
      <c r="S173" s="219">
        <f>PPA!S76</f>
        <v>0.17314177443283205</v>
      </c>
      <c r="T173" s="219">
        <f>PPA!T76</f>
        <v>0.18476090962105346</v>
      </c>
      <c r="U173" s="219">
        <f>PPA!U76</f>
        <v>0.24617140355579373</v>
      </c>
      <c r="V173" s="219">
        <f>PPA!V76</f>
        <v>0.24004889946062705</v>
      </c>
      <c r="W173" s="219">
        <f>PPA!W76</f>
        <v>0.22315489957361934</v>
      </c>
    </row>
    <row r="174" spans="1:23" ht="12" customHeight="1" x14ac:dyDescent="0.25">
      <c r="A174" s="14" t="s">
        <v>60</v>
      </c>
      <c r="B174" s="219">
        <f>PPA!B77</f>
        <v>0.42291085870701806</v>
      </c>
      <c r="C174" s="219">
        <f>PPA!C77</f>
        <v>1.0217975899843046</v>
      </c>
      <c r="D174" s="219">
        <f>PPA!D77</f>
        <v>0.85346127860225129</v>
      </c>
      <c r="E174" s="219">
        <f>PPA!E77</f>
        <v>0.76325926509507791</v>
      </c>
      <c r="F174" s="219">
        <f>PPA!F77</f>
        <v>0.67014232393129081</v>
      </c>
      <c r="G174" s="219">
        <f>PPA!G77</f>
        <v>0.68443709553022847</v>
      </c>
      <c r="H174" s="219">
        <f>PPA!H77</f>
        <v>0.59990885665256433</v>
      </c>
      <c r="I174" s="219">
        <f>PPA!I77</f>
        <v>0.79298483183164659</v>
      </c>
      <c r="J174" s="219">
        <f>PPA!J77</f>
        <v>0.6645870788257463</v>
      </c>
      <c r="K174" s="219">
        <f>PPA!K77</f>
        <v>0.81665551938860825</v>
      </c>
      <c r="L174" s="219">
        <f>PPA!L77</f>
        <v>0.81580605681168628</v>
      </c>
      <c r="M174" s="219">
        <f>PPA!M77</f>
        <v>0.81386162386317118</v>
      </c>
      <c r="N174" s="219">
        <f>PPA!N77</f>
        <v>0.59566332272229361</v>
      </c>
      <c r="O174" s="219">
        <f>PPA!O77</f>
        <v>0.43113356586055646</v>
      </c>
      <c r="P174" s="219">
        <f>PPA!P77</f>
        <v>0.93072832573005315</v>
      </c>
      <c r="Q174" s="219">
        <f>PPA!Q77</f>
        <v>1.2074620165739327</v>
      </c>
      <c r="R174" s="219">
        <f>PPA!R77</f>
        <v>1.1120208313151767</v>
      </c>
      <c r="S174" s="219">
        <f>PPA!S77</f>
        <v>1.0732348001285916</v>
      </c>
      <c r="T174" s="219">
        <f>PPA!T77</f>
        <v>1.0369791163127036</v>
      </c>
      <c r="U174" s="219">
        <f>PPA!U77</f>
        <v>1.1847675940317515</v>
      </c>
      <c r="V174" s="219">
        <f>PPA!V77</f>
        <v>0.82697144590999849</v>
      </c>
      <c r="W174" s="219">
        <f>PPA!W77</f>
        <v>0.82900467741957806</v>
      </c>
    </row>
    <row r="175" spans="1:23" ht="12" customHeight="1" x14ac:dyDescent="0.25">
      <c r="A175" s="15" t="s">
        <v>61</v>
      </c>
      <c r="B175" s="223">
        <f>FBT!B$38</f>
        <v>1.255604994092905</v>
      </c>
      <c r="C175" s="223">
        <f>FBT!C$38</f>
        <v>1.4638398460541004</v>
      </c>
      <c r="D175" s="223">
        <f>FBT!D$38</f>
        <v>1.6292486332808838</v>
      </c>
      <c r="E175" s="223">
        <f>FBT!E$38</f>
        <v>1.7216686353880948</v>
      </c>
      <c r="F175" s="223">
        <f>FBT!F$38</f>
        <v>1.5688844195579634</v>
      </c>
      <c r="G175" s="223">
        <f>FBT!G$38</f>
        <v>1.8718225687642633</v>
      </c>
      <c r="H175" s="223">
        <f>FBT!H$38</f>
        <v>1.7956586004567079</v>
      </c>
      <c r="I175" s="223">
        <f>FBT!I$38</f>
        <v>1.7431899461142446</v>
      </c>
      <c r="J175" s="223">
        <f>FBT!J$38</f>
        <v>1.6212005662346844</v>
      </c>
      <c r="K175" s="223">
        <f>FBT!K$38</f>
        <v>1.6311618189544312</v>
      </c>
      <c r="L175" s="223">
        <f>FBT!L$38</f>
        <v>1.5305225919846668</v>
      </c>
      <c r="M175" s="223">
        <f>FBT!M$38</f>
        <v>1.6185975907913768</v>
      </c>
      <c r="N175" s="223">
        <f>FBT!N$38</f>
        <v>1.6756075506402783</v>
      </c>
      <c r="O175" s="223">
        <f>FBT!O$38</f>
        <v>1.6337717723757701</v>
      </c>
      <c r="P175" s="223">
        <f>FBT!P$38</f>
        <v>1.5655337998156045</v>
      </c>
      <c r="Q175" s="223">
        <f>FBT!Q$38</f>
        <v>1.6114549425369027</v>
      </c>
      <c r="R175" s="223">
        <f>FBT!R$38</f>
        <v>1.5943691033926735</v>
      </c>
      <c r="S175" s="223">
        <f>FBT!S$38</f>
        <v>1.7313538304772733</v>
      </c>
      <c r="T175" s="223">
        <f>FBT!T$38</f>
        <v>1.6772536559365734</v>
      </c>
      <c r="U175" s="223">
        <f>FBT!U$38</f>
        <v>1.5447906470650368</v>
      </c>
      <c r="V175" s="223">
        <f>FBT!V$38</f>
        <v>1.6407926718484942</v>
      </c>
      <c r="W175" s="223">
        <f>FBT!W$38</f>
        <v>1.503594239321306</v>
      </c>
    </row>
    <row r="176" spans="1:23" ht="12" customHeight="1" x14ac:dyDescent="0.25">
      <c r="A176" s="12" t="s">
        <v>62</v>
      </c>
      <c r="B176" s="219">
        <f>TRE!B$38</f>
        <v>1.7492491319671244</v>
      </c>
      <c r="C176" s="219">
        <f>TRE!C$38</f>
        <v>2.1650127625313789</v>
      </c>
      <c r="D176" s="219">
        <f>TRE!D$38</f>
        <v>1.922755009808939</v>
      </c>
      <c r="E176" s="219">
        <f>TRE!E$38</f>
        <v>1.8975514441892856</v>
      </c>
      <c r="F176" s="219">
        <f>TRE!F$38</f>
        <v>1.9309881448546604</v>
      </c>
      <c r="G176" s="219">
        <f>TRE!G$38</f>
        <v>1.7278652863207253</v>
      </c>
      <c r="H176" s="219">
        <f>TRE!H$38</f>
        <v>1.3399325762187508</v>
      </c>
      <c r="I176" s="219">
        <f>TRE!I$38</f>
        <v>1.2484498688787657</v>
      </c>
      <c r="J176" s="219">
        <f>TRE!J$38</f>
        <v>1.1734850368672181</v>
      </c>
      <c r="K176" s="219">
        <f>TRE!K$38</f>
        <v>1.2181992717169536</v>
      </c>
      <c r="L176" s="219">
        <f>TRE!L$38</f>
        <v>1.167655666769942</v>
      </c>
      <c r="M176" s="219">
        <f>TRE!M$38</f>
        <v>1.1040148910220653</v>
      </c>
      <c r="N176" s="219">
        <f>TRE!N$38</f>
        <v>1.1635525423928588</v>
      </c>
      <c r="O176" s="219">
        <f>TRE!O$38</f>
        <v>1.1445086438315741</v>
      </c>
      <c r="P176" s="219">
        <f>TRE!P$38</f>
        <v>0.8626367381136989</v>
      </c>
      <c r="Q176" s="219">
        <f>TRE!Q$38</f>
        <v>1.0815296490494417</v>
      </c>
      <c r="R176" s="219">
        <f>TRE!R$38</f>
        <v>1.0350612429554029</v>
      </c>
      <c r="S176" s="219">
        <f>TRE!S$38</f>
        <v>1.0799042603975879</v>
      </c>
      <c r="T176" s="219">
        <f>TRE!T$38</f>
        <v>1.0916690531755788</v>
      </c>
      <c r="U176" s="219">
        <f>TRE!U$38</f>
        <v>1.1178028214869133</v>
      </c>
      <c r="V176" s="219">
        <f>TRE!V$38</f>
        <v>1.0403296736588514</v>
      </c>
      <c r="W176" s="219">
        <f>TRE!W$38</f>
        <v>1.0654457188338402</v>
      </c>
    </row>
    <row r="177" spans="1:23" ht="12" customHeight="1" x14ac:dyDescent="0.25">
      <c r="A177" s="12" t="s">
        <v>63</v>
      </c>
      <c r="B177" s="219">
        <f>MAE!B$38</f>
        <v>1.5249614645284819</v>
      </c>
      <c r="C177" s="219">
        <f>MAE!C$38</f>
        <v>1.1341099173284046</v>
      </c>
      <c r="D177" s="219">
        <f>MAE!D$38</f>
        <v>1.9104397462546265</v>
      </c>
      <c r="E177" s="219">
        <f>MAE!E$38</f>
        <v>1.6025941262725045</v>
      </c>
      <c r="F177" s="219">
        <f>MAE!F$38</f>
        <v>1.1552665584159105</v>
      </c>
      <c r="G177" s="219">
        <f>MAE!G$38</f>
        <v>1.2847870915530093</v>
      </c>
      <c r="H177" s="219">
        <f>MAE!H$38</f>
        <v>1.1907975431047273</v>
      </c>
      <c r="I177" s="219">
        <f>MAE!I$38</f>
        <v>1.0318115881136316</v>
      </c>
      <c r="J177" s="219">
        <f>MAE!J$38</f>
        <v>0.92835247323342784</v>
      </c>
      <c r="K177" s="219">
        <f>MAE!K$38</f>
        <v>0.94978524245754026</v>
      </c>
      <c r="L177" s="219">
        <f>MAE!L$38</f>
        <v>1.0240351944657244</v>
      </c>
      <c r="M177" s="219">
        <f>MAE!M$38</f>
        <v>1.0398303534268376</v>
      </c>
      <c r="N177" s="219">
        <f>MAE!N$38</f>
        <v>1.0139001147592763</v>
      </c>
      <c r="O177" s="219">
        <f>MAE!O$38</f>
        <v>1.0460833126035729</v>
      </c>
      <c r="P177" s="219">
        <f>MAE!P$38</f>
        <v>1.016981083354302</v>
      </c>
      <c r="Q177" s="219">
        <f>MAE!Q$38</f>
        <v>1.0300744866302911</v>
      </c>
      <c r="R177" s="219">
        <f>MAE!R$38</f>
        <v>0.98378734407122137</v>
      </c>
      <c r="S177" s="219">
        <f>MAE!S$38</f>
        <v>0.97433561988299977</v>
      </c>
      <c r="T177" s="219">
        <f>MAE!T$38</f>
        <v>1.0082053866999876</v>
      </c>
      <c r="U177" s="219">
        <f>MAE!U$38</f>
        <v>0.84631141506503527</v>
      </c>
      <c r="V177" s="219">
        <f>MAE!V$38</f>
        <v>0.98363871888124199</v>
      </c>
      <c r="W177" s="219">
        <f>MAE!W$38</f>
        <v>0.90238470375092461</v>
      </c>
    </row>
    <row r="178" spans="1:23" ht="12" customHeight="1" x14ac:dyDescent="0.25">
      <c r="A178" s="12" t="s">
        <v>64</v>
      </c>
      <c r="B178" s="219">
        <f>TEL!B$38</f>
        <v>1.6114644412336507</v>
      </c>
      <c r="C178" s="219">
        <f>TEL!C$38</f>
        <v>1.8127631183596258</v>
      </c>
      <c r="D178" s="219">
        <f>TEL!D$38</f>
        <v>1.7536804554397052</v>
      </c>
      <c r="E178" s="219">
        <f>TEL!E$38</f>
        <v>1.7465543359268196</v>
      </c>
      <c r="F178" s="219">
        <f>TEL!F$38</f>
        <v>1.9136442422708566</v>
      </c>
      <c r="G178" s="219">
        <f>TEL!G$38</f>
        <v>1.4633634557654969</v>
      </c>
      <c r="H178" s="219">
        <f>TEL!H$38</f>
        <v>1.5683883792841222</v>
      </c>
      <c r="I178" s="219">
        <f>TEL!I$38</f>
        <v>1.4145714793789423</v>
      </c>
      <c r="J178" s="219">
        <f>TEL!J$38</f>
        <v>1.4413731169651722</v>
      </c>
      <c r="K178" s="219">
        <f>TEL!K$38</f>
        <v>1.2661460330714509</v>
      </c>
      <c r="L178" s="219">
        <f>TEL!L$38</f>
        <v>1.5234108184981443</v>
      </c>
      <c r="M178" s="219">
        <f>TEL!M$38</f>
        <v>1.588918904696385</v>
      </c>
      <c r="N178" s="219">
        <f>TEL!N$38</f>
        <v>1.5388094100026211</v>
      </c>
      <c r="O178" s="219">
        <f>TEL!O$38</f>
        <v>1.3527914298044206</v>
      </c>
      <c r="P178" s="219">
        <f>TEL!P$38</f>
        <v>1.5309215331341504</v>
      </c>
      <c r="Q178" s="219">
        <f>TEL!Q$38</f>
        <v>1.3043928684662973</v>
      </c>
      <c r="R178" s="219">
        <f>TEL!R$38</f>
        <v>1.2702459915056377</v>
      </c>
      <c r="S178" s="219">
        <f>TEL!S$38</f>
        <v>1.2636159979962844</v>
      </c>
      <c r="T178" s="219">
        <f>TEL!T$38</f>
        <v>1.1226440347085613</v>
      </c>
      <c r="U178" s="219">
        <f>TEL!U$38</f>
        <v>1.1704567240179404</v>
      </c>
      <c r="V178" s="219">
        <f>TEL!V$38</f>
        <v>1.1673680223283218</v>
      </c>
      <c r="W178" s="219">
        <f>TEL!W$38</f>
        <v>1.2314752829532039</v>
      </c>
    </row>
    <row r="179" spans="1:23" ht="12" customHeight="1" x14ac:dyDescent="0.25">
      <c r="A179" s="12" t="s">
        <v>65</v>
      </c>
      <c r="B179" s="219">
        <f>WWP!B$38</f>
        <v>0.98622976805912776</v>
      </c>
      <c r="C179" s="219">
        <f>WWP!C$38</f>
        <v>0.52553472840599624</v>
      </c>
      <c r="D179" s="219">
        <f>WWP!D$38</f>
        <v>0.73079925231153609</v>
      </c>
      <c r="E179" s="219">
        <f>WWP!E$38</f>
        <v>0.53897792998595673</v>
      </c>
      <c r="F179" s="219">
        <f>WWP!F$38</f>
        <v>0.64217927931854657</v>
      </c>
      <c r="G179" s="219">
        <f>WWP!G$38</f>
        <v>0.48821364121050997</v>
      </c>
      <c r="H179" s="219">
        <f>WWP!H$38</f>
        <v>0.76934985014637969</v>
      </c>
      <c r="I179" s="219">
        <f>WWP!I$38</f>
        <v>0.39587862716701</v>
      </c>
      <c r="J179" s="219">
        <f>WWP!J$38</f>
        <v>0.34816772054936385</v>
      </c>
      <c r="K179" s="219">
        <f>WWP!K$38</f>
        <v>0.20595269833179064</v>
      </c>
      <c r="L179" s="219">
        <f>WWP!L$38</f>
        <v>0.21887580572902413</v>
      </c>
      <c r="M179" s="219">
        <f>WWP!M$38</f>
        <v>0.16361067149452249</v>
      </c>
      <c r="N179" s="219">
        <f>WWP!N$38</f>
        <v>0.21869521376505374</v>
      </c>
      <c r="O179" s="219">
        <f>WWP!O$38</f>
        <v>0.25471855966491447</v>
      </c>
      <c r="P179" s="219">
        <f>WWP!P$38</f>
        <v>0.2617632759079489</v>
      </c>
      <c r="Q179" s="219">
        <f>WWP!Q$38</f>
        <v>0.20786143557295655</v>
      </c>
      <c r="R179" s="219">
        <f>WWP!R$38</f>
        <v>0.29200455589219837</v>
      </c>
      <c r="S179" s="219">
        <f>WWP!S$38</f>
        <v>0.27760112284582616</v>
      </c>
      <c r="T179" s="219">
        <f>WWP!T$38</f>
        <v>0.24977843668151545</v>
      </c>
      <c r="U179" s="219">
        <f>WWP!U$38</f>
        <v>0.32956466843900756</v>
      </c>
      <c r="V179" s="219">
        <f>WWP!V$38</f>
        <v>0.40807457355082899</v>
      </c>
      <c r="W179" s="219">
        <f>WWP!W$38</f>
        <v>0.44091808410318489</v>
      </c>
    </row>
    <row r="180" spans="1:23" ht="12" customHeight="1" x14ac:dyDescent="0.25">
      <c r="A180" s="16" t="s">
        <v>66</v>
      </c>
      <c r="B180" s="224">
        <f>OIS!B$38</f>
        <v>1.5723358091730364</v>
      </c>
      <c r="C180" s="224">
        <f>OIS!C$38</f>
        <v>1.8365988568255871</v>
      </c>
      <c r="D180" s="224">
        <f>OIS!D$38</f>
        <v>1.9002840509045729</v>
      </c>
      <c r="E180" s="224">
        <f>OIS!E$38</f>
        <v>1.7594832047501872</v>
      </c>
      <c r="F180" s="224">
        <f>OIS!F$38</f>
        <v>1.6569953413294178</v>
      </c>
      <c r="G180" s="224">
        <f>OIS!G$38</f>
        <v>1.5873417027648871</v>
      </c>
      <c r="H180" s="224">
        <f>OIS!H$38</f>
        <v>1.5901180628090095</v>
      </c>
      <c r="I180" s="224">
        <f>OIS!I$38</f>
        <v>1.5607918367861158</v>
      </c>
      <c r="J180" s="224">
        <f>OIS!J$38</f>
        <v>1.3769183449119333</v>
      </c>
      <c r="K180" s="224">
        <f>OIS!K$38</f>
        <v>1.2389276019000195</v>
      </c>
      <c r="L180" s="224">
        <f>OIS!L$38</f>
        <v>1.2188638016582907</v>
      </c>
      <c r="M180" s="224">
        <f>OIS!M$38</f>
        <v>1.2950163415583307</v>
      </c>
      <c r="N180" s="224">
        <f>OIS!N$38</f>
        <v>1.2530078305909791</v>
      </c>
      <c r="O180" s="224">
        <f>OIS!O$38</f>
        <v>1.2153561167183546</v>
      </c>
      <c r="P180" s="224">
        <f>OIS!P$38</f>
        <v>1.2312112582233186</v>
      </c>
      <c r="Q180" s="224">
        <f>OIS!Q$38</f>
        <v>1.0262323009478416</v>
      </c>
      <c r="R180" s="224">
        <f>OIS!R$38</f>
        <v>1.0379431073631318</v>
      </c>
      <c r="S180" s="224">
        <f>OIS!S$38</f>
        <v>1.0639370067063003</v>
      </c>
      <c r="T180" s="224">
        <f>OIS!T$38</f>
        <v>1.2250448608286828</v>
      </c>
      <c r="U180" s="224">
        <f>OIS!U$38</f>
        <v>1.2172026615569167</v>
      </c>
      <c r="V180" s="224">
        <f>OIS!V$38</f>
        <v>1.4567040141826286</v>
      </c>
      <c r="W180" s="224">
        <f>OIS!W$38</f>
        <v>1.2521310222832558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SK: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3503.0415305243801</v>
      </c>
      <c r="C5" s="225">
        <f t="shared" si="0"/>
        <v>3503.4940670679421</v>
      </c>
      <c r="D5" s="225">
        <f t="shared" si="0"/>
        <v>3626.1014617368751</v>
      </c>
      <c r="E5" s="225">
        <f t="shared" si="0"/>
        <v>3663.399226138853</v>
      </c>
      <c r="F5" s="225">
        <f t="shared" si="0"/>
        <v>3446.6052450554098</v>
      </c>
      <c r="G5" s="225">
        <f t="shared" si="0"/>
        <v>3590.7957007735554</v>
      </c>
      <c r="H5" s="225">
        <f t="shared" si="0"/>
        <v>3565.9936371450463</v>
      </c>
      <c r="I5" s="225">
        <f t="shared" si="0"/>
        <v>3662.8171969043351</v>
      </c>
      <c r="J5" s="225">
        <f t="shared" si="0"/>
        <v>3651.5719690454112</v>
      </c>
      <c r="K5" s="225">
        <f t="shared" si="0"/>
        <v>3118.5432502146614</v>
      </c>
      <c r="L5" s="225">
        <f t="shared" si="0"/>
        <v>3224.086414445057</v>
      </c>
      <c r="M5" s="225">
        <f t="shared" si="0"/>
        <v>3255.3307824587628</v>
      </c>
      <c r="N5" s="225">
        <f t="shared" si="0"/>
        <v>3233.816852965962</v>
      </c>
      <c r="O5" s="225">
        <f t="shared" si="0"/>
        <v>3114.8171109195591</v>
      </c>
      <c r="P5" s="225">
        <f t="shared" si="0"/>
        <v>3241.6279449694212</v>
      </c>
      <c r="Q5" s="225">
        <f t="shared" si="0"/>
        <v>3333.3706792769544</v>
      </c>
      <c r="R5" s="225">
        <f t="shared" si="0"/>
        <v>3308.576010317503</v>
      </c>
      <c r="S5" s="225">
        <f t="shared" si="0"/>
        <v>3452.4416165084504</v>
      </c>
      <c r="T5" s="225">
        <f t="shared" si="0"/>
        <v>3662.5393809111083</v>
      </c>
      <c r="U5" s="225">
        <f t="shared" si="0"/>
        <v>3463.6800515903647</v>
      </c>
      <c r="V5" s="225">
        <f t="shared" si="0"/>
        <v>3138.1771281163956</v>
      </c>
      <c r="W5" s="225">
        <f t="shared" si="0"/>
        <v>3382.3923473769737</v>
      </c>
    </row>
    <row r="6" spans="1:23" ht="12" customHeight="1" x14ac:dyDescent="0.25">
      <c r="A6" s="202" t="s">
        <v>92</v>
      </c>
      <c r="B6" s="226">
        <v>25.761484753700937</v>
      </c>
      <c r="C6" s="226">
        <v>23.227675509937598</v>
      </c>
      <c r="D6" s="226">
        <v>23.294450346843071</v>
      </c>
      <c r="E6" s="226">
        <v>22.347046978906569</v>
      </c>
      <c r="F6" s="226">
        <v>21.542098949371393</v>
      </c>
      <c r="G6" s="226">
        <v>23.706899549358461</v>
      </c>
      <c r="H6" s="226">
        <v>24.763444374048984</v>
      </c>
      <c r="I6" s="226">
        <v>26.663342820118828</v>
      </c>
      <c r="J6" s="226">
        <v>27.122445248066114</v>
      </c>
      <c r="K6" s="226">
        <v>24.186942017975699</v>
      </c>
      <c r="L6" s="226">
        <v>23.44593460035334</v>
      </c>
      <c r="M6" s="226">
        <v>24.516598024928495</v>
      </c>
      <c r="N6" s="226">
        <v>24.051653634685074</v>
      </c>
      <c r="O6" s="226">
        <v>23.752722132716222</v>
      </c>
      <c r="P6" s="226">
        <v>26.303307370748588</v>
      </c>
      <c r="Q6" s="226">
        <v>25.757703976814376</v>
      </c>
      <c r="R6" s="226">
        <v>26.930850205934519</v>
      </c>
      <c r="S6" s="226">
        <v>27.739220141082718</v>
      </c>
      <c r="T6" s="226">
        <v>29.444528269167044</v>
      </c>
      <c r="U6" s="226">
        <v>27.951569360697757</v>
      </c>
      <c r="V6" s="226">
        <v>24.647093102222371</v>
      </c>
      <c r="W6" s="226">
        <v>26.552104278783069</v>
      </c>
    </row>
    <row r="7" spans="1:23" ht="12" customHeight="1" x14ac:dyDescent="0.25">
      <c r="A7" s="202" t="s">
        <v>93</v>
      </c>
      <c r="B7" s="226">
        <v>45.011142252166479</v>
      </c>
      <c r="C7" s="226">
        <v>36.436323341013043</v>
      </c>
      <c r="D7" s="226">
        <v>41.895915469371644</v>
      </c>
      <c r="E7" s="226">
        <v>41.847320253885869</v>
      </c>
      <c r="F7" s="226">
        <v>40.01795826345505</v>
      </c>
      <c r="G7" s="226">
        <v>46.091175129468837</v>
      </c>
      <c r="H7" s="226">
        <v>49.355495413910596</v>
      </c>
      <c r="I7" s="226">
        <v>51.371033109256317</v>
      </c>
      <c r="J7" s="226">
        <v>49.265567208367131</v>
      </c>
      <c r="K7" s="226">
        <v>43.162938034393399</v>
      </c>
      <c r="L7" s="226">
        <v>34.093581047039685</v>
      </c>
      <c r="M7" s="226">
        <v>36.512675149155918</v>
      </c>
      <c r="N7" s="226">
        <v>44.500777551081626</v>
      </c>
      <c r="O7" s="226">
        <v>42.662885113059076</v>
      </c>
      <c r="P7" s="226">
        <v>44.15179277378234</v>
      </c>
      <c r="Q7" s="226">
        <v>44.439773791352721</v>
      </c>
      <c r="R7" s="226">
        <v>44.649896564777428</v>
      </c>
      <c r="S7" s="226">
        <v>43.161445875888383</v>
      </c>
      <c r="T7" s="226">
        <v>43.347392692202142</v>
      </c>
      <c r="U7" s="226">
        <v>41.29120451392987</v>
      </c>
      <c r="V7" s="226">
        <v>38.904689351277973</v>
      </c>
      <c r="W7" s="226">
        <v>43.309064350241989</v>
      </c>
    </row>
    <row r="8" spans="1:23" ht="12" customHeight="1" x14ac:dyDescent="0.25">
      <c r="A8" s="202" t="s">
        <v>94</v>
      </c>
      <c r="B8" s="226">
        <v>92.096399955315903</v>
      </c>
      <c r="C8" s="226">
        <v>89.198990857301553</v>
      </c>
      <c r="D8" s="226">
        <v>95.310499674827611</v>
      </c>
      <c r="E8" s="226">
        <v>99.702513834884883</v>
      </c>
      <c r="F8" s="226">
        <v>98.105032921903074</v>
      </c>
      <c r="G8" s="226">
        <v>103.08911739156008</v>
      </c>
      <c r="H8" s="226">
        <v>109.97349616384447</v>
      </c>
      <c r="I8" s="226">
        <v>115.25302384722765</v>
      </c>
      <c r="J8" s="226">
        <v>110.15981112972</v>
      </c>
      <c r="K8" s="226">
        <v>99.380057658196989</v>
      </c>
      <c r="L8" s="226">
        <v>90.889872045715862</v>
      </c>
      <c r="M8" s="226">
        <v>94.66675018533266</v>
      </c>
      <c r="N8" s="226">
        <v>102.53340053821782</v>
      </c>
      <c r="O8" s="226">
        <v>101.33863639406543</v>
      </c>
      <c r="P8" s="226">
        <v>102.89412838881015</v>
      </c>
      <c r="Q8" s="226">
        <v>101.40567284106245</v>
      </c>
      <c r="R8" s="226">
        <v>102.63027054026368</v>
      </c>
      <c r="S8" s="226">
        <v>103.91012054133951</v>
      </c>
      <c r="T8" s="226">
        <v>105.31694425888503</v>
      </c>
      <c r="U8" s="226">
        <v>100.61694718880183</v>
      </c>
      <c r="V8" s="226">
        <v>88.633568726398494</v>
      </c>
      <c r="W8" s="226">
        <v>98.639681266144095</v>
      </c>
    </row>
    <row r="9" spans="1:23" ht="12" customHeight="1" x14ac:dyDescent="0.25">
      <c r="A9" s="202" t="s">
        <v>95</v>
      </c>
      <c r="B9" s="226">
        <v>72.829393675226484</v>
      </c>
      <c r="C9" s="226">
        <v>60.686855239320607</v>
      </c>
      <c r="D9" s="226">
        <v>71.867290824119976</v>
      </c>
      <c r="E9" s="226">
        <v>70.506231607045692</v>
      </c>
      <c r="F9" s="226">
        <v>68.768870259032113</v>
      </c>
      <c r="G9" s="226">
        <v>78.115932817769362</v>
      </c>
      <c r="H9" s="226">
        <v>82.497581653206879</v>
      </c>
      <c r="I9" s="226">
        <v>86.061574237907323</v>
      </c>
      <c r="J9" s="226">
        <v>80.930751858583619</v>
      </c>
      <c r="K9" s="226">
        <v>73.386602003971532</v>
      </c>
      <c r="L9" s="226">
        <v>53.60868619865586</v>
      </c>
      <c r="M9" s="226">
        <v>57.038806398038616</v>
      </c>
      <c r="N9" s="226">
        <v>70.810926182349775</v>
      </c>
      <c r="O9" s="226">
        <v>66.582189130496147</v>
      </c>
      <c r="P9" s="226">
        <v>66.756881866388142</v>
      </c>
      <c r="Q9" s="226">
        <v>69.211775216288487</v>
      </c>
      <c r="R9" s="226">
        <v>68.562638598369645</v>
      </c>
      <c r="S9" s="226">
        <v>65.82474637451655</v>
      </c>
      <c r="T9" s="226">
        <v>63.551222834519812</v>
      </c>
      <c r="U9" s="226">
        <v>62.866376821526003</v>
      </c>
      <c r="V9" s="226">
        <v>60.172747770460084</v>
      </c>
      <c r="W9" s="226">
        <v>67.118697272954137</v>
      </c>
    </row>
    <row r="10" spans="1:23" ht="12" customHeight="1" x14ac:dyDescent="0.25">
      <c r="A10" s="36" t="s">
        <v>96</v>
      </c>
      <c r="B10" s="227">
        <f t="shared" ref="B10:W10" si="1">SUM(B11:B15)</f>
        <v>53.246138265369908</v>
      </c>
      <c r="C10" s="227">
        <f t="shared" si="1"/>
        <v>55.668252656651205</v>
      </c>
      <c r="D10" s="227">
        <f t="shared" si="1"/>
        <v>57.681233388172011</v>
      </c>
      <c r="E10" s="227">
        <f t="shared" si="1"/>
        <v>52.064571904190039</v>
      </c>
      <c r="F10" s="227">
        <f t="shared" si="1"/>
        <v>47.255324132989152</v>
      </c>
      <c r="G10" s="227">
        <f t="shared" si="1"/>
        <v>47.479672580728838</v>
      </c>
      <c r="H10" s="227">
        <f t="shared" si="1"/>
        <v>45.40501199968903</v>
      </c>
      <c r="I10" s="227">
        <f t="shared" si="1"/>
        <v>48.000967853686589</v>
      </c>
      <c r="J10" s="227">
        <f t="shared" si="1"/>
        <v>48.748625238214004</v>
      </c>
      <c r="K10" s="227">
        <f t="shared" si="1"/>
        <v>42.482064155887549</v>
      </c>
      <c r="L10" s="227">
        <f t="shared" si="1"/>
        <v>43.970409669989479</v>
      </c>
      <c r="M10" s="227">
        <f t="shared" si="1"/>
        <v>44.957850389015881</v>
      </c>
      <c r="N10" s="227">
        <f t="shared" si="1"/>
        <v>42.484695569943739</v>
      </c>
      <c r="O10" s="227">
        <f t="shared" si="1"/>
        <v>36.800774109178015</v>
      </c>
      <c r="P10" s="227">
        <f t="shared" si="1"/>
        <v>41.677134602305756</v>
      </c>
      <c r="Q10" s="227">
        <f t="shared" si="1"/>
        <v>42.996109044438199</v>
      </c>
      <c r="R10" s="227">
        <f t="shared" si="1"/>
        <v>50.791516854375963</v>
      </c>
      <c r="S10" s="227">
        <f t="shared" si="1"/>
        <v>52.769567160563334</v>
      </c>
      <c r="T10" s="227">
        <f t="shared" si="1"/>
        <v>57.959762322285904</v>
      </c>
      <c r="U10" s="227">
        <f t="shared" si="1"/>
        <v>58.789247401485952</v>
      </c>
      <c r="V10" s="227">
        <f t="shared" si="1"/>
        <v>50.421544971571279</v>
      </c>
      <c r="W10" s="227">
        <f t="shared" si="1"/>
        <v>52.779098645725966</v>
      </c>
    </row>
    <row r="11" spans="1:23" ht="12" customHeight="1" x14ac:dyDescent="0.25">
      <c r="A11" s="37" t="s">
        <v>83</v>
      </c>
      <c r="B11" s="228">
        <v>0.45033333684257526</v>
      </c>
      <c r="C11" s="228">
        <v>0.42429669372727719</v>
      </c>
      <c r="D11" s="228">
        <v>0.43479229475880699</v>
      </c>
      <c r="E11" s="228">
        <v>0.39506507407449132</v>
      </c>
      <c r="F11" s="228">
        <v>0.44898942139918213</v>
      </c>
      <c r="G11" s="228">
        <v>0.20223563999774502</v>
      </c>
      <c r="H11" s="228">
        <v>0.19843851545778907</v>
      </c>
      <c r="I11" s="228">
        <v>0.24421921968595833</v>
      </c>
      <c r="J11" s="228">
        <v>8.9741507946923538E-2</v>
      </c>
      <c r="K11" s="228">
        <v>0.14967395889855534</v>
      </c>
      <c r="L11" s="228">
        <v>0.15645838148011024</v>
      </c>
      <c r="M11" s="228">
        <v>0.18219756744976845</v>
      </c>
      <c r="N11" s="228">
        <v>0.33607934552611707</v>
      </c>
      <c r="O11" s="228">
        <v>0.15448291047552259</v>
      </c>
      <c r="P11" s="228">
        <v>0.25745537581533473</v>
      </c>
      <c r="Q11" s="228">
        <v>0.12372412985911212</v>
      </c>
      <c r="R11" s="228">
        <v>0.1068127729981013</v>
      </c>
      <c r="S11" s="228">
        <v>0.14281625992574087</v>
      </c>
      <c r="T11" s="228">
        <v>0.47849260266110744</v>
      </c>
      <c r="U11" s="228">
        <v>0.47015544936325493</v>
      </c>
      <c r="V11" s="228">
        <v>9.0475828946769116E-2</v>
      </c>
      <c r="W11" s="228">
        <v>8.3185067749072181E-2</v>
      </c>
    </row>
    <row r="12" spans="1:23" ht="12" customHeight="1" x14ac:dyDescent="0.25">
      <c r="A12" s="37" t="s">
        <v>72</v>
      </c>
      <c r="B12" s="228">
        <v>40.884178723141204</v>
      </c>
      <c r="C12" s="228">
        <v>45.833277884981314</v>
      </c>
      <c r="D12" s="228">
        <v>49.463131578907223</v>
      </c>
      <c r="E12" s="228">
        <v>42.252236070907294</v>
      </c>
      <c r="F12" s="228">
        <v>35.634322780518353</v>
      </c>
      <c r="G12" s="228">
        <v>34.575128326939328</v>
      </c>
      <c r="H12" s="228">
        <v>29.761179594560861</v>
      </c>
      <c r="I12" s="228">
        <v>31.350631082551082</v>
      </c>
      <c r="J12" s="228">
        <v>33.386575051740806</v>
      </c>
      <c r="K12" s="228">
        <v>27.468553246798219</v>
      </c>
      <c r="L12" s="228">
        <v>32.737627981491642</v>
      </c>
      <c r="M12" s="228">
        <v>32.469040517682302</v>
      </c>
      <c r="N12" s="228">
        <v>27.99128090386283</v>
      </c>
      <c r="O12" s="228">
        <v>21.214692028132287</v>
      </c>
      <c r="P12" s="228">
        <v>25.258098808298776</v>
      </c>
      <c r="Q12" s="228">
        <v>28.188939821419364</v>
      </c>
      <c r="R12" s="228">
        <v>35.000615432308692</v>
      </c>
      <c r="S12" s="228">
        <v>37.820649987328359</v>
      </c>
      <c r="T12" s="228">
        <v>42.091159636554842</v>
      </c>
      <c r="U12" s="228">
        <v>42.642615620790522</v>
      </c>
      <c r="V12" s="228">
        <v>36.871927671729431</v>
      </c>
      <c r="W12" s="228">
        <v>36.279681808876823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1.0091143594132039</v>
      </c>
      <c r="V14" s="228">
        <v>1.1720550300920687</v>
      </c>
      <c r="W14" s="228">
        <v>1.6275150472900233</v>
      </c>
    </row>
    <row r="15" spans="1:23" ht="12" customHeight="1" x14ac:dyDescent="0.25">
      <c r="A15" s="38" t="s">
        <v>38</v>
      </c>
      <c r="B15" s="229">
        <v>11.911626205386129</v>
      </c>
      <c r="C15" s="229">
        <v>9.4106780779426096</v>
      </c>
      <c r="D15" s="229">
        <v>7.783309514505981</v>
      </c>
      <c r="E15" s="229">
        <v>9.4172707592082521</v>
      </c>
      <c r="F15" s="229">
        <v>11.172011931071616</v>
      </c>
      <c r="G15" s="229">
        <v>12.702308613791764</v>
      </c>
      <c r="H15" s="229">
        <v>15.445393889670379</v>
      </c>
      <c r="I15" s="229">
        <v>16.406117551449551</v>
      </c>
      <c r="J15" s="229">
        <v>15.272308678526274</v>
      </c>
      <c r="K15" s="229">
        <v>14.863836950190771</v>
      </c>
      <c r="L15" s="229">
        <v>11.076323307017731</v>
      </c>
      <c r="M15" s="229">
        <v>12.306612303883812</v>
      </c>
      <c r="N15" s="229">
        <v>14.15733532055479</v>
      </c>
      <c r="O15" s="229">
        <v>15.431599170570205</v>
      </c>
      <c r="P15" s="229">
        <v>16.161580418191647</v>
      </c>
      <c r="Q15" s="229">
        <v>14.683445093159719</v>
      </c>
      <c r="R15" s="229">
        <v>15.684088649069167</v>
      </c>
      <c r="S15" s="229">
        <v>14.806100913309239</v>
      </c>
      <c r="T15" s="229">
        <v>15.390110083069956</v>
      </c>
      <c r="U15" s="229">
        <v>14.667361971918975</v>
      </c>
      <c r="V15" s="229">
        <v>12.28708644080301</v>
      </c>
      <c r="W15" s="229">
        <v>14.788716721810051</v>
      </c>
    </row>
    <row r="16" spans="1:23" ht="12" customHeight="1" x14ac:dyDescent="0.25">
      <c r="A16" s="39" t="s">
        <v>98</v>
      </c>
      <c r="B16" s="230">
        <f t="shared" ref="B16:W16" si="2">SUM(B17:B26)</f>
        <v>882.38454917800027</v>
      </c>
      <c r="C16" s="230">
        <f t="shared" si="2"/>
        <v>1027.8776323429026</v>
      </c>
      <c r="D16" s="230">
        <f t="shared" si="2"/>
        <v>1102.8625086814895</v>
      </c>
      <c r="E16" s="230">
        <f t="shared" si="2"/>
        <v>1102.5522604900109</v>
      </c>
      <c r="F16" s="230">
        <f t="shared" si="2"/>
        <v>1007.732177981615</v>
      </c>
      <c r="G16" s="230">
        <f t="shared" si="2"/>
        <v>1014.8503569202107</v>
      </c>
      <c r="H16" s="230">
        <f t="shared" si="2"/>
        <v>929.96530205485999</v>
      </c>
      <c r="I16" s="230">
        <f t="shared" si="2"/>
        <v>985.32584196630103</v>
      </c>
      <c r="J16" s="230">
        <f t="shared" si="2"/>
        <v>988.16929453196371</v>
      </c>
      <c r="K16" s="230">
        <f t="shared" si="2"/>
        <v>943.86961396671632</v>
      </c>
      <c r="L16" s="230">
        <f t="shared" si="2"/>
        <v>884.89101878993438</v>
      </c>
      <c r="M16" s="230">
        <f t="shared" si="2"/>
        <v>869.01256744476473</v>
      </c>
      <c r="N16" s="230">
        <f t="shared" si="2"/>
        <v>830.73029760465386</v>
      </c>
      <c r="O16" s="230">
        <f t="shared" si="2"/>
        <v>718.19832401001349</v>
      </c>
      <c r="P16" s="230">
        <f t="shared" si="2"/>
        <v>770.31020929699787</v>
      </c>
      <c r="Q16" s="230">
        <f t="shared" si="2"/>
        <v>911.09536908625796</v>
      </c>
      <c r="R16" s="230">
        <f t="shared" si="2"/>
        <v>832.03293500609766</v>
      </c>
      <c r="S16" s="230">
        <f t="shared" si="2"/>
        <v>872.31437991085045</v>
      </c>
      <c r="T16" s="230">
        <f t="shared" si="2"/>
        <v>965.05854566213793</v>
      </c>
      <c r="U16" s="230">
        <f t="shared" si="2"/>
        <v>964.87123314722044</v>
      </c>
      <c r="V16" s="230">
        <f t="shared" si="2"/>
        <v>846.54145603432301</v>
      </c>
      <c r="W16" s="230">
        <f t="shared" si="2"/>
        <v>878.7422145892474</v>
      </c>
    </row>
    <row r="17" spans="1:23" ht="12" customHeight="1" x14ac:dyDescent="0.25">
      <c r="A17" s="46" t="s">
        <v>30</v>
      </c>
      <c r="B17" s="231">
        <v>197.14843324520564</v>
      </c>
      <c r="C17" s="231">
        <v>153.05906443996412</v>
      </c>
      <c r="D17" s="231">
        <v>130.33135871369151</v>
      </c>
      <c r="E17" s="231">
        <v>123.74926540362215</v>
      </c>
      <c r="F17" s="231">
        <v>111.54165569848972</v>
      </c>
      <c r="G17" s="231">
        <v>117.14146549280056</v>
      </c>
      <c r="H17" s="231">
        <v>110.16244598580226</v>
      </c>
      <c r="I17" s="231">
        <v>97.002231286700749</v>
      </c>
      <c r="J17" s="231">
        <v>102.64008080538784</v>
      </c>
      <c r="K17" s="231">
        <v>111.65654847945058</v>
      </c>
      <c r="L17" s="231">
        <v>27.790610803785846</v>
      </c>
      <c r="M17" s="231">
        <v>20.716896307794904</v>
      </c>
      <c r="N17" s="231">
        <v>27.757328376870653</v>
      </c>
      <c r="O17" s="231">
        <v>26.684990293413048</v>
      </c>
      <c r="P17" s="231">
        <v>27.642109138979716</v>
      </c>
      <c r="Q17" s="231">
        <v>28.257257957635378</v>
      </c>
      <c r="R17" s="231">
        <v>24.221623281444437</v>
      </c>
      <c r="S17" s="231">
        <v>27.428696846050222</v>
      </c>
      <c r="T17" s="231">
        <v>27.210749588298889</v>
      </c>
      <c r="U17" s="231">
        <v>23.647130618252618</v>
      </c>
      <c r="V17" s="231">
        <v>21.499692130073665</v>
      </c>
      <c r="W17" s="231">
        <v>16.574600531120122</v>
      </c>
    </row>
    <row r="18" spans="1:23" ht="12" customHeight="1" x14ac:dyDescent="0.25">
      <c r="A18" s="46" t="s">
        <v>32</v>
      </c>
      <c r="B18" s="231">
        <v>100.49441100585281</v>
      </c>
      <c r="C18" s="231">
        <v>44.926913155549059</v>
      </c>
      <c r="D18" s="231">
        <v>20.098882201176323</v>
      </c>
      <c r="E18" s="231">
        <v>43.744625967231954</v>
      </c>
      <c r="F18" s="231">
        <v>75.886156491611956</v>
      </c>
      <c r="G18" s="231">
        <v>43.890283748842641</v>
      </c>
      <c r="H18" s="231">
        <v>5.6153052450325536</v>
      </c>
      <c r="I18" s="231">
        <v>7.9249355115911619</v>
      </c>
      <c r="J18" s="231">
        <v>10.189165950112296</v>
      </c>
      <c r="K18" s="231">
        <v>3.3319002579439503</v>
      </c>
      <c r="L18" s="231">
        <v>3.3319002579423636</v>
      </c>
      <c r="M18" s="231">
        <v>3.9982803095306649</v>
      </c>
      <c r="N18" s="231">
        <v>1.9991401547648564</v>
      </c>
      <c r="O18" s="231">
        <v>4.664660361111773</v>
      </c>
      <c r="P18" s="231">
        <v>2.1257093723004776</v>
      </c>
      <c r="Q18" s="231">
        <v>53.310404127004347</v>
      </c>
      <c r="R18" s="231">
        <v>51.97764402385944</v>
      </c>
      <c r="S18" s="231">
        <v>73.528718830427096</v>
      </c>
      <c r="T18" s="231">
        <v>81.298366293881486</v>
      </c>
      <c r="U18" s="231">
        <v>75.300945829612033</v>
      </c>
      <c r="V18" s="231">
        <v>82.631126397023593</v>
      </c>
      <c r="W18" s="231">
        <v>88.628546861398547</v>
      </c>
    </row>
    <row r="19" spans="1:23" ht="12" customHeight="1" x14ac:dyDescent="0.25">
      <c r="A19" s="46" t="s">
        <v>33</v>
      </c>
      <c r="B19" s="231">
        <v>1.3016902815612519</v>
      </c>
      <c r="C19" s="231">
        <v>2.2952079728376926</v>
      </c>
      <c r="D19" s="231">
        <v>23.450921518568698</v>
      </c>
      <c r="E19" s="231">
        <v>2.8066677841282566</v>
      </c>
      <c r="F19" s="231">
        <v>1.5301235770871708</v>
      </c>
      <c r="G19" s="231">
        <v>10.109603880303633</v>
      </c>
      <c r="H19" s="231">
        <v>1.8858084984316656</v>
      </c>
      <c r="I19" s="231">
        <v>1.474870254382862</v>
      </c>
      <c r="J19" s="231">
        <v>19.658134345564015</v>
      </c>
      <c r="K19" s="231">
        <v>15.365902049731368</v>
      </c>
      <c r="L19" s="231">
        <v>0.67337104031149886</v>
      </c>
      <c r="M19" s="231">
        <v>0.54677077008420283</v>
      </c>
      <c r="N19" s="231">
        <v>0.95219299438551941</v>
      </c>
      <c r="O19" s="231">
        <v>0.94613652411772908</v>
      </c>
      <c r="P19" s="231">
        <v>0.57351849844449099</v>
      </c>
      <c r="Q19" s="231">
        <v>0.57035306727651824</v>
      </c>
      <c r="R19" s="231">
        <v>0.78712987541005885</v>
      </c>
      <c r="S19" s="231">
        <v>1.1223977769966877</v>
      </c>
      <c r="T19" s="231">
        <v>0.62820631596179033</v>
      </c>
      <c r="U19" s="231">
        <v>0.62761577147457337</v>
      </c>
      <c r="V19" s="231">
        <v>0.56318368405962815</v>
      </c>
      <c r="W19" s="231">
        <v>0.56832829332890367</v>
      </c>
    </row>
    <row r="20" spans="1:23" ht="12" customHeight="1" x14ac:dyDescent="0.25">
      <c r="A20" s="46" t="s">
        <v>83</v>
      </c>
      <c r="B20" s="231">
        <v>6.9114504188052148</v>
      </c>
      <c r="C20" s="231">
        <v>5.189935048041038</v>
      </c>
      <c r="D20" s="231">
        <v>6.6485311211158615</v>
      </c>
      <c r="E20" s="231">
        <v>2.8200050264200014</v>
      </c>
      <c r="F20" s="231">
        <v>5.1517131337864548</v>
      </c>
      <c r="G20" s="231">
        <v>1.820808571327774</v>
      </c>
      <c r="H20" s="231">
        <v>1.7859864863506334</v>
      </c>
      <c r="I20" s="231">
        <v>1.7028734880731791</v>
      </c>
      <c r="J20" s="231">
        <v>1.4694761046327616</v>
      </c>
      <c r="K20" s="231">
        <v>1.5415380864318715</v>
      </c>
      <c r="L20" s="231">
        <v>1.5367962638670609</v>
      </c>
      <c r="M20" s="231">
        <v>2.3307107633901687</v>
      </c>
      <c r="N20" s="231">
        <v>3.8579181235008586</v>
      </c>
      <c r="O20" s="231">
        <v>1.1974119200588058</v>
      </c>
      <c r="P20" s="231">
        <v>3.220922233659901</v>
      </c>
      <c r="Q20" s="231">
        <v>0.99997995199349798</v>
      </c>
      <c r="R20" s="231">
        <v>0.94726772520532487</v>
      </c>
      <c r="S20" s="231">
        <v>1.3099410151035902</v>
      </c>
      <c r="T20" s="231">
        <v>4.9381007768453493</v>
      </c>
      <c r="U20" s="231">
        <v>4.4898313690447358</v>
      </c>
      <c r="V20" s="231">
        <v>1.1992403654842707</v>
      </c>
      <c r="W20" s="231">
        <v>1.2843984243840794</v>
      </c>
    </row>
    <row r="21" spans="1:23" ht="12" customHeight="1" x14ac:dyDescent="0.25">
      <c r="A21" s="46" t="s">
        <v>70</v>
      </c>
      <c r="B21" s="231">
        <v>43.78271567952536</v>
      </c>
      <c r="C21" s="231">
        <v>142.1500060532554</v>
      </c>
      <c r="D21" s="231">
        <v>164.91436832795128</v>
      </c>
      <c r="E21" s="231">
        <v>109.2995164210442</v>
      </c>
      <c r="F21" s="231">
        <v>64.042549013065639</v>
      </c>
      <c r="G21" s="231">
        <v>89.313958563363357</v>
      </c>
      <c r="H21" s="231">
        <v>86.945768349376777</v>
      </c>
      <c r="I21" s="231">
        <v>92.74719207685088</v>
      </c>
      <c r="J21" s="231">
        <v>87.111162019099467</v>
      </c>
      <c r="K21" s="231">
        <v>14.505587216040109</v>
      </c>
      <c r="L21" s="231">
        <v>27.220917521259707</v>
      </c>
      <c r="M21" s="231">
        <v>24.298833435817834</v>
      </c>
      <c r="N21" s="231">
        <v>52.013351963307457</v>
      </c>
      <c r="O21" s="231">
        <v>0</v>
      </c>
      <c r="P21" s="231">
        <v>3.4374479825707398E-3</v>
      </c>
      <c r="Q21" s="231">
        <v>0.96882903099924722</v>
      </c>
      <c r="R21" s="231">
        <v>0.96491831470097444</v>
      </c>
      <c r="S21" s="231">
        <v>0.96491831470093237</v>
      </c>
      <c r="T21" s="231">
        <v>77.253684354958366</v>
      </c>
      <c r="U21" s="231">
        <v>76.147616064493278</v>
      </c>
      <c r="V21" s="231">
        <v>79.223250252232958</v>
      </c>
      <c r="W21" s="231">
        <v>78.669936141749204</v>
      </c>
    </row>
    <row r="22" spans="1:23" ht="12" customHeight="1" x14ac:dyDescent="0.25">
      <c r="A22" s="46" t="s">
        <v>34</v>
      </c>
      <c r="B22" s="231">
        <v>1.0342218400561389</v>
      </c>
      <c r="C22" s="231">
        <v>26.391601954841764</v>
      </c>
      <c r="D22" s="231">
        <v>38.479669628268063</v>
      </c>
      <c r="E22" s="231">
        <v>25.814219521401665</v>
      </c>
      <c r="F22" s="231">
        <v>11.623719006932404</v>
      </c>
      <c r="G22" s="231">
        <v>10.768417958673828</v>
      </c>
      <c r="H22" s="231">
        <v>6.8600322090534993</v>
      </c>
      <c r="I22" s="231">
        <v>4.6771259285058493</v>
      </c>
      <c r="J22" s="231">
        <v>2.1357792664922894</v>
      </c>
      <c r="K22" s="231">
        <v>11.129633813292173</v>
      </c>
      <c r="L22" s="231">
        <v>6.150669273600899</v>
      </c>
      <c r="M22" s="231">
        <v>9.5780570925489794</v>
      </c>
      <c r="N22" s="231">
        <v>6.4565321260203588</v>
      </c>
      <c r="O22" s="231">
        <v>8.3654560757856977</v>
      </c>
      <c r="P22" s="231">
        <v>9.3796892775457401</v>
      </c>
      <c r="Q22" s="231">
        <v>2.3077498388873749</v>
      </c>
      <c r="R22" s="231">
        <v>1.2828184666009206</v>
      </c>
      <c r="S22" s="231">
        <v>0.29976293397002418</v>
      </c>
      <c r="T22" s="231">
        <v>0.21109993282420128</v>
      </c>
      <c r="U22" s="231">
        <v>2.319976835652787</v>
      </c>
      <c r="V22" s="231">
        <v>1.3203781312186373</v>
      </c>
      <c r="W22" s="231">
        <v>1.3315545529141111</v>
      </c>
    </row>
    <row r="23" spans="1:23" ht="12" customHeight="1" x14ac:dyDescent="0.25">
      <c r="A23" s="46" t="s">
        <v>72</v>
      </c>
      <c r="B23" s="231">
        <v>334.93789818279589</v>
      </c>
      <c r="C23" s="231">
        <v>329.86918561712116</v>
      </c>
      <c r="D23" s="231">
        <v>399.65192896657396</v>
      </c>
      <c r="E23" s="231">
        <v>293.52852774909434</v>
      </c>
      <c r="F23" s="231">
        <v>269.29175620973109</v>
      </c>
      <c r="G23" s="231">
        <v>287.11330526123942</v>
      </c>
      <c r="H23" s="231">
        <v>319.69951237205368</v>
      </c>
      <c r="I23" s="231">
        <v>312.94052630034895</v>
      </c>
      <c r="J23" s="231">
        <v>333.68604186303611</v>
      </c>
      <c r="K23" s="231">
        <v>262.38825616950999</v>
      </c>
      <c r="L23" s="231">
        <v>290.43233049791615</v>
      </c>
      <c r="M23" s="231">
        <v>288.79306495280804</v>
      </c>
      <c r="N23" s="231">
        <v>261.87541733452332</v>
      </c>
      <c r="O23" s="231">
        <v>247.34622063173768</v>
      </c>
      <c r="P23" s="231">
        <v>236.6602689862894</v>
      </c>
      <c r="Q23" s="231">
        <v>219.16319558731391</v>
      </c>
      <c r="R23" s="231">
        <v>218.10529554198294</v>
      </c>
      <c r="S23" s="231">
        <v>224.59275441945496</v>
      </c>
      <c r="T23" s="231">
        <v>261.97562400331401</v>
      </c>
      <c r="U23" s="231">
        <v>259.2046789622774</v>
      </c>
      <c r="V23" s="231">
        <v>254.63970455705979</v>
      </c>
      <c r="W23" s="231">
        <v>244.47270181127945</v>
      </c>
    </row>
    <row r="24" spans="1:23" ht="12" customHeight="1" x14ac:dyDescent="0.25">
      <c r="A24" s="46" t="s">
        <v>36</v>
      </c>
      <c r="B24" s="231">
        <v>62.276466475479438</v>
      </c>
      <c r="C24" s="231">
        <v>62.185471456183969</v>
      </c>
      <c r="D24" s="231">
        <v>70.97576662314772</v>
      </c>
      <c r="E24" s="231">
        <v>71.031062873654463</v>
      </c>
      <c r="F24" s="231">
        <v>75.905133202827443</v>
      </c>
      <c r="G24" s="231">
        <v>78.684773090543743</v>
      </c>
      <c r="H24" s="231">
        <v>75.419476182885248</v>
      </c>
      <c r="I24" s="231">
        <v>66.233530064232866</v>
      </c>
      <c r="J24" s="231">
        <v>45.728822298781658</v>
      </c>
      <c r="K24" s="231">
        <v>28.915037501611128</v>
      </c>
      <c r="L24" s="231">
        <v>33.863682676828795</v>
      </c>
      <c r="M24" s="231">
        <v>30.711548983258773</v>
      </c>
      <c r="N24" s="231">
        <v>28.884566480918881</v>
      </c>
      <c r="O24" s="231">
        <v>28.196080057888434</v>
      </c>
      <c r="P24" s="231">
        <v>30.785579358454694</v>
      </c>
      <c r="Q24" s="231">
        <v>29.722839197694661</v>
      </c>
      <c r="R24" s="231">
        <v>32.204164923097572</v>
      </c>
      <c r="S24" s="231">
        <v>32.424695926774376</v>
      </c>
      <c r="T24" s="231">
        <v>31.626711879854721</v>
      </c>
      <c r="U24" s="231">
        <v>25.036488587628568</v>
      </c>
      <c r="V24" s="231">
        <v>20.529877643122376</v>
      </c>
      <c r="W24" s="231">
        <v>27.828715474669174</v>
      </c>
    </row>
    <row r="25" spans="1:23" ht="12" customHeight="1" x14ac:dyDescent="0.25">
      <c r="A25" s="46" t="s">
        <v>73</v>
      </c>
      <c r="B25" s="231">
        <v>116.63165585777872</v>
      </c>
      <c r="C25" s="231">
        <v>241.19795085825299</v>
      </c>
      <c r="D25" s="231">
        <v>223.08889757410199</v>
      </c>
      <c r="E25" s="231">
        <v>274.65183492003013</v>
      </c>
      <c r="F25" s="231">
        <v>293.63839142478446</v>
      </c>
      <c r="G25" s="231">
        <v>294.01186761043164</v>
      </c>
      <c r="H25" s="231">
        <v>255.64556689808643</v>
      </c>
      <c r="I25" s="231">
        <v>338.97638336708297</v>
      </c>
      <c r="J25" s="231">
        <v>316.57195604065163</v>
      </c>
      <c r="K25" s="231">
        <v>412.53778992867893</v>
      </c>
      <c r="L25" s="231">
        <v>387.38919273334363</v>
      </c>
      <c r="M25" s="231">
        <v>382.58793191503645</v>
      </c>
      <c r="N25" s="231">
        <v>290.10762477140912</v>
      </c>
      <c r="O25" s="231">
        <v>254.814737019955</v>
      </c>
      <c r="P25" s="231">
        <v>337.60599132087162</v>
      </c>
      <c r="Q25" s="231">
        <v>425.9189219788791</v>
      </c>
      <c r="R25" s="231">
        <v>373.99830673211886</v>
      </c>
      <c r="S25" s="231">
        <v>376.72159960872744</v>
      </c>
      <c r="T25" s="231">
        <v>417.00387869862749</v>
      </c>
      <c r="U25" s="231">
        <v>428.90339794820159</v>
      </c>
      <c r="V25" s="231">
        <v>321.37816710480263</v>
      </c>
      <c r="W25" s="231">
        <v>351.69452450217358</v>
      </c>
    </row>
    <row r="26" spans="1:23" ht="12" customHeight="1" x14ac:dyDescent="0.25">
      <c r="A26" s="46" t="s">
        <v>79</v>
      </c>
      <c r="B26" s="231">
        <v>17.865606190939729</v>
      </c>
      <c r="C26" s="231">
        <v>20.612295786855391</v>
      </c>
      <c r="D26" s="231">
        <v>25.222184006894278</v>
      </c>
      <c r="E26" s="231">
        <v>155.10653482338375</v>
      </c>
      <c r="F26" s="231">
        <v>99.120980223298659</v>
      </c>
      <c r="G26" s="231">
        <v>81.995872742684071</v>
      </c>
      <c r="H26" s="231">
        <v>65.945399827787327</v>
      </c>
      <c r="I26" s="231">
        <v>61.646173688531583</v>
      </c>
      <c r="J26" s="231">
        <v>68.978675838205561</v>
      </c>
      <c r="K26" s="231">
        <v>82.497420464026149</v>
      </c>
      <c r="L26" s="231">
        <v>106.50154772107845</v>
      </c>
      <c r="M26" s="231">
        <v>105.45047291449478</v>
      </c>
      <c r="N26" s="231">
        <v>156.82622527895282</v>
      </c>
      <c r="O26" s="231">
        <v>145.98263112594532</v>
      </c>
      <c r="P26" s="231">
        <v>122.31298366246924</v>
      </c>
      <c r="Q26" s="231">
        <v>149.87583834857398</v>
      </c>
      <c r="R26" s="231">
        <v>127.54376612167727</v>
      </c>
      <c r="S26" s="231">
        <v>133.9208942386451</v>
      </c>
      <c r="T26" s="231">
        <v>62.912123817571704</v>
      </c>
      <c r="U26" s="231">
        <v>69.193551160582828</v>
      </c>
      <c r="V26" s="231">
        <v>63.556835769245517</v>
      </c>
      <c r="W26" s="231">
        <v>67.688907996230228</v>
      </c>
    </row>
    <row r="27" spans="1:23" ht="12" customHeight="1" x14ac:dyDescent="0.25">
      <c r="A27" s="39" t="s">
        <v>99</v>
      </c>
      <c r="B27" s="230">
        <f t="shared" ref="B27:W27" si="3">SUM(B28:B37)</f>
        <v>2331.7124224446002</v>
      </c>
      <c r="C27" s="230">
        <f t="shared" si="3"/>
        <v>2210.3983371208155</v>
      </c>
      <c r="D27" s="230">
        <f t="shared" si="3"/>
        <v>2233.1895633520512</v>
      </c>
      <c r="E27" s="230">
        <f t="shared" si="3"/>
        <v>2274.3792810699288</v>
      </c>
      <c r="F27" s="230">
        <f t="shared" si="3"/>
        <v>2163.1837825470438</v>
      </c>
      <c r="G27" s="230">
        <f t="shared" si="3"/>
        <v>2277.4625463844591</v>
      </c>
      <c r="H27" s="230">
        <f t="shared" si="3"/>
        <v>2324.0333054854864</v>
      </c>
      <c r="I27" s="230">
        <f t="shared" si="3"/>
        <v>2350.1414130698377</v>
      </c>
      <c r="J27" s="230">
        <f t="shared" si="3"/>
        <v>2347.1754738304967</v>
      </c>
      <c r="K27" s="230">
        <f t="shared" si="3"/>
        <v>1892.0750323775198</v>
      </c>
      <c r="L27" s="230">
        <f t="shared" si="3"/>
        <v>2093.1869120933684</v>
      </c>
      <c r="M27" s="230">
        <f t="shared" si="3"/>
        <v>2128.6255348675268</v>
      </c>
      <c r="N27" s="230">
        <f t="shared" si="3"/>
        <v>2118.7051018850302</v>
      </c>
      <c r="O27" s="230">
        <f t="shared" si="3"/>
        <v>2125.4815800300307</v>
      </c>
      <c r="P27" s="230">
        <f t="shared" si="3"/>
        <v>2189.5344906703881</v>
      </c>
      <c r="Q27" s="230">
        <f t="shared" si="3"/>
        <v>2138.4642753207399</v>
      </c>
      <c r="R27" s="230">
        <f t="shared" si="3"/>
        <v>2182.9779025476842</v>
      </c>
      <c r="S27" s="230">
        <f t="shared" si="3"/>
        <v>2286.7221365042096</v>
      </c>
      <c r="T27" s="230">
        <f t="shared" si="3"/>
        <v>2397.8609848719107</v>
      </c>
      <c r="U27" s="230">
        <f t="shared" si="3"/>
        <v>2207.2934731567029</v>
      </c>
      <c r="V27" s="230">
        <f t="shared" si="3"/>
        <v>2028.8560281601424</v>
      </c>
      <c r="W27" s="230">
        <f t="shared" si="3"/>
        <v>2215.251486973877</v>
      </c>
    </row>
    <row r="28" spans="1:23" ht="12" customHeight="1" x14ac:dyDescent="0.25">
      <c r="A28" s="18" t="s">
        <v>30</v>
      </c>
      <c r="B28" s="232">
        <v>402.00195368514676</v>
      </c>
      <c r="C28" s="232">
        <v>384.88289600715552</v>
      </c>
      <c r="D28" s="232">
        <v>346.16683561133004</v>
      </c>
      <c r="E28" s="232">
        <v>393.70662453618871</v>
      </c>
      <c r="F28" s="232">
        <v>380.31646983891358</v>
      </c>
      <c r="G28" s="232">
        <v>403.58338403428445</v>
      </c>
      <c r="H28" s="232">
        <v>399.54271308556474</v>
      </c>
      <c r="I28" s="232">
        <v>370.36346088870755</v>
      </c>
      <c r="J28" s="232">
        <v>370.69689253940999</v>
      </c>
      <c r="K28" s="232">
        <v>318.19349451281084</v>
      </c>
      <c r="L28" s="232">
        <v>313.82787586861321</v>
      </c>
      <c r="M28" s="232">
        <v>314.68181392436333</v>
      </c>
      <c r="N28" s="232">
        <v>295.26760713473737</v>
      </c>
      <c r="O28" s="232">
        <v>269.8058093626488</v>
      </c>
      <c r="P28" s="232">
        <v>271.42065956265395</v>
      </c>
      <c r="Q28" s="232">
        <v>261.62365347830615</v>
      </c>
      <c r="R28" s="232">
        <v>226.86367336515917</v>
      </c>
      <c r="S28" s="232">
        <v>240.06072705764711</v>
      </c>
      <c r="T28" s="232">
        <v>259.94677405744483</v>
      </c>
      <c r="U28" s="232">
        <v>228.68021245999324</v>
      </c>
      <c r="V28" s="232">
        <v>210.74312816227371</v>
      </c>
      <c r="W28" s="232">
        <v>227.09977608108974</v>
      </c>
    </row>
    <row r="29" spans="1:23" ht="12" customHeight="1" x14ac:dyDescent="0.25">
      <c r="A29" s="18" t="s">
        <v>40</v>
      </c>
      <c r="B29" s="232">
        <v>21.422785898538262</v>
      </c>
      <c r="C29" s="232">
        <v>53.091229578675843</v>
      </c>
      <c r="D29" s="232">
        <v>52.223559759243336</v>
      </c>
      <c r="E29" s="232">
        <v>51.252966466036114</v>
      </c>
      <c r="F29" s="232">
        <v>55.967669819432501</v>
      </c>
      <c r="G29" s="232">
        <v>39.930868443680133</v>
      </c>
      <c r="H29" s="232">
        <v>49.870679277730012</v>
      </c>
      <c r="I29" s="232">
        <v>58.002321582115208</v>
      </c>
      <c r="J29" s="232">
        <v>108.7357695614789</v>
      </c>
      <c r="K29" s="232">
        <v>23.618400687876179</v>
      </c>
      <c r="L29" s="232">
        <v>36.426139294926912</v>
      </c>
      <c r="M29" s="232">
        <v>25.656835769561479</v>
      </c>
      <c r="N29" s="232">
        <v>31.702923473774721</v>
      </c>
      <c r="O29" s="232">
        <v>18.631900257953571</v>
      </c>
      <c r="P29" s="232">
        <v>21.298968185726569</v>
      </c>
      <c r="Q29" s="232">
        <v>23.56904557179708</v>
      </c>
      <c r="R29" s="232">
        <v>33.627085124677563</v>
      </c>
      <c r="S29" s="232">
        <v>31.832846087704208</v>
      </c>
      <c r="T29" s="232">
        <v>24.286328460877041</v>
      </c>
      <c r="U29" s="232">
        <v>28.069217540842651</v>
      </c>
      <c r="V29" s="232">
        <v>22.937059329320721</v>
      </c>
      <c r="W29" s="232">
        <v>25.108512467755801</v>
      </c>
    </row>
    <row r="30" spans="1:23" ht="12" customHeight="1" x14ac:dyDescent="0.25">
      <c r="A30" s="18" t="s">
        <v>33</v>
      </c>
      <c r="B30" s="232">
        <v>8.588679451886728</v>
      </c>
      <c r="C30" s="232">
        <v>3.1982572034305781</v>
      </c>
      <c r="D30" s="232">
        <v>16.101958962944622</v>
      </c>
      <c r="E30" s="232">
        <v>4.884217856456436</v>
      </c>
      <c r="F30" s="232">
        <v>1.7659211348646771</v>
      </c>
      <c r="G30" s="232">
        <v>10.765546592611242</v>
      </c>
      <c r="H30" s="232">
        <v>4.7063669099948156</v>
      </c>
      <c r="I30" s="232">
        <v>5.1173051540436205</v>
      </c>
      <c r="J30" s="232">
        <v>15.49999119183925</v>
      </c>
      <c r="K30" s="232">
        <v>16.496178775720047</v>
      </c>
      <c r="L30" s="232">
        <v>3.7213839037985603</v>
      </c>
      <c r="M30" s="232">
        <v>1.6506496942322191</v>
      </c>
      <c r="N30" s="232">
        <v>3.4426479342473253</v>
      </c>
      <c r="O30" s="232">
        <v>3.4487044045151158</v>
      </c>
      <c r="P30" s="232">
        <v>2.7226121980301419</v>
      </c>
      <c r="Q30" s="232">
        <v>2.7257776291981148</v>
      </c>
      <c r="R30" s="232">
        <v>2.509000821064574</v>
      </c>
      <c r="S30" s="232">
        <v>5.4698636159525789</v>
      </c>
      <c r="T30" s="232">
        <v>2.6679243805128428</v>
      </c>
      <c r="U30" s="232">
        <v>2.6685149250000597</v>
      </c>
      <c r="V30" s="232">
        <v>3.8316572445732167</v>
      </c>
      <c r="W30" s="232">
        <v>3.8265126353039411</v>
      </c>
    </row>
    <row r="31" spans="1:23" ht="12" customHeight="1" x14ac:dyDescent="0.25">
      <c r="A31" s="18" t="s">
        <v>83</v>
      </c>
      <c r="B31" s="232">
        <v>24.476307387946363</v>
      </c>
      <c r="C31" s="232">
        <v>19.034435498128495</v>
      </c>
      <c r="D31" s="232">
        <v>19.61951407337726</v>
      </c>
      <c r="E31" s="232">
        <v>20.406683983770332</v>
      </c>
      <c r="F31" s="232">
        <v>32.399555398382716</v>
      </c>
      <c r="G31" s="232">
        <v>17.490541343274643</v>
      </c>
      <c r="H31" s="232">
        <v>16.502161412636976</v>
      </c>
      <c r="I31" s="232">
        <v>19.62066309619615</v>
      </c>
      <c r="J31" s="232">
        <v>16.927368801865718</v>
      </c>
      <c r="K31" s="232">
        <v>14.741376088805428</v>
      </c>
      <c r="L31" s="232">
        <v>14.739247504265904</v>
      </c>
      <c r="M31" s="232">
        <v>15.97367808360546</v>
      </c>
      <c r="N31" s="232">
        <v>15.995598403715924</v>
      </c>
      <c r="O31" s="232">
        <v>10.694536811770057</v>
      </c>
      <c r="P31" s="232">
        <v>13.54157079981109</v>
      </c>
      <c r="Q31" s="232">
        <v>10.94964071608376</v>
      </c>
      <c r="R31" s="232">
        <v>9.0063666213150597</v>
      </c>
      <c r="S31" s="232">
        <v>15.652487780860607</v>
      </c>
      <c r="T31" s="232">
        <v>17.717542476039544</v>
      </c>
      <c r="U31" s="232">
        <v>11.133306388814709</v>
      </c>
      <c r="V31" s="232">
        <v>11.778039609524251</v>
      </c>
      <c r="W31" s="232">
        <v>11.983835252492813</v>
      </c>
    </row>
    <row r="32" spans="1:23" ht="12" customHeight="1" x14ac:dyDescent="0.25">
      <c r="A32" s="18" t="s">
        <v>70</v>
      </c>
      <c r="B32" s="232">
        <v>33.41229721815305</v>
      </c>
      <c r="C32" s="232">
        <v>95.22462851252277</v>
      </c>
      <c r="D32" s="232">
        <v>98.513490657431333</v>
      </c>
      <c r="E32" s="232">
        <v>112.63608117138916</v>
      </c>
      <c r="F32" s="232">
        <v>67.188921322273984</v>
      </c>
      <c r="G32" s="232">
        <v>95.953883225114694</v>
      </c>
      <c r="H32" s="232">
        <v>99.287163722850181</v>
      </c>
      <c r="I32" s="232">
        <v>107.87542185264179</v>
      </c>
      <c r="J32" s="232">
        <v>103.46613806688502</v>
      </c>
      <c r="K32" s="232">
        <v>33.830784237098314</v>
      </c>
      <c r="L32" s="232">
        <v>30.673923407373138</v>
      </c>
      <c r="M32" s="232">
        <v>17.19549158567829</v>
      </c>
      <c r="N32" s="232">
        <v>42.559906850106117</v>
      </c>
      <c r="O32" s="232">
        <v>0</v>
      </c>
      <c r="P32" s="232">
        <v>0.96148086672078259</v>
      </c>
      <c r="Q32" s="232">
        <v>0.96100759840745942</v>
      </c>
      <c r="R32" s="232">
        <v>0</v>
      </c>
      <c r="S32" s="232">
        <v>0</v>
      </c>
      <c r="T32" s="232">
        <v>69.416822953726083</v>
      </c>
      <c r="U32" s="232">
        <v>67.628050315558269</v>
      </c>
      <c r="V32" s="232">
        <v>71.306930315264879</v>
      </c>
      <c r="W32" s="232">
        <v>74.755085354381421</v>
      </c>
    </row>
    <row r="33" spans="1:23" ht="12" customHeight="1" x14ac:dyDescent="0.25">
      <c r="A33" s="18" t="s">
        <v>34</v>
      </c>
      <c r="B33" s="232">
        <v>0</v>
      </c>
      <c r="C33" s="232">
        <v>36.253453935098051</v>
      </c>
      <c r="D33" s="232">
        <v>33.226607241895316</v>
      </c>
      <c r="E33" s="232">
        <v>23.966004038357585</v>
      </c>
      <c r="F33" s="232">
        <v>41.815661904503536</v>
      </c>
      <c r="G33" s="232">
        <v>33.988933718024377</v>
      </c>
      <c r="H33" s="232">
        <v>30.134808719579354</v>
      </c>
      <c r="I33" s="232">
        <v>10.734653951115821</v>
      </c>
      <c r="J33" s="232">
        <v>13.200678171168926</v>
      </c>
      <c r="K33" s="232">
        <v>21.348698086965783</v>
      </c>
      <c r="L33" s="232">
        <v>18.874008284438652</v>
      </c>
      <c r="M33" s="232">
        <v>30.80423009575712</v>
      </c>
      <c r="N33" s="232">
        <v>39.01259943029951</v>
      </c>
      <c r="O33" s="232">
        <v>36.536091645624452</v>
      </c>
      <c r="P33" s="232">
        <v>39.903199802419863</v>
      </c>
      <c r="Q33" s="232">
        <v>40.628535629728269</v>
      </c>
      <c r="R33" s="232">
        <v>47.384421430217657</v>
      </c>
      <c r="S33" s="232">
        <v>42.318379800337794</v>
      </c>
      <c r="T33" s="232">
        <v>44.876604280417418</v>
      </c>
      <c r="U33" s="232">
        <v>48.17856142745984</v>
      </c>
      <c r="V33" s="232">
        <v>48.4629408713609</v>
      </c>
      <c r="W33" s="232">
        <v>53.530354303491727</v>
      </c>
    </row>
    <row r="34" spans="1:23" ht="12" customHeight="1" x14ac:dyDescent="0.25">
      <c r="A34" s="18" t="s">
        <v>72</v>
      </c>
      <c r="B34" s="232">
        <v>741.28884312845639</v>
      </c>
      <c r="C34" s="232">
        <v>684.92376177734752</v>
      </c>
      <c r="D34" s="232">
        <v>800.09671933414052</v>
      </c>
      <c r="E34" s="232">
        <v>669.23497134766819</v>
      </c>
      <c r="F34" s="232">
        <v>550.05620819805677</v>
      </c>
      <c r="G34" s="232">
        <v>647.80142023813255</v>
      </c>
      <c r="H34" s="232">
        <v>604.87911886743541</v>
      </c>
      <c r="I34" s="232">
        <v>633.52242817170008</v>
      </c>
      <c r="J34" s="232">
        <v>579.65515608608303</v>
      </c>
      <c r="K34" s="232">
        <v>466.57767037732879</v>
      </c>
      <c r="L34" s="232">
        <v>565.46581108207113</v>
      </c>
      <c r="M34" s="232">
        <v>607.06747320534805</v>
      </c>
      <c r="N34" s="232">
        <v>570.58523641337661</v>
      </c>
      <c r="O34" s="232">
        <v>569.16961184571903</v>
      </c>
      <c r="P34" s="232">
        <v>556.98154622088896</v>
      </c>
      <c r="Q34" s="232">
        <v>541.39102882170516</v>
      </c>
      <c r="R34" s="232">
        <v>539.4014836946676</v>
      </c>
      <c r="S34" s="232">
        <v>592.53784236879687</v>
      </c>
      <c r="T34" s="232">
        <v>583.54310458025145</v>
      </c>
      <c r="U34" s="232">
        <v>537.56465726559952</v>
      </c>
      <c r="V34" s="232">
        <v>530.06566785719542</v>
      </c>
      <c r="W34" s="232">
        <v>550.87083220099589</v>
      </c>
    </row>
    <row r="35" spans="1:23" ht="12" customHeight="1" x14ac:dyDescent="0.25">
      <c r="A35" s="18" t="s">
        <v>36</v>
      </c>
      <c r="B35" s="232">
        <v>307.82714487447748</v>
      </c>
      <c r="C35" s="232">
        <v>303.59268847502841</v>
      </c>
      <c r="D35" s="232">
        <v>325.19310697960373</v>
      </c>
      <c r="E35" s="232">
        <v>360.05707126220102</v>
      </c>
      <c r="F35" s="232">
        <v>350.704755017293</v>
      </c>
      <c r="G35" s="232">
        <v>339.57257858615446</v>
      </c>
      <c r="H35" s="232">
        <v>380.75705004239421</v>
      </c>
      <c r="I35" s="232">
        <v>391.71281559354867</v>
      </c>
      <c r="J35" s="232">
        <v>340.51365405547455</v>
      </c>
      <c r="K35" s="232">
        <v>325.31970024559433</v>
      </c>
      <c r="L35" s="232">
        <v>381.97415051319695</v>
      </c>
      <c r="M35" s="232">
        <v>372.79945703565784</v>
      </c>
      <c r="N35" s="232">
        <v>350.71801305476475</v>
      </c>
      <c r="O35" s="232">
        <v>352.2353042929285</v>
      </c>
      <c r="P35" s="232">
        <v>383.09378435607658</v>
      </c>
      <c r="Q35" s="232">
        <v>371.49048840333711</v>
      </c>
      <c r="R35" s="232">
        <v>395.78379724371234</v>
      </c>
      <c r="S35" s="232">
        <v>401.55114242232276</v>
      </c>
      <c r="T35" s="232">
        <v>409.59091494731638</v>
      </c>
      <c r="U35" s="232">
        <v>320.07193789560444</v>
      </c>
      <c r="V35" s="232">
        <v>270.20288246005907</v>
      </c>
      <c r="W35" s="232">
        <v>372.11866199738591</v>
      </c>
    </row>
    <row r="36" spans="1:23" ht="12" customHeight="1" x14ac:dyDescent="0.25">
      <c r="A36" s="18" t="s">
        <v>73</v>
      </c>
      <c r="B36" s="232">
        <v>202.72922118435369</v>
      </c>
      <c r="C36" s="232">
        <v>16.827328591446047</v>
      </c>
      <c r="D36" s="232">
        <v>6.704825555734601</v>
      </c>
      <c r="E36" s="232">
        <v>0.71368528633274764</v>
      </c>
      <c r="F36" s="232">
        <v>0.47656988218022889</v>
      </c>
      <c r="G36" s="232">
        <v>3.3275992855270147</v>
      </c>
      <c r="H36" s="232">
        <v>1.901982543014185</v>
      </c>
      <c r="I36" s="232">
        <v>1.1400396767691063</v>
      </c>
      <c r="J36" s="232">
        <v>1.0931342430972677</v>
      </c>
      <c r="K36" s="232">
        <v>1.0477646714929847</v>
      </c>
      <c r="L36" s="232">
        <v>1.0458889519530885</v>
      </c>
      <c r="M36" s="232">
        <v>1.2853268983770363</v>
      </c>
      <c r="N36" s="232">
        <v>1.5709650824171604</v>
      </c>
      <c r="O36" s="232">
        <v>101.40005231796417</v>
      </c>
      <c r="P36" s="232">
        <v>103.68575416494087</v>
      </c>
      <c r="Q36" s="232">
        <v>142.77308146050177</v>
      </c>
      <c r="R36" s="232">
        <v>147.73686093770061</v>
      </c>
      <c r="S36" s="232">
        <v>150.3157176741617</v>
      </c>
      <c r="T36" s="232">
        <v>142.77918235038356</v>
      </c>
      <c r="U36" s="232">
        <v>157.72600875859098</v>
      </c>
      <c r="V36" s="232">
        <v>181.24943392701169</v>
      </c>
      <c r="W36" s="232">
        <v>148.25784007220301</v>
      </c>
    </row>
    <row r="37" spans="1:23" ht="12" customHeight="1" x14ac:dyDescent="0.25">
      <c r="A37" s="47" t="s">
        <v>38</v>
      </c>
      <c r="B37" s="233">
        <v>589.96518961564163</v>
      </c>
      <c r="C37" s="233">
        <v>613.36965754198229</v>
      </c>
      <c r="D37" s="233">
        <v>535.34294517635055</v>
      </c>
      <c r="E37" s="233">
        <v>637.52097512152852</v>
      </c>
      <c r="F37" s="233">
        <v>682.49205003114253</v>
      </c>
      <c r="G37" s="233">
        <v>685.04779091765579</v>
      </c>
      <c r="H37" s="233">
        <v>736.45126090428676</v>
      </c>
      <c r="I37" s="233">
        <v>752.05230310299976</v>
      </c>
      <c r="J37" s="233">
        <v>797.38669111319427</v>
      </c>
      <c r="K37" s="233">
        <v>670.90096469382706</v>
      </c>
      <c r="L37" s="233">
        <v>726.43848328273089</v>
      </c>
      <c r="M37" s="233">
        <v>741.51057857494595</v>
      </c>
      <c r="N37" s="233">
        <v>767.84960410759061</v>
      </c>
      <c r="O37" s="233">
        <v>763.55956909090708</v>
      </c>
      <c r="P37" s="233">
        <v>795.92491451311946</v>
      </c>
      <c r="Q37" s="233">
        <v>742.35201601167478</v>
      </c>
      <c r="R37" s="233">
        <v>780.66521330916942</v>
      </c>
      <c r="S37" s="233">
        <v>806.98312969642609</v>
      </c>
      <c r="T37" s="233">
        <v>843.03578638494173</v>
      </c>
      <c r="U37" s="233">
        <v>805.57300617923931</v>
      </c>
      <c r="V37" s="233">
        <v>678.27828838355845</v>
      </c>
      <c r="W37" s="233">
        <v>747.70007660877695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7.3540334960986399E-3</v>
      </c>
      <c r="C42" s="235">
        <f t="shared" si="5"/>
        <v>6.6298600954608523E-3</v>
      </c>
      <c r="D42" s="235">
        <f t="shared" si="5"/>
        <v>6.4241032945849246E-3</v>
      </c>
      <c r="E42" s="235">
        <f t="shared" si="5"/>
        <v>6.1000850847642649E-3</v>
      </c>
      <c r="F42" s="235">
        <f t="shared" si="5"/>
        <v>6.2502368033810233E-3</v>
      </c>
      <c r="G42" s="235">
        <f t="shared" si="5"/>
        <v>6.6021298689455787E-3</v>
      </c>
      <c r="H42" s="235">
        <f t="shared" si="5"/>
        <v>6.9443321816678085E-3</v>
      </c>
      <c r="I42" s="235">
        <f t="shared" si="5"/>
        <v>7.2794631527485472E-3</v>
      </c>
      <c r="J42" s="235">
        <f t="shared" si="5"/>
        <v>7.4276080214178072E-3</v>
      </c>
      <c r="K42" s="235">
        <f t="shared" si="5"/>
        <v>7.7558462645373983E-3</v>
      </c>
      <c r="L42" s="235">
        <f t="shared" si="5"/>
        <v>7.2721173028449833E-3</v>
      </c>
      <c r="M42" s="235">
        <f t="shared" si="5"/>
        <v>7.5312156162548318E-3</v>
      </c>
      <c r="N42" s="235">
        <f t="shared" si="5"/>
        <v>7.4375435370205344E-3</v>
      </c>
      <c r="O42" s="235">
        <f t="shared" si="5"/>
        <v>7.6257196769103155E-3</v>
      </c>
      <c r="P42" s="235">
        <f t="shared" si="5"/>
        <v>8.1142277328796631E-3</v>
      </c>
      <c r="Q42" s="235">
        <f t="shared" si="5"/>
        <v>7.727224618895823E-3</v>
      </c>
      <c r="R42" s="235">
        <f t="shared" si="5"/>
        <v>8.1397102928731369E-3</v>
      </c>
      <c r="S42" s="235">
        <f t="shared" si="5"/>
        <v>8.0346674099984229E-3</v>
      </c>
      <c r="T42" s="235">
        <f t="shared" si="5"/>
        <v>8.0393752003404539E-3</v>
      </c>
      <c r="U42" s="235">
        <f t="shared" si="5"/>
        <v>8.0699051137427275E-3</v>
      </c>
      <c r="V42" s="235">
        <f t="shared" si="5"/>
        <v>7.8539521817929097E-3</v>
      </c>
      <c r="W42" s="235">
        <f t="shared" si="5"/>
        <v>7.8500958942193909E-3</v>
      </c>
    </row>
    <row r="43" spans="1:23" ht="12" customHeight="1" x14ac:dyDescent="0.25">
      <c r="A43" s="202" t="s">
        <v>93</v>
      </c>
      <c r="B43" s="235">
        <f t="shared" ref="B43:W43" si="6">IF(B7=0,0,B7/B$5)</f>
        <v>1.2849160325378339E-2</v>
      </c>
      <c r="C43" s="235">
        <f t="shared" si="6"/>
        <v>1.0399995730977912E-2</v>
      </c>
      <c r="D43" s="235">
        <f t="shared" si="6"/>
        <v>1.155398322729332E-2</v>
      </c>
      <c r="E43" s="235">
        <f t="shared" si="6"/>
        <v>1.1423084864816134E-2</v>
      </c>
      <c r="F43" s="235">
        <f t="shared" si="6"/>
        <v>1.161083310044452E-2</v>
      </c>
      <c r="G43" s="235">
        <f t="shared" si="6"/>
        <v>1.283592244458228E-2</v>
      </c>
      <c r="H43" s="235">
        <f t="shared" si="6"/>
        <v>1.3840601087955073E-2</v>
      </c>
      <c r="I43" s="235">
        <f t="shared" si="6"/>
        <v>1.4025005985194411E-2</v>
      </c>
      <c r="J43" s="235">
        <f t="shared" si="6"/>
        <v>1.3491605156900704E-2</v>
      </c>
      <c r="K43" s="235">
        <f t="shared" si="6"/>
        <v>1.3840737347933951E-2</v>
      </c>
      <c r="L43" s="235">
        <f t="shared" si="6"/>
        <v>1.0574648649083437E-2</v>
      </c>
      <c r="M43" s="235">
        <f t="shared" si="6"/>
        <v>1.121627189037231E-2</v>
      </c>
      <c r="N43" s="235">
        <f t="shared" si="6"/>
        <v>1.3761069217716155E-2</v>
      </c>
      <c r="O43" s="235">
        <f t="shared" si="6"/>
        <v>1.3696754446190935E-2</v>
      </c>
      <c r="P43" s="235">
        <f t="shared" si="6"/>
        <v>1.362025300969536E-2</v>
      </c>
      <c r="Q43" s="235">
        <f t="shared" si="6"/>
        <v>1.3331782771003496E-2</v>
      </c>
      <c r="R43" s="235">
        <f t="shared" si="6"/>
        <v>1.3495200480672246E-2</v>
      </c>
      <c r="S43" s="235">
        <f t="shared" si="6"/>
        <v>1.2501716370670664E-2</v>
      </c>
      <c r="T43" s="235">
        <f t="shared" si="6"/>
        <v>1.1835338322401565E-2</v>
      </c>
      <c r="U43" s="235">
        <f t="shared" si="6"/>
        <v>1.1921194769410304E-2</v>
      </c>
      <c r="V43" s="235">
        <f t="shared" si="6"/>
        <v>1.2397225447446123E-2</v>
      </c>
      <c r="W43" s="235">
        <f t="shared" si="6"/>
        <v>1.2804269848773732E-2</v>
      </c>
    </row>
    <row r="44" spans="1:23" ht="12" customHeight="1" x14ac:dyDescent="0.25">
      <c r="A44" s="202" t="s">
        <v>94</v>
      </c>
      <c r="B44" s="235">
        <f t="shared" ref="B44:W44" si="7">IF(B8=0,0,B8/B$5)</f>
        <v>2.6290410534050887E-2</v>
      </c>
      <c r="C44" s="235">
        <f t="shared" si="7"/>
        <v>2.5460009107979388E-2</v>
      </c>
      <c r="D44" s="235">
        <f t="shared" si="7"/>
        <v>2.6284565029566106E-2</v>
      </c>
      <c r="E44" s="235">
        <f t="shared" si="7"/>
        <v>2.7215847271980037E-2</v>
      </c>
      <c r="F44" s="235">
        <f t="shared" si="7"/>
        <v>2.8464249876787348E-2</v>
      </c>
      <c r="G44" s="235">
        <f t="shared" si="7"/>
        <v>2.8709268357804893E-2</v>
      </c>
      <c r="H44" s="235">
        <f t="shared" si="7"/>
        <v>3.0839509924613845E-2</v>
      </c>
      <c r="I44" s="235">
        <f t="shared" si="7"/>
        <v>3.1465677278307756E-2</v>
      </c>
      <c r="J44" s="235">
        <f t="shared" si="7"/>
        <v>3.0167777621131708E-2</v>
      </c>
      <c r="K44" s="235">
        <f t="shared" si="7"/>
        <v>3.1867461723147909E-2</v>
      </c>
      <c r="L44" s="235">
        <f t="shared" si="7"/>
        <v>2.8190892042625416E-2</v>
      </c>
      <c r="M44" s="235">
        <f t="shared" si="7"/>
        <v>2.9080531752853248E-2</v>
      </c>
      <c r="N44" s="235">
        <f t="shared" si="7"/>
        <v>3.17066195150097E-2</v>
      </c>
      <c r="O44" s="235">
        <f t="shared" si="7"/>
        <v>3.25343777131583E-2</v>
      </c>
      <c r="P44" s="235">
        <f t="shared" si="7"/>
        <v>3.1741498449409732E-2</v>
      </c>
      <c r="Q44" s="235">
        <f t="shared" si="7"/>
        <v>3.0421361017988698E-2</v>
      </c>
      <c r="R44" s="235">
        <f t="shared" si="7"/>
        <v>3.101946886522184E-2</v>
      </c>
      <c r="S44" s="235">
        <f t="shared" si="7"/>
        <v>3.0097575016033634E-2</v>
      </c>
      <c r="T44" s="235">
        <f t="shared" si="7"/>
        <v>2.8755170472101778E-2</v>
      </c>
      <c r="U44" s="235">
        <f t="shared" si="7"/>
        <v>2.9049145905552996E-2</v>
      </c>
      <c r="V44" s="235">
        <f t="shared" si="7"/>
        <v>2.8243647540570266E-2</v>
      </c>
      <c r="W44" s="235">
        <f t="shared" si="7"/>
        <v>2.9162696439589162E-2</v>
      </c>
    </row>
    <row r="45" spans="1:23" ht="12" customHeight="1" x14ac:dyDescent="0.25">
      <c r="A45" s="202" t="s">
        <v>95</v>
      </c>
      <c r="B45" s="235">
        <f t="shared" ref="B45:W45" si="8">IF(B9=0,0,B9/B$5)</f>
        <v>2.0790331213779371E-2</v>
      </c>
      <c r="C45" s="235">
        <f t="shared" si="8"/>
        <v>1.7321809050502877E-2</v>
      </c>
      <c r="D45" s="235">
        <f t="shared" si="8"/>
        <v>1.9819437371643784E-2</v>
      </c>
      <c r="E45" s="235">
        <f t="shared" si="8"/>
        <v>1.9246122864244257E-2</v>
      </c>
      <c r="F45" s="235">
        <f t="shared" si="8"/>
        <v>1.9952639008395213E-2</v>
      </c>
      <c r="G45" s="235">
        <f t="shared" si="8"/>
        <v>2.1754491017392345E-2</v>
      </c>
      <c r="H45" s="235">
        <f t="shared" si="8"/>
        <v>2.3134528562775251E-2</v>
      </c>
      <c r="I45" s="235">
        <f t="shared" si="8"/>
        <v>2.3496005836885086E-2</v>
      </c>
      <c r="J45" s="235">
        <f t="shared" si="8"/>
        <v>2.2163263532702718E-2</v>
      </c>
      <c r="K45" s="235">
        <f t="shared" si="8"/>
        <v>2.3532334207300172E-2</v>
      </c>
      <c r="L45" s="235">
        <f t="shared" si="8"/>
        <v>1.6627558727480077E-2</v>
      </c>
      <c r="M45" s="235">
        <f t="shared" si="8"/>
        <v>1.7521662224124889E-2</v>
      </c>
      <c r="N45" s="235">
        <f t="shared" si="8"/>
        <v>2.1897011921811239E-2</v>
      </c>
      <c r="O45" s="235">
        <f t="shared" si="8"/>
        <v>2.1375954593635737E-2</v>
      </c>
      <c r="P45" s="235">
        <f t="shared" si="8"/>
        <v>2.0593628571713794E-2</v>
      </c>
      <c r="Q45" s="235">
        <f t="shared" si="8"/>
        <v>2.0763299937377893E-2</v>
      </c>
      <c r="R45" s="235">
        <f t="shared" si="8"/>
        <v>2.0722703176400691E-2</v>
      </c>
      <c r="S45" s="235">
        <f t="shared" si="8"/>
        <v>1.9066143236069241E-2</v>
      </c>
      <c r="T45" s="235">
        <f t="shared" si="8"/>
        <v>1.7351683142506048E-2</v>
      </c>
      <c r="U45" s="235">
        <f t="shared" si="8"/>
        <v>1.8150168573641962E-2</v>
      </c>
      <c r="V45" s="235">
        <f t="shared" si="8"/>
        <v>1.9174426845235827E-2</v>
      </c>
      <c r="W45" s="235">
        <f t="shared" si="8"/>
        <v>1.9843557571020496E-2</v>
      </c>
    </row>
    <row r="46" spans="1:23" ht="12" customHeight="1" x14ac:dyDescent="0.25">
      <c r="A46" s="202" t="s">
        <v>96</v>
      </c>
      <c r="B46" s="235">
        <f t="shared" ref="B46:W46" si="9">IF(B10=0,0,B10/B$5)</f>
        <v>1.5199973452041644E-2</v>
      </c>
      <c r="C46" s="235">
        <f t="shared" si="9"/>
        <v>1.5889352626545106E-2</v>
      </c>
      <c r="D46" s="235">
        <f t="shared" si="9"/>
        <v>1.5907230946743321E-2</v>
      </c>
      <c r="E46" s="235">
        <f t="shared" si="9"/>
        <v>1.4212093383844769E-2</v>
      </c>
      <c r="F46" s="235">
        <f t="shared" si="9"/>
        <v>1.3710686537363941E-2</v>
      </c>
      <c r="G46" s="235">
        <f t="shared" si="9"/>
        <v>1.3222604831152165E-2</v>
      </c>
      <c r="H46" s="235">
        <f t="shared" si="9"/>
        <v>1.2732779870028183E-2</v>
      </c>
      <c r="I46" s="235">
        <f t="shared" si="9"/>
        <v>1.310493133379822E-2</v>
      </c>
      <c r="J46" s="235">
        <f t="shared" si="9"/>
        <v>1.335003818943155E-2</v>
      </c>
      <c r="K46" s="235">
        <f t="shared" si="9"/>
        <v>1.3622406600570104E-2</v>
      </c>
      <c r="L46" s="235">
        <f t="shared" si="9"/>
        <v>1.3638098989216406E-2</v>
      </c>
      <c r="M46" s="235">
        <f t="shared" si="9"/>
        <v>1.3810532137400506E-2</v>
      </c>
      <c r="N46" s="235">
        <f t="shared" si="9"/>
        <v>1.3137631938239799E-2</v>
      </c>
      <c r="O46" s="235">
        <f t="shared" si="9"/>
        <v>1.1814746355465363E-2</v>
      </c>
      <c r="P46" s="235">
        <f t="shared" si="9"/>
        <v>1.2856853195316004E-2</v>
      </c>
      <c r="Q46" s="235">
        <f t="shared" si="9"/>
        <v>1.2898688199226778E-2</v>
      </c>
      <c r="R46" s="235">
        <f t="shared" si="9"/>
        <v>1.5351473472571611E-2</v>
      </c>
      <c r="S46" s="235">
        <f t="shared" si="9"/>
        <v>1.5284709496095884E-2</v>
      </c>
      <c r="T46" s="235">
        <f t="shared" si="9"/>
        <v>1.5825020919738916E-2</v>
      </c>
      <c r="U46" s="235">
        <f t="shared" si="9"/>
        <v>1.6973059441357061E-2</v>
      </c>
      <c r="V46" s="235">
        <f t="shared" si="9"/>
        <v>1.6067144368563869E-2</v>
      </c>
      <c r="W46" s="235">
        <f t="shared" si="9"/>
        <v>1.5604073456071961E-2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0.25189097573899266</v>
      </c>
      <c r="C47" s="236">
        <f t="shared" si="10"/>
        <v>0.29338643441834872</v>
      </c>
      <c r="D47" s="236">
        <f t="shared" si="10"/>
        <v>0.30414551835326381</v>
      </c>
      <c r="E47" s="236">
        <f t="shared" si="10"/>
        <v>0.30096426636309531</v>
      </c>
      <c r="F47" s="236">
        <f t="shared" si="10"/>
        <v>0.2923839854962601</v>
      </c>
      <c r="G47" s="236">
        <f t="shared" si="10"/>
        <v>0.28262547955640704</v>
      </c>
      <c r="H47" s="236">
        <f t="shared" si="10"/>
        <v>0.26078714565497518</v>
      </c>
      <c r="I47" s="236">
        <f t="shared" si="10"/>
        <v>0.26900764875709837</v>
      </c>
      <c r="J47" s="236">
        <f t="shared" si="10"/>
        <v>0.27061476616337637</v>
      </c>
      <c r="K47" s="236">
        <f t="shared" si="10"/>
        <v>0.3026636279300427</v>
      </c>
      <c r="L47" s="236">
        <f t="shared" si="10"/>
        <v>0.27446256242553146</v>
      </c>
      <c r="M47" s="236">
        <f t="shared" si="10"/>
        <v>0.26695061900541994</v>
      </c>
      <c r="N47" s="236">
        <f t="shared" si="10"/>
        <v>0.25688848050956642</v>
      </c>
      <c r="O47" s="236">
        <f t="shared" si="10"/>
        <v>0.23057479731064734</v>
      </c>
      <c r="P47" s="236">
        <f t="shared" si="10"/>
        <v>0.23763066655826978</v>
      </c>
      <c r="Q47" s="236">
        <f t="shared" si="10"/>
        <v>0.27332554844572066</v>
      </c>
      <c r="R47" s="236">
        <f t="shared" si="10"/>
        <v>0.25147765455938631</v>
      </c>
      <c r="S47" s="236">
        <f t="shared" si="10"/>
        <v>0.25266593234762535</v>
      </c>
      <c r="T47" s="236">
        <f t="shared" si="10"/>
        <v>0.26349438061798153</v>
      </c>
      <c r="U47" s="236">
        <f t="shared" si="10"/>
        <v>0.27856823343258724</v>
      </c>
      <c r="V47" s="236">
        <f t="shared" si="10"/>
        <v>0.26975579180976195</v>
      </c>
      <c r="W47" s="236">
        <f t="shared" si="10"/>
        <v>0.25979901925650556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0.6656251152396585</v>
      </c>
      <c r="C48" s="237">
        <f t="shared" si="11"/>
        <v>0.63091253897018518</v>
      </c>
      <c r="D48" s="237">
        <f t="shared" si="11"/>
        <v>0.61586516177690476</v>
      </c>
      <c r="E48" s="237">
        <f t="shared" si="11"/>
        <v>0.62083850016725517</v>
      </c>
      <c r="F48" s="237">
        <f t="shared" si="11"/>
        <v>0.62762736917736783</v>
      </c>
      <c r="G48" s="237">
        <f t="shared" si="11"/>
        <v>0.63425010392371572</v>
      </c>
      <c r="H48" s="237">
        <f t="shared" si="11"/>
        <v>0.65172110271798467</v>
      </c>
      <c r="I48" s="237">
        <f t="shared" si="11"/>
        <v>0.64162126765596772</v>
      </c>
      <c r="J48" s="237">
        <f t="shared" si="11"/>
        <v>0.64278494131503916</v>
      </c>
      <c r="K48" s="237">
        <f t="shared" si="11"/>
        <v>0.60671758592646774</v>
      </c>
      <c r="L48" s="237">
        <f t="shared" si="11"/>
        <v>0.64923412186321816</v>
      </c>
      <c r="M48" s="237">
        <f t="shared" si="11"/>
        <v>0.65388916737357439</v>
      </c>
      <c r="N48" s="237">
        <f t="shared" si="11"/>
        <v>0.65517164336063627</v>
      </c>
      <c r="O48" s="237">
        <f t="shared" si="11"/>
        <v>0.68237764990399197</v>
      </c>
      <c r="P48" s="237">
        <f t="shared" si="11"/>
        <v>0.67544287248271562</v>
      </c>
      <c r="Q48" s="237">
        <f t="shared" si="11"/>
        <v>0.64153209500978658</v>
      </c>
      <c r="R48" s="237">
        <f t="shared" si="11"/>
        <v>0.65979378915287412</v>
      </c>
      <c r="S48" s="237">
        <f t="shared" si="11"/>
        <v>0.66234925612350681</v>
      </c>
      <c r="T48" s="237">
        <f t="shared" si="11"/>
        <v>0.65469903132492979</v>
      </c>
      <c r="U48" s="237">
        <f t="shared" si="11"/>
        <v>0.63726829276370778</v>
      </c>
      <c r="V48" s="237">
        <f t="shared" si="11"/>
        <v>0.64650781180662908</v>
      </c>
      <c r="W48" s="237">
        <f t="shared" si="11"/>
        <v>0.65493628753381972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SK: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1699.447550472466</v>
      </c>
      <c r="C5" s="225">
        <f t="shared" si="0"/>
        <v>1719.0456381857189</v>
      </c>
      <c r="D5" s="225">
        <f t="shared" si="0"/>
        <v>1765.6984320053552</v>
      </c>
      <c r="E5" s="225">
        <f t="shared" si="0"/>
        <v>1803.972289958783</v>
      </c>
      <c r="F5" s="225">
        <f t="shared" si="0"/>
        <v>1699.2494849341074</v>
      </c>
      <c r="G5" s="225">
        <f t="shared" si="0"/>
        <v>1759.7059500407781</v>
      </c>
      <c r="H5" s="225">
        <f t="shared" si="0"/>
        <v>1770.1573228017623</v>
      </c>
      <c r="I5" s="225">
        <f t="shared" si="0"/>
        <v>1834.9913190736752</v>
      </c>
      <c r="J5" s="225">
        <f t="shared" si="0"/>
        <v>1849.8045771322077</v>
      </c>
      <c r="K5" s="225">
        <f t="shared" si="0"/>
        <v>1588.2687689175764</v>
      </c>
      <c r="L5" s="225">
        <f t="shared" si="0"/>
        <v>1648.4241197354465</v>
      </c>
      <c r="M5" s="225">
        <f t="shared" si="0"/>
        <v>1661.2981122328656</v>
      </c>
      <c r="N5" s="225">
        <f t="shared" si="0"/>
        <v>1648.538850619464</v>
      </c>
      <c r="O5" s="225">
        <f t="shared" si="0"/>
        <v>1602.3137035678915</v>
      </c>
      <c r="P5" s="225">
        <f t="shared" si="0"/>
        <v>1673.3862566105572</v>
      </c>
      <c r="Q5" s="225">
        <f t="shared" si="0"/>
        <v>1732.1399323698399</v>
      </c>
      <c r="R5" s="225">
        <f t="shared" si="0"/>
        <v>1736.8882721721363</v>
      </c>
      <c r="S5" s="225">
        <f t="shared" si="0"/>
        <v>1816.0014839482874</v>
      </c>
      <c r="T5" s="225">
        <f t="shared" si="0"/>
        <v>1922.1565746907038</v>
      </c>
      <c r="U5" s="225">
        <f t="shared" si="0"/>
        <v>1835.5326101632345</v>
      </c>
      <c r="V5" s="225">
        <f t="shared" si="0"/>
        <v>1654.1204861117451</v>
      </c>
      <c r="W5" s="225">
        <f t="shared" si="0"/>
        <v>1805.7871834682735</v>
      </c>
    </row>
    <row r="6" spans="1:23" ht="12" customHeight="1" x14ac:dyDescent="0.25">
      <c r="A6" s="202" t="s">
        <v>92</v>
      </c>
      <c r="B6" s="226">
        <v>11.896611530843909</v>
      </c>
      <c r="C6" s="226">
        <v>10.633427395889802</v>
      </c>
      <c r="D6" s="226">
        <v>10.660827874623665</v>
      </c>
      <c r="E6" s="226">
        <v>10.188725400171165</v>
      </c>
      <c r="F6" s="226">
        <v>9.7933448596775659</v>
      </c>
      <c r="G6" s="226">
        <v>10.791498452604687</v>
      </c>
      <c r="H6" s="226">
        <v>11.310712833605004</v>
      </c>
      <c r="I6" s="226">
        <v>12.223794947985937</v>
      </c>
      <c r="J6" s="226">
        <v>12.539379711874814</v>
      </c>
      <c r="K6" s="226">
        <v>11.089721363097821</v>
      </c>
      <c r="L6" s="226">
        <v>10.853822038999624</v>
      </c>
      <c r="M6" s="226">
        <v>11.353820543264384</v>
      </c>
      <c r="N6" s="226">
        <v>11.114227044150791</v>
      </c>
      <c r="O6" s="226">
        <v>10.973799668286109</v>
      </c>
      <c r="P6" s="226">
        <v>12.231198853996368</v>
      </c>
      <c r="Q6" s="226">
        <v>11.981963551101469</v>
      </c>
      <c r="R6" s="226">
        <v>12.63898978683436</v>
      </c>
      <c r="S6" s="226">
        <v>13.051376805873518</v>
      </c>
      <c r="T6" s="226">
        <v>13.946794850764038</v>
      </c>
      <c r="U6" s="226">
        <v>13.253237110425459</v>
      </c>
      <c r="V6" s="226">
        <v>11.725220195928378</v>
      </c>
      <c r="W6" s="226">
        <v>12.691508150494954</v>
      </c>
    </row>
    <row r="7" spans="1:23" ht="12" customHeight="1" x14ac:dyDescent="0.25">
      <c r="A7" s="202" t="s">
        <v>93</v>
      </c>
      <c r="B7" s="226">
        <v>5.1723687727424759</v>
      </c>
      <c r="C7" s="226">
        <v>4.1903960545797094</v>
      </c>
      <c r="D7" s="226">
        <v>4.7827377457912501</v>
      </c>
      <c r="E7" s="226">
        <v>4.7863293477916926</v>
      </c>
      <c r="F7" s="226">
        <v>4.5696429111640082</v>
      </c>
      <c r="G7" s="226">
        <v>5.2602694486281525</v>
      </c>
      <c r="H7" s="226">
        <v>5.6299389316623287</v>
      </c>
      <c r="I7" s="226">
        <v>5.8878776706090186</v>
      </c>
      <c r="J7" s="226">
        <v>5.7825826774713196</v>
      </c>
      <c r="K7" s="226">
        <v>5.0318720207974863</v>
      </c>
      <c r="L7" s="226">
        <v>4.0301277424743329</v>
      </c>
      <c r="M7" s="226">
        <v>4.3195200402893672</v>
      </c>
      <c r="N7" s="226">
        <v>5.1781279114227559</v>
      </c>
      <c r="O7" s="226">
        <v>4.9821641042544416</v>
      </c>
      <c r="P7" s="226">
        <v>5.2102209123768581</v>
      </c>
      <c r="Q7" s="226">
        <v>5.2631959512025102</v>
      </c>
      <c r="R7" s="226">
        <v>5.314476069287994</v>
      </c>
      <c r="S7" s="226">
        <v>5.1597133595822164</v>
      </c>
      <c r="T7" s="226">
        <v>5.2856527500181203</v>
      </c>
      <c r="U7" s="226">
        <v>5.0779692577607252</v>
      </c>
      <c r="V7" s="226">
        <v>4.8345253221635458</v>
      </c>
      <c r="W7" s="226">
        <v>5.4270779847048232</v>
      </c>
    </row>
    <row r="8" spans="1:23" ht="12" customHeight="1" x14ac:dyDescent="0.25">
      <c r="A8" s="202" t="s">
        <v>94</v>
      </c>
      <c r="B8" s="226">
        <v>57.562428106554457</v>
      </c>
      <c r="C8" s="226">
        <v>55.652007639835709</v>
      </c>
      <c r="D8" s="226">
        <v>59.276500704296765</v>
      </c>
      <c r="E8" s="226">
        <v>61.918767447856141</v>
      </c>
      <c r="F8" s="226">
        <v>60.883935258857996</v>
      </c>
      <c r="G8" s="226">
        <v>63.966003857784123</v>
      </c>
      <c r="H8" s="226">
        <v>68.499321872718753</v>
      </c>
      <c r="I8" s="226">
        <v>72.054552139290806</v>
      </c>
      <c r="J8" s="226">
        <v>69.791191826963157</v>
      </c>
      <c r="K8" s="226">
        <v>62.627874365935426</v>
      </c>
      <c r="L8" s="226">
        <v>57.817838521815311</v>
      </c>
      <c r="M8" s="226">
        <v>60.316879984108418</v>
      </c>
      <c r="N8" s="226">
        <v>64.755575447889953</v>
      </c>
      <c r="O8" s="226">
        <v>64.365643377725917</v>
      </c>
      <c r="P8" s="226">
        <v>65.604543836695427</v>
      </c>
      <c r="Q8" s="226">
        <v>65.173967625180296</v>
      </c>
      <c r="R8" s="226">
        <v>66.593608153477689</v>
      </c>
      <c r="S8" s="226">
        <v>67.790363357475798</v>
      </c>
      <c r="T8" s="226">
        <v>69.325438966306436</v>
      </c>
      <c r="U8" s="226">
        <v>66.443174674486016</v>
      </c>
      <c r="V8" s="226">
        <v>58.821789998394848</v>
      </c>
      <c r="W8" s="226">
        <v>65.886491159024303</v>
      </c>
    </row>
    <row r="9" spans="1:23" ht="12" customHeight="1" x14ac:dyDescent="0.25">
      <c r="A9" s="202" t="s">
        <v>95</v>
      </c>
      <c r="B9" s="226">
        <v>31.969254067121884</v>
      </c>
      <c r="C9" s="226">
        <v>26.661488907302058</v>
      </c>
      <c r="D9" s="226">
        <v>31.412321706721588</v>
      </c>
      <c r="E9" s="226">
        <v>30.774512281103984</v>
      </c>
      <c r="F9" s="226">
        <v>30.042513946321279</v>
      </c>
      <c r="G9" s="226">
        <v>34.083554673420508</v>
      </c>
      <c r="H9" s="226">
        <v>35.88737565883325</v>
      </c>
      <c r="I9" s="226">
        <v>37.629563517143431</v>
      </c>
      <c r="J9" s="226">
        <v>36.251450613876358</v>
      </c>
      <c r="K9" s="226">
        <v>32.701823327398003</v>
      </c>
      <c r="L9" s="226">
        <v>24.101699252837861</v>
      </c>
      <c r="M9" s="226">
        <v>25.692409888406321</v>
      </c>
      <c r="N9" s="226">
        <v>31.41492409887724</v>
      </c>
      <c r="O9" s="226">
        <v>29.649019771982967</v>
      </c>
      <c r="P9" s="226">
        <v>30.077650030880189</v>
      </c>
      <c r="Q9" s="226">
        <v>31.271696633952963</v>
      </c>
      <c r="R9" s="226">
        <v>31.186865601261783</v>
      </c>
      <c r="S9" s="226">
        <v>30.111490335476482</v>
      </c>
      <c r="T9" s="226">
        <v>29.666995175073051</v>
      </c>
      <c r="U9" s="226">
        <v>29.662705976257904</v>
      </c>
      <c r="V9" s="226">
        <v>28.806684702746995</v>
      </c>
      <c r="W9" s="226">
        <v>32.476100273844771</v>
      </c>
    </row>
    <row r="10" spans="1:23" ht="12" customHeight="1" x14ac:dyDescent="0.25">
      <c r="A10" s="36" t="s">
        <v>96</v>
      </c>
      <c r="B10" s="227">
        <f t="shared" ref="B10:W10" si="1">SUM(B11:B15)</f>
        <v>35.754665143614602</v>
      </c>
      <c r="C10" s="227">
        <f t="shared" si="1"/>
        <v>36.773772758603116</v>
      </c>
      <c r="D10" s="227">
        <f t="shared" si="1"/>
        <v>37.85048932698264</v>
      </c>
      <c r="E10" s="227">
        <f t="shared" si="1"/>
        <v>34.936584868178798</v>
      </c>
      <c r="F10" s="227">
        <f t="shared" si="1"/>
        <v>32.103049816325722</v>
      </c>
      <c r="G10" s="227">
        <f t="shared" si="1"/>
        <v>32.401457367757033</v>
      </c>
      <c r="H10" s="227">
        <f t="shared" si="1"/>
        <v>31.42651844210268</v>
      </c>
      <c r="I10" s="227">
        <f t="shared" si="1"/>
        <v>33.36334073913504</v>
      </c>
      <c r="J10" s="227">
        <f t="shared" si="1"/>
        <v>33.930369754277862</v>
      </c>
      <c r="K10" s="227">
        <f t="shared" si="1"/>
        <v>29.861190065464232</v>
      </c>
      <c r="L10" s="227">
        <f t="shared" si="1"/>
        <v>30.314553401831361</v>
      </c>
      <c r="M10" s="227">
        <f t="shared" si="1"/>
        <v>31.215604049615905</v>
      </c>
      <c r="N10" s="227">
        <f t="shared" si="1"/>
        <v>29.707378457805014</v>
      </c>
      <c r="O10" s="227">
        <f t="shared" si="1"/>
        <v>26.296985502362233</v>
      </c>
      <c r="P10" s="227">
        <f t="shared" si="1"/>
        <v>29.862654654217408</v>
      </c>
      <c r="Q10" s="227">
        <f t="shared" si="1"/>
        <v>30.581696774538727</v>
      </c>
      <c r="R10" s="227">
        <f t="shared" si="1"/>
        <v>37.863851505165655</v>
      </c>
      <c r="S10" s="227">
        <f t="shared" si="1"/>
        <v>39.338998300928978</v>
      </c>
      <c r="T10" s="227">
        <f t="shared" si="1"/>
        <v>42.868887212613792</v>
      </c>
      <c r="U10" s="227">
        <f t="shared" si="1"/>
        <v>43.98518701229213</v>
      </c>
      <c r="V10" s="227">
        <f t="shared" si="1"/>
        <v>37.694674747878011</v>
      </c>
      <c r="W10" s="227">
        <f t="shared" si="1"/>
        <v>40.175419783608774</v>
      </c>
    </row>
    <row r="11" spans="1:23" ht="12" customHeight="1" x14ac:dyDescent="0.25">
      <c r="A11" s="37" t="s">
        <v>83</v>
      </c>
      <c r="B11" s="228">
        <v>0.267120606839931</v>
      </c>
      <c r="C11" s="228">
        <v>0.24987241387526088</v>
      </c>
      <c r="D11" s="228">
        <v>0.2551640378022898</v>
      </c>
      <c r="E11" s="228">
        <v>0.2354169185244851</v>
      </c>
      <c r="F11" s="228">
        <v>0.25943225562539463</v>
      </c>
      <c r="G11" s="228">
        <v>0.12002507131709503</v>
      </c>
      <c r="H11" s="228">
        <v>0.11794128063549691</v>
      </c>
      <c r="I11" s="228">
        <v>0.14581680830284022</v>
      </c>
      <c r="J11" s="228">
        <v>5.3609278726240918E-2</v>
      </c>
      <c r="K11" s="228">
        <v>9.2317869402731775E-2</v>
      </c>
      <c r="L11" s="228">
        <v>9.7681757795797269E-2</v>
      </c>
      <c r="M11" s="228">
        <v>0.11376992647303884</v>
      </c>
      <c r="N11" s="228">
        <v>0.20310802438438819</v>
      </c>
      <c r="O11" s="228">
        <v>9.391532498716551E-2</v>
      </c>
      <c r="P11" s="228">
        <v>0.15316382695130756</v>
      </c>
      <c r="Q11" s="228">
        <v>7.5439515399498877E-2</v>
      </c>
      <c r="R11" s="228">
        <v>6.5677633530218354E-2</v>
      </c>
      <c r="S11" s="228">
        <v>8.3689821012267657E-2</v>
      </c>
      <c r="T11" s="228">
        <v>0.29277298101616089</v>
      </c>
      <c r="U11" s="228">
        <v>0.30654306829971673</v>
      </c>
      <c r="V11" s="228">
        <v>5.4338936970717872E-2</v>
      </c>
      <c r="W11" s="228">
        <v>5.007897917286188E-2</v>
      </c>
    </row>
    <row r="12" spans="1:23" ht="12" customHeight="1" x14ac:dyDescent="0.25">
      <c r="A12" s="37" t="s">
        <v>72</v>
      </c>
      <c r="B12" s="228">
        <v>25.762036800720054</v>
      </c>
      <c r="C12" s="228">
        <v>28.817165557645694</v>
      </c>
      <c r="D12" s="228">
        <v>31.312847489749313</v>
      </c>
      <c r="E12" s="228">
        <v>27.302382405556607</v>
      </c>
      <c r="F12" s="228">
        <v>23.070114095732247</v>
      </c>
      <c r="G12" s="228">
        <v>22.341363731579605</v>
      </c>
      <c r="H12" s="228">
        <v>19.252386975771124</v>
      </c>
      <c r="I12" s="228">
        <v>20.28196375218652</v>
      </c>
      <c r="J12" s="228">
        <v>21.471008000399742</v>
      </c>
      <c r="K12" s="228">
        <v>17.811693298417548</v>
      </c>
      <c r="L12" s="228">
        <v>21.107268734610372</v>
      </c>
      <c r="M12" s="228">
        <v>21.041524862525602</v>
      </c>
      <c r="N12" s="228">
        <v>18.032424035896433</v>
      </c>
      <c r="O12" s="228">
        <v>13.767713026039138</v>
      </c>
      <c r="P12" s="228">
        <v>16.541386738721354</v>
      </c>
      <c r="Q12" s="228">
        <v>18.520414411281727</v>
      </c>
      <c r="R12" s="228">
        <v>24.855327796894773</v>
      </c>
      <c r="S12" s="228">
        <v>26.960836225607377</v>
      </c>
      <c r="T12" s="228">
        <v>29.733534177741358</v>
      </c>
      <c r="U12" s="228">
        <v>30.46473294079232</v>
      </c>
      <c r="V12" s="228">
        <v>26.136625463047029</v>
      </c>
      <c r="W12" s="228">
        <v>26.033797581325992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0.97338680878054462</v>
      </c>
      <c r="V14" s="228">
        <v>1.1310516085371103</v>
      </c>
      <c r="W14" s="228">
        <v>1.5783907352503799</v>
      </c>
    </row>
    <row r="15" spans="1:23" ht="12" customHeight="1" x14ac:dyDescent="0.25">
      <c r="A15" s="38" t="s">
        <v>38</v>
      </c>
      <c r="B15" s="229">
        <v>9.7255077360546167</v>
      </c>
      <c r="C15" s="229">
        <v>7.7067347870821585</v>
      </c>
      <c r="D15" s="229">
        <v>6.2824777994310406</v>
      </c>
      <c r="E15" s="229">
        <v>7.3987855440977022</v>
      </c>
      <c r="F15" s="229">
        <v>8.7735034649680799</v>
      </c>
      <c r="G15" s="229">
        <v>9.9400685648603293</v>
      </c>
      <c r="H15" s="229">
        <v>12.05619018569606</v>
      </c>
      <c r="I15" s="229">
        <v>12.935560178645678</v>
      </c>
      <c r="J15" s="229">
        <v>12.405752475151882</v>
      </c>
      <c r="K15" s="229">
        <v>11.957178897643953</v>
      </c>
      <c r="L15" s="229">
        <v>9.1096029094251936</v>
      </c>
      <c r="M15" s="229">
        <v>10.060309260617265</v>
      </c>
      <c r="N15" s="229">
        <v>11.471846397524194</v>
      </c>
      <c r="O15" s="229">
        <v>12.435357151335932</v>
      </c>
      <c r="P15" s="229">
        <v>13.168104088544746</v>
      </c>
      <c r="Q15" s="229">
        <v>11.9858428478575</v>
      </c>
      <c r="R15" s="229">
        <v>12.942846074740661</v>
      </c>
      <c r="S15" s="229">
        <v>12.29447225430933</v>
      </c>
      <c r="T15" s="229">
        <v>12.842580053856274</v>
      </c>
      <c r="U15" s="229">
        <v>12.240524194419546</v>
      </c>
      <c r="V15" s="229">
        <v>10.372658739323157</v>
      </c>
      <c r="W15" s="229">
        <v>12.513152487859536</v>
      </c>
    </row>
    <row r="16" spans="1:23" ht="12" customHeight="1" x14ac:dyDescent="0.25">
      <c r="A16" s="39" t="s">
        <v>98</v>
      </c>
      <c r="B16" s="230">
        <f t="shared" ref="B16:W16" si="2">SUM(B17:B26)</f>
        <v>447.1386911153719</v>
      </c>
      <c r="C16" s="230">
        <f t="shared" si="2"/>
        <v>538.42038202398817</v>
      </c>
      <c r="D16" s="230">
        <f t="shared" si="2"/>
        <v>576.03610110743955</v>
      </c>
      <c r="E16" s="230">
        <f t="shared" si="2"/>
        <v>583.25750324829028</v>
      </c>
      <c r="F16" s="230">
        <f t="shared" si="2"/>
        <v>533.29595023504794</v>
      </c>
      <c r="G16" s="230">
        <f t="shared" si="2"/>
        <v>534.47873526229807</v>
      </c>
      <c r="H16" s="230">
        <f t="shared" si="2"/>
        <v>498.06018988206608</v>
      </c>
      <c r="I16" s="230">
        <f t="shared" si="2"/>
        <v>532.41072431452687</v>
      </c>
      <c r="J16" s="230">
        <f t="shared" si="2"/>
        <v>548.10267046589922</v>
      </c>
      <c r="K16" s="230">
        <f t="shared" si="2"/>
        <v>523.97466459561963</v>
      </c>
      <c r="L16" s="230">
        <f t="shared" si="2"/>
        <v>495.51572449680822</v>
      </c>
      <c r="M16" s="230">
        <f t="shared" si="2"/>
        <v>484.92348609958674</v>
      </c>
      <c r="N16" s="230">
        <f t="shared" si="2"/>
        <v>464.00998294537607</v>
      </c>
      <c r="O16" s="230">
        <f t="shared" si="2"/>
        <v>408.7903891328649</v>
      </c>
      <c r="P16" s="230">
        <f t="shared" si="2"/>
        <v>436.0121990595697</v>
      </c>
      <c r="Q16" s="230">
        <f t="shared" si="2"/>
        <v>522.27486098444479</v>
      </c>
      <c r="R16" s="230">
        <f t="shared" si="2"/>
        <v>478.65873464423868</v>
      </c>
      <c r="S16" s="230">
        <f t="shared" si="2"/>
        <v>503.4278452247712</v>
      </c>
      <c r="T16" s="230">
        <f t="shared" si="2"/>
        <v>552.37477298422596</v>
      </c>
      <c r="U16" s="230">
        <f t="shared" si="2"/>
        <v>557.19663260915081</v>
      </c>
      <c r="V16" s="230">
        <f t="shared" si="2"/>
        <v>490.80072483778315</v>
      </c>
      <c r="W16" s="230">
        <f t="shared" si="2"/>
        <v>521.36970746144493</v>
      </c>
    </row>
    <row r="17" spans="1:23" ht="12" customHeight="1" x14ac:dyDescent="0.25">
      <c r="A17" s="46" t="s">
        <v>30</v>
      </c>
      <c r="B17" s="231">
        <v>99.49575287485915</v>
      </c>
      <c r="C17" s="231">
        <v>77.096112045285906</v>
      </c>
      <c r="D17" s="231">
        <v>65.428938993061621</v>
      </c>
      <c r="E17" s="231">
        <v>62.158571764297349</v>
      </c>
      <c r="F17" s="231">
        <v>56.206430559204769</v>
      </c>
      <c r="G17" s="231">
        <v>58.623943112306939</v>
      </c>
      <c r="H17" s="231">
        <v>55.680953279669033</v>
      </c>
      <c r="I17" s="231">
        <v>49.636901133177531</v>
      </c>
      <c r="J17" s="231">
        <v>53.369064776842841</v>
      </c>
      <c r="K17" s="231">
        <v>59.124072433745276</v>
      </c>
      <c r="L17" s="231">
        <v>12.682694663642508</v>
      </c>
      <c r="M17" s="231">
        <v>8.5934568440786858</v>
      </c>
      <c r="N17" s="231">
        <v>11.367741968252824</v>
      </c>
      <c r="O17" s="231">
        <v>11.041801573286465</v>
      </c>
      <c r="P17" s="231">
        <v>11.388009973630187</v>
      </c>
      <c r="Q17" s="231">
        <v>11.640992903373169</v>
      </c>
      <c r="R17" s="231">
        <v>10.061796245549329</v>
      </c>
      <c r="S17" s="231">
        <v>11.393371172221865</v>
      </c>
      <c r="T17" s="231">
        <v>11.433715803486695</v>
      </c>
      <c r="U17" s="231">
        <v>9.9573004247824102</v>
      </c>
      <c r="V17" s="231">
        <v>9.0625369690420889</v>
      </c>
      <c r="W17" s="231">
        <v>7.2026361701672519</v>
      </c>
    </row>
    <row r="18" spans="1:23" ht="12" customHeight="1" x14ac:dyDescent="0.25">
      <c r="A18" s="46" t="s">
        <v>32</v>
      </c>
      <c r="B18" s="231">
        <v>55.986929995248374</v>
      </c>
      <c r="C18" s="231">
        <v>25.039385615086349</v>
      </c>
      <c r="D18" s="231">
        <v>11.258988410592371</v>
      </c>
      <c r="E18" s="231">
        <v>24.741113161284417</v>
      </c>
      <c r="F18" s="231">
        <v>42.959944847528647</v>
      </c>
      <c r="G18" s="231">
        <v>24.8825832355828</v>
      </c>
      <c r="H18" s="231">
        <v>3.1676354543081819</v>
      </c>
      <c r="I18" s="231">
        <v>4.4759569529103667</v>
      </c>
      <c r="J18" s="231">
        <v>5.948270375949428</v>
      </c>
      <c r="K18" s="231">
        <v>1.938951804203888</v>
      </c>
      <c r="L18" s="231">
        <v>1.9367375213790528</v>
      </c>
      <c r="M18" s="231">
        <v>2.3319111101207355</v>
      </c>
      <c r="N18" s="231">
        <v>1.1521254312962976</v>
      </c>
      <c r="O18" s="231">
        <v>2.6930272708090914</v>
      </c>
      <c r="P18" s="231">
        <v>1.2413224235151656</v>
      </c>
      <c r="Q18" s="231">
        <v>31.418042747813516</v>
      </c>
      <c r="R18" s="231">
        <v>30.612250060680903</v>
      </c>
      <c r="S18" s="231">
        <v>43.317343920001917</v>
      </c>
      <c r="T18" s="231">
        <v>49.681079953562786</v>
      </c>
      <c r="U18" s="231">
        <v>47.176719683331555</v>
      </c>
      <c r="V18" s="231">
        <v>52.828166023136014</v>
      </c>
      <c r="W18" s="231">
        <v>57.431506624636079</v>
      </c>
    </row>
    <row r="19" spans="1:23" ht="12" customHeight="1" x14ac:dyDescent="0.25">
      <c r="A19" s="46" t="s">
        <v>33</v>
      </c>
      <c r="B19" s="231">
        <v>0.50376735442048792</v>
      </c>
      <c r="C19" s="231">
        <v>1.2691769608086287</v>
      </c>
      <c r="D19" s="231">
        <v>13.587447362306742</v>
      </c>
      <c r="E19" s="231">
        <v>1.6337421379263488</v>
      </c>
      <c r="F19" s="231">
        <v>0.89856464012584869</v>
      </c>
      <c r="G19" s="231">
        <v>5.913479975887074</v>
      </c>
      <c r="H19" s="231">
        <v>0.88073244934012052</v>
      </c>
      <c r="I19" s="231">
        <v>0.69734631761169208</v>
      </c>
      <c r="J19" s="231">
        <v>11.892171325874529</v>
      </c>
      <c r="K19" s="231">
        <v>9.2341551878643386</v>
      </c>
      <c r="L19" s="231">
        <v>0.26114694656516457</v>
      </c>
      <c r="M19" s="231">
        <v>0.31408261410678395</v>
      </c>
      <c r="N19" s="231">
        <v>0.58841071876673934</v>
      </c>
      <c r="O19" s="231">
        <v>0.58469306186900316</v>
      </c>
      <c r="P19" s="231">
        <v>0.33706994229115472</v>
      </c>
      <c r="Q19" s="231">
        <v>0.33311275248067451</v>
      </c>
      <c r="R19" s="231">
        <v>0.44839034022556401</v>
      </c>
      <c r="S19" s="231">
        <v>0.59359697799539934</v>
      </c>
      <c r="T19" s="231">
        <v>0.38664595879644237</v>
      </c>
      <c r="U19" s="231">
        <v>0.38642609273354184</v>
      </c>
      <c r="V19" s="231">
        <v>0.32252140801982709</v>
      </c>
      <c r="W19" s="231">
        <v>0.33364636576301082</v>
      </c>
    </row>
    <row r="20" spans="1:23" ht="12" customHeight="1" x14ac:dyDescent="0.25">
      <c r="A20" s="46" t="s">
        <v>83</v>
      </c>
      <c r="B20" s="231">
        <v>3.3673057316971149</v>
      </c>
      <c r="C20" s="231">
        <v>2.5723030173884451</v>
      </c>
      <c r="D20" s="231">
        <v>3.1182696966990515</v>
      </c>
      <c r="E20" s="231">
        <v>1.3721001425330848</v>
      </c>
      <c r="F20" s="231">
        <v>2.2825229520990606</v>
      </c>
      <c r="G20" s="231">
        <v>0.82538412652653637</v>
      </c>
      <c r="H20" s="231">
        <v>0.8212064707322333</v>
      </c>
      <c r="I20" s="231">
        <v>0.72710874989888719</v>
      </c>
      <c r="J20" s="231">
        <v>0.6225889631913526</v>
      </c>
      <c r="K20" s="231">
        <v>0.92374217793387303</v>
      </c>
      <c r="L20" s="231">
        <v>0.92306116482231504</v>
      </c>
      <c r="M20" s="231">
        <v>1.2691959858797397</v>
      </c>
      <c r="N20" s="231">
        <v>2.0000291458719168</v>
      </c>
      <c r="O20" s="231">
        <v>0.7526666742603938</v>
      </c>
      <c r="P20" s="231">
        <v>1.8541411460758042</v>
      </c>
      <c r="Q20" s="231">
        <v>0.59937651239644885</v>
      </c>
      <c r="R20" s="231">
        <v>0.58937740637270086</v>
      </c>
      <c r="S20" s="231">
        <v>0.60213300283731341</v>
      </c>
      <c r="T20" s="231">
        <v>3.0823004431322154</v>
      </c>
      <c r="U20" s="231">
        <v>2.6786034349936667</v>
      </c>
      <c r="V20" s="231">
        <v>0.58349501079504873</v>
      </c>
      <c r="W20" s="231">
        <v>0.62937641430983815</v>
      </c>
    </row>
    <row r="21" spans="1:23" ht="12" customHeight="1" x14ac:dyDescent="0.25">
      <c r="A21" s="46" t="s">
        <v>70</v>
      </c>
      <c r="B21" s="231">
        <v>22.274747417641507</v>
      </c>
      <c r="C21" s="231">
        <v>72.657539493094419</v>
      </c>
      <c r="D21" s="231">
        <v>84.631514828416456</v>
      </c>
      <c r="E21" s="231">
        <v>56.224836313688343</v>
      </c>
      <c r="F21" s="231">
        <v>33.048344394166477</v>
      </c>
      <c r="G21" s="231">
        <v>46.125026643377659</v>
      </c>
      <c r="H21" s="231">
        <v>44.133927983418815</v>
      </c>
      <c r="I21" s="231">
        <v>47.887124917751734</v>
      </c>
      <c r="J21" s="231">
        <v>46.447726277521859</v>
      </c>
      <c r="K21" s="231">
        <v>7.1479404827971305</v>
      </c>
      <c r="L21" s="231">
        <v>14.448535555758356</v>
      </c>
      <c r="M21" s="231">
        <v>13.209287069080526</v>
      </c>
      <c r="N21" s="231">
        <v>27.491201731386937</v>
      </c>
      <c r="O21" s="231">
        <v>0</v>
      </c>
      <c r="P21" s="231">
        <v>1.6591654571728527E-3</v>
      </c>
      <c r="Q21" s="231">
        <v>0.56843398771103659</v>
      </c>
      <c r="R21" s="231">
        <v>0.57203050039785996</v>
      </c>
      <c r="S21" s="231">
        <v>0.57637384671858083</v>
      </c>
      <c r="T21" s="231">
        <v>44.149367233597893</v>
      </c>
      <c r="U21" s="231">
        <v>43.591187172514893</v>
      </c>
      <c r="V21" s="231">
        <v>46.278814805248679</v>
      </c>
      <c r="W21" s="231">
        <v>46.551014948387461</v>
      </c>
    </row>
    <row r="22" spans="1:23" ht="12" customHeight="1" x14ac:dyDescent="0.25">
      <c r="A22" s="46" t="s">
        <v>34</v>
      </c>
      <c r="B22" s="231">
        <v>0.63820155473049911</v>
      </c>
      <c r="C22" s="231">
        <v>9.278694537248505</v>
      </c>
      <c r="D22" s="231">
        <v>13.924029013807468</v>
      </c>
      <c r="E22" s="231">
        <v>9.6101602809334619</v>
      </c>
      <c r="F22" s="231">
        <v>3.9679582020210584</v>
      </c>
      <c r="G22" s="231">
        <v>3.6868959291707157</v>
      </c>
      <c r="H22" s="231">
        <v>2.3537157037029917</v>
      </c>
      <c r="I22" s="231">
        <v>1.5995356275720294</v>
      </c>
      <c r="J22" s="231">
        <v>0.73645394462321678</v>
      </c>
      <c r="K22" s="231">
        <v>5.6572863732697121</v>
      </c>
      <c r="L22" s="231">
        <v>3.3944319530830072</v>
      </c>
      <c r="M22" s="231">
        <v>3.8523350256152185</v>
      </c>
      <c r="N22" s="231">
        <v>3.0838984305212565</v>
      </c>
      <c r="O22" s="231">
        <v>3.7348650194418775</v>
      </c>
      <c r="P22" s="231">
        <v>4.0871966844524508</v>
      </c>
      <c r="Q22" s="231">
        <v>1.1081911028876883</v>
      </c>
      <c r="R22" s="231">
        <v>0.76329839012384526</v>
      </c>
      <c r="S22" s="231">
        <v>0.14898079516313398</v>
      </c>
      <c r="T22" s="231">
        <v>0.10594626045055858</v>
      </c>
      <c r="U22" s="231">
        <v>1.4092457190410062</v>
      </c>
      <c r="V22" s="231">
        <v>0.78846643454804533</v>
      </c>
      <c r="W22" s="231">
        <v>0.79542275399459372</v>
      </c>
    </row>
    <row r="23" spans="1:23" ht="12" customHeight="1" x14ac:dyDescent="0.25">
      <c r="A23" s="46" t="s">
        <v>72</v>
      </c>
      <c r="B23" s="231">
        <v>189.32542827302865</v>
      </c>
      <c r="C23" s="231">
        <v>186.79104083896166</v>
      </c>
      <c r="D23" s="231">
        <v>219.89299331726988</v>
      </c>
      <c r="E23" s="231">
        <v>159.73243680592921</v>
      </c>
      <c r="F23" s="231">
        <v>147.45940846041199</v>
      </c>
      <c r="G23" s="231">
        <v>155.3811469329012</v>
      </c>
      <c r="H23" s="231">
        <v>182.57382394689577</v>
      </c>
      <c r="I23" s="231">
        <v>178.58624838954998</v>
      </c>
      <c r="J23" s="231">
        <v>195.12860177482838</v>
      </c>
      <c r="K23" s="231">
        <v>151.26289279301011</v>
      </c>
      <c r="L23" s="231">
        <v>168.6418383915524</v>
      </c>
      <c r="M23" s="231">
        <v>166.31923681039248</v>
      </c>
      <c r="N23" s="231">
        <v>149.13695690094428</v>
      </c>
      <c r="O23" s="231">
        <v>143.18617036560403</v>
      </c>
      <c r="P23" s="231">
        <v>134.41880325781133</v>
      </c>
      <c r="Q23" s="231">
        <v>126.95077600709828</v>
      </c>
      <c r="R23" s="231">
        <v>124.46483834993865</v>
      </c>
      <c r="S23" s="231">
        <v>127.66975264508763</v>
      </c>
      <c r="T23" s="231">
        <v>153.72293055761867</v>
      </c>
      <c r="U23" s="231">
        <v>152.10603515825741</v>
      </c>
      <c r="V23" s="231">
        <v>144.74358000767089</v>
      </c>
      <c r="W23" s="231">
        <v>143.05598403489387</v>
      </c>
    </row>
    <row r="24" spans="1:23" ht="12" customHeight="1" x14ac:dyDescent="0.25">
      <c r="A24" s="46" t="s">
        <v>36</v>
      </c>
      <c r="B24" s="231">
        <v>25.905069870774991</v>
      </c>
      <c r="C24" s="231">
        <v>25.808079117954833</v>
      </c>
      <c r="D24" s="231">
        <v>29.423154984469932</v>
      </c>
      <c r="E24" s="231">
        <v>29.625321749241014</v>
      </c>
      <c r="F24" s="231">
        <v>31.488277482621886</v>
      </c>
      <c r="G24" s="231">
        <v>32.466790508392947</v>
      </c>
      <c r="H24" s="231">
        <v>31.800151384725641</v>
      </c>
      <c r="I24" s="231">
        <v>28.444021199996154</v>
      </c>
      <c r="J24" s="231">
        <v>20.440373032261757</v>
      </c>
      <c r="K24" s="231">
        <v>13.627013141994066</v>
      </c>
      <c r="L24" s="231">
        <v>15.974622574016959</v>
      </c>
      <c r="M24" s="231">
        <v>14.670004451818535</v>
      </c>
      <c r="N24" s="231">
        <v>13.830318239124399</v>
      </c>
      <c r="O24" s="231">
        <v>13.682505401998153</v>
      </c>
      <c r="P24" s="231">
        <v>14.940509486738243</v>
      </c>
      <c r="Q24" s="231">
        <v>14.423781783649174</v>
      </c>
      <c r="R24" s="231">
        <v>15.866549033902549</v>
      </c>
      <c r="S24" s="231">
        <v>15.985823378313123</v>
      </c>
      <c r="T24" s="231">
        <v>15.847021266713496</v>
      </c>
      <c r="U24" s="231">
        <v>12.553764638207495</v>
      </c>
      <c r="V24" s="231">
        <v>10.292363724138236</v>
      </c>
      <c r="W24" s="231">
        <v>13.950088397814536</v>
      </c>
    </row>
    <row r="25" spans="1:23" ht="12" customHeight="1" x14ac:dyDescent="0.25">
      <c r="A25" s="46" t="s">
        <v>73</v>
      </c>
      <c r="B25" s="231">
        <v>39.016728391814254</v>
      </c>
      <c r="C25" s="231">
        <v>126.63907105746264</v>
      </c>
      <c r="D25" s="231">
        <v>119.57805739544138</v>
      </c>
      <c r="E25" s="231">
        <v>142.56044214215103</v>
      </c>
      <c r="F25" s="231">
        <v>155.187046963</v>
      </c>
      <c r="G25" s="231">
        <v>154.99905698103569</v>
      </c>
      <c r="H25" s="231">
        <v>134.91909998176985</v>
      </c>
      <c r="I25" s="231">
        <v>181.19678932133567</v>
      </c>
      <c r="J25" s="231">
        <v>169.05517858066349</v>
      </c>
      <c r="K25" s="231">
        <v>222.05794672990353</v>
      </c>
      <c r="L25" s="231">
        <v>208.51200102042108</v>
      </c>
      <c r="M25" s="231">
        <v>206.08784518132353</v>
      </c>
      <c r="N25" s="231">
        <v>153.30428267916454</v>
      </c>
      <c r="O25" s="231">
        <v>138.09939338869484</v>
      </c>
      <c r="P25" s="231">
        <v>187.3321378694454</v>
      </c>
      <c r="Q25" s="231">
        <v>234.89487355977494</v>
      </c>
      <c r="R25" s="231">
        <v>210.43863848057362</v>
      </c>
      <c r="S25" s="231">
        <v>213.25304175232208</v>
      </c>
      <c r="T25" s="231">
        <v>233.23683546876268</v>
      </c>
      <c r="U25" s="231">
        <v>241.18584628489444</v>
      </c>
      <c r="V25" s="231">
        <v>182.97057288091838</v>
      </c>
      <c r="W25" s="231">
        <v>205.48657492840346</v>
      </c>
    </row>
    <row r="26" spans="1:23" ht="12" customHeight="1" x14ac:dyDescent="0.25">
      <c r="A26" s="46" t="s">
        <v>79</v>
      </c>
      <c r="B26" s="231">
        <v>10.624759651156943</v>
      </c>
      <c r="C26" s="231">
        <v>11.268979340696776</v>
      </c>
      <c r="D26" s="231">
        <v>15.192707105374645</v>
      </c>
      <c r="E26" s="231">
        <v>95.598778750305996</v>
      </c>
      <c r="F26" s="231">
        <v>59.797451733868222</v>
      </c>
      <c r="G26" s="231">
        <v>51.574427817116515</v>
      </c>
      <c r="H26" s="231">
        <v>41.72894322750345</v>
      </c>
      <c r="I26" s="231">
        <v>39.159691704722867</v>
      </c>
      <c r="J26" s="231">
        <v>44.46224141414244</v>
      </c>
      <c r="K26" s="231">
        <v>53.000663470897692</v>
      </c>
      <c r="L26" s="231">
        <v>68.740654705567351</v>
      </c>
      <c r="M26" s="231">
        <v>68.276131007170505</v>
      </c>
      <c r="N26" s="231">
        <v>102.05501770004683</v>
      </c>
      <c r="O26" s="231">
        <v>95.015266376901081</v>
      </c>
      <c r="P26" s="231">
        <v>80.411349110152813</v>
      </c>
      <c r="Q26" s="231">
        <v>100.33727962725982</v>
      </c>
      <c r="R26" s="231">
        <v>84.841565836473634</v>
      </c>
      <c r="S26" s="231">
        <v>89.887427734110204</v>
      </c>
      <c r="T26" s="231">
        <v>40.728930038104501</v>
      </c>
      <c r="U26" s="231">
        <v>46.151504000394468</v>
      </c>
      <c r="V26" s="231">
        <v>42.930207574265907</v>
      </c>
      <c r="W26" s="231">
        <v>45.933456823074813</v>
      </c>
    </row>
    <row r="27" spans="1:23" ht="12" customHeight="1" x14ac:dyDescent="0.25">
      <c r="A27" s="39" t="s">
        <v>99</v>
      </c>
      <c r="B27" s="230">
        <f t="shared" ref="B27:W27" si="3">SUM(B28:B37)</f>
        <v>1109.9535317362167</v>
      </c>
      <c r="C27" s="230">
        <f t="shared" si="3"/>
        <v>1046.7141634055204</v>
      </c>
      <c r="D27" s="230">
        <f t="shared" si="3"/>
        <v>1045.6794535394997</v>
      </c>
      <c r="E27" s="230">
        <f t="shared" si="3"/>
        <v>1078.109867365391</v>
      </c>
      <c r="F27" s="230">
        <f t="shared" si="3"/>
        <v>1028.5610479067129</v>
      </c>
      <c r="G27" s="230">
        <f t="shared" si="3"/>
        <v>1078.7244309782855</v>
      </c>
      <c r="H27" s="230">
        <f t="shared" si="3"/>
        <v>1119.3432651807743</v>
      </c>
      <c r="I27" s="230">
        <f t="shared" si="3"/>
        <v>1141.4214657449841</v>
      </c>
      <c r="J27" s="230">
        <f t="shared" si="3"/>
        <v>1143.4069320818451</v>
      </c>
      <c r="K27" s="230">
        <f t="shared" si="3"/>
        <v>922.98162317926381</v>
      </c>
      <c r="L27" s="230">
        <f t="shared" si="3"/>
        <v>1025.7903542806798</v>
      </c>
      <c r="M27" s="230">
        <f t="shared" si="3"/>
        <v>1043.4763916275945</v>
      </c>
      <c r="N27" s="230">
        <f t="shared" si="3"/>
        <v>1042.3586347139421</v>
      </c>
      <c r="O27" s="230">
        <f t="shared" si="3"/>
        <v>1057.2557020104148</v>
      </c>
      <c r="P27" s="230">
        <f t="shared" si="3"/>
        <v>1094.3877892628213</v>
      </c>
      <c r="Q27" s="230">
        <f t="shared" si="3"/>
        <v>1065.5925508494192</v>
      </c>
      <c r="R27" s="230">
        <f t="shared" si="3"/>
        <v>1104.6317464118702</v>
      </c>
      <c r="S27" s="230">
        <f t="shared" si="3"/>
        <v>1157.1216965641793</v>
      </c>
      <c r="T27" s="230">
        <f t="shared" si="3"/>
        <v>1208.6880327517024</v>
      </c>
      <c r="U27" s="230">
        <f t="shared" si="3"/>
        <v>1119.9137035228614</v>
      </c>
      <c r="V27" s="230">
        <f t="shared" si="3"/>
        <v>1021.4368663068501</v>
      </c>
      <c r="W27" s="230">
        <f t="shared" si="3"/>
        <v>1127.7608786551509</v>
      </c>
    </row>
    <row r="28" spans="1:23" ht="12" customHeight="1" x14ac:dyDescent="0.25">
      <c r="A28" s="18" t="s">
        <v>30</v>
      </c>
      <c r="B28" s="232">
        <v>174.14833633832785</v>
      </c>
      <c r="C28" s="232">
        <v>168.33453389927274</v>
      </c>
      <c r="D28" s="232">
        <v>151.53872268345282</v>
      </c>
      <c r="E28" s="232">
        <v>174.28125112010568</v>
      </c>
      <c r="F28" s="232">
        <v>166.27816695067409</v>
      </c>
      <c r="G28" s="232">
        <v>177.70989683119947</v>
      </c>
      <c r="H28" s="232">
        <v>177.68040509270654</v>
      </c>
      <c r="I28" s="232">
        <v>166.86865139893473</v>
      </c>
      <c r="J28" s="232">
        <v>167.72477630730165</v>
      </c>
      <c r="K28" s="232">
        <v>144.08881881431316</v>
      </c>
      <c r="L28" s="232">
        <v>143.05141457614243</v>
      </c>
      <c r="M28" s="232">
        <v>143.06493174492067</v>
      </c>
      <c r="N28" s="232">
        <v>132.94388456703641</v>
      </c>
      <c r="O28" s="232">
        <v>121.47023234927391</v>
      </c>
      <c r="P28" s="232">
        <v>122.59448666767229</v>
      </c>
      <c r="Q28" s="232">
        <v>117.7040674513068</v>
      </c>
      <c r="R28" s="232">
        <v>103.82911055156541</v>
      </c>
      <c r="S28" s="232">
        <v>109.86576443675013</v>
      </c>
      <c r="T28" s="232">
        <v>120.35289909129476</v>
      </c>
      <c r="U28" s="232">
        <v>106.39521100648865</v>
      </c>
      <c r="V28" s="232">
        <v>98.000739530927632</v>
      </c>
      <c r="W28" s="232">
        <v>106.81167253865142</v>
      </c>
    </row>
    <row r="29" spans="1:23" ht="12" customHeight="1" x14ac:dyDescent="0.25">
      <c r="A29" s="18" t="s">
        <v>40</v>
      </c>
      <c r="B29" s="232">
        <v>10.984582783000819</v>
      </c>
      <c r="C29" s="232">
        <v>27.25842685208822</v>
      </c>
      <c r="D29" s="232">
        <v>26.875432312222419</v>
      </c>
      <c r="E29" s="232">
        <v>26.45860212003479</v>
      </c>
      <c r="F29" s="232">
        <v>28.892499487210571</v>
      </c>
      <c r="G29" s="232">
        <v>20.613732888213541</v>
      </c>
      <c r="H29" s="232">
        <v>26.053986362296431</v>
      </c>
      <c r="I29" s="232">
        <v>30.302207978057648</v>
      </c>
      <c r="J29" s="232">
        <v>56.806931412956033</v>
      </c>
      <c r="K29" s="232">
        <v>12.33898351362012</v>
      </c>
      <c r="L29" s="232">
        <v>19.03014256404219</v>
      </c>
      <c r="M29" s="232">
        <v>13.40392509026252</v>
      </c>
      <c r="N29" s="232">
        <v>16.562588434585209</v>
      </c>
      <c r="O29" s="232">
        <v>9.8732619145155098</v>
      </c>
      <c r="P29" s="232">
        <v>11.28657241050832</v>
      </c>
      <c r="Q29" s="232">
        <v>12.4895129742037</v>
      </c>
      <c r="R29" s="232">
        <v>18.10318212777835</v>
      </c>
      <c r="S29" s="232">
        <v>17.137251362532599</v>
      </c>
      <c r="T29" s="232">
        <v>13.298853502477121</v>
      </c>
      <c r="U29" s="232">
        <v>15.370310609375201</v>
      </c>
      <c r="V29" s="232">
        <v>12.560012613254649</v>
      </c>
      <c r="W29" s="232">
        <v>13.749069955616701</v>
      </c>
    </row>
    <row r="30" spans="1:23" ht="12" customHeight="1" x14ac:dyDescent="0.25">
      <c r="A30" s="18" t="s">
        <v>33</v>
      </c>
      <c r="B30" s="232">
        <v>2.0898698626017667</v>
      </c>
      <c r="C30" s="232">
        <v>0.94022489355760319</v>
      </c>
      <c r="D30" s="232">
        <v>5.8197904253293187</v>
      </c>
      <c r="E30" s="232">
        <v>1.6286113118511376</v>
      </c>
      <c r="F30" s="232">
        <v>0.6760776119967381</v>
      </c>
      <c r="G30" s="232">
        <v>3.898531884549651</v>
      </c>
      <c r="H30" s="232">
        <v>1.2913696357233286</v>
      </c>
      <c r="I30" s="232">
        <v>1.2795291665535418</v>
      </c>
      <c r="J30" s="232">
        <v>6.0037924790581618</v>
      </c>
      <c r="K30" s="232">
        <v>6.2215786563351827</v>
      </c>
      <c r="L30" s="232">
        <v>0.88134699179189413</v>
      </c>
      <c r="M30" s="232">
        <v>0.54644555963349195</v>
      </c>
      <c r="N30" s="232">
        <v>1.3917464969234312</v>
      </c>
      <c r="O30" s="232">
        <v>1.3829651523141711</v>
      </c>
      <c r="P30" s="232">
        <v>1.0635749208953844</v>
      </c>
      <c r="Q30" s="232">
        <v>1.0626958331639689</v>
      </c>
      <c r="R30" s="232">
        <v>0.81189846687893863</v>
      </c>
      <c r="S30" s="232">
        <v>1.9195544113532299</v>
      </c>
      <c r="T30" s="232">
        <v>1.1301073522261043</v>
      </c>
      <c r="U30" s="232">
        <v>1.1453419622505452</v>
      </c>
      <c r="V30" s="232">
        <v>1.6580367932185436</v>
      </c>
      <c r="W30" s="232">
        <v>1.6755475840720417</v>
      </c>
    </row>
    <row r="31" spans="1:23" ht="12" customHeight="1" x14ac:dyDescent="0.25">
      <c r="A31" s="18" t="s">
        <v>83</v>
      </c>
      <c r="B31" s="232">
        <v>8.6892751116161246</v>
      </c>
      <c r="C31" s="232">
        <v>6.7350193568088361</v>
      </c>
      <c r="D31" s="232">
        <v>6.6335417419646427</v>
      </c>
      <c r="E31" s="232">
        <v>7.2142186309983334</v>
      </c>
      <c r="F31" s="232">
        <v>12.51601239878959</v>
      </c>
      <c r="G31" s="232">
        <v>6.1014483955853134</v>
      </c>
      <c r="H31" s="232">
        <v>5.5120694141405036</v>
      </c>
      <c r="I31" s="232">
        <v>6.7842105889441022</v>
      </c>
      <c r="J31" s="232">
        <v>6.1824520475930775</v>
      </c>
      <c r="K31" s="232">
        <v>5.2765807206570425</v>
      </c>
      <c r="L31" s="232">
        <v>5.3705681588510181</v>
      </c>
      <c r="M31" s="232">
        <v>5.7920610284980629</v>
      </c>
      <c r="N31" s="232">
        <v>5.7739625906782068</v>
      </c>
      <c r="O31" s="232">
        <v>4.0735562379265469</v>
      </c>
      <c r="P31" s="232">
        <v>5.0128763415879831</v>
      </c>
      <c r="Q31" s="232">
        <v>4.1220417109989373</v>
      </c>
      <c r="R31" s="232">
        <v>3.5808041199611047</v>
      </c>
      <c r="S31" s="232">
        <v>6.4892204556302184</v>
      </c>
      <c r="T31" s="232">
        <v>7.1305968244547149</v>
      </c>
      <c r="U31" s="232">
        <v>4.4348383542667076</v>
      </c>
      <c r="V31" s="232">
        <v>4.42520245585919</v>
      </c>
      <c r="W31" s="232">
        <v>4.5078579715076827</v>
      </c>
    </row>
    <row r="32" spans="1:23" ht="12" customHeight="1" x14ac:dyDescent="0.25">
      <c r="A32" s="18" t="s">
        <v>70</v>
      </c>
      <c r="B32" s="232">
        <v>11.218795464126405</v>
      </c>
      <c r="C32" s="232">
        <v>33.324564912500556</v>
      </c>
      <c r="D32" s="232">
        <v>33.477504336357619</v>
      </c>
      <c r="E32" s="232">
        <v>40.385829159380499</v>
      </c>
      <c r="F32" s="232">
        <v>23.34659738226571</v>
      </c>
      <c r="G32" s="232">
        <v>35.048028443509871</v>
      </c>
      <c r="H32" s="232">
        <v>38.017031367452041</v>
      </c>
      <c r="I32" s="232">
        <v>41.573334584857278</v>
      </c>
      <c r="J32" s="232">
        <v>40.669917737955998</v>
      </c>
      <c r="K32" s="232">
        <v>13.483906519359756</v>
      </c>
      <c r="L32" s="232">
        <v>11.108360842561945</v>
      </c>
      <c r="M32" s="232">
        <v>6.0246806574632048</v>
      </c>
      <c r="N32" s="232">
        <v>14.873680055497282</v>
      </c>
      <c r="O32" s="232">
        <v>0</v>
      </c>
      <c r="P32" s="232">
        <v>0.42887174827573615</v>
      </c>
      <c r="Q32" s="232">
        <v>0.42497930543847695</v>
      </c>
      <c r="R32" s="232">
        <v>0</v>
      </c>
      <c r="S32" s="232">
        <v>0</v>
      </c>
      <c r="T32" s="232">
        <v>26.133122718203335</v>
      </c>
      <c r="U32" s="232">
        <v>25.498949100870014</v>
      </c>
      <c r="V32" s="232">
        <v>27.457309178802998</v>
      </c>
      <c r="W32" s="232">
        <v>29.221822581957056</v>
      </c>
    </row>
    <row r="33" spans="1:23" ht="12" customHeight="1" x14ac:dyDescent="0.25">
      <c r="A33" s="18" t="s">
        <v>34</v>
      </c>
      <c r="B33" s="232">
        <v>0</v>
      </c>
      <c r="C33" s="232">
        <v>16.887811562119339</v>
      </c>
      <c r="D33" s="232">
        <v>15.513958429825022</v>
      </c>
      <c r="E33" s="232">
        <v>11.109283481747962</v>
      </c>
      <c r="F33" s="232">
        <v>18.824801863953727</v>
      </c>
      <c r="G33" s="232">
        <v>15.51407941061191</v>
      </c>
      <c r="H33" s="232">
        <v>13.781261559509698</v>
      </c>
      <c r="I33" s="232">
        <v>5.0061532199784589</v>
      </c>
      <c r="J33" s="232">
        <v>6.1507843852213249</v>
      </c>
      <c r="K33" s="232">
        <v>9.8755374613418372</v>
      </c>
      <c r="L33" s="232">
        <v>8.9149875560977812</v>
      </c>
      <c r="M33" s="232">
        <v>14.47495185301573</v>
      </c>
      <c r="N33" s="232">
        <v>18.328324213895112</v>
      </c>
      <c r="O33" s="232">
        <v>16.979245990284813</v>
      </c>
      <c r="P33" s="232">
        <v>18.717636993612608</v>
      </c>
      <c r="Q33" s="232">
        <v>19.21142531538791</v>
      </c>
      <c r="R33" s="232">
        <v>23.172204429444619</v>
      </c>
      <c r="S33" s="232">
        <v>20.635375886600965</v>
      </c>
      <c r="T33" s="232">
        <v>21.612123022527577</v>
      </c>
      <c r="U33" s="232">
        <v>23.788625430500023</v>
      </c>
      <c r="V33" s="232">
        <v>24.140245454781567</v>
      </c>
      <c r="W33" s="232">
        <v>27.143171590802105</v>
      </c>
    </row>
    <row r="34" spans="1:23" ht="12" customHeight="1" x14ac:dyDescent="0.25">
      <c r="A34" s="18" t="s">
        <v>72</v>
      </c>
      <c r="B34" s="232">
        <v>330.21899870052255</v>
      </c>
      <c r="C34" s="232">
        <v>305.47949799836567</v>
      </c>
      <c r="D34" s="232">
        <v>357.74032397008966</v>
      </c>
      <c r="E34" s="232">
        <v>297.84370644668218</v>
      </c>
      <c r="F34" s="232">
        <v>240.32124777858567</v>
      </c>
      <c r="G34" s="232">
        <v>285.13491098052788</v>
      </c>
      <c r="H34" s="232">
        <v>268.06112938813305</v>
      </c>
      <c r="I34" s="232">
        <v>283.67240196110902</v>
      </c>
      <c r="J34" s="232">
        <v>256.41984907155404</v>
      </c>
      <c r="K34" s="232">
        <v>206.94494626851312</v>
      </c>
      <c r="L34" s="232">
        <v>253.27411799951796</v>
      </c>
      <c r="M34" s="232">
        <v>270.94240999424534</v>
      </c>
      <c r="N34" s="232">
        <v>256.87458535566913</v>
      </c>
      <c r="O34" s="232">
        <v>257.39804436471428</v>
      </c>
      <c r="P34" s="232">
        <v>252.47864196307623</v>
      </c>
      <c r="Q34" s="232">
        <v>243.78480947996715</v>
      </c>
      <c r="R34" s="232">
        <v>244.81709214375917</v>
      </c>
      <c r="S34" s="232">
        <v>270.96221164977209</v>
      </c>
      <c r="T34" s="232">
        <v>262.74819732439221</v>
      </c>
      <c r="U34" s="232">
        <v>242.95253106777292</v>
      </c>
      <c r="V34" s="232">
        <v>237.58871634671411</v>
      </c>
      <c r="W34" s="232">
        <v>251.65402349384098</v>
      </c>
    </row>
    <row r="35" spans="1:23" ht="12" customHeight="1" x14ac:dyDescent="0.25">
      <c r="A35" s="18" t="s">
        <v>36</v>
      </c>
      <c r="B35" s="232">
        <v>145.76004986635419</v>
      </c>
      <c r="C35" s="232">
        <v>143.68549068617415</v>
      </c>
      <c r="D35" s="232">
        <v>153.6996961622464</v>
      </c>
      <c r="E35" s="232">
        <v>171.25640856884451</v>
      </c>
      <c r="F35" s="232">
        <v>166.83093025428172</v>
      </c>
      <c r="G35" s="232">
        <v>161.60406217763799</v>
      </c>
      <c r="H35" s="232">
        <v>183.32557915594992</v>
      </c>
      <c r="I35" s="232">
        <v>188.58408935152565</v>
      </c>
      <c r="J35" s="232">
        <v>162.8803316121427</v>
      </c>
      <c r="K35" s="232">
        <v>156.94177514649618</v>
      </c>
      <c r="L35" s="232">
        <v>184.14336329017638</v>
      </c>
      <c r="M35" s="232">
        <v>179.89063555629849</v>
      </c>
      <c r="N35" s="232">
        <v>169.31419371868378</v>
      </c>
      <c r="O35" s="232">
        <v>172.63236962623063</v>
      </c>
      <c r="P35" s="232">
        <v>187.65816581335699</v>
      </c>
      <c r="Q35" s="232">
        <v>181.90160941532667</v>
      </c>
      <c r="R35" s="232">
        <v>196.66461656366354</v>
      </c>
      <c r="S35" s="232">
        <v>199.75424624709629</v>
      </c>
      <c r="T35" s="232">
        <v>207.36987176144743</v>
      </c>
      <c r="U35" s="232">
        <v>161.92459259434892</v>
      </c>
      <c r="V35" s="232">
        <v>136.52687286361223</v>
      </c>
      <c r="W35" s="232">
        <v>187.94742896544335</v>
      </c>
    </row>
    <row r="36" spans="1:23" ht="12" customHeight="1" x14ac:dyDescent="0.25">
      <c r="A36" s="18" t="s">
        <v>73</v>
      </c>
      <c r="B36" s="232">
        <v>101.91247755286645</v>
      </c>
      <c r="C36" s="232">
        <v>8.1283722511001546</v>
      </c>
      <c r="D36" s="232">
        <v>3.2460852379640741</v>
      </c>
      <c r="E36" s="232">
        <v>0.34223045813695169</v>
      </c>
      <c r="F36" s="232">
        <v>0.21980870139031197</v>
      </c>
      <c r="G36" s="232">
        <v>1.5600056968161682</v>
      </c>
      <c r="H36" s="232">
        <v>0.89396093875783822</v>
      </c>
      <c r="I36" s="232">
        <v>0.54856740771096912</v>
      </c>
      <c r="J36" s="232">
        <v>0.52537340472686489</v>
      </c>
      <c r="K36" s="232">
        <v>0.49866260373009896</v>
      </c>
      <c r="L36" s="232">
        <v>0.51198508161734657</v>
      </c>
      <c r="M36" s="232">
        <v>0.62482635535964093</v>
      </c>
      <c r="N36" s="232">
        <v>0.76347109080167541</v>
      </c>
      <c r="O36" s="232">
        <v>48.561897738378484</v>
      </c>
      <c r="P36" s="232">
        <v>50.2848021747376</v>
      </c>
      <c r="Q36" s="232">
        <v>69.992574345723469</v>
      </c>
      <c r="R36" s="232">
        <v>74.822817748079132</v>
      </c>
      <c r="S36" s="232">
        <v>75.816697054380796</v>
      </c>
      <c r="T36" s="232">
        <v>70.741042944597183</v>
      </c>
      <c r="U36" s="232">
        <v>80.029041058240892</v>
      </c>
      <c r="V36" s="232">
        <v>93.177882385744937</v>
      </c>
      <c r="W36" s="232">
        <v>77.56147500098443</v>
      </c>
    </row>
    <row r="37" spans="1:23" ht="12" customHeight="1" x14ac:dyDescent="0.25">
      <c r="A37" s="47" t="s">
        <v>38</v>
      </c>
      <c r="B37" s="233">
        <v>324.93114605680057</v>
      </c>
      <c r="C37" s="233">
        <v>335.94022099353305</v>
      </c>
      <c r="D37" s="233">
        <v>291.13439824004774</v>
      </c>
      <c r="E37" s="233">
        <v>347.58972606760886</v>
      </c>
      <c r="F37" s="233">
        <v>370.6549054775648</v>
      </c>
      <c r="G37" s="233">
        <v>371.53973426963381</v>
      </c>
      <c r="H37" s="233">
        <v>404.72647226610513</v>
      </c>
      <c r="I37" s="233">
        <v>416.80232008731258</v>
      </c>
      <c r="J37" s="233">
        <v>440.04272362333518</v>
      </c>
      <c r="K37" s="233">
        <v>367.31083347489738</v>
      </c>
      <c r="L37" s="233">
        <v>399.50406721988088</v>
      </c>
      <c r="M37" s="233">
        <v>408.71152378789731</v>
      </c>
      <c r="N37" s="233">
        <v>425.53219819017187</v>
      </c>
      <c r="O37" s="233">
        <v>424.88412863677644</v>
      </c>
      <c r="P37" s="233">
        <v>444.86216022909821</v>
      </c>
      <c r="Q37" s="233">
        <v>414.89883501790223</v>
      </c>
      <c r="R37" s="233">
        <v>438.83002026073979</v>
      </c>
      <c r="S37" s="233">
        <v>454.54137506006288</v>
      </c>
      <c r="T37" s="233">
        <v>478.17121821008175</v>
      </c>
      <c r="U37" s="233">
        <v>458.37426233874771</v>
      </c>
      <c r="V37" s="233">
        <v>385.90184868393425</v>
      </c>
      <c r="W37" s="233">
        <v>427.48880897227536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0.99999999999999989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7.0002816665548249E-3</v>
      </c>
      <c r="C42" s="235">
        <f t="shared" si="5"/>
        <v>6.1856574134426844E-3</v>
      </c>
      <c r="D42" s="235">
        <f t="shared" si="5"/>
        <v>6.0377399001911398E-3</v>
      </c>
      <c r="E42" s="235">
        <f t="shared" si="5"/>
        <v>5.6479389716146671E-3</v>
      </c>
      <c r="F42" s="235">
        <f t="shared" si="5"/>
        <v>5.7633354881124633E-3</v>
      </c>
      <c r="G42" s="235">
        <f t="shared" si="5"/>
        <v>6.1325578016910229E-3</v>
      </c>
      <c r="H42" s="235">
        <f t="shared" si="5"/>
        <v>6.3896653070941063E-3</v>
      </c>
      <c r="I42" s="235">
        <f t="shared" si="5"/>
        <v>6.6615001503967054E-3</v>
      </c>
      <c r="J42" s="235">
        <f t="shared" si="5"/>
        <v>6.7787591548264447E-3</v>
      </c>
      <c r="K42" s="235">
        <f t="shared" si="5"/>
        <v>6.9822699911524389E-3</v>
      </c>
      <c r="L42" s="235">
        <f t="shared" si="5"/>
        <v>6.5843625490881194E-3</v>
      </c>
      <c r="M42" s="235">
        <f t="shared" si="5"/>
        <v>6.8343065339454912E-3</v>
      </c>
      <c r="N42" s="235">
        <f t="shared" si="5"/>
        <v>6.7418654040057643E-3</v>
      </c>
      <c r="O42" s="235">
        <f t="shared" si="5"/>
        <v>6.8487210986529134E-3</v>
      </c>
      <c r="P42" s="235">
        <f t="shared" si="5"/>
        <v>7.3092502138571722E-3</v>
      </c>
      <c r="Q42" s="235">
        <f t="shared" si="5"/>
        <v>6.9174339365920962E-3</v>
      </c>
      <c r="R42" s="235">
        <f t="shared" si="5"/>
        <v>7.2768006954345753E-3</v>
      </c>
      <c r="S42" s="235">
        <f t="shared" si="5"/>
        <v>7.1868756282608692E-3</v>
      </c>
      <c r="T42" s="235">
        <f t="shared" si="5"/>
        <v>7.2558058143667257E-3</v>
      </c>
      <c r="U42" s="235">
        <f t="shared" si="5"/>
        <v>7.2203768198086356E-3</v>
      </c>
      <c r="V42" s="235">
        <f t="shared" si="5"/>
        <v>7.0884922195058727E-3</v>
      </c>
      <c r="W42" s="235">
        <f t="shared" si="5"/>
        <v>7.0282413490825044E-3</v>
      </c>
    </row>
    <row r="43" spans="1:23" ht="12" customHeight="1" x14ac:dyDescent="0.25">
      <c r="A43" s="202" t="s">
        <v>93</v>
      </c>
      <c r="B43" s="235">
        <f t="shared" ref="B43:W43" si="6">IF(B7=0,0,B7/B$5)</f>
        <v>3.043558932609893E-3</v>
      </c>
      <c r="C43" s="235">
        <f t="shared" si="6"/>
        <v>2.4376293226294182E-3</v>
      </c>
      <c r="D43" s="235">
        <f t="shared" si="6"/>
        <v>2.7086945647674136E-3</v>
      </c>
      <c r="E43" s="235">
        <f t="shared" si="6"/>
        <v>2.6532166677022797E-3</v>
      </c>
      <c r="F43" s="235">
        <f t="shared" si="6"/>
        <v>2.6892124739065068E-3</v>
      </c>
      <c r="G43" s="235">
        <f t="shared" si="6"/>
        <v>2.9892888914231693E-3</v>
      </c>
      <c r="H43" s="235">
        <f t="shared" si="6"/>
        <v>3.180473768710793E-3</v>
      </c>
      <c r="I43" s="235">
        <f t="shared" si="6"/>
        <v>3.2086678609364143E-3</v>
      </c>
      <c r="J43" s="235">
        <f t="shared" si="6"/>
        <v>3.1260505833736142E-3</v>
      </c>
      <c r="K43" s="235">
        <f t="shared" si="6"/>
        <v>3.1681489425916028E-3</v>
      </c>
      <c r="L43" s="235">
        <f t="shared" si="6"/>
        <v>2.4448366741449544E-3</v>
      </c>
      <c r="M43" s="235">
        <f t="shared" si="6"/>
        <v>2.600087250134608E-3</v>
      </c>
      <c r="N43" s="235">
        <f t="shared" si="6"/>
        <v>3.1410408735450756E-3</v>
      </c>
      <c r="O43" s="235">
        <f t="shared" si="6"/>
        <v>3.1093562347751231E-3</v>
      </c>
      <c r="P43" s="235">
        <f t="shared" si="6"/>
        <v>3.1135793614859471E-3</v>
      </c>
      <c r="Q43" s="235">
        <f t="shared" si="6"/>
        <v>3.0385512468392955E-3</v>
      </c>
      <c r="R43" s="235">
        <f t="shared" si="6"/>
        <v>3.0597685265280534E-3</v>
      </c>
      <c r="S43" s="235">
        <f t="shared" si="6"/>
        <v>2.8412495282570732E-3</v>
      </c>
      <c r="T43" s="235">
        <f t="shared" si="6"/>
        <v>2.7498554590271295E-3</v>
      </c>
      <c r="U43" s="235">
        <f t="shared" si="6"/>
        <v>2.7664827253105241E-3</v>
      </c>
      <c r="V43" s="235">
        <f t="shared" si="6"/>
        <v>2.9227165510342071E-3</v>
      </c>
      <c r="W43" s="235">
        <f t="shared" si="6"/>
        <v>3.0053807194939442E-3</v>
      </c>
    </row>
    <row r="44" spans="1:23" ht="12" customHeight="1" x14ac:dyDescent="0.25">
      <c r="A44" s="202" t="s">
        <v>94</v>
      </c>
      <c r="B44" s="235">
        <f t="shared" ref="B44:W44" si="7">IF(B8=0,0,B8/B$5)</f>
        <v>3.3871258980926737E-2</v>
      </c>
      <c r="C44" s="235">
        <f t="shared" si="7"/>
        <v>3.2373781360785073E-2</v>
      </c>
      <c r="D44" s="235">
        <f t="shared" si="7"/>
        <v>3.3571135155268113E-2</v>
      </c>
      <c r="E44" s="235">
        <f t="shared" si="7"/>
        <v>3.4323569043996152E-2</v>
      </c>
      <c r="F44" s="235">
        <f t="shared" si="7"/>
        <v>3.5829897727595261E-2</v>
      </c>
      <c r="G44" s="235">
        <f t="shared" si="7"/>
        <v>3.6350393573597803E-2</v>
      </c>
      <c r="H44" s="235">
        <f t="shared" si="7"/>
        <v>3.8696742368808032E-2</v>
      </c>
      <c r="I44" s="235">
        <f t="shared" si="7"/>
        <v>3.9266971669198292E-2</v>
      </c>
      <c r="J44" s="235">
        <f t="shared" si="7"/>
        <v>3.7728954014786771E-2</v>
      </c>
      <c r="K44" s="235">
        <f t="shared" si="7"/>
        <v>3.9431534253876348E-2</v>
      </c>
      <c r="L44" s="235">
        <f t="shared" si="7"/>
        <v>3.5074613280406515E-2</v>
      </c>
      <c r="M44" s="235">
        <f t="shared" si="7"/>
        <v>3.6307077904903888E-2</v>
      </c>
      <c r="N44" s="235">
        <f t="shared" si="7"/>
        <v>3.9280588033188929E-2</v>
      </c>
      <c r="O44" s="235">
        <f t="shared" si="7"/>
        <v>4.0170438057417941E-2</v>
      </c>
      <c r="P44" s="235">
        <f t="shared" si="7"/>
        <v>3.9204662747486275E-2</v>
      </c>
      <c r="Q44" s="235">
        <f t="shared" si="7"/>
        <v>3.7626271646547665E-2</v>
      </c>
      <c r="R44" s="235">
        <f t="shared" si="7"/>
        <v>3.8340755257790037E-2</v>
      </c>
      <c r="S44" s="235">
        <f t="shared" si="7"/>
        <v>3.7329464737048748E-2</v>
      </c>
      <c r="T44" s="235">
        <f t="shared" si="7"/>
        <v>3.6066489004654402E-2</v>
      </c>
      <c r="U44" s="235">
        <f t="shared" si="7"/>
        <v>3.6198307949743921E-2</v>
      </c>
      <c r="V44" s="235">
        <f t="shared" si="7"/>
        <v>3.5560765066554596E-2</v>
      </c>
      <c r="W44" s="235">
        <f t="shared" si="7"/>
        <v>3.6486299029146858E-2</v>
      </c>
    </row>
    <row r="45" spans="1:23" ht="12" customHeight="1" x14ac:dyDescent="0.25">
      <c r="A45" s="202" t="s">
        <v>95</v>
      </c>
      <c r="B45" s="235">
        <f t="shared" ref="B45:W45" si="8">IF(B9=0,0,B9/B$5)</f>
        <v>1.8811556766335075E-2</v>
      </c>
      <c r="C45" s="235">
        <f t="shared" si="8"/>
        <v>1.5509471252572793E-2</v>
      </c>
      <c r="D45" s="235">
        <f t="shared" si="8"/>
        <v>1.779030956664876E-2</v>
      </c>
      <c r="E45" s="235">
        <f t="shared" si="8"/>
        <v>1.7059304321025419E-2</v>
      </c>
      <c r="F45" s="235">
        <f t="shared" si="8"/>
        <v>1.767987232756834E-2</v>
      </c>
      <c r="G45" s="235">
        <f t="shared" si="8"/>
        <v>1.9368892099632145E-2</v>
      </c>
      <c r="H45" s="235">
        <f t="shared" si="8"/>
        <v>2.0273551506727987E-2</v>
      </c>
      <c r="I45" s="235">
        <f t="shared" si="8"/>
        <v>2.0506671135719197E-2</v>
      </c>
      <c r="J45" s="235">
        <f t="shared" si="8"/>
        <v>1.9597448866775845E-2</v>
      </c>
      <c r="K45" s="235">
        <f t="shared" si="8"/>
        <v>2.0589602948425836E-2</v>
      </c>
      <c r="L45" s="235">
        <f t="shared" si="8"/>
        <v>1.4621054717827054E-2</v>
      </c>
      <c r="M45" s="235">
        <f t="shared" si="8"/>
        <v>1.54652615922584E-2</v>
      </c>
      <c r="N45" s="235">
        <f t="shared" si="8"/>
        <v>1.9056223083291361E-2</v>
      </c>
      <c r="O45" s="235">
        <f t="shared" si="8"/>
        <v>1.8503879549905324E-2</v>
      </c>
      <c r="P45" s="235">
        <f t="shared" si="8"/>
        <v>1.7974122777727631E-2</v>
      </c>
      <c r="Q45" s="235">
        <f t="shared" si="8"/>
        <v>1.8053793489518116E-2</v>
      </c>
      <c r="R45" s="235">
        <f t="shared" si="8"/>
        <v>1.7955596857280737E-2</v>
      </c>
      <c r="S45" s="235">
        <f t="shared" si="8"/>
        <v>1.6581203595720156E-2</v>
      </c>
      <c r="T45" s="235">
        <f t="shared" si="8"/>
        <v>1.5434224019885995E-2</v>
      </c>
      <c r="U45" s="235">
        <f t="shared" si="8"/>
        <v>1.6160271853530288E-2</v>
      </c>
      <c r="V45" s="235">
        <f t="shared" si="8"/>
        <v>1.7415106665211171E-2</v>
      </c>
      <c r="W45" s="235">
        <f t="shared" si="8"/>
        <v>1.7984456070548556E-2</v>
      </c>
    </row>
    <row r="46" spans="1:23" ht="12" customHeight="1" x14ac:dyDescent="0.25">
      <c r="A46" s="202" t="s">
        <v>96</v>
      </c>
      <c r="B46" s="235">
        <f t="shared" ref="B46:W46" si="9">IF(B10=0,0,B10/B$5)</f>
        <v>2.1038993014920876E-2</v>
      </c>
      <c r="C46" s="235">
        <f t="shared" si="9"/>
        <v>2.1391970022049074E-2</v>
      </c>
      <c r="D46" s="235">
        <f t="shared" si="9"/>
        <v>2.1436553740377246E-2</v>
      </c>
      <c r="E46" s="235">
        <f t="shared" si="9"/>
        <v>1.9366475340359592E-2</v>
      </c>
      <c r="F46" s="235">
        <f t="shared" si="9"/>
        <v>1.8892487595822693E-2</v>
      </c>
      <c r="G46" s="235">
        <f t="shared" si="9"/>
        <v>1.8412995288790257E-2</v>
      </c>
      <c r="H46" s="235">
        <f t="shared" si="9"/>
        <v>1.7753517180247879E-2</v>
      </c>
      <c r="I46" s="235">
        <f t="shared" si="9"/>
        <v>1.8181743091829579E-2</v>
      </c>
      <c r="J46" s="235">
        <f t="shared" si="9"/>
        <v>1.8342678017848162E-2</v>
      </c>
      <c r="K46" s="235">
        <f t="shared" si="9"/>
        <v>1.8801093775718439E-2</v>
      </c>
      <c r="L46" s="235">
        <f t="shared" si="9"/>
        <v>1.839002052863465E-2</v>
      </c>
      <c r="M46" s="235">
        <f t="shared" si="9"/>
        <v>1.8789887148948008E-2</v>
      </c>
      <c r="N46" s="235">
        <f t="shared" si="9"/>
        <v>1.80204296954494E-2</v>
      </c>
      <c r="O46" s="235">
        <f t="shared" si="9"/>
        <v>1.6411883293394054E-2</v>
      </c>
      <c r="P46" s="235">
        <f t="shared" si="9"/>
        <v>1.7845643548372505E-2</v>
      </c>
      <c r="Q46" s="235">
        <f t="shared" si="9"/>
        <v>1.7655442382589814E-2</v>
      </c>
      <c r="R46" s="235">
        <f t="shared" si="9"/>
        <v>2.1799819891588926E-2</v>
      </c>
      <c r="S46" s="235">
        <f t="shared" si="9"/>
        <v>2.166242629681089E-2</v>
      </c>
      <c r="T46" s="235">
        <f t="shared" si="9"/>
        <v>2.2302494904460044E-2</v>
      </c>
      <c r="U46" s="235">
        <f t="shared" si="9"/>
        <v>2.3963173832351862E-2</v>
      </c>
      <c r="V46" s="235">
        <f t="shared" si="9"/>
        <v>2.2788348892579718E-2</v>
      </c>
      <c r="W46" s="235">
        <f t="shared" si="9"/>
        <v>2.2248147595358449E-2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0.26310826185313113</v>
      </c>
      <c r="C47" s="236">
        <f t="shared" si="10"/>
        <v>0.31320889339054264</v>
      </c>
      <c r="D47" s="236">
        <f t="shared" si="10"/>
        <v>0.32623696700756455</v>
      </c>
      <c r="E47" s="236">
        <f t="shared" si="10"/>
        <v>0.32331843814608507</v>
      </c>
      <c r="F47" s="236">
        <f t="shared" si="10"/>
        <v>0.31384205495623724</v>
      </c>
      <c r="G47" s="236">
        <f t="shared" si="10"/>
        <v>0.30373184522670532</v>
      </c>
      <c r="H47" s="236">
        <f t="shared" si="10"/>
        <v>0.28136492924467776</v>
      </c>
      <c r="I47" s="236">
        <f t="shared" si="10"/>
        <v>0.29014345669127961</v>
      </c>
      <c r="J47" s="236">
        <f t="shared" si="10"/>
        <v>0.29630301343271337</v>
      </c>
      <c r="K47" s="236">
        <f t="shared" si="10"/>
        <v>0.32990302072911404</v>
      </c>
      <c r="L47" s="236">
        <f t="shared" si="10"/>
        <v>0.30059965670505528</v>
      </c>
      <c r="M47" s="236">
        <f t="shared" si="10"/>
        <v>0.29189432199367632</v>
      </c>
      <c r="N47" s="236">
        <f t="shared" si="10"/>
        <v>0.28146742357392251</v>
      </c>
      <c r="O47" s="236">
        <f t="shared" si="10"/>
        <v>0.25512506584859529</v>
      </c>
      <c r="P47" s="236">
        <f t="shared" si="10"/>
        <v>0.26055681844950257</v>
      </c>
      <c r="Q47" s="236">
        <f t="shared" si="10"/>
        <v>0.30152001649768018</v>
      </c>
      <c r="R47" s="236">
        <f t="shared" si="10"/>
        <v>0.27558406738830271</v>
      </c>
      <c r="S47" s="236">
        <f t="shared" si="10"/>
        <v>0.27721774991628084</v>
      </c>
      <c r="T47" s="236">
        <f t="shared" si="10"/>
        <v>0.28737241297479066</v>
      </c>
      <c r="U47" s="236">
        <f t="shared" si="10"/>
        <v>0.30356128217171752</v>
      </c>
      <c r="V47" s="236">
        <f t="shared" si="10"/>
        <v>0.29671401143908377</v>
      </c>
      <c r="W47" s="236">
        <f t="shared" si="10"/>
        <v>0.28872156820831985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0.65312608878552147</v>
      </c>
      <c r="C48" s="237">
        <f t="shared" si="11"/>
        <v>0.60889259723797839</v>
      </c>
      <c r="D48" s="237">
        <f t="shared" si="11"/>
        <v>0.59221860006518268</v>
      </c>
      <c r="E48" s="237">
        <f t="shared" si="11"/>
        <v>0.59763105750921686</v>
      </c>
      <c r="F48" s="237">
        <f t="shared" si="11"/>
        <v>0.60530313943075753</v>
      </c>
      <c r="G48" s="237">
        <f t="shared" si="11"/>
        <v>0.61301402711816022</v>
      </c>
      <c r="H48" s="237">
        <f t="shared" si="11"/>
        <v>0.63234112062373349</v>
      </c>
      <c r="I48" s="237">
        <f t="shared" si="11"/>
        <v>0.62203098940064017</v>
      </c>
      <c r="J48" s="237">
        <f t="shared" si="11"/>
        <v>0.61812309592967585</v>
      </c>
      <c r="K48" s="237">
        <f t="shared" si="11"/>
        <v>0.58112432935912128</v>
      </c>
      <c r="L48" s="237">
        <f t="shared" si="11"/>
        <v>0.62228545554484338</v>
      </c>
      <c r="M48" s="237">
        <f t="shared" si="11"/>
        <v>0.62810905757613322</v>
      </c>
      <c r="N48" s="237">
        <f t="shared" si="11"/>
        <v>0.63229242933659691</v>
      </c>
      <c r="O48" s="237">
        <f t="shared" si="11"/>
        <v>0.65983065591725931</v>
      </c>
      <c r="P48" s="237">
        <f t="shared" si="11"/>
        <v>0.65399592290156794</v>
      </c>
      <c r="Q48" s="237">
        <f t="shared" si="11"/>
        <v>0.61518849080023286</v>
      </c>
      <c r="R48" s="237">
        <f t="shared" si="11"/>
        <v>0.63598319138307491</v>
      </c>
      <c r="S48" s="237">
        <f t="shared" si="11"/>
        <v>0.63718103029762152</v>
      </c>
      <c r="T48" s="237">
        <f t="shared" si="11"/>
        <v>0.62881871782281507</v>
      </c>
      <c r="U48" s="237">
        <f t="shared" si="11"/>
        <v>0.61013010464753725</v>
      </c>
      <c r="V48" s="237">
        <f t="shared" si="11"/>
        <v>0.61751055916603059</v>
      </c>
      <c r="W48" s="237">
        <f t="shared" si="11"/>
        <v>0.62452590702804978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SK: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16663.517399881162</v>
      </c>
      <c r="C5" s="225">
        <f t="shared" si="0"/>
        <v>15692.732712033183</v>
      </c>
      <c r="D5" s="225">
        <f t="shared" si="0"/>
        <v>17282.535045060045</v>
      </c>
      <c r="E5" s="225">
        <f t="shared" si="0"/>
        <v>16321.128147691164</v>
      </c>
      <c r="F5" s="225">
        <f t="shared" si="0"/>
        <v>16819.460829240939</v>
      </c>
      <c r="G5" s="225">
        <f t="shared" si="0"/>
        <v>16701.191690206451</v>
      </c>
      <c r="H5" s="225">
        <f t="shared" si="0"/>
        <v>17360.572050812647</v>
      </c>
      <c r="I5" s="225">
        <f t="shared" si="0"/>
        <v>17209.185224639165</v>
      </c>
      <c r="J5" s="225">
        <f t="shared" si="0"/>
        <v>16854.341188464285</v>
      </c>
      <c r="K5" s="225">
        <f t="shared" si="0"/>
        <v>13893.501169594225</v>
      </c>
      <c r="L5" s="225">
        <f t="shared" si="0"/>
        <v>14639.190572514723</v>
      </c>
      <c r="M5" s="225">
        <f t="shared" si="0"/>
        <v>14649.265814259667</v>
      </c>
      <c r="N5" s="225">
        <f t="shared" si="0"/>
        <v>14578.112389902977</v>
      </c>
      <c r="O5" s="225">
        <f t="shared" si="0"/>
        <v>14430.355876675814</v>
      </c>
      <c r="P5" s="225">
        <f t="shared" si="0"/>
        <v>14989.557133680628</v>
      </c>
      <c r="Q5" s="225">
        <f t="shared" si="0"/>
        <v>15145.246831890447</v>
      </c>
      <c r="R5" s="225">
        <f t="shared" si="0"/>
        <v>15660.726811270102</v>
      </c>
      <c r="S5" s="225">
        <f t="shared" si="0"/>
        <v>16334.911812056424</v>
      </c>
      <c r="T5" s="225">
        <f t="shared" si="0"/>
        <v>16922.249591351196</v>
      </c>
      <c r="U5" s="225">
        <f t="shared" si="0"/>
        <v>15097.39582637549</v>
      </c>
      <c r="V5" s="225">
        <f t="shared" si="0"/>
        <v>14302.53194006165</v>
      </c>
      <c r="W5" s="225">
        <f t="shared" si="0"/>
        <v>16539.595625870563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97.425668997671906</v>
      </c>
      <c r="C10" s="227">
        <f t="shared" si="1"/>
        <v>108.95389202962427</v>
      </c>
      <c r="D10" s="227">
        <f t="shared" si="1"/>
        <v>117.51235506182925</v>
      </c>
      <c r="E10" s="227">
        <f t="shared" si="1"/>
        <v>100.46288325976727</v>
      </c>
      <c r="F10" s="227">
        <f t="shared" si="1"/>
        <v>85.043398730323673</v>
      </c>
      <c r="G10" s="227">
        <f t="shared" si="1"/>
        <v>81.727001845361599</v>
      </c>
      <c r="H10" s="227">
        <f t="shared" si="1"/>
        <v>70.447532409739381</v>
      </c>
      <c r="I10" s="227">
        <f t="shared" si="1"/>
        <v>74.296680987131296</v>
      </c>
      <c r="J10" s="227">
        <f t="shared" si="1"/>
        <v>78.619168468893562</v>
      </c>
      <c r="K10" s="227">
        <f t="shared" si="1"/>
        <v>64.743593862868039</v>
      </c>
      <c r="L10" s="227">
        <f t="shared" si="1"/>
        <v>77.284860751281201</v>
      </c>
      <c r="M10" s="227">
        <f t="shared" si="1"/>
        <v>76.764616037165666</v>
      </c>
      <c r="N10" s="227">
        <f t="shared" si="1"/>
        <v>66.776182894032047</v>
      </c>
      <c r="O10" s="227">
        <f t="shared" si="1"/>
        <v>50.299343496497627</v>
      </c>
      <c r="P10" s="227">
        <f t="shared" si="1"/>
        <v>60.104313794968469</v>
      </c>
      <c r="Q10" s="227">
        <f t="shared" si="1"/>
        <v>66.560140170938894</v>
      </c>
      <c r="R10" s="227">
        <f t="shared" si="1"/>
        <v>82.456862759418797</v>
      </c>
      <c r="S10" s="227">
        <f t="shared" si="1"/>
        <v>89.209415454563086</v>
      </c>
      <c r="T10" s="227">
        <f t="shared" si="1"/>
        <v>100.30607578761298</v>
      </c>
      <c r="U10" s="227">
        <f t="shared" si="1"/>
        <v>101.57003319316637</v>
      </c>
      <c r="V10" s="227">
        <f t="shared" si="1"/>
        <v>86.838356352045295</v>
      </c>
      <c r="W10" s="227">
        <f t="shared" si="1"/>
        <v>85.423506425356777</v>
      </c>
      <c r="DA10" s="90"/>
    </row>
    <row r="11" spans="1:105" ht="12" customHeight="1" x14ac:dyDescent="0.25">
      <c r="A11" s="37" t="s">
        <v>83</v>
      </c>
      <c r="B11" s="228">
        <v>1.3971226104871382</v>
      </c>
      <c r="C11" s="228">
        <v>1.316346039397347</v>
      </c>
      <c r="D11" s="228">
        <v>1.3489077893548642</v>
      </c>
      <c r="E11" s="228">
        <v>1.2256573130320945</v>
      </c>
      <c r="F11" s="228">
        <v>1.392953221949945</v>
      </c>
      <c r="G11" s="228">
        <v>0.62741965155903601</v>
      </c>
      <c r="H11" s="228">
        <v>0.61563938100033555</v>
      </c>
      <c r="I11" s="228">
        <v>0.75767029847504741</v>
      </c>
      <c r="J11" s="228">
        <v>0.27841574139488501</v>
      </c>
      <c r="K11" s="228">
        <v>0.46435130395730551</v>
      </c>
      <c r="L11" s="228">
        <v>0.48539942412146586</v>
      </c>
      <c r="M11" s="228">
        <v>0.56525315857042979</v>
      </c>
      <c r="N11" s="228">
        <v>1.0426588798519214</v>
      </c>
      <c r="O11" s="228">
        <v>0.47927068573797832</v>
      </c>
      <c r="P11" s="228">
        <v>0.79873439809055991</v>
      </c>
      <c r="Q11" s="228">
        <v>0.38384406648855085</v>
      </c>
      <c r="R11" s="228">
        <v>0.33137795502944184</v>
      </c>
      <c r="S11" s="228">
        <v>0.44307584973930514</v>
      </c>
      <c r="T11" s="228">
        <v>1.4844844461567499</v>
      </c>
      <c r="U11" s="228">
        <v>1.4586191050270103</v>
      </c>
      <c r="V11" s="228">
        <v>0.28069391267004079</v>
      </c>
      <c r="W11" s="228">
        <v>0.25807491806399524</v>
      </c>
      <c r="DA11" s="69"/>
    </row>
    <row r="12" spans="1:105" ht="12" customHeight="1" x14ac:dyDescent="0.25">
      <c r="A12" s="37" t="s">
        <v>72</v>
      </c>
      <c r="B12" s="228">
        <v>96.028546387184761</v>
      </c>
      <c r="C12" s="228">
        <v>107.63754599022693</v>
      </c>
      <c r="D12" s="228">
        <v>116.16344727247439</v>
      </c>
      <c r="E12" s="228">
        <v>99.237225946735165</v>
      </c>
      <c r="F12" s="228">
        <v>83.650445508373721</v>
      </c>
      <c r="G12" s="228">
        <v>81.099582193802561</v>
      </c>
      <c r="H12" s="228">
        <v>69.831893028739046</v>
      </c>
      <c r="I12" s="228">
        <v>73.539010688656248</v>
      </c>
      <c r="J12" s="228">
        <v>78.340752727498682</v>
      </c>
      <c r="K12" s="228">
        <v>64.279242558910738</v>
      </c>
      <c r="L12" s="228">
        <v>76.799461327159733</v>
      </c>
      <c r="M12" s="228">
        <v>76.199362878595238</v>
      </c>
      <c r="N12" s="228">
        <v>65.733524014180119</v>
      </c>
      <c r="O12" s="228">
        <v>49.820072810759648</v>
      </c>
      <c r="P12" s="228">
        <v>59.30557939687791</v>
      </c>
      <c r="Q12" s="228">
        <v>66.176296104450344</v>
      </c>
      <c r="R12" s="228">
        <v>82.125484804389359</v>
      </c>
      <c r="S12" s="228">
        <v>88.766339604823784</v>
      </c>
      <c r="T12" s="228">
        <v>98.821591341456227</v>
      </c>
      <c r="U12" s="228">
        <v>100.11141408813936</v>
      </c>
      <c r="V12" s="228">
        <v>86.55766243937525</v>
      </c>
      <c r="W12" s="228">
        <v>85.16543150729278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2413.9798877337698</v>
      </c>
      <c r="C16" s="230">
        <f t="shared" si="2"/>
        <v>2386.6952471676018</v>
      </c>
      <c r="D16" s="230">
        <f t="shared" si="2"/>
        <v>2606.7645846997798</v>
      </c>
      <c r="E16" s="230">
        <f t="shared" si="2"/>
        <v>2107.1188028600545</v>
      </c>
      <c r="F16" s="230">
        <f t="shared" si="2"/>
        <v>1941.2849065922646</v>
      </c>
      <c r="G16" s="230">
        <f t="shared" si="2"/>
        <v>2020.0051657607064</v>
      </c>
      <c r="H16" s="230">
        <f t="shared" si="2"/>
        <v>1938.5452537308395</v>
      </c>
      <c r="I16" s="230">
        <f t="shared" si="2"/>
        <v>1870.900912754907</v>
      </c>
      <c r="J16" s="230">
        <f t="shared" si="2"/>
        <v>1923.9300599981761</v>
      </c>
      <c r="K16" s="230">
        <f t="shared" si="2"/>
        <v>1512.6506297249325</v>
      </c>
      <c r="L16" s="230">
        <f t="shared" si="2"/>
        <v>1200.9986706418033</v>
      </c>
      <c r="M16" s="230">
        <f t="shared" si="2"/>
        <v>1178.5293723986833</v>
      </c>
      <c r="N16" s="230">
        <f t="shared" si="2"/>
        <v>1245.974199848695</v>
      </c>
      <c r="O16" s="230">
        <f t="shared" si="2"/>
        <v>962.36605732295482</v>
      </c>
      <c r="P16" s="230">
        <f t="shared" si="2"/>
        <v>1011.2237848924084</v>
      </c>
      <c r="Q16" s="230">
        <f t="shared" si="2"/>
        <v>1078.7070225046994</v>
      </c>
      <c r="R16" s="230">
        <f t="shared" si="2"/>
        <v>1152.1062722558117</v>
      </c>
      <c r="S16" s="230">
        <f t="shared" si="2"/>
        <v>1214.9284857745306</v>
      </c>
      <c r="T16" s="230">
        <f t="shared" si="2"/>
        <v>1562.7500326829056</v>
      </c>
      <c r="U16" s="230">
        <f t="shared" si="2"/>
        <v>1465.8344821860117</v>
      </c>
      <c r="V16" s="230">
        <f t="shared" si="2"/>
        <v>1416.7937215354784</v>
      </c>
      <c r="W16" s="230">
        <f t="shared" si="2"/>
        <v>1451.7258850144126</v>
      </c>
      <c r="DA16" s="92"/>
    </row>
    <row r="17" spans="1:105" ht="12" customHeight="1" x14ac:dyDescent="0.25">
      <c r="A17" s="46" t="s">
        <v>30</v>
      </c>
      <c r="B17" s="231">
        <v>835.0402144205791</v>
      </c>
      <c r="C17" s="231">
        <v>651.66510776462883</v>
      </c>
      <c r="D17" s="231">
        <v>549.40934393095984</v>
      </c>
      <c r="E17" s="231">
        <v>520.41065834891731</v>
      </c>
      <c r="F17" s="231">
        <v>469.13396961746315</v>
      </c>
      <c r="G17" s="231">
        <v>495.96515243164521</v>
      </c>
      <c r="H17" s="231">
        <v>464.50730017489553</v>
      </c>
      <c r="I17" s="231">
        <v>407.74137975705349</v>
      </c>
      <c r="J17" s="231">
        <v>433.27172086344336</v>
      </c>
      <c r="K17" s="231">
        <v>472.4081451510981</v>
      </c>
      <c r="L17" s="231">
        <v>115.1414683122433</v>
      </c>
      <c r="M17" s="231">
        <v>86.585650306375499</v>
      </c>
      <c r="N17" s="231">
        <v>116.59700838434262</v>
      </c>
      <c r="O17" s="231">
        <v>111.63782118168992</v>
      </c>
      <c r="P17" s="231">
        <v>115.6740524622232</v>
      </c>
      <c r="Q17" s="231">
        <v>119.12532469406467</v>
      </c>
      <c r="R17" s="231">
        <v>102.06665878486443</v>
      </c>
      <c r="S17" s="231">
        <v>114.61729612617687</v>
      </c>
      <c r="T17" s="231">
        <v>112.99607961652191</v>
      </c>
      <c r="U17" s="231">
        <v>97.731023869501271</v>
      </c>
      <c r="V17" s="231">
        <v>88.029877964211011</v>
      </c>
      <c r="W17" s="231">
        <v>68.80284544358507</v>
      </c>
      <c r="DA17" s="73"/>
    </row>
    <row r="18" spans="1:105" ht="12" customHeight="1" x14ac:dyDescent="0.25">
      <c r="A18" s="46" t="s">
        <v>32</v>
      </c>
      <c r="B18" s="231">
        <v>242.35199999959946</v>
      </c>
      <c r="C18" s="231">
        <v>108.34559999980004</v>
      </c>
      <c r="D18" s="231">
        <v>48.470399999933804</v>
      </c>
      <c r="E18" s="231">
        <v>105.49439999977349</v>
      </c>
      <c r="F18" s="231">
        <v>185.41961855946369</v>
      </c>
      <c r="G18" s="231">
        <v>108.44406143979602</v>
      </c>
      <c r="H18" s="231">
        <v>14.284258559940637</v>
      </c>
      <c r="I18" s="231">
        <v>20.438953919956806</v>
      </c>
      <c r="J18" s="231">
        <v>26.278559999956975</v>
      </c>
      <c r="K18" s="231">
        <v>8.0351999999768058</v>
      </c>
      <c r="L18" s="231">
        <v>8.0351999999729795</v>
      </c>
      <c r="M18" s="231">
        <v>9.6422399999671633</v>
      </c>
      <c r="N18" s="231">
        <v>4.8211199999824323</v>
      </c>
      <c r="O18" s="231">
        <v>11.249279999943996</v>
      </c>
      <c r="P18" s="231">
        <v>5.1263539199698425</v>
      </c>
      <c r="Q18" s="231">
        <v>128.56319999939049</v>
      </c>
      <c r="R18" s="231">
        <v>125.34911999947857</v>
      </c>
      <c r="S18" s="231">
        <v>177.32162303955775</v>
      </c>
      <c r="T18" s="231">
        <v>196.05887999955252</v>
      </c>
      <c r="U18" s="231">
        <v>181.59551999966567</v>
      </c>
      <c r="V18" s="231">
        <v>199.27295999945767</v>
      </c>
      <c r="W18" s="231">
        <v>213.73631999959883</v>
      </c>
      <c r="DA18" s="73"/>
    </row>
    <row r="19" spans="1:105" ht="12" customHeight="1" x14ac:dyDescent="0.25">
      <c r="A19" s="46" t="s">
        <v>33</v>
      </c>
      <c r="B19" s="231">
        <v>3.4388975455004518</v>
      </c>
      <c r="C19" s="231">
        <v>6.0636429233670937</v>
      </c>
      <c r="D19" s="231">
        <v>61.954304792998308</v>
      </c>
      <c r="E19" s="231">
        <v>7.4148536641891489</v>
      </c>
      <c r="F19" s="231">
        <v>4.0423887986981475</v>
      </c>
      <c r="G19" s="231">
        <v>26.708267290940864</v>
      </c>
      <c r="H19" s="231">
        <v>4.9820624063984633</v>
      </c>
      <c r="I19" s="231">
        <v>3.8964166588426572</v>
      </c>
      <c r="J19" s="231">
        <v>51.934251110022693</v>
      </c>
      <c r="K19" s="231">
        <v>40.594727940845452</v>
      </c>
      <c r="L19" s="231">
        <v>1.778959288964572</v>
      </c>
      <c r="M19" s="231">
        <v>1.4444977317789691</v>
      </c>
      <c r="N19" s="231">
        <v>2.5155708678316682</v>
      </c>
      <c r="O19" s="231">
        <v>2.4995704558801242</v>
      </c>
      <c r="P19" s="231">
        <v>1.5151617743003467</v>
      </c>
      <c r="Q19" s="231">
        <v>1.5067991141282691</v>
      </c>
      <c r="R19" s="231">
        <v>2.0794954336534728</v>
      </c>
      <c r="S19" s="231">
        <v>2.9652299130324611</v>
      </c>
      <c r="T19" s="231">
        <v>1.6596399225150278</v>
      </c>
      <c r="U19" s="231">
        <v>1.6580797802781491</v>
      </c>
      <c r="V19" s="231">
        <v>1.4878585299535572</v>
      </c>
      <c r="W19" s="231">
        <v>1.5014499229594658</v>
      </c>
      <c r="DA19" s="73"/>
    </row>
    <row r="20" spans="1:105" ht="12" customHeight="1" x14ac:dyDescent="0.25">
      <c r="A20" s="46" t="s">
        <v>83</v>
      </c>
      <c r="B20" s="231">
        <v>21.442213714569167</v>
      </c>
      <c r="C20" s="231">
        <v>16.101352063821416</v>
      </c>
      <c r="D20" s="231">
        <v>20.626527942534931</v>
      </c>
      <c r="E20" s="231">
        <v>8.7488366100599126</v>
      </c>
      <c r="F20" s="231">
        <v>15.982771678466015</v>
      </c>
      <c r="G20" s="231">
        <v>5.6489107428884271</v>
      </c>
      <c r="H20" s="231">
        <v>5.5408780518001484</v>
      </c>
      <c r="I20" s="231">
        <v>5.2830267234198072</v>
      </c>
      <c r="J20" s="231">
        <v>4.5589302931634483</v>
      </c>
      <c r="K20" s="231">
        <v>4.7824967402622631</v>
      </c>
      <c r="L20" s="231">
        <v>4.7677856207909315</v>
      </c>
      <c r="M20" s="231">
        <v>7.2308408897040106</v>
      </c>
      <c r="N20" s="231">
        <v>11.968877715209787</v>
      </c>
      <c r="O20" s="231">
        <v>3.7148732521345371</v>
      </c>
      <c r="P20" s="231">
        <v>9.9926496910444733</v>
      </c>
      <c r="Q20" s="231">
        <v>3.1023566026877245</v>
      </c>
      <c r="R20" s="231">
        <v>2.9388211993102336</v>
      </c>
      <c r="S20" s="231">
        <v>4.0639856321484604</v>
      </c>
      <c r="T20" s="231">
        <v>15.320056686379614</v>
      </c>
      <c r="U20" s="231">
        <v>13.929337248154129</v>
      </c>
      <c r="V20" s="231">
        <v>3.7205458555972735</v>
      </c>
      <c r="W20" s="231">
        <v>3.984741818499546</v>
      </c>
      <c r="DA20" s="73"/>
    </row>
    <row r="21" spans="1:105" ht="12" customHeight="1" x14ac:dyDescent="0.25">
      <c r="A21" s="46" t="s">
        <v>70</v>
      </c>
      <c r="B21" s="231">
        <v>141.88153288144645</v>
      </c>
      <c r="C21" s="231">
        <v>460.64892149607783</v>
      </c>
      <c r="D21" s="231">
        <v>534.41873144217095</v>
      </c>
      <c r="E21" s="231">
        <v>354.19417668216016</v>
      </c>
      <c r="F21" s="231">
        <v>207.53520841691702</v>
      </c>
      <c r="G21" s="231">
        <v>289.42931364593136</v>
      </c>
      <c r="H21" s="231">
        <v>281.75499622408233</v>
      </c>
      <c r="I21" s="231">
        <v>300.55499249141599</v>
      </c>
      <c r="J21" s="231">
        <v>282.29096817157182</v>
      </c>
      <c r="K21" s="231">
        <v>47.006562238434356</v>
      </c>
      <c r="L21" s="231">
        <v>88.211648007979875</v>
      </c>
      <c r="M21" s="231">
        <v>78.742391411709548</v>
      </c>
      <c r="N21" s="231">
        <v>168.55359454798122</v>
      </c>
      <c r="O21" s="231">
        <v>0</v>
      </c>
      <c r="P21" s="231">
        <v>1.1139336183192636E-2</v>
      </c>
      <c r="Q21" s="231">
        <v>3.1395710815284401</v>
      </c>
      <c r="R21" s="231">
        <v>3.1268980799922921</v>
      </c>
      <c r="S21" s="231">
        <v>3.1268980799921544</v>
      </c>
      <c r="T21" s="231">
        <v>250.34699165878101</v>
      </c>
      <c r="U21" s="231">
        <v>246.76268533864706</v>
      </c>
      <c r="V21" s="231">
        <v>256.72953381678201</v>
      </c>
      <c r="W21" s="231">
        <v>254.93647340602539</v>
      </c>
      <c r="DA21" s="73"/>
    </row>
    <row r="22" spans="1:105" ht="12" customHeight="1" x14ac:dyDescent="0.25">
      <c r="A22" s="46" t="s">
        <v>34</v>
      </c>
      <c r="B22" s="231">
        <v>3.1133275199619228</v>
      </c>
      <c r="C22" s="231">
        <v>80.816876808094236</v>
      </c>
      <c r="D22" s="231">
        <v>119.78434577973206</v>
      </c>
      <c r="E22" s="231">
        <v>80.979555134898305</v>
      </c>
      <c r="F22" s="231">
        <v>35.77545206988659</v>
      </c>
      <c r="G22" s="231">
        <v>37.14817296167012</v>
      </c>
      <c r="H22" s="231">
        <v>21.193634241603757</v>
      </c>
      <c r="I22" s="231">
        <v>14.35410654656693</v>
      </c>
      <c r="J22" s="231">
        <v>6.5015276571508389</v>
      </c>
      <c r="K22" s="231">
        <v>34.160169678299084</v>
      </c>
      <c r="L22" s="231">
        <v>18.792697161880739</v>
      </c>
      <c r="M22" s="231">
        <v>28.971335479294929</v>
      </c>
      <c r="N22" s="231">
        <v>19.364430207690646</v>
      </c>
      <c r="O22" s="231">
        <v>25.203048410751443</v>
      </c>
      <c r="P22" s="231">
        <v>28.373668430572835</v>
      </c>
      <c r="Q22" s="231">
        <v>7.0687261298241975</v>
      </c>
      <c r="R22" s="231">
        <v>3.9983923070914136</v>
      </c>
      <c r="S22" s="231">
        <v>1.2236712656470552</v>
      </c>
      <c r="T22" s="231">
        <v>0.86173736877965701</v>
      </c>
      <c r="U22" s="231">
        <v>6.9925468801454578</v>
      </c>
      <c r="V22" s="231">
        <v>4.1511066208228726</v>
      </c>
      <c r="W22" s="231">
        <v>4.1968317470966925</v>
      </c>
      <c r="DA22" s="73"/>
    </row>
    <row r="23" spans="1:105" ht="12" customHeight="1" x14ac:dyDescent="0.25">
      <c r="A23" s="46" t="s">
        <v>72</v>
      </c>
      <c r="B23" s="231">
        <v>786.70039357468045</v>
      </c>
      <c r="C23" s="231">
        <v>774.71276076755066</v>
      </c>
      <c r="D23" s="231">
        <v>938.6153110590285</v>
      </c>
      <c r="E23" s="231">
        <v>689.31507637960271</v>
      </c>
      <c r="F23" s="231">
        <v>632.16573296831416</v>
      </c>
      <c r="G23" s="231">
        <v>673.63897051825859</v>
      </c>
      <c r="H23" s="231">
        <v>750.02590794684863</v>
      </c>
      <c r="I23" s="231">
        <v>734.17661433828277</v>
      </c>
      <c r="J23" s="231">
        <v>782.93999086432291</v>
      </c>
      <c r="K23" s="231">
        <v>614.58784587625314</v>
      </c>
      <c r="L23" s="231">
        <v>681.5060284851736</v>
      </c>
      <c r="M23" s="231">
        <v>677.84756414940716</v>
      </c>
      <c r="N23" s="231">
        <v>614.99157974131106</v>
      </c>
      <c r="O23" s="231">
        <v>580.86211256799731</v>
      </c>
      <c r="P23" s="231">
        <v>555.7746311435385</v>
      </c>
      <c r="Q23" s="231">
        <v>514.63488063247848</v>
      </c>
      <c r="R23" s="231">
        <v>512.14398518128985</v>
      </c>
      <c r="S23" s="231">
        <v>527.42066743612611</v>
      </c>
      <c r="T23" s="231">
        <v>615.21821576046614</v>
      </c>
      <c r="U23" s="231">
        <v>608.60444833496831</v>
      </c>
      <c r="V23" s="231">
        <v>597.97511079911749</v>
      </c>
      <c r="W23" s="231">
        <v>574.09607454733577</v>
      </c>
      <c r="DA23" s="73"/>
    </row>
    <row r="24" spans="1:105" ht="12" customHeight="1" x14ac:dyDescent="0.25">
      <c r="A24" s="46" t="s">
        <v>36</v>
      </c>
      <c r="B24" s="231">
        <v>224.83712212962874</v>
      </c>
      <c r="C24" s="231">
        <v>216.48807718419101</v>
      </c>
      <c r="D24" s="231">
        <v>249.21872216089102</v>
      </c>
      <c r="E24" s="231">
        <v>262.18052065596385</v>
      </c>
      <c r="F24" s="231">
        <v>274.96382300347273</v>
      </c>
      <c r="G24" s="231">
        <v>281.25149427399339</v>
      </c>
      <c r="H24" s="231">
        <v>302.96779305097681</v>
      </c>
      <c r="I24" s="231">
        <v>283.74543882692558</v>
      </c>
      <c r="J24" s="231">
        <v>225.72495570162599</v>
      </c>
      <c r="K24" s="231">
        <v>174.22592230254958</v>
      </c>
      <c r="L24" s="231">
        <v>210.94909380182997</v>
      </c>
      <c r="M24" s="231">
        <v>197.23714538352317</v>
      </c>
      <c r="N24" s="231">
        <v>189.31040607934756</v>
      </c>
      <c r="O24" s="231">
        <v>188.07880608702192</v>
      </c>
      <c r="P24" s="231">
        <v>207.54495820576514</v>
      </c>
      <c r="Q24" s="231">
        <v>188.5528354768505</v>
      </c>
      <c r="R24" s="231">
        <v>206.99004641647412</v>
      </c>
      <c r="S24" s="231">
        <v>220.80728026274525</v>
      </c>
      <c r="T24" s="231">
        <v>210.97177884672212</v>
      </c>
      <c r="U24" s="231">
        <v>157.50851351461165</v>
      </c>
      <c r="V24" s="231">
        <v>133.09182303284351</v>
      </c>
      <c r="W24" s="231">
        <v>193.08926609439487</v>
      </c>
      <c r="DA24" s="73"/>
    </row>
    <row r="25" spans="1:105" ht="12" customHeight="1" x14ac:dyDescent="0.25">
      <c r="A25" s="46" t="s">
        <v>73</v>
      </c>
      <c r="B25" s="231">
        <v>155.17418594780443</v>
      </c>
      <c r="C25" s="231">
        <v>71.852908160070285</v>
      </c>
      <c r="D25" s="231">
        <v>84.266897591530423</v>
      </c>
      <c r="E25" s="231">
        <v>78.380725384489466</v>
      </c>
      <c r="F25" s="231">
        <v>116.26594147958293</v>
      </c>
      <c r="G25" s="231">
        <v>101.7708224555824</v>
      </c>
      <c r="H25" s="231">
        <v>93.288423074293405</v>
      </c>
      <c r="I25" s="231">
        <v>100.70998349244302</v>
      </c>
      <c r="J25" s="231">
        <v>110.42915533691821</v>
      </c>
      <c r="K25" s="231">
        <v>116.8495597972136</v>
      </c>
      <c r="L25" s="231">
        <v>71.815789962967358</v>
      </c>
      <c r="M25" s="231">
        <v>90.827707046922981</v>
      </c>
      <c r="N25" s="231">
        <v>117.851612304998</v>
      </c>
      <c r="O25" s="231">
        <v>39.120545367535549</v>
      </c>
      <c r="P25" s="231">
        <v>87.21116992881079</v>
      </c>
      <c r="Q25" s="231">
        <v>113.01332877374642</v>
      </c>
      <c r="R25" s="231">
        <v>193.41285485365728</v>
      </c>
      <c r="S25" s="231">
        <v>163.38183401910439</v>
      </c>
      <c r="T25" s="231">
        <v>159.31665282318772</v>
      </c>
      <c r="U25" s="231">
        <v>151.05232722003981</v>
      </c>
      <c r="V25" s="231">
        <v>132.33490491669292</v>
      </c>
      <c r="W25" s="231">
        <v>137.381882034917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6793.0459332050314</v>
      </c>
      <c r="C27" s="230">
        <f t="shared" si="3"/>
        <v>5845.106424562252</v>
      </c>
      <c r="D27" s="230">
        <f t="shared" si="3"/>
        <v>6109.0862723187738</v>
      </c>
      <c r="E27" s="230">
        <f t="shared" si="3"/>
        <v>6220.7014326662329</v>
      </c>
      <c r="F27" s="230">
        <f t="shared" si="3"/>
        <v>5846.7884733564752</v>
      </c>
      <c r="G27" s="230">
        <f t="shared" si="3"/>
        <v>6163.1011564404653</v>
      </c>
      <c r="H27" s="230">
        <f t="shared" si="3"/>
        <v>6413.9296066933957</v>
      </c>
      <c r="I27" s="230">
        <f t="shared" si="3"/>
        <v>6339.4076146772941</v>
      </c>
      <c r="J27" s="230">
        <f t="shared" si="3"/>
        <v>6029.7885403794271</v>
      </c>
      <c r="K27" s="230">
        <f t="shared" si="3"/>
        <v>4883.0884706932211</v>
      </c>
      <c r="L27" s="230">
        <f t="shared" si="3"/>
        <v>5527.3517072539862</v>
      </c>
      <c r="M27" s="230">
        <f t="shared" si="3"/>
        <v>5495.3419811341892</v>
      </c>
      <c r="N27" s="230">
        <f t="shared" si="3"/>
        <v>5365.7156937262716</v>
      </c>
      <c r="O27" s="230">
        <f t="shared" si="3"/>
        <v>5682.843283173821</v>
      </c>
      <c r="P27" s="230">
        <f t="shared" si="3"/>
        <v>5941.5486396614706</v>
      </c>
      <c r="Q27" s="230">
        <f t="shared" si="3"/>
        <v>5884.8004946714191</v>
      </c>
      <c r="R27" s="230">
        <f t="shared" si="3"/>
        <v>6013.3587404476184</v>
      </c>
      <c r="S27" s="230">
        <f t="shared" si="3"/>
        <v>6389.3293584916137</v>
      </c>
      <c r="T27" s="230">
        <f t="shared" si="3"/>
        <v>6603.3141717075869</v>
      </c>
      <c r="U27" s="230">
        <f t="shared" si="3"/>
        <v>5734.9443624714568</v>
      </c>
      <c r="V27" s="230">
        <f t="shared" si="3"/>
        <v>5514.0254148785698</v>
      </c>
      <c r="W27" s="230">
        <f t="shared" si="3"/>
        <v>6320.3743399633404</v>
      </c>
      <c r="DA27" s="92"/>
    </row>
    <row r="28" spans="1:105" ht="12" customHeight="1" x14ac:dyDescent="0.25">
      <c r="A28" s="18" t="s">
        <v>30</v>
      </c>
      <c r="B28" s="232">
        <v>1655.2475573525696</v>
      </c>
      <c r="C28" s="232">
        <v>1575.1876005402785</v>
      </c>
      <c r="D28" s="232">
        <v>1413.7873854345835</v>
      </c>
      <c r="E28" s="232">
        <v>1600.1334131973585</v>
      </c>
      <c r="F28" s="232">
        <v>1551.8518295359875</v>
      </c>
      <c r="G28" s="232">
        <v>1663.9142936461649</v>
      </c>
      <c r="H28" s="232">
        <v>1634.1937629749605</v>
      </c>
      <c r="I28" s="232">
        <v>1520.3060589666354</v>
      </c>
      <c r="J28" s="232">
        <v>1514.3009259147595</v>
      </c>
      <c r="K28" s="232">
        <v>1322.8929756582113</v>
      </c>
      <c r="L28" s="232">
        <v>1293.3977131702893</v>
      </c>
      <c r="M28" s="232">
        <v>1296.0878115364524</v>
      </c>
      <c r="N28" s="232">
        <v>1220.3275721307766</v>
      </c>
      <c r="O28" s="232">
        <v>1111.9948697058317</v>
      </c>
      <c r="P28" s="232">
        <v>1118.8164699460785</v>
      </c>
      <c r="Q28" s="232">
        <v>1086.1023517444669</v>
      </c>
      <c r="R28" s="232">
        <v>937.27301259910826</v>
      </c>
      <c r="S28" s="232">
        <v>983.39295085192441</v>
      </c>
      <c r="T28" s="232">
        <v>1065.3596316903399</v>
      </c>
      <c r="U28" s="232">
        <v>924.99956224098639</v>
      </c>
      <c r="V28" s="232">
        <v>848.09816734628271</v>
      </c>
      <c r="W28" s="232">
        <v>930.17299702007426</v>
      </c>
      <c r="DA28" s="71"/>
    </row>
    <row r="29" spans="1:105" ht="12" customHeight="1" x14ac:dyDescent="0.25">
      <c r="A29" s="18" t="s">
        <v>40</v>
      </c>
      <c r="B29" s="232">
        <v>95.768123207866168</v>
      </c>
      <c r="C29" s="232">
        <v>237.3382851836617</v>
      </c>
      <c r="D29" s="232">
        <v>233.45946623936771</v>
      </c>
      <c r="E29" s="232">
        <v>229.12053964752499</v>
      </c>
      <c r="F29" s="232">
        <v>250.19708313550251</v>
      </c>
      <c r="G29" s="232">
        <v>184.0847168157315</v>
      </c>
      <c r="H29" s="232">
        <v>230.2963838544984</v>
      </c>
      <c r="I29" s="232">
        <v>264.2397864651976</v>
      </c>
      <c r="J29" s="232">
        <v>500.13034419586711</v>
      </c>
      <c r="K29" s="232">
        <v>109.4796950816465</v>
      </c>
      <c r="L29" s="232">
        <v>166.84095172837689</v>
      </c>
      <c r="M29" s="232">
        <v>117.15938169215789</v>
      </c>
      <c r="N29" s="232">
        <v>144.9891178401638</v>
      </c>
      <c r="O29" s="232">
        <v>86.337226589406029</v>
      </c>
      <c r="P29" s="232">
        <v>96.400375942684377</v>
      </c>
      <c r="Q29" s="232">
        <v>107.3688163543319</v>
      </c>
      <c r="R29" s="232">
        <v>153.32017931977751</v>
      </c>
      <c r="S29" s="232">
        <v>144.95851271424971</v>
      </c>
      <c r="T29" s="232">
        <v>110.7280839583951</v>
      </c>
      <c r="U29" s="232">
        <v>127.9317901453167</v>
      </c>
      <c r="V29" s="232">
        <v>104.09543822415429</v>
      </c>
      <c r="W29" s="232">
        <v>113.678399427429</v>
      </c>
      <c r="DA29" s="71"/>
    </row>
    <row r="30" spans="1:105" ht="12" customHeight="1" x14ac:dyDescent="0.25">
      <c r="A30" s="18" t="s">
        <v>33</v>
      </c>
      <c r="B30" s="232">
        <v>22.69018145482217</v>
      </c>
      <c r="C30" s="232">
        <v>8.44938231674052</v>
      </c>
      <c r="D30" s="232">
        <v>42.539295207006433</v>
      </c>
      <c r="E30" s="232">
        <v>12.903472535910822</v>
      </c>
      <c r="F30" s="232">
        <v>4.6653354812786887</v>
      </c>
      <c r="G30" s="232">
        <v>28.441183189099338</v>
      </c>
      <c r="H30" s="232">
        <v>12.43361331374191</v>
      </c>
      <c r="I30" s="232">
        <v>13.519259061337049</v>
      </c>
      <c r="J30" s="232">
        <v>40.948974129870429</v>
      </c>
      <c r="K30" s="232">
        <v>43.58077301904472</v>
      </c>
      <c r="L30" s="232">
        <v>9.8314154712569959</v>
      </c>
      <c r="M30" s="232">
        <v>4.3608032282493721</v>
      </c>
      <c r="N30" s="232">
        <v>9.0950310522020228</v>
      </c>
      <c r="O30" s="232">
        <v>9.1110314641888905</v>
      </c>
      <c r="P30" s="232">
        <v>7.1927896657870081</v>
      </c>
      <c r="Q30" s="232">
        <v>7.2011523259240544</v>
      </c>
      <c r="R30" s="232">
        <v>6.6284560067750293</v>
      </c>
      <c r="S30" s="232">
        <v>14.450672967327465</v>
      </c>
      <c r="T30" s="232">
        <v>7.0483115174507791</v>
      </c>
      <c r="U30" s="232">
        <v>7.0498716596720552</v>
      </c>
      <c r="V30" s="232">
        <v>10.122743390155225</v>
      </c>
      <c r="W30" s="232">
        <v>10.109151997113599</v>
      </c>
      <c r="DA30" s="71"/>
    </row>
    <row r="31" spans="1:105" ht="12" customHeight="1" x14ac:dyDescent="0.25">
      <c r="A31" s="18" t="s">
        <v>83</v>
      </c>
      <c r="B31" s="232">
        <v>75.935756198741331</v>
      </c>
      <c r="C31" s="232">
        <v>59.052790539163183</v>
      </c>
      <c r="D31" s="232">
        <v>60.867949311769294</v>
      </c>
      <c r="E31" s="232">
        <v>63.31008003958592</v>
      </c>
      <c r="F31" s="232">
        <v>100.51698978242189</v>
      </c>
      <c r="G31" s="232">
        <v>54.262984288081483</v>
      </c>
      <c r="H31" s="232">
        <v>51.196615810075961</v>
      </c>
      <c r="I31" s="232">
        <v>60.871514061206696</v>
      </c>
      <c r="J31" s="232">
        <v>52.51578720668509</v>
      </c>
      <c r="K31" s="232">
        <v>45.733922317417836</v>
      </c>
      <c r="L31" s="232">
        <v>45.727318557849017</v>
      </c>
      <c r="M31" s="232">
        <v>49.557039193895243</v>
      </c>
      <c r="N31" s="232">
        <v>49.625045206720529</v>
      </c>
      <c r="O31" s="232">
        <v>33.178932063709269</v>
      </c>
      <c r="P31" s="232">
        <v>42.011623832647899</v>
      </c>
      <c r="Q31" s="232">
        <v>33.970371212461131</v>
      </c>
      <c r="R31" s="232">
        <v>27.941521128295925</v>
      </c>
      <c r="S31" s="232">
        <v>48.560572359573811</v>
      </c>
      <c r="T31" s="232">
        <v>54.967236869259466</v>
      </c>
      <c r="U31" s="232">
        <v>34.540179046473597</v>
      </c>
      <c r="V31" s="232">
        <v>36.540411514635089</v>
      </c>
      <c r="W31" s="232">
        <v>37.178875786041885</v>
      </c>
      <c r="DA31" s="71"/>
    </row>
    <row r="32" spans="1:105" ht="12" customHeight="1" x14ac:dyDescent="0.25">
      <c r="A32" s="18" t="s">
        <v>70</v>
      </c>
      <c r="B32" s="232">
        <v>108.27532903814608</v>
      </c>
      <c r="C32" s="232">
        <v>308.58333138257819</v>
      </c>
      <c r="D32" s="232">
        <v>319.24116279666657</v>
      </c>
      <c r="E32" s="232">
        <v>365.0065923565773</v>
      </c>
      <c r="F32" s="232">
        <v>217.73128966195537</v>
      </c>
      <c r="G32" s="232">
        <v>310.94654195320777</v>
      </c>
      <c r="H32" s="232">
        <v>321.74831473418885</v>
      </c>
      <c r="I32" s="232">
        <v>349.57927974766045</v>
      </c>
      <c r="J32" s="232">
        <v>335.2906287877758</v>
      </c>
      <c r="K32" s="232">
        <v>109.63147104132162</v>
      </c>
      <c r="L32" s="232">
        <v>99.401400871478046</v>
      </c>
      <c r="M32" s="232">
        <v>55.72342114787309</v>
      </c>
      <c r="N32" s="232">
        <v>137.91891913096919</v>
      </c>
      <c r="O32" s="232">
        <v>0</v>
      </c>
      <c r="P32" s="232">
        <v>3.1157587438236147</v>
      </c>
      <c r="Q32" s="232">
        <v>3.1142250784608785</v>
      </c>
      <c r="R32" s="232">
        <v>0</v>
      </c>
      <c r="S32" s="232">
        <v>0</v>
      </c>
      <c r="T32" s="232">
        <v>224.95099026015149</v>
      </c>
      <c r="U32" s="232">
        <v>219.15432370050834</v>
      </c>
      <c r="V32" s="232">
        <v>231.07604042192045</v>
      </c>
      <c r="W32" s="232">
        <v>242.25007371308851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147.9913119111109</v>
      </c>
      <c r="D33" s="232">
        <v>135.63533022020843</v>
      </c>
      <c r="E33" s="232">
        <v>97.832344065317713</v>
      </c>
      <c r="F33" s="232">
        <v>170.69696793018949</v>
      </c>
      <c r="G33" s="232">
        <v>138.7472459984314</v>
      </c>
      <c r="H33" s="232">
        <v>123.0142067185332</v>
      </c>
      <c r="I33" s="232">
        <v>43.820252933421393</v>
      </c>
      <c r="J33" s="232">
        <v>53.886884382870463</v>
      </c>
      <c r="K33" s="232">
        <v>87.148160921749763</v>
      </c>
      <c r="L33" s="232">
        <v>77.046155438226862</v>
      </c>
      <c r="M33" s="232">
        <v>125.74687180075628</v>
      </c>
      <c r="N33" s="232">
        <v>159.25450251264357</v>
      </c>
      <c r="O33" s="232">
        <v>149.14507578938949</v>
      </c>
      <c r="P33" s="232">
        <v>162.89004900981712</v>
      </c>
      <c r="Q33" s="232">
        <v>165.85096414982451</v>
      </c>
      <c r="R33" s="232">
        <v>193.42936825335593</v>
      </c>
      <c r="S33" s="232">
        <v>172.74912773397148</v>
      </c>
      <c r="T33" s="232">
        <v>183.19213263162527</v>
      </c>
      <c r="U33" s="232">
        <v>196.67115096024284</v>
      </c>
      <c r="V33" s="232">
        <v>197.83202481946822</v>
      </c>
      <c r="W33" s="232">
        <v>218.51786521329109</v>
      </c>
      <c r="DA33" s="71"/>
    </row>
    <row r="34" spans="1:105" ht="12" customHeight="1" x14ac:dyDescent="0.25">
      <c r="A34" s="18" t="s">
        <v>72</v>
      </c>
      <c r="B34" s="232">
        <v>1741.1353800354739</v>
      </c>
      <c r="C34" s="232">
        <v>1608.674823236282</v>
      </c>
      <c r="D34" s="232">
        <v>1879.1951416676566</v>
      </c>
      <c r="E34" s="232">
        <v>1571.8551976696544</v>
      </c>
      <c r="F34" s="232">
        <v>1291.9691615178087</v>
      </c>
      <c r="G34" s="232">
        <v>1521.5526072831631</v>
      </c>
      <c r="H34" s="232">
        <v>1420.7369290166926</v>
      </c>
      <c r="I34" s="232">
        <v>1488.0141849667586</v>
      </c>
      <c r="J34" s="232">
        <v>1361.4910164037751</v>
      </c>
      <c r="K34" s="232">
        <v>1095.1495515571119</v>
      </c>
      <c r="L34" s="232">
        <v>1327.7393501852339</v>
      </c>
      <c r="M34" s="232">
        <v>1425.4549029705345</v>
      </c>
      <c r="N34" s="232">
        <v>1340.1876362412411</v>
      </c>
      <c r="O34" s="232">
        <v>1336.8626246201911</v>
      </c>
      <c r="P34" s="232">
        <v>1308.2353594588199</v>
      </c>
      <c r="Q34" s="232">
        <v>1271.6164332619649</v>
      </c>
      <c r="R34" s="232">
        <v>1266.9434000126143</v>
      </c>
      <c r="S34" s="232">
        <v>1391.7498029544674</v>
      </c>
      <c r="T34" s="232">
        <v>1370.5491032543041</v>
      </c>
      <c r="U34" s="232">
        <v>1262.329520254277</v>
      </c>
      <c r="V34" s="232">
        <v>1245.0154843134371</v>
      </c>
      <c r="W34" s="232">
        <v>1293.8825461406304</v>
      </c>
      <c r="DA34" s="71"/>
    </row>
    <row r="35" spans="1:105" ht="12" customHeight="1" x14ac:dyDescent="0.25">
      <c r="A35" s="18" t="s">
        <v>36</v>
      </c>
      <c r="B35" s="232">
        <v>1880.2286202670955</v>
      </c>
      <c r="C35" s="232">
        <v>1799.2238076127906</v>
      </c>
      <c r="D35" s="232">
        <v>1984.3603818332249</v>
      </c>
      <c r="E35" s="232">
        <v>2276.4094041389499</v>
      </c>
      <c r="F35" s="232">
        <v>2256.4493001912379</v>
      </c>
      <c r="G35" s="232">
        <v>2241.2288337223463</v>
      </c>
      <c r="H35" s="232">
        <v>2608.9223749453722</v>
      </c>
      <c r="I35" s="232">
        <v>2592.2317195677351</v>
      </c>
      <c r="J35" s="232">
        <v>2164.6792490949165</v>
      </c>
      <c r="K35" s="232">
        <v>2063.1988240942842</v>
      </c>
      <c r="L35" s="232">
        <v>2501.1055349944777</v>
      </c>
      <c r="M35" s="232">
        <v>2414.6962850114919</v>
      </c>
      <c r="N35" s="232">
        <v>2298.6174819169637</v>
      </c>
      <c r="O35" s="232">
        <v>2349.5462971071042</v>
      </c>
      <c r="P35" s="232">
        <v>2582.676211389567</v>
      </c>
      <c r="Q35" s="232">
        <v>2356.6249669199874</v>
      </c>
      <c r="R35" s="232">
        <v>2543.8730287798535</v>
      </c>
      <c r="S35" s="232">
        <v>2734.5026101316312</v>
      </c>
      <c r="T35" s="232">
        <v>2732.2512771477277</v>
      </c>
      <c r="U35" s="232">
        <v>2018.5121200821941</v>
      </c>
      <c r="V35" s="232">
        <v>1756.9356665635571</v>
      </c>
      <c r="W35" s="232">
        <v>2587.8000266993163</v>
      </c>
      <c r="DA35" s="71"/>
    </row>
    <row r="36" spans="1:105" ht="12" customHeight="1" x14ac:dyDescent="0.25">
      <c r="A36" s="18" t="s">
        <v>73</v>
      </c>
      <c r="B36" s="232">
        <v>1213.7649856503165</v>
      </c>
      <c r="C36" s="232">
        <v>100.60509183964626</v>
      </c>
      <c r="D36" s="232">
        <v>40.000159608290161</v>
      </c>
      <c r="E36" s="232">
        <v>4.1303890153527121</v>
      </c>
      <c r="F36" s="232">
        <v>2.7105161200932493</v>
      </c>
      <c r="G36" s="232">
        <v>19.922749544239071</v>
      </c>
      <c r="H36" s="232">
        <v>11.387405325332072</v>
      </c>
      <c r="I36" s="232">
        <v>6.8255589073412528</v>
      </c>
      <c r="J36" s="232">
        <v>6.544730262906632</v>
      </c>
      <c r="K36" s="232">
        <v>6.2730970024331176</v>
      </c>
      <c r="L36" s="232">
        <v>6.2618668367971999</v>
      </c>
      <c r="M36" s="232">
        <v>6.555464552778119</v>
      </c>
      <c r="N36" s="232">
        <v>5.7003876945913952</v>
      </c>
      <c r="O36" s="232">
        <v>606.66722583400019</v>
      </c>
      <c r="P36" s="232">
        <v>620.21000167224554</v>
      </c>
      <c r="Q36" s="232">
        <v>852.95121362399709</v>
      </c>
      <c r="R36" s="232">
        <v>883.94977434783743</v>
      </c>
      <c r="S36" s="232">
        <v>898.96510877846799</v>
      </c>
      <c r="T36" s="232">
        <v>854.26740437833314</v>
      </c>
      <c r="U36" s="232">
        <v>943.75584438178544</v>
      </c>
      <c r="V36" s="232">
        <v>1084.3094382849597</v>
      </c>
      <c r="W36" s="232">
        <v>886.78440396635642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7359.0659099446884</v>
      </c>
      <c r="C38" s="238">
        <f t="shared" si="4"/>
        <v>7351.9771482737042</v>
      </c>
      <c r="D38" s="238">
        <f t="shared" si="4"/>
        <v>8449.171832979664</v>
      </c>
      <c r="E38" s="238">
        <f t="shared" si="4"/>
        <v>7892.8450289051116</v>
      </c>
      <c r="F38" s="238">
        <f t="shared" si="4"/>
        <v>8946.3440505618764</v>
      </c>
      <c r="G38" s="238">
        <f t="shared" si="4"/>
        <v>8436.3583661599187</v>
      </c>
      <c r="H38" s="238">
        <f t="shared" si="4"/>
        <v>8937.6496579786744</v>
      </c>
      <c r="I38" s="238">
        <f t="shared" si="4"/>
        <v>8924.580016219832</v>
      </c>
      <c r="J38" s="238">
        <f t="shared" si="4"/>
        <v>8822.0034196177858</v>
      </c>
      <c r="K38" s="238">
        <f t="shared" si="4"/>
        <v>7433.0184753132035</v>
      </c>
      <c r="L38" s="238">
        <f t="shared" si="4"/>
        <v>7833.5553338676509</v>
      </c>
      <c r="M38" s="238">
        <f t="shared" si="4"/>
        <v>7898.6298446896271</v>
      </c>
      <c r="N38" s="238">
        <f t="shared" si="4"/>
        <v>7899.6463134339774</v>
      </c>
      <c r="O38" s="238">
        <f t="shared" si="4"/>
        <v>7734.8471926825414</v>
      </c>
      <c r="P38" s="238">
        <f t="shared" si="4"/>
        <v>7976.6803953317794</v>
      </c>
      <c r="Q38" s="238">
        <f t="shared" si="4"/>
        <v>8115.1791745433902</v>
      </c>
      <c r="R38" s="238">
        <f t="shared" si="4"/>
        <v>8412.8049358072531</v>
      </c>
      <c r="S38" s="238">
        <f t="shared" si="4"/>
        <v>8641.4445523357172</v>
      </c>
      <c r="T38" s="238">
        <f t="shared" si="4"/>
        <v>8655.879311173092</v>
      </c>
      <c r="U38" s="238">
        <f t="shared" si="4"/>
        <v>7795.0469485248568</v>
      </c>
      <c r="V38" s="238">
        <f t="shared" si="4"/>
        <v>7284.8744472955568</v>
      </c>
      <c r="W38" s="238">
        <f t="shared" si="4"/>
        <v>8682.0718944674536</v>
      </c>
      <c r="DA38" s="93"/>
    </row>
    <row r="39" spans="1:105" ht="12" customHeight="1" x14ac:dyDescent="0.25">
      <c r="A39" s="43" t="s">
        <v>107</v>
      </c>
      <c r="B39" s="239">
        <f>ISI!B$53</f>
        <v>3527.1662235257722</v>
      </c>
      <c r="C39" s="239">
        <f>ISI!C$53</f>
        <v>3541.3972125773203</v>
      </c>
      <c r="D39" s="239">
        <f>ISI!D$53</f>
        <v>4480.7005839175263</v>
      </c>
      <c r="E39" s="239">
        <f>ISI!E$53</f>
        <v>4302.9160703092784</v>
      </c>
      <c r="F39" s="239">
        <f>ISI!F$53</f>
        <v>4662.2778571134031</v>
      </c>
      <c r="G39" s="239">
        <f>ISI!G$53</f>
        <v>4135.0027256600006</v>
      </c>
      <c r="H39" s="239">
        <f>ISI!H$53</f>
        <v>4681.1338601213301</v>
      </c>
      <c r="I39" s="239">
        <f>ISI!I$53</f>
        <v>4462.7473959646704</v>
      </c>
      <c r="J39" s="239">
        <f>ISI!J$53</f>
        <v>4276.7716962679988</v>
      </c>
      <c r="K39" s="239">
        <f>ISI!K$53</f>
        <v>3612.40354175733</v>
      </c>
      <c r="L39" s="239">
        <f>ISI!L$53</f>
        <v>4308.6354340297094</v>
      </c>
      <c r="M39" s="239">
        <f>ISI!M$53</f>
        <v>3690.8020399999996</v>
      </c>
      <c r="N39" s="239">
        <f>ISI!N$53</f>
        <v>4125.971168</v>
      </c>
      <c r="O39" s="239">
        <f>ISI!O$53</f>
        <v>3928.3079609947904</v>
      </c>
      <c r="P39" s="239">
        <f>ISI!P$53</f>
        <v>4274.299</v>
      </c>
      <c r="Q39" s="239">
        <f>ISI!Q$53</f>
        <v>4267.7975865907883</v>
      </c>
      <c r="R39" s="239">
        <f>ISI!R$53</f>
        <v>4572.0486020348217</v>
      </c>
      <c r="S39" s="239">
        <f>ISI!S$53</f>
        <v>4621.9048170806918</v>
      </c>
      <c r="T39" s="239">
        <f>ISI!T$53</f>
        <v>4469.3894018150158</v>
      </c>
      <c r="U39" s="239">
        <f>ISI!U$53</f>
        <v>3793.3821369903731</v>
      </c>
      <c r="V39" s="239">
        <f>ISI!V$53</f>
        <v>3360.3427605731936</v>
      </c>
      <c r="W39" s="239">
        <f>ISI!W$53</f>
        <v>4526.7845614590797</v>
      </c>
      <c r="DA39" s="83"/>
    </row>
    <row r="40" spans="1:105" ht="12" customHeight="1" x14ac:dyDescent="0.25">
      <c r="A40" s="44" t="s">
        <v>108</v>
      </c>
      <c r="B40" s="240">
        <f>NFM!B$72</f>
        <v>176.55734140000001</v>
      </c>
      <c r="C40" s="240">
        <f>NFM!C$72</f>
        <v>176.95929140000001</v>
      </c>
      <c r="D40" s="240">
        <f>NFM!D$72</f>
        <v>176.55734140000001</v>
      </c>
      <c r="E40" s="240">
        <f>NFM!E$72</f>
        <v>179.45884963099999</v>
      </c>
      <c r="F40" s="240">
        <f>NFM!F$72</f>
        <v>252.2541732</v>
      </c>
      <c r="G40" s="240">
        <f>NFM!G$72</f>
        <v>254.22018557833329</v>
      </c>
      <c r="H40" s="240">
        <f>NFM!H$72</f>
        <v>240.3491114893333</v>
      </c>
      <c r="I40" s="240">
        <f>NFM!I$72</f>
        <v>237.43456112433341</v>
      </c>
      <c r="J40" s="240">
        <f>NFM!J$72</f>
        <v>243.64366785999999</v>
      </c>
      <c r="K40" s="240">
        <f>NFM!K$72</f>
        <v>225.120453376</v>
      </c>
      <c r="L40" s="240">
        <f>NFM!L$72</f>
        <v>263.47095274466659</v>
      </c>
      <c r="M40" s="240">
        <f>NFM!M$72</f>
        <v>261.28672638400002</v>
      </c>
      <c r="N40" s="240">
        <f>NFM!N$72</f>
        <v>259.576407179</v>
      </c>
      <c r="O40" s="240">
        <f>NFM!O$72</f>
        <v>265.302724098</v>
      </c>
      <c r="P40" s="240">
        <f>NFM!P$72</f>
        <v>266.06500395</v>
      </c>
      <c r="Q40" s="240">
        <f>NFM!Q$72</f>
        <v>276.39814250407369</v>
      </c>
      <c r="R40" s="240">
        <f>NFM!R$72</f>
        <v>271.47184514449896</v>
      </c>
      <c r="S40" s="240">
        <f>NFM!S$72</f>
        <v>274.07077883926797</v>
      </c>
      <c r="T40" s="240">
        <f>NFM!T$72</f>
        <v>275.53902957501504</v>
      </c>
      <c r="U40" s="240">
        <f>NFM!U$72</f>
        <v>274.72750666566697</v>
      </c>
      <c r="V40" s="240">
        <f>NFM!V$72</f>
        <v>238.732609230489</v>
      </c>
      <c r="W40" s="240">
        <f>NFM!W$72</f>
        <v>258.70640648653398</v>
      </c>
      <c r="DA40" s="94"/>
    </row>
    <row r="41" spans="1:105" ht="12" customHeight="1" x14ac:dyDescent="0.25">
      <c r="A41" s="44" t="s">
        <v>109</v>
      </c>
      <c r="B41" s="240">
        <f>CHI!B$78</f>
        <v>1374.750396792444</v>
      </c>
      <c r="C41" s="240">
        <f>CHI!C$78</f>
        <v>1264.237003607524</v>
      </c>
      <c r="D41" s="240">
        <f>CHI!D$78</f>
        <v>1386.656971814476</v>
      </c>
      <c r="E41" s="240">
        <f>CHI!E$78</f>
        <v>1335.9697770008199</v>
      </c>
      <c r="F41" s="240">
        <f>CHI!F$78</f>
        <v>1518.698441658167</v>
      </c>
      <c r="G41" s="240">
        <f>CHI!G$78</f>
        <v>1484.0095342116499</v>
      </c>
      <c r="H41" s="240">
        <f>CHI!H$78</f>
        <v>1381.4240033879039</v>
      </c>
      <c r="I41" s="240">
        <f>CHI!I$78</f>
        <v>1478.1996936002161</v>
      </c>
      <c r="J41" s="240">
        <f>CHI!J$78</f>
        <v>1408.338099014107</v>
      </c>
      <c r="K41" s="240">
        <f>CHI!K$78</f>
        <v>1435.4930521323829</v>
      </c>
      <c r="L41" s="240">
        <f>CHI!L$78</f>
        <v>1303.331200911274</v>
      </c>
      <c r="M41" s="240">
        <f>CHI!M$78</f>
        <v>1563.296460100471</v>
      </c>
      <c r="N41" s="240">
        <f>CHI!N$78</f>
        <v>1363.555536998274</v>
      </c>
      <c r="O41" s="240">
        <f>CHI!O$78</f>
        <v>1469.9045471684069</v>
      </c>
      <c r="P41" s="240">
        <f>CHI!P$78</f>
        <v>1219.064743770957</v>
      </c>
      <c r="Q41" s="240">
        <f>CHI!Q$78</f>
        <v>1384.1640313364619</v>
      </c>
      <c r="R41" s="240">
        <f>CHI!R$78</f>
        <v>1348.347849070874</v>
      </c>
      <c r="S41" s="240">
        <f>CHI!S$78</f>
        <v>1428.3824259783701</v>
      </c>
      <c r="T41" s="240">
        <f>CHI!T$78</f>
        <v>1591.0901238447891</v>
      </c>
      <c r="U41" s="240">
        <f>CHI!U$78</f>
        <v>1407.025003103015</v>
      </c>
      <c r="V41" s="240">
        <f>CHI!V$78</f>
        <v>1437.2226596862729</v>
      </c>
      <c r="W41" s="240">
        <f>CHI!W$78</f>
        <v>1527.3113546605041</v>
      </c>
      <c r="DA41" s="94"/>
    </row>
    <row r="42" spans="1:105" ht="12" customHeight="1" x14ac:dyDescent="0.25">
      <c r="A42" s="44" t="s">
        <v>110</v>
      </c>
      <c r="B42" s="240">
        <f>NMM!B$58</f>
        <v>2230.1046663064717</v>
      </c>
      <c r="C42" s="240">
        <f>NMM!C$58</f>
        <v>2318.89635876886</v>
      </c>
      <c r="D42" s="240">
        <f>NMM!D$58</f>
        <v>2358.4638452876598</v>
      </c>
      <c r="E42" s="240">
        <f>NMM!E$58</f>
        <v>2036.9427198040144</v>
      </c>
      <c r="F42" s="240">
        <f>NMM!F$58</f>
        <v>2481.712952030306</v>
      </c>
      <c r="G42" s="240">
        <f>NMM!G$58</f>
        <v>2532.9566912699347</v>
      </c>
      <c r="H42" s="240">
        <f>NMM!H$58</f>
        <v>2593.2360116201062</v>
      </c>
      <c r="I42" s="240">
        <f>NMM!I$58</f>
        <v>2700.4764087306121</v>
      </c>
      <c r="J42" s="240">
        <f>NMM!J$58</f>
        <v>2863.5394598356802</v>
      </c>
      <c r="K42" s="240">
        <f>NMM!K$58</f>
        <v>2145.7223803674906</v>
      </c>
      <c r="L42" s="240">
        <f>NMM!L$58</f>
        <v>1941.179614665861</v>
      </c>
      <c r="M42" s="240">
        <f>NMM!M$58</f>
        <v>2359.34017471472</v>
      </c>
      <c r="N42" s="240">
        <f>NMM!N$58</f>
        <v>2116.9908613828129</v>
      </c>
      <c r="O42" s="240">
        <f>NMM!O$58</f>
        <v>2030.2287852527229</v>
      </c>
      <c r="P42" s="240">
        <f>NMM!P$58</f>
        <v>2181.0805831166394</v>
      </c>
      <c r="Q42" s="240">
        <f>NMM!Q$58</f>
        <v>2151.3610876814837</v>
      </c>
      <c r="R42" s="240">
        <f>NMM!R$58</f>
        <v>2183.4474361044449</v>
      </c>
      <c r="S42" s="240">
        <f>NMM!S$58</f>
        <v>2277.130525388462</v>
      </c>
      <c r="T42" s="240">
        <f>NMM!T$58</f>
        <v>2279.5400659702022</v>
      </c>
      <c r="U42" s="240">
        <f>NMM!U$58</f>
        <v>2284.9552034363905</v>
      </c>
      <c r="V42" s="240">
        <f>NMM!V$58</f>
        <v>2218.7271406756995</v>
      </c>
      <c r="W42" s="240">
        <f>NMM!W$58</f>
        <v>2335.4548361225361</v>
      </c>
      <c r="DA42" s="94"/>
    </row>
    <row r="43" spans="1:105" ht="12" customHeight="1" x14ac:dyDescent="0.25">
      <c r="A43" s="45" t="s">
        <v>111</v>
      </c>
      <c r="B43" s="241">
        <v>50.487281920000001</v>
      </c>
      <c r="C43" s="241">
        <v>50.487281920000001</v>
      </c>
      <c r="D43" s="241">
        <v>46.793090560000003</v>
      </c>
      <c r="E43" s="241">
        <v>37.557612159999998</v>
      </c>
      <c r="F43" s="241">
        <v>31.400626559999999</v>
      </c>
      <c r="G43" s="241">
        <v>30.169229439999999</v>
      </c>
      <c r="H43" s="241">
        <v>41.506671359999999</v>
      </c>
      <c r="I43" s="241">
        <v>45.721956800000001</v>
      </c>
      <c r="J43" s="241">
        <v>29.710496639999999</v>
      </c>
      <c r="K43" s="241">
        <v>14.27904768</v>
      </c>
      <c r="L43" s="241">
        <v>16.9381315161401</v>
      </c>
      <c r="M43" s="241">
        <v>23.904443490437519</v>
      </c>
      <c r="N43" s="241">
        <v>33.552339873890851</v>
      </c>
      <c r="O43" s="241">
        <v>41.10317516862159</v>
      </c>
      <c r="P43" s="241">
        <v>36.171064494183398</v>
      </c>
      <c r="Q43" s="241">
        <v>35.458326430582588</v>
      </c>
      <c r="R43" s="241">
        <v>37.489203452613438</v>
      </c>
      <c r="S43" s="241">
        <v>39.956005048925178</v>
      </c>
      <c r="T43" s="241">
        <v>40.320689968069253</v>
      </c>
      <c r="U43" s="241">
        <v>34.957098329410513</v>
      </c>
      <c r="V43" s="241">
        <v>29.84927712990244</v>
      </c>
      <c r="W43" s="241">
        <v>33.814735738799648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0.99999999999999989</v>
      </c>
      <c r="K47" s="234">
        <f t="shared" si="5"/>
        <v>1</v>
      </c>
      <c r="L47" s="234">
        <f t="shared" si="5"/>
        <v>1</v>
      </c>
      <c r="M47" s="234">
        <f t="shared" si="5"/>
        <v>0.99999999999999989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1.0000000000000002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5.8466448985354498E-3</v>
      </c>
      <c r="C52" s="235">
        <f t="shared" si="10"/>
        <v>6.9429521313441132E-3</v>
      </c>
      <c r="D52" s="235">
        <f t="shared" si="10"/>
        <v>6.7994859987521566E-3</v>
      </c>
      <c r="E52" s="235">
        <f t="shared" si="10"/>
        <v>6.1553884235618266E-3</v>
      </c>
      <c r="F52" s="235">
        <f t="shared" si="10"/>
        <v>5.0562499947961574E-3</v>
      </c>
      <c r="G52" s="235">
        <f t="shared" si="10"/>
        <v>4.8934832532510934E-3</v>
      </c>
      <c r="H52" s="235">
        <f t="shared" si="10"/>
        <v>4.0579038642013952E-3</v>
      </c>
      <c r="I52" s="235">
        <f t="shared" si="10"/>
        <v>4.3172689477917522E-3</v>
      </c>
      <c r="J52" s="235">
        <f t="shared" si="10"/>
        <v>4.6646242407091731E-3</v>
      </c>
      <c r="K52" s="235">
        <f t="shared" si="10"/>
        <v>4.6599912486104426E-3</v>
      </c>
      <c r="L52" s="235">
        <f t="shared" si="10"/>
        <v>5.2793124297722148E-3</v>
      </c>
      <c r="M52" s="235">
        <f t="shared" si="10"/>
        <v>5.2401681429278604E-3</v>
      </c>
      <c r="N52" s="235">
        <f t="shared" si="10"/>
        <v>4.5805781371449882E-3</v>
      </c>
      <c r="O52" s="235">
        <f t="shared" si="10"/>
        <v>3.4856620256883517E-3</v>
      </c>
      <c r="P52" s="235">
        <f t="shared" si="10"/>
        <v>4.0097458022904297E-3</v>
      </c>
      <c r="Q52" s="235">
        <f t="shared" si="10"/>
        <v>4.3947874148070774E-3</v>
      </c>
      <c r="R52" s="235">
        <f t="shared" si="10"/>
        <v>5.2652002523969352E-3</v>
      </c>
      <c r="S52" s="235">
        <f t="shared" si="10"/>
        <v>5.4612731602701192E-3</v>
      </c>
      <c r="T52" s="235">
        <f t="shared" si="10"/>
        <v>5.9274669863561454E-3</v>
      </c>
      <c r="U52" s="235">
        <f t="shared" si="10"/>
        <v>6.7276525277108539E-3</v>
      </c>
      <c r="V52" s="235">
        <f t="shared" si="10"/>
        <v>6.0715373135304448E-3</v>
      </c>
      <c r="W52" s="235">
        <f t="shared" si="10"/>
        <v>5.1647880853713741E-3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0.14486616659643453</v>
      </c>
      <c r="C53" s="236">
        <f t="shared" si="11"/>
        <v>0.15208920530058379</v>
      </c>
      <c r="D53" s="236">
        <f t="shared" si="11"/>
        <v>0.15083230428309674</v>
      </c>
      <c r="E53" s="236">
        <f t="shared" si="11"/>
        <v>0.12910374722829032</v>
      </c>
      <c r="F53" s="236">
        <f t="shared" si="11"/>
        <v>0.11541897366991132</v>
      </c>
      <c r="G53" s="236">
        <f t="shared" si="11"/>
        <v>0.12094976234212279</v>
      </c>
      <c r="H53" s="236">
        <f t="shared" si="11"/>
        <v>0.11166367375780664</v>
      </c>
      <c r="I53" s="236">
        <f t="shared" si="11"/>
        <v>0.10871525225239914</v>
      </c>
      <c r="J53" s="236">
        <f t="shared" si="11"/>
        <v>0.11415041611445381</v>
      </c>
      <c r="K53" s="236">
        <f t="shared" si="11"/>
        <v>0.10887468977476691</v>
      </c>
      <c r="L53" s="236">
        <f t="shared" si="11"/>
        <v>8.2039964210637056E-2</v>
      </c>
      <c r="M53" s="236">
        <f t="shared" si="11"/>
        <v>8.0449722692006662E-2</v>
      </c>
      <c r="N53" s="236">
        <f t="shared" si="11"/>
        <v>8.5468829332916635E-2</v>
      </c>
      <c r="O53" s="236">
        <f t="shared" si="11"/>
        <v>6.6690389727564095E-2</v>
      </c>
      <c r="P53" s="236">
        <f t="shared" si="11"/>
        <v>6.7461885356189064E-2</v>
      </c>
      <c r="Q53" s="236">
        <f t="shared" si="11"/>
        <v>7.1224129555507151E-2</v>
      </c>
      <c r="R53" s="236">
        <f t="shared" si="11"/>
        <v>7.3566590244503127E-2</v>
      </c>
      <c r="S53" s="236">
        <f t="shared" si="11"/>
        <v>7.4376188849566954E-2</v>
      </c>
      <c r="T53" s="236">
        <f t="shared" si="11"/>
        <v>9.2348834842952116E-2</v>
      </c>
      <c r="U53" s="236">
        <f t="shared" si="11"/>
        <v>9.7091875913140321E-2</v>
      </c>
      <c r="V53" s="236">
        <f t="shared" si="11"/>
        <v>9.9058944770961402E-2</v>
      </c>
      <c r="W53" s="236">
        <f t="shared" si="11"/>
        <v>8.7772755625517354E-2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0.40765978575768624</v>
      </c>
      <c r="C54" s="237">
        <f t="shared" si="12"/>
        <v>0.37247218389695924</v>
      </c>
      <c r="D54" s="237">
        <f t="shared" si="12"/>
        <v>0.35348322780140778</v>
      </c>
      <c r="E54" s="237">
        <f t="shared" si="12"/>
        <v>0.38114408369167985</v>
      </c>
      <c r="F54" s="237">
        <f t="shared" si="12"/>
        <v>0.34762044590583585</v>
      </c>
      <c r="G54" s="237">
        <f t="shared" si="12"/>
        <v>0.36902164053685443</v>
      </c>
      <c r="H54" s="237">
        <f t="shared" si="12"/>
        <v>0.36945381683970258</v>
      </c>
      <c r="I54" s="237">
        <f t="shared" si="12"/>
        <v>0.36837348961767691</v>
      </c>
      <c r="J54" s="237">
        <f t="shared" si="12"/>
        <v>0.35775877994604921</v>
      </c>
      <c r="K54" s="237">
        <f t="shared" si="12"/>
        <v>0.35146565369568666</v>
      </c>
      <c r="L54" s="237">
        <f t="shared" si="12"/>
        <v>0.37757222162485293</v>
      </c>
      <c r="M54" s="237">
        <f t="shared" si="12"/>
        <v>0.37512746719258766</v>
      </c>
      <c r="N54" s="237">
        <f t="shared" si="12"/>
        <v>0.36806656103451696</v>
      </c>
      <c r="O54" s="237">
        <f t="shared" si="12"/>
        <v>0.39381172105111828</v>
      </c>
      <c r="P54" s="237">
        <f t="shared" si="12"/>
        <v>0.39637919830941304</v>
      </c>
      <c r="Q54" s="237">
        <f t="shared" si="12"/>
        <v>0.38855758245419575</v>
      </c>
      <c r="R54" s="237">
        <f t="shared" si="12"/>
        <v>0.38397698988786128</v>
      </c>
      <c r="S54" s="237">
        <f t="shared" si="12"/>
        <v>0.39114562919010043</v>
      </c>
      <c r="T54" s="237">
        <f t="shared" si="12"/>
        <v>0.390214914161441</v>
      </c>
      <c r="U54" s="237">
        <f t="shared" si="12"/>
        <v>0.37986315179286617</v>
      </c>
      <c r="V54" s="237">
        <f t="shared" si="12"/>
        <v>0.38552792176843076</v>
      </c>
      <c r="W54" s="237">
        <f t="shared" si="12"/>
        <v>0.38213596528788574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0.44162740274734374</v>
      </c>
      <c r="C55" s="242">
        <f t="shared" si="13"/>
        <v>0.46849565867111281</v>
      </c>
      <c r="D55" s="242">
        <f t="shared" si="13"/>
        <v>0.4888849819167434</v>
      </c>
      <c r="E55" s="242">
        <f t="shared" si="13"/>
        <v>0.48359678065646811</v>
      </c>
      <c r="F55" s="242">
        <f t="shared" si="13"/>
        <v>0.53190433042945673</v>
      </c>
      <c r="G55" s="242">
        <f t="shared" si="13"/>
        <v>0.50513511386777177</v>
      </c>
      <c r="H55" s="242">
        <f t="shared" si="13"/>
        <v>0.51482460553828946</v>
      </c>
      <c r="I55" s="242">
        <f t="shared" si="13"/>
        <v>0.51859398918213218</v>
      </c>
      <c r="J55" s="242">
        <f t="shared" si="13"/>
        <v>0.52342617969878769</v>
      </c>
      <c r="K55" s="242">
        <f t="shared" si="13"/>
        <v>0.53499966528093601</v>
      </c>
      <c r="L55" s="242">
        <f t="shared" si="13"/>
        <v>0.53510850173473778</v>
      </c>
      <c r="M55" s="242">
        <f t="shared" si="13"/>
        <v>0.53918264197247767</v>
      </c>
      <c r="N55" s="242">
        <f t="shared" si="13"/>
        <v>0.54188403149542141</v>
      </c>
      <c r="O55" s="242">
        <f t="shared" si="13"/>
        <v>0.53601222719562935</v>
      </c>
      <c r="P55" s="242">
        <f t="shared" si="13"/>
        <v>0.53214917053210742</v>
      </c>
      <c r="Q55" s="242">
        <f t="shared" si="13"/>
        <v>0.53582350057549011</v>
      </c>
      <c r="R55" s="242">
        <f t="shared" si="13"/>
        <v>0.53719121961523864</v>
      </c>
      <c r="S55" s="242">
        <f t="shared" si="13"/>
        <v>0.52901690880006258</v>
      </c>
      <c r="T55" s="242">
        <f t="shared" si="13"/>
        <v>0.51150878400925082</v>
      </c>
      <c r="U55" s="242">
        <f t="shared" si="13"/>
        <v>0.51631731976628281</v>
      </c>
      <c r="V55" s="242">
        <f t="shared" si="13"/>
        <v>0.50934159614707741</v>
      </c>
      <c r="W55" s="242">
        <f t="shared" si="13"/>
        <v>0.52492649100122557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SK: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704.13964072226975</v>
      </c>
      <c r="C3" s="205">
        <f t="shared" si="0"/>
        <v>821.75221576628746</v>
      </c>
      <c r="D3" s="205">
        <f t="shared" si="0"/>
        <v>721.65043198159663</v>
      </c>
      <c r="E3" s="205">
        <f t="shared" si="0"/>
        <v>858.66987510432364</v>
      </c>
      <c r="F3" s="205">
        <f t="shared" si="0"/>
        <v>1114.6319013520574</v>
      </c>
      <c r="G3" s="205">
        <f t="shared" si="0"/>
        <v>1173.9191486343227</v>
      </c>
      <c r="H3" s="205">
        <f t="shared" si="0"/>
        <v>1283.6510254960144</v>
      </c>
      <c r="I3" s="205">
        <f t="shared" si="0"/>
        <v>1291.4701376727401</v>
      </c>
      <c r="J3" s="205">
        <f t="shared" si="0"/>
        <v>995.88683710243959</v>
      </c>
      <c r="K3" s="205">
        <f t="shared" si="0"/>
        <v>471.59122621241016</v>
      </c>
      <c r="L3" s="205">
        <f t="shared" si="0"/>
        <v>383.53778554876027</v>
      </c>
      <c r="M3" s="205">
        <f t="shared" si="0"/>
        <v>228.61782678603356</v>
      </c>
      <c r="N3" s="205">
        <f t="shared" si="0"/>
        <v>591.83198020206953</v>
      </c>
      <c r="O3" s="205">
        <f t="shared" si="0"/>
        <v>567.87575792264352</v>
      </c>
      <c r="P3" s="205">
        <f t="shared" si="0"/>
        <v>578.53498941981422</v>
      </c>
      <c r="Q3" s="205">
        <f t="shared" si="0"/>
        <v>585.30879780015482</v>
      </c>
      <c r="R3" s="205">
        <f t="shared" si="0"/>
        <v>625.30568810913667</v>
      </c>
      <c r="S3" s="205">
        <f t="shared" si="0"/>
        <v>682.53992549962948</v>
      </c>
      <c r="T3" s="205">
        <f t="shared" si="0"/>
        <v>866.72582829437295</v>
      </c>
      <c r="U3" s="205">
        <f t="shared" si="0"/>
        <v>498.85096065013613</v>
      </c>
      <c r="V3" s="205">
        <f t="shared" si="0"/>
        <v>468.55033337066243</v>
      </c>
      <c r="W3" s="205">
        <f t="shared" si="0"/>
        <v>1274.3333091841132</v>
      </c>
      <c r="DA3" s="112"/>
    </row>
    <row r="4" spans="1:105" ht="12" customHeight="1" x14ac:dyDescent="0.25">
      <c r="A4" s="50" t="s">
        <v>41</v>
      </c>
      <c r="B4" s="243">
        <v>656.77730374579085</v>
      </c>
      <c r="C4" s="243">
        <v>765.12172111198697</v>
      </c>
      <c r="D4" s="243">
        <v>677.08726877562697</v>
      </c>
      <c r="E4" s="243">
        <v>807.46407871498275</v>
      </c>
      <c r="F4" s="243">
        <v>1036.125110193947</v>
      </c>
      <c r="G4" s="243">
        <v>1090.0131168718669</v>
      </c>
      <c r="H4" s="243">
        <v>1199.9177549125941</v>
      </c>
      <c r="I4" s="243">
        <v>1203.079335360238</v>
      </c>
      <c r="J4" s="243">
        <v>921.76818771207752</v>
      </c>
      <c r="K4" s="243">
        <v>449.09370523031231</v>
      </c>
      <c r="L4" s="243">
        <v>358.67236779217012</v>
      </c>
      <c r="M4" s="243">
        <v>210.58733307439621</v>
      </c>
      <c r="N4" s="243">
        <v>546.86158507187838</v>
      </c>
      <c r="O4" s="243">
        <v>530.43287859767224</v>
      </c>
      <c r="P4" s="243">
        <v>539.51455405838124</v>
      </c>
      <c r="Q4" s="243">
        <v>548.64039143945149</v>
      </c>
      <c r="R4" s="243">
        <v>590.88136881804235</v>
      </c>
      <c r="S4" s="243">
        <v>639.77755292059339</v>
      </c>
      <c r="T4" s="243">
        <v>827.23691158820407</v>
      </c>
      <c r="U4" s="243">
        <v>468.48572748146188</v>
      </c>
      <c r="V4" s="243">
        <v>451.37351946759509</v>
      </c>
      <c r="W4" s="243">
        <v>1227.536625591242</v>
      </c>
      <c r="DA4" s="83" t="s">
        <v>114</v>
      </c>
    </row>
    <row r="5" spans="1:105" ht="12" customHeight="1" x14ac:dyDescent="0.25">
      <c r="A5" s="49" t="s">
        <v>42</v>
      </c>
      <c r="B5" s="244">
        <v>47.3623369764789</v>
      </c>
      <c r="C5" s="244">
        <v>56.630494654300492</v>
      </c>
      <c r="D5" s="244">
        <v>44.563163205969659</v>
      </c>
      <c r="E5" s="244">
        <v>51.20579638934089</v>
      </c>
      <c r="F5" s="244">
        <v>78.506791158110445</v>
      </c>
      <c r="G5" s="244">
        <v>83.906031762455768</v>
      </c>
      <c r="H5" s="244">
        <v>83.733270583420335</v>
      </c>
      <c r="I5" s="244">
        <v>88.390802312502046</v>
      </c>
      <c r="J5" s="244">
        <v>74.118649390362066</v>
      </c>
      <c r="K5" s="244">
        <v>22.49752098209785</v>
      </c>
      <c r="L5" s="244">
        <v>24.865417756590151</v>
      </c>
      <c r="M5" s="244">
        <v>18.030493711637352</v>
      </c>
      <c r="N5" s="244">
        <v>44.97039513019115</v>
      </c>
      <c r="O5" s="244">
        <v>37.442879324971273</v>
      </c>
      <c r="P5" s="244">
        <v>39.020435361432988</v>
      </c>
      <c r="Q5" s="244">
        <v>36.668406360703329</v>
      </c>
      <c r="R5" s="244">
        <v>34.424319291094321</v>
      </c>
      <c r="S5" s="244">
        <v>42.762372579036082</v>
      </c>
      <c r="T5" s="244">
        <v>39.48891670616888</v>
      </c>
      <c r="U5" s="244">
        <v>30.365233168674251</v>
      </c>
      <c r="V5" s="244">
        <v>17.176813903067341</v>
      </c>
      <c r="W5" s="244">
        <v>46.796683592871197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3733</v>
      </c>
      <c r="C7" s="205">
        <f t="shared" si="1"/>
        <v>3989</v>
      </c>
      <c r="D7" s="205">
        <f t="shared" si="1"/>
        <v>4275</v>
      </c>
      <c r="E7" s="205">
        <f t="shared" si="1"/>
        <v>4588</v>
      </c>
      <c r="F7" s="205">
        <f t="shared" si="1"/>
        <v>4453.9260000000004</v>
      </c>
      <c r="G7" s="205">
        <f t="shared" si="1"/>
        <v>4484.6629999999996</v>
      </c>
      <c r="H7" s="205">
        <f t="shared" si="1"/>
        <v>5093.0010000000002</v>
      </c>
      <c r="I7" s="205">
        <f t="shared" si="1"/>
        <v>5089</v>
      </c>
      <c r="J7" s="205">
        <f t="shared" si="1"/>
        <v>4489</v>
      </c>
      <c r="K7" s="205">
        <f t="shared" si="1"/>
        <v>3746.694</v>
      </c>
      <c r="L7" s="205">
        <f t="shared" si="1"/>
        <v>4582.8620000000001</v>
      </c>
      <c r="M7" s="205">
        <f t="shared" si="1"/>
        <v>4236.2309999999998</v>
      </c>
      <c r="N7" s="205">
        <f t="shared" si="1"/>
        <v>4403.4470000000001</v>
      </c>
      <c r="O7" s="205">
        <f t="shared" si="1"/>
        <v>4510.5349999999999</v>
      </c>
      <c r="P7" s="205">
        <f t="shared" si="1"/>
        <v>4705.3959999999997</v>
      </c>
      <c r="Q7" s="205">
        <f t="shared" si="1"/>
        <v>4561.6090000000004</v>
      </c>
      <c r="R7" s="205">
        <f t="shared" si="1"/>
        <v>4808.2359999999999</v>
      </c>
      <c r="S7" s="205">
        <f t="shared" si="1"/>
        <v>4974.2979999999998</v>
      </c>
      <c r="T7" s="205">
        <f t="shared" si="1"/>
        <v>4946.5079999999989</v>
      </c>
      <c r="U7" s="205">
        <f t="shared" si="1"/>
        <v>3930.8089999999997</v>
      </c>
      <c r="V7" s="205">
        <f t="shared" si="1"/>
        <v>3443.5150000000003</v>
      </c>
      <c r="W7" s="205">
        <f t="shared" si="1"/>
        <v>4862.8389999999999</v>
      </c>
      <c r="DA7" s="112"/>
    </row>
    <row r="8" spans="1:105" ht="12" customHeight="1" x14ac:dyDescent="0.25">
      <c r="A8" s="50" t="s">
        <v>41</v>
      </c>
      <c r="B8" s="243">
        <v>3447</v>
      </c>
      <c r="C8" s="243">
        <v>3676</v>
      </c>
      <c r="D8" s="243">
        <v>3974</v>
      </c>
      <c r="E8" s="243">
        <v>4275.9849999999997</v>
      </c>
      <c r="F8" s="243">
        <v>4096.9180000000006</v>
      </c>
      <c r="G8" s="243">
        <v>4119.95</v>
      </c>
      <c r="H8" s="243">
        <v>4714.63</v>
      </c>
      <c r="I8" s="243">
        <v>4692.5069999999996</v>
      </c>
      <c r="J8" s="243">
        <v>4108.9579999999996</v>
      </c>
      <c r="K8" s="243">
        <v>3542.308</v>
      </c>
      <c r="L8" s="243">
        <v>4243.9189999999999</v>
      </c>
      <c r="M8" s="243">
        <v>3855.8159999999998</v>
      </c>
      <c r="N8" s="243">
        <v>4022.6930000000002</v>
      </c>
      <c r="O8" s="243">
        <v>4171.5239999999994</v>
      </c>
      <c r="P8" s="243">
        <v>4343.7079999999996</v>
      </c>
      <c r="Q8" s="243">
        <v>4235.6820000000007</v>
      </c>
      <c r="R8" s="243">
        <v>4505.96</v>
      </c>
      <c r="S8" s="243">
        <v>4618.8980000000001</v>
      </c>
      <c r="T8" s="243">
        <v>4688.8769999999986</v>
      </c>
      <c r="U8" s="243">
        <v>3657.8359999999998</v>
      </c>
      <c r="V8" s="243">
        <v>3298.8870000000002</v>
      </c>
      <c r="W8" s="243">
        <v>4658.6000000000004</v>
      </c>
      <c r="DA8" s="83" t="s">
        <v>117</v>
      </c>
    </row>
    <row r="9" spans="1:105" ht="12" customHeight="1" x14ac:dyDescent="0.25">
      <c r="A9" s="49" t="s">
        <v>42</v>
      </c>
      <c r="B9" s="244">
        <v>286</v>
      </c>
      <c r="C9" s="244">
        <v>313</v>
      </c>
      <c r="D9" s="244">
        <v>301</v>
      </c>
      <c r="E9" s="244">
        <v>312.01499999999999</v>
      </c>
      <c r="F9" s="244">
        <v>357.00799999999998</v>
      </c>
      <c r="G9" s="244">
        <v>364.71300000000002</v>
      </c>
      <c r="H9" s="244">
        <v>378.37099999999998</v>
      </c>
      <c r="I9" s="244">
        <v>396.49299999999999</v>
      </c>
      <c r="J9" s="244">
        <v>380.04199999999997</v>
      </c>
      <c r="K9" s="244">
        <v>204.386</v>
      </c>
      <c r="L9" s="244">
        <v>338.94299999999998</v>
      </c>
      <c r="M9" s="244">
        <v>380.41500000000002</v>
      </c>
      <c r="N9" s="244">
        <v>380.75400000000002</v>
      </c>
      <c r="O9" s="244">
        <v>339.01100000000002</v>
      </c>
      <c r="P9" s="244">
        <v>361.68799999999999</v>
      </c>
      <c r="Q9" s="244">
        <v>325.92700000000002</v>
      </c>
      <c r="R9" s="244">
        <v>302.27600000000001</v>
      </c>
      <c r="S9" s="244">
        <v>355.4</v>
      </c>
      <c r="T9" s="244">
        <v>257.63099999999997</v>
      </c>
      <c r="U9" s="244">
        <v>272.97300000000001</v>
      </c>
      <c r="V9" s="244">
        <v>144.62799999999999</v>
      </c>
      <c r="W9" s="244">
        <v>204.239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4000.0000000000005</v>
      </c>
      <c r="C11" s="205">
        <f t="shared" si="2"/>
        <v>4374.7388939703724</v>
      </c>
      <c r="D11" s="205">
        <f t="shared" si="2"/>
        <v>4722.7200274432416</v>
      </c>
      <c r="E11" s="205">
        <f t="shared" si="2"/>
        <v>5070.7011609161109</v>
      </c>
      <c r="F11" s="205">
        <f t="shared" si="2"/>
        <v>5124.216681911118</v>
      </c>
      <c r="G11" s="205">
        <f t="shared" si="2"/>
        <v>4776.2355484382488</v>
      </c>
      <c r="H11" s="205">
        <f t="shared" si="2"/>
        <v>5498.9555758814904</v>
      </c>
      <c r="I11" s="205">
        <f t="shared" si="2"/>
        <v>5498.9555758814904</v>
      </c>
      <c r="J11" s="205">
        <f t="shared" si="2"/>
        <v>5498.9555758814904</v>
      </c>
      <c r="K11" s="205">
        <f t="shared" si="2"/>
        <v>5150.9744424086221</v>
      </c>
      <c r="L11" s="205">
        <f t="shared" si="2"/>
        <v>5124.216681911118</v>
      </c>
      <c r="M11" s="205">
        <f t="shared" si="2"/>
        <v>5150.9744424086221</v>
      </c>
      <c r="N11" s="205">
        <f t="shared" si="2"/>
        <v>5150.9744424086221</v>
      </c>
      <c r="O11" s="205">
        <f t="shared" si="2"/>
        <v>5124.216681911118</v>
      </c>
      <c r="P11" s="205">
        <f t="shared" si="2"/>
        <v>5124.216681911118</v>
      </c>
      <c r="Q11" s="205">
        <f t="shared" si="2"/>
        <v>5124.216681911118</v>
      </c>
      <c r="R11" s="205">
        <f t="shared" si="2"/>
        <v>5445.4400548864833</v>
      </c>
      <c r="S11" s="205">
        <f t="shared" si="2"/>
        <v>5472.1978153839873</v>
      </c>
      <c r="T11" s="205">
        <f t="shared" si="2"/>
        <v>5472.1978153839873</v>
      </c>
      <c r="U11" s="205">
        <f t="shared" si="2"/>
        <v>5445.4400548864833</v>
      </c>
      <c r="V11" s="205">
        <f t="shared" si="2"/>
        <v>5445.4400548864833</v>
      </c>
      <c r="W11" s="205">
        <f t="shared" si="2"/>
        <v>5445.4400548864833</v>
      </c>
      <c r="DA11" s="112"/>
    </row>
    <row r="12" spans="1:105" ht="12" customHeight="1" x14ac:dyDescent="0.25">
      <c r="A12" s="50" t="s">
        <v>41</v>
      </c>
      <c r="B12" s="243">
        <v>3684.21052631579</v>
      </c>
      <c r="C12" s="243">
        <v>4032.1916597886579</v>
      </c>
      <c r="D12" s="243">
        <v>4380.1727932615267</v>
      </c>
      <c r="E12" s="243">
        <v>4728.153926734396</v>
      </c>
      <c r="F12" s="243">
        <v>4728.153926734396</v>
      </c>
      <c r="G12" s="243">
        <v>4380.1727932615267</v>
      </c>
      <c r="H12" s="243">
        <v>5076.1350602072644</v>
      </c>
      <c r="I12" s="243">
        <v>5076.1350602072644</v>
      </c>
      <c r="J12" s="243">
        <v>5076.1350602072644</v>
      </c>
      <c r="K12" s="243">
        <v>4728.153926734396</v>
      </c>
      <c r="L12" s="243">
        <v>4728.153926734396</v>
      </c>
      <c r="M12" s="243">
        <v>4728.153926734396</v>
      </c>
      <c r="N12" s="243">
        <v>4728.153926734396</v>
      </c>
      <c r="O12" s="243">
        <v>4728.153926734396</v>
      </c>
      <c r="P12" s="243">
        <v>4728.153926734396</v>
      </c>
      <c r="Q12" s="243">
        <v>4728.153926734396</v>
      </c>
      <c r="R12" s="243">
        <v>5076.1350602072653</v>
      </c>
      <c r="S12" s="243">
        <v>5076.1350602072653</v>
      </c>
      <c r="T12" s="243">
        <v>5076.1350602072653</v>
      </c>
      <c r="U12" s="243">
        <v>5076.1350602072653</v>
      </c>
      <c r="V12" s="243">
        <v>5076.1350602072653</v>
      </c>
      <c r="W12" s="243">
        <v>5076.1350602072653</v>
      </c>
      <c r="DA12" s="83" t="s">
        <v>120</v>
      </c>
    </row>
    <row r="13" spans="1:105" ht="12" customHeight="1" x14ac:dyDescent="0.25">
      <c r="A13" s="49" t="s">
        <v>42</v>
      </c>
      <c r="B13" s="244">
        <v>315.78947368421052</v>
      </c>
      <c r="C13" s="244">
        <v>342.54723418171449</v>
      </c>
      <c r="D13" s="244">
        <v>342.54723418171449</v>
      </c>
      <c r="E13" s="244">
        <v>342.54723418171449</v>
      </c>
      <c r="F13" s="244">
        <v>396.06275517672242</v>
      </c>
      <c r="G13" s="244">
        <v>396.06275517672242</v>
      </c>
      <c r="H13" s="244">
        <v>422.82051567422627</v>
      </c>
      <c r="I13" s="244">
        <v>422.82051567422627</v>
      </c>
      <c r="J13" s="244">
        <v>422.82051567422627</v>
      </c>
      <c r="K13" s="244">
        <v>422.82051567422627</v>
      </c>
      <c r="L13" s="244">
        <v>396.06275517672242</v>
      </c>
      <c r="M13" s="244">
        <v>422.82051567422627</v>
      </c>
      <c r="N13" s="244">
        <v>422.82051567422627</v>
      </c>
      <c r="O13" s="244">
        <v>396.06275517672242</v>
      </c>
      <c r="P13" s="244">
        <v>396.06275517672242</v>
      </c>
      <c r="Q13" s="244">
        <v>396.06275517672242</v>
      </c>
      <c r="R13" s="244">
        <v>369.3049946792184</v>
      </c>
      <c r="S13" s="244">
        <v>396.06275517672242</v>
      </c>
      <c r="T13" s="244">
        <v>396.06275517672242</v>
      </c>
      <c r="U13" s="244">
        <v>369.3049946792184</v>
      </c>
      <c r="V13" s="244">
        <v>369.3049946792184</v>
      </c>
      <c r="W13" s="244">
        <v>369.3049946792184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401.49665446787668</v>
      </c>
      <c r="D14" s="212">
        <f t="shared" si="3"/>
        <v>347.98113347286881</v>
      </c>
      <c r="E14" s="212">
        <f t="shared" si="3"/>
        <v>347.98113347286881</v>
      </c>
      <c r="F14" s="212">
        <f t="shared" si="3"/>
        <v>80.273281492511842</v>
      </c>
      <c r="G14" s="212">
        <f t="shared" si="3"/>
        <v>0</v>
      </c>
      <c r="H14" s="212">
        <f t="shared" si="3"/>
        <v>722.72002744324152</v>
      </c>
      <c r="I14" s="212">
        <f t="shared" si="3"/>
        <v>26.757760497503948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26.757760497503948</v>
      </c>
      <c r="N14" s="212">
        <f t="shared" si="3"/>
        <v>0</v>
      </c>
      <c r="O14" s="212">
        <f t="shared" si="3"/>
        <v>347.98113347286881</v>
      </c>
      <c r="P14" s="212">
        <f t="shared" si="3"/>
        <v>0</v>
      </c>
      <c r="Q14" s="212">
        <f t="shared" si="3"/>
        <v>0</v>
      </c>
      <c r="R14" s="212">
        <f t="shared" si="3"/>
        <v>347.98113347286881</v>
      </c>
      <c r="S14" s="212">
        <f t="shared" si="3"/>
        <v>26.757760497503948</v>
      </c>
      <c r="T14" s="212">
        <f t="shared" si="3"/>
        <v>347.98113347286881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347.98113347286881</v>
      </c>
      <c r="D15" s="243">
        <v>347.98113347286881</v>
      </c>
      <c r="E15" s="243">
        <v>347.98113347286881</v>
      </c>
      <c r="F15" s="243">
        <v>0</v>
      </c>
      <c r="G15" s="243">
        <v>0</v>
      </c>
      <c r="H15" s="243">
        <v>695.96226694573761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347.98113347286881</v>
      </c>
      <c r="P15" s="243">
        <v>0</v>
      </c>
      <c r="Q15" s="243">
        <v>0</v>
      </c>
      <c r="R15" s="243">
        <v>347.98113347286881</v>
      </c>
      <c r="S15" s="243">
        <v>0</v>
      </c>
      <c r="T15" s="243">
        <v>347.98113347286881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53.515520995007897</v>
      </c>
      <c r="D16" s="244">
        <v>0</v>
      </c>
      <c r="E16" s="244">
        <v>0</v>
      </c>
      <c r="F16" s="244">
        <v>80.273281492511842</v>
      </c>
      <c r="G16" s="244">
        <v>0</v>
      </c>
      <c r="H16" s="244">
        <v>26.757760497503948</v>
      </c>
      <c r="I16" s="244">
        <v>26.757760497503948</v>
      </c>
      <c r="J16" s="244">
        <v>0</v>
      </c>
      <c r="K16" s="244">
        <v>0</v>
      </c>
      <c r="L16" s="244">
        <v>0</v>
      </c>
      <c r="M16" s="244">
        <v>26.757760497503948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26.757760497503948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26.757760497503909</v>
      </c>
      <c r="D17" s="212">
        <f t="shared" si="4"/>
        <v>0</v>
      </c>
      <c r="E17" s="212">
        <f t="shared" si="4"/>
        <v>0</v>
      </c>
      <c r="F17" s="212">
        <f t="shared" si="4"/>
        <v>26.757760497503909</v>
      </c>
      <c r="G17" s="212">
        <f t="shared" si="4"/>
        <v>347.98113347286926</v>
      </c>
      <c r="H17" s="212">
        <f t="shared" si="4"/>
        <v>0</v>
      </c>
      <c r="I17" s="212">
        <f t="shared" si="4"/>
        <v>26.757760497503966</v>
      </c>
      <c r="J17" s="212">
        <f t="shared" si="4"/>
        <v>0</v>
      </c>
      <c r="K17" s="212">
        <f t="shared" si="4"/>
        <v>347.98113347286835</v>
      </c>
      <c r="L17" s="212">
        <f t="shared" si="4"/>
        <v>26.757760497503853</v>
      </c>
      <c r="M17" s="212">
        <f t="shared" si="4"/>
        <v>0</v>
      </c>
      <c r="N17" s="212">
        <f t="shared" si="4"/>
        <v>0</v>
      </c>
      <c r="O17" s="212">
        <f t="shared" si="4"/>
        <v>374.73889397037311</v>
      </c>
      <c r="P17" s="212">
        <f t="shared" si="4"/>
        <v>0</v>
      </c>
      <c r="Q17" s="212">
        <f t="shared" si="4"/>
        <v>0</v>
      </c>
      <c r="R17" s="212">
        <f t="shared" si="4"/>
        <v>26.757760497504023</v>
      </c>
      <c r="S17" s="212">
        <f t="shared" si="4"/>
        <v>0</v>
      </c>
      <c r="T17" s="212">
        <f t="shared" si="4"/>
        <v>347.98113347286926</v>
      </c>
      <c r="U17" s="212">
        <f t="shared" si="4"/>
        <v>26.757760497504023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347.98113347286926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347.98113347286835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347.98113347286926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347.98113347286926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26.757760497503909</v>
      </c>
      <c r="D19" s="244">
        <f t="shared" si="6"/>
        <v>0</v>
      </c>
      <c r="E19" s="244">
        <f t="shared" si="6"/>
        <v>0</v>
      </c>
      <c r="F19" s="244">
        <f t="shared" si="6"/>
        <v>26.757760497503909</v>
      </c>
      <c r="G19" s="244">
        <f t="shared" si="6"/>
        <v>0</v>
      </c>
      <c r="H19" s="244">
        <f t="shared" si="6"/>
        <v>0</v>
      </c>
      <c r="I19" s="244">
        <f t="shared" si="6"/>
        <v>26.757760497503966</v>
      </c>
      <c r="J19" s="244">
        <f t="shared" si="6"/>
        <v>0</v>
      </c>
      <c r="K19" s="244">
        <f t="shared" si="6"/>
        <v>0</v>
      </c>
      <c r="L19" s="244">
        <f t="shared" si="6"/>
        <v>26.757760497503853</v>
      </c>
      <c r="M19" s="244">
        <f t="shared" si="6"/>
        <v>0</v>
      </c>
      <c r="N19" s="244">
        <f t="shared" si="6"/>
        <v>0</v>
      </c>
      <c r="O19" s="244">
        <f t="shared" si="6"/>
        <v>26.757760497503853</v>
      </c>
      <c r="P19" s="244">
        <f t="shared" si="6"/>
        <v>0</v>
      </c>
      <c r="Q19" s="244">
        <f t="shared" si="6"/>
        <v>0</v>
      </c>
      <c r="R19" s="244">
        <f t="shared" si="6"/>
        <v>26.757760497504023</v>
      </c>
      <c r="S19" s="244">
        <f t="shared" si="6"/>
        <v>0</v>
      </c>
      <c r="T19" s="244">
        <f t="shared" si="6"/>
        <v>0</v>
      </c>
      <c r="U19" s="244">
        <f t="shared" si="6"/>
        <v>26.757760497504023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267.00000000000057</v>
      </c>
      <c r="C20" s="205">
        <f t="shared" si="7"/>
        <v>385.73889397037243</v>
      </c>
      <c r="D20" s="205">
        <f t="shared" si="7"/>
        <v>447.72002744324124</v>
      </c>
      <c r="E20" s="205">
        <f t="shared" si="7"/>
        <v>482.70116091611084</v>
      </c>
      <c r="F20" s="205">
        <f t="shared" si="7"/>
        <v>670.29068191111787</v>
      </c>
      <c r="G20" s="205">
        <f t="shared" si="7"/>
        <v>291.57254843824933</v>
      </c>
      <c r="H20" s="205">
        <f t="shared" si="7"/>
        <v>405.95457588149054</v>
      </c>
      <c r="I20" s="205">
        <f t="shared" si="7"/>
        <v>409.95557588149103</v>
      </c>
      <c r="J20" s="205">
        <f t="shared" si="7"/>
        <v>1009.9555758814911</v>
      </c>
      <c r="K20" s="205">
        <f t="shared" si="7"/>
        <v>1404.2804424086223</v>
      </c>
      <c r="L20" s="205">
        <f t="shared" si="7"/>
        <v>541.35468191111863</v>
      </c>
      <c r="M20" s="205">
        <f t="shared" si="7"/>
        <v>914.74344240862251</v>
      </c>
      <c r="N20" s="205">
        <f t="shared" si="7"/>
        <v>747.52744240862205</v>
      </c>
      <c r="O20" s="205">
        <f t="shared" si="7"/>
        <v>613.68168191111897</v>
      </c>
      <c r="P20" s="205">
        <f t="shared" si="7"/>
        <v>418.82068191111881</v>
      </c>
      <c r="Q20" s="205">
        <f t="shared" si="7"/>
        <v>562.60768191111765</v>
      </c>
      <c r="R20" s="205">
        <f t="shared" si="7"/>
        <v>637.20405488648362</v>
      </c>
      <c r="S20" s="205">
        <f t="shared" si="7"/>
        <v>497.89981538398757</v>
      </c>
      <c r="T20" s="205">
        <f t="shared" si="7"/>
        <v>525.68981538398907</v>
      </c>
      <c r="U20" s="205">
        <f t="shared" si="7"/>
        <v>1514.631054886484</v>
      </c>
      <c r="V20" s="205">
        <f t="shared" si="7"/>
        <v>2001.9250548864834</v>
      </c>
      <c r="W20" s="205">
        <f t="shared" si="7"/>
        <v>582.60105488648333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237.21052631579005</v>
      </c>
      <c r="C21" s="243">
        <f t="shared" si="8"/>
        <v>356.19165978865794</v>
      </c>
      <c r="D21" s="243">
        <f t="shared" si="8"/>
        <v>406.17279326152675</v>
      </c>
      <c r="E21" s="243">
        <f t="shared" si="8"/>
        <v>452.16892673439634</v>
      </c>
      <c r="F21" s="243">
        <f t="shared" si="8"/>
        <v>631.23592673439543</v>
      </c>
      <c r="G21" s="243">
        <f t="shared" si="8"/>
        <v>260.22279326152693</v>
      </c>
      <c r="H21" s="243">
        <f t="shared" si="8"/>
        <v>361.50506020726425</v>
      </c>
      <c r="I21" s="243">
        <f t="shared" si="8"/>
        <v>383.62806020726475</v>
      </c>
      <c r="J21" s="243">
        <f t="shared" si="8"/>
        <v>967.17706020726473</v>
      </c>
      <c r="K21" s="243">
        <f t="shared" si="8"/>
        <v>1185.845926734396</v>
      </c>
      <c r="L21" s="243">
        <f t="shared" si="8"/>
        <v>484.23492673439614</v>
      </c>
      <c r="M21" s="243">
        <f t="shared" si="8"/>
        <v>872.33792673439621</v>
      </c>
      <c r="N21" s="243">
        <f t="shared" si="8"/>
        <v>705.4609267343958</v>
      </c>
      <c r="O21" s="243">
        <f t="shared" si="8"/>
        <v>556.62992673439658</v>
      </c>
      <c r="P21" s="243">
        <f t="shared" si="8"/>
        <v>384.44592673439638</v>
      </c>
      <c r="Q21" s="243">
        <f t="shared" si="8"/>
        <v>492.47192673439531</v>
      </c>
      <c r="R21" s="243">
        <f t="shared" si="8"/>
        <v>570.17506020726523</v>
      </c>
      <c r="S21" s="243">
        <f t="shared" si="8"/>
        <v>457.23706020726513</v>
      </c>
      <c r="T21" s="243">
        <f t="shared" si="8"/>
        <v>387.25806020726668</v>
      </c>
      <c r="U21" s="243">
        <f t="shared" si="8"/>
        <v>1418.2990602072655</v>
      </c>
      <c r="V21" s="243">
        <f t="shared" si="8"/>
        <v>1777.2480602072651</v>
      </c>
      <c r="W21" s="243">
        <f t="shared" si="8"/>
        <v>417.53506020726491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29.78947368421052</v>
      </c>
      <c r="C22" s="244">
        <f t="shared" si="9"/>
        <v>29.547234181714487</v>
      </c>
      <c r="D22" s="244">
        <f t="shared" si="9"/>
        <v>41.547234181714487</v>
      </c>
      <c r="E22" s="244">
        <f t="shared" si="9"/>
        <v>30.5322341817145</v>
      </c>
      <c r="F22" s="244">
        <f t="shared" si="9"/>
        <v>39.054755176722438</v>
      </c>
      <c r="G22" s="244">
        <f t="shared" si="9"/>
        <v>31.349755176722397</v>
      </c>
      <c r="H22" s="244">
        <f t="shared" si="9"/>
        <v>44.449515674226291</v>
      </c>
      <c r="I22" s="244">
        <f t="shared" si="9"/>
        <v>26.327515674226277</v>
      </c>
      <c r="J22" s="244">
        <f t="shared" si="9"/>
        <v>42.778515674226298</v>
      </c>
      <c r="K22" s="244">
        <f t="shared" si="9"/>
        <v>218.43451567422628</v>
      </c>
      <c r="L22" s="244">
        <f t="shared" si="9"/>
        <v>57.119755176722435</v>
      </c>
      <c r="M22" s="244">
        <f t="shared" si="9"/>
        <v>42.405515674226251</v>
      </c>
      <c r="N22" s="244">
        <f t="shared" si="9"/>
        <v>42.066515674226252</v>
      </c>
      <c r="O22" s="244">
        <f t="shared" si="9"/>
        <v>57.051755176722395</v>
      </c>
      <c r="P22" s="244">
        <f t="shared" si="9"/>
        <v>34.374755176722431</v>
      </c>
      <c r="Q22" s="244">
        <f t="shared" si="9"/>
        <v>70.135755176722398</v>
      </c>
      <c r="R22" s="244">
        <f t="shared" si="9"/>
        <v>67.028994679218385</v>
      </c>
      <c r="S22" s="244">
        <f t="shared" si="9"/>
        <v>40.662755176722442</v>
      </c>
      <c r="T22" s="244">
        <f t="shared" si="9"/>
        <v>138.43175517672245</v>
      </c>
      <c r="U22" s="244">
        <f t="shared" si="9"/>
        <v>96.331994679218383</v>
      </c>
      <c r="V22" s="244">
        <f t="shared" si="9"/>
        <v>224.67699467921841</v>
      </c>
      <c r="W22" s="244">
        <f t="shared" si="9"/>
        <v>165.06599467921839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907.08971220474405</v>
      </c>
      <c r="C25" s="212">
        <v>958.44617368873617</v>
      </c>
      <c r="D25" s="212">
        <v>975.59879621668097</v>
      </c>
      <c r="E25" s="212">
        <v>1080.8055030094581</v>
      </c>
      <c r="F25" s="212">
        <v>1080.4214961306971</v>
      </c>
      <c r="G25" s="212">
        <v>1036.9428202923471</v>
      </c>
      <c r="H25" s="212">
        <v>1138.2121238177131</v>
      </c>
      <c r="I25" s="212">
        <v>1131.7191745485809</v>
      </c>
      <c r="J25" s="212">
        <v>1063.8222699914011</v>
      </c>
      <c r="K25" s="212">
        <v>862.20627687016326</v>
      </c>
      <c r="L25" s="212">
        <v>1013.200343938091</v>
      </c>
      <c r="M25" s="212">
        <v>1017.182803095443</v>
      </c>
      <c r="N25" s="212">
        <v>1034.628718830611</v>
      </c>
      <c r="O25" s="212">
        <v>1051.7420464316419</v>
      </c>
      <c r="P25" s="212">
        <v>1057.7710232158211</v>
      </c>
      <c r="Q25" s="212">
        <v>998.4736887360275</v>
      </c>
      <c r="R25" s="212">
        <v>990.63946689595855</v>
      </c>
      <c r="S25" s="212">
        <v>1054.758813413586</v>
      </c>
      <c r="T25" s="212">
        <v>1069.813241616509</v>
      </c>
      <c r="U25" s="212">
        <v>893.83626024312719</v>
      </c>
      <c r="V25" s="212">
        <v>756.36148834465416</v>
      </c>
      <c r="W25" s="212">
        <v>911.65926293456653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242.15528804815136</v>
      </c>
      <c r="C26" s="215">
        <f t="shared" si="10"/>
        <v>281.94385210662085</v>
      </c>
      <c r="D26" s="215">
        <f t="shared" si="10"/>
        <v>293.93981083404987</v>
      </c>
      <c r="E26" s="215">
        <f t="shared" si="10"/>
        <v>323.75958727429065</v>
      </c>
      <c r="F26" s="215">
        <f t="shared" si="10"/>
        <v>321.99974204643161</v>
      </c>
      <c r="G26" s="215">
        <f t="shared" si="10"/>
        <v>322.62166809974207</v>
      </c>
      <c r="H26" s="215">
        <f t="shared" si="10"/>
        <v>342.93413585554589</v>
      </c>
      <c r="I26" s="215">
        <f t="shared" si="10"/>
        <v>311.75649183147033</v>
      </c>
      <c r="J26" s="215">
        <f t="shared" si="10"/>
        <v>337.30318142734302</v>
      </c>
      <c r="K26" s="215">
        <f t="shared" si="10"/>
        <v>220.52046431642307</v>
      </c>
      <c r="L26" s="215">
        <f t="shared" si="10"/>
        <v>242.32287188306111</v>
      </c>
      <c r="M26" s="215">
        <f t="shared" si="10"/>
        <v>235.55245055889938</v>
      </c>
      <c r="N26" s="215">
        <f t="shared" si="10"/>
        <v>261.50601891659505</v>
      </c>
      <c r="O26" s="215">
        <f t="shared" si="10"/>
        <v>249.79062768701627</v>
      </c>
      <c r="P26" s="215">
        <f t="shared" si="10"/>
        <v>252.16053310404129</v>
      </c>
      <c r="Q26" s="215">
        <f t="shared" si="10"/>
        <v>242.35210662080829</v>
      </c>
      <c r="R26" s="215">
        <f t="shared" si="10"/>
        <v>217.87024935511607</v>
      </c>
      <c r="S26" s="215">
        <f t="shared" si="10"/>
        <v>232.47687016337062</v>
      </c>
      <c r="T26" s="215">
        <f t="shared" si="10"/>
        <v>246.35460017196894</v>
      </c>
      <c r="U26" s="215">
        <f t="shared" si="10"/>
        <v>213.56345657781597</v>
      </c>
      <c r="V26" s="215">
        <f t="shared" si="10"/>
        <v>190.70541702493554</v>
      </c>
      <c r="W26" s="215">
        <f t="shared" si="10"/>
        <v>202.93379191745493</v>
      </c>
      <c r="DA26" s="85"/>
    </row>
    <row r="27" spans="1:105" ht="12" customHeight="1" x14ac:dyDescent="0.25">
      <c r="A27" s="18" t="s">
        <v>39</v>
      </c>
      <c r="B27" s="206">
        <v>220.73250214961311</v>
      </c>
      <c r="C27" s="206">
        <v>228.85262252794499</v>
      </c>
      <c r="D27" s="206">
        <v>241.71625107480651</v>
      </c>
      <c r="E27" s="206">
        <v>272.50662080825452</v>
      </c>
      <c r="F27" s="206">
        <v>266.03207222699911</v>
      </c>
      <c r="G27" s="206">
        <v>282.69079965606193</v>
      </c>
      <c r="H27" s="206">
        <v>293.06345657781588</v>
      </c>
      <c r="I27" s="206">
        <v>253.7541702493551</v>
      </c>
      <c r="J27" s="206">
        <v>228.5674118658641</v>
      </c>
      <c r="K27" s="206">
        <v>196.9020636285469</v>
      </c>
      <c r="L27" s="206">
        <v>205.8967325881342</v>
      </c>
      <c r="M27" s="206">
        <v>209.89561478933791</v>
      </c>
      <c r="N27" s="206">
        <v>229.80309544282031</v>
      </c>
      <c r="O27" s="206">
        <v>231.15872742906271</v>
      </c>
      <c r="P27" s="206">
        <v>230.86156491831471</v>
      </c>
      <c r="Q27" s="206">
        <v>218.7830610490112</v>
      </c>
      <c r="R27" s="206">
        <v>184.24316423043851</v>
      </c>
      <c r="S27" s="206">
        <v>200.64402407566641</v>
      </c>
      <c r="T27" s="206">
        <v>222.06827171109191</v>
      </c>
      <c r="U27" s="206">
        <v>185.49423903697331</v>
      </c>
      <c r="V27" s="206">
        <v>167.76835769561481</v>
      </c>
      <c r="W27" s="206">
        <v>177.82527944969911</v>
      </c>
      <c r="DA27" s="71" t="s">
        <v>128</v>
      </c>
    </row>
    <row r="28" spans="1:105" ht="12" customHeight="1" x14ac:dyDescent="0.25">
      <c r="A28" s="18" t="s">
        <v>40</v>
      </c>
      <c r="B28" s="206">
        <v>21.422785898538262</v>
      </c>
      <c r="C28" s="206">
        <v>53.091229578675843</v>
      </c>
      <c r="D28" s="206">
        <v>52.223559759243336</v>
      </c>
      <c r="E28" s="206">
        <v>51.252966466036114</v>
      </c>
      <c r="F28" s="206">
        <v>55.967669819432501</v>
      </c>
      <c r="G28" s="206">
        <v>39.930868443680133</v>
      </c>
      <c r="H28" s="206">
        <v>49.870679277730012</v>
      </c>
      <c r="I28" s="206">
        <v>58.002321582115208</v>
      </c>
      <c r="J28" s="206">
        <v>108.7357695614789</v>
      </c>
      <c r="K28" s="206">
        <v>23.618400687876179</v>
      </c>
      <c r="L28" s="206">
        <v>36.426139294926912</v>
      </c>
      <c r="M28" s="206">
        <v>25.656835769561479</v>
      </c>
      <c r="N28" s="206">
        <v>31.702923473774721</v>
      </c>
      <c r="O28" s="206">
        <v>18.631900257953571</v>
      </c>
      <c r="P28" s="206">
        <v>21.298968185726569</v>
      </c>
      <c r="Q28" s="206">
        <v>23.56904557179708</v>
      </c>
      <c r="R28" s="206">
        <v>33.627085124677563</v>
      </c>
      <c r="S28" s="206">
        <v>31.832846087704208</v>
      </c>
      <c r="T28" s="206">
        <v>24.286328460877041</v>
      </c>
      <c r="U28" s="206">
        <v>28.069217540842651</v>
      </c>
      <c r="V28" s="206">
        <v>22.937059329320721</v>
      </c>
      <c r="W28" s="206">
        <v>25.108512467755801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0</v>
      </c>
      <c r="C29" s="206">
        <f t="shared" si="11"/>
        <v>0</v>
      </c>
      <c r="D29" s="206">
        <f t="shared" si="11"/>
        <v>0</v>
      </c>
      <c r="E29" s="206">
        <f t="shared" si="11"/>
        <v>0</v>
      </c>
      <c r="F29" s="206">
        <f t="shared" si="11"/>
        <v>5.7895958727429058</v>
      </c>
      <c r="G29" s="206">
        <f t="shared" si="11"/>
        <v>1.9298366294067071</v>
      </c>
      <c r="H29" s="206">
        <f t="shared" si="11"/>
        <v>0</v>
      </c>
      <c r="I29" s="206">
        <f t="shared" si="11"/>
        <v>0</v>
      </c>
      <c r="J29" s="206">
        <f t="shared" si="11"/>
        <v>0</v>
      </c>
      <c r="K29" s="206">
        <f t="shared" si="11"/>
        <v>0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1.0058469475494409</v>
      </c>
      <c r="V29" s="206">
        <f t="shared" si="11"/>
        <v>0</v>
      </c>
      <c r="W29" s="206">
        <f t="shared" si="11"/>
        <v>0.96491831470335332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1.0058469475494409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5.7895958727429058</v>
      </c>
      <c r="G33" s="206">
        <v>1.9298366294067071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0.96491831470335332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494.22226999140139</v>
      </c>
      <c r="C35" s="206">
        <f t="shared" si="12"/>
        <v>458.25451418744626</v>
      </c>
      <c r="D35" s="206">
        <f t="shared" si="12"/>
        <v>549.15683576956144</v>
      </c>
      <c r="E35" s="206">
        <f t="shared" si="12"/>
        <v>543.46990541702485</v>
      </c>
      <c r="F35" s="206">
        <f t="shared" si="12"/>
        <v>524.48177128116947</v>
      </c>
      <c r="G35" s="206">
        <f t="shared" si="12"/>
        <v>513.78615649183143</v>
      </c>
      <c r="H35" s="206">
        <f t="shared" si="12"/>
        <v>574.8996560619089</v>
      </c>
      <c r="I35" s="206">
        <f t="shared" si="12"/>
        <v>584.49406706792774</v>
      </c>
      <c r="J35" s="206">
        <f t="shared" si="12"/>
        <v>517.5623387790198</v>
      </c>
      <c r="K35" s="206">
        <f t="shared" si="12"/>
        <v>478.61134995700769</v>
      </c>
      <c r="L35" s="206">
        <f t="shared" si="12"/>
        <v>566.22476354256219</v>
      </c>
      <c r="M35" s="206">
        <f t="shared" si="12"/>
        <v>577.52218400687866</v>
      </c>
      <c r="N35" s="206">
        <f t="shared" si="12"/>
        <v>546.47704213241627</v>
      </c>
      <c r="O35" s="206">
        <f t="shared" si="12"/>
        <v>587.26715391229584</v>
      </c>
      <c r="P35" s="206">
        <f t="shared" si="12"/>
        <v>588.21298366294059</v>
      </c>
      <c r="Q35" s="206">
        <f t="shared" si="12"/>
        <v>551.01986242476346</v>
      </c>
      <c r="R35" s="206">
        <f t="shared" si="12"/>
        <v>571.25967325881334</v>
      </c>
      <c r="S35" s="206">
        <f t="shared" si="12"/>
        <v>592.7892519346517</v>
      </c>
      <c r="T35" s="206">
        <f t="shared" si="12"/>
        <v>597.66328460877037</v>
      </c>
      <c r="U35" s="206">
        <f t="shared" si="12"/>
        <v>482.89982803095438</v>
      </c>
      <c r="V35" s="206">
        <f t="shared" si="12"/>
        <v>429.94333619948412</v>
      </c>
      <c r="W35" s="206">
        <f t="shared" si="12"/>
        <v>552.99896818572665</v>
      </c>
      <c r="DA35" s="71"/>
    </row>
    <row r="36" spans="1:105" ht="12" customHeight="1" x14ac:dyDescent="0.25">
      <c r="A36" s="18" t="s">
        <v>72</v>
      </c>
      <c r="B36" s="206">
        <v>160.7265692175408</v>
      </c>
      <c r="C36" s="206">
        <v>129.85812553740331</v>
      </c>
      <c r="D36" s="206">
        <v>196.32416165090279</v>
      </c>
      <c r="E36" s="206">
        <v>154.25623387790199</v>
      </c>
      <c r="F36" s="206">
        <v>144.51848667239901</v>
      </c>
      <c r="G36" s="206">
        <v>145.74376612209801</v>
      </c>
      <c r="H36" s="206">
        <v>161.54342218400689</v>
      </c>
      <c r="I36" s="206">
        <v>159.02837489251931</v>
      </c>
      <c r="J36" s="206">
        <v>145.76526225279451</v>
      </c>
      <c r="K36" s="206">
        <v>126.41874462596731</v>
      </c>
      <c r="L36" s="206">
        <v>152.6870163370593</v>
      </c>
      <c r="M36" s="206">
        <v>174.3766122098022</v>
      </c>
      <c r="N36" s="206">
        <v>166.8744625967326</v>
      </c>
      <c r="O36" s="206">
        <v>206.83576956147891</v>
      </c>
      <c r="P36" s="206">
        <v>174.33361994840931</v>
      </c>
      <c r="Q36" s="206">
        <v>149.80653482373171</v>
      </c>
      <c r="R36" s="206">
        <v>143.27171109200339</v>
      </c>
      <c r="S36" s="206">
        <v>158.8134135855546</v>
      </c>
      <c r="T36" s="206">
        <v>156.44565778159929</v>
      </c>
      <c r="U36" s="206">
        <v>137.8773860705073</v>
      </c>
      <c r="V36" s="206">
        <v>139.29656061908861</v>
      </c>
      <c r="W36" s="206">
        <v>153.13757523645739</v>
      </c>
      <c r="DA36" s="71" t="s">
        <v>135</v>
      </c>
    </row>
    <row r="37" spans="1:105" ht="12" customHeight="1" x14ac:dyDescent="0.25">
      <c r="A37" s="18" t="s">
        <v>36</v>
      </c>
      <c r="B37" s="206">
        <v>333.49570077386062</v>
      </c>
      <c r="C37" s="206">
        <v>328.39638865004298</v>
      </c>
      <c r="D37" s="206">
        <v>352.83267411865859</v>
      </c>
      <c r="E37" s="206">
        <v>389.21367153912291</v>
      </c>
      <c r="F37" s="206">
        <v>379.96328460877049</v>
      </c>
      <c r="G37" s="206">
        <v>368.04239036973343</v>
      </c>
      <c r="H37" s="206">
        <v>413.35623387790201</v>
      </c>
      <c r="I37" s="206">
        <v>425.46569217540838</v>
      </c>
      <c r="J37" s="206">
        <v>371.79707652622528</v>
      </c>
      <c r="K37" s="206">
        <v>352.1926053310404</v>
      </c>
      <c r="L37" s="206">
        <v>413.53774720550291</v>
      </c>
      <c r="M37" s="206">
        <v>403.14557179707651</v>
      </c>
      <c r="N37" s="206">
        <v>379.60257953568362</v>
      </c>
      <c r="O37" s="206">
        <v>380.43138435081693</v>
      </c>
      <c r="P37" s="206">
        <v>413.87936371453128</v>
      </c>
      <c r="Q37" s="206">
        <v>401.21332760103178</v>
      </c>
      <c r="R37" s="206">
        <v>427.98796216680989</v>
      </c>
      <c r="S37" s="206">
        <v>433.9758383490971</v>
      </c>
      <c r="T37" s="206">
        <v>441.2176268271711</v>
      </c>
      <c r="U37" s="206">
        <v>345.02244196044711</v>
      </c>
      <c r="V37" s="206">
        <v>290.64677558039551</v>
      </c>
      <c r="W37" s="206">
        <v>399.8613929492692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6.6398968185726561</v>
      </c>
      <c r="D38" s="206">
        <f t="shared" si="13"/>
        <v>0</v>
      </c>
      <c r="E38" s="206">
        <f t="shared" si="13"/>
        <v>5.9233877901977641</v>
      </c>
      <c r="F38" s="206">
        <f t="shared" si="13"/>
        <v>4.4186586414445399</v>
      </c>
      <c r="G38" s="206">
        <f t="shared" si="13"/>
        <v>1.5286328460877039</v>
      </c>
      <c r="H38" s="206">
        <f t="shared" si="13"/>
        <v>0</v>
      </c>
      <c r="I38" s="206">
        <f t="shared" si="13"/>
        <v>1.0748065348237319</v>
      </c>
      <c r="J38" s="206">
        <f t="shared" si="13"/>
        <v>1.218142734307825</v>
      </c>
      <c r="K38" s="206">
        <f t="shared" si="13"/>
        <v>0.47773000859845233</v>
      </c>
      <c r="L38" s="206">
        <f t="shared" si="13"/>
        <v>2.6750644883920889</v>
      </c>
      <c r="M38" s="206">
        <f t="shared" si="13"/>
        <v>3.2483233018056752</v>
      </c>
      <c r="N38" s="206">
        <f t="shared" si="13"/>
        <v>3.3438521066208078</v>
      </c>
      <c r="O38" s="206">
        <f t="shared" si="13"/>
        <v>3.6782459157351668</v>
      </c>
      <c r="P38" s="206">
        <f t="shared" si="13"/>
        <v>3.7259673258813408</v>
      </c>
      <c r="Q38" s="206">
        <f t="shared" si="13"/>
        <v>4.1558899398108338</v>
      </c>
      <c r="R38" s="206">
        <f t="shared" si="13"/>
        <v>3.4871883061049012</v>
      </c>
      <c r="S38" s="206">
        <f t="shared" si="13"/>
        <v>4.7291487532244192</v>
      </c>
      <c r="T38" s="206">
        <f t="shared" si="13"/>
        <v>7.308684436801375</v>
      </c>
      <c r="U38" s="206">
        <f t="shared" si="13"/>
        <v>6.3031562018545904</v>
      </c>
      <c r="V38" s="206">
        <f t="shared" si="13"/>
        <v>5.9430016722552717</v>
      </c>
      <c r="W38" s="206">
        <f t="shared" si="13"/>
        <v>8.1054366233025199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6.6398968185726561</v>
      </c>
      <c r="D39" s="206">
        <v>0</v>
      </c>
      <c r="E39" s="206">
        <v>5.9233877901977641</v>
      </c>
      <c r="F39" s="206">
        <v>4.4186586414445399</v>
      </c>
      <c r="G39" s="206">
        <v>1.5286328460877039</v>
      </c>
      <c r="H39" s="206">
        <v>0</v>
      </c>
      <c r="I39" s="206">
        <v>1.0748065348237319</v>
      </c>
      <c r="J39" s="206">
        <v>1.218142734307825</v>
      </c>
      <c r="K39" s="206">
        <v>0.47773000859845233</v>
      </c>
      <c r="L39" s="206">
        <v>2.6750644883920889</v>
      </c>
      <c r="M39" s="206">
        <v>3.2483233018056752</v>
      </c>
      <c r="N39" s="206">
        <v>3.3438521066208078</v>
      </c>
      <c r="O39" s="206">
        <v>3.6782459157351668</v>
      </c>
      <c r="P39" s="206">
        <v>3.7259673258813408</v>
      </c>
      <c r="Q39" s="206">
        <v>4.1558899398108338</v>
      </c>
      <c r="R39" s="206">
        <v>3.4871883061049012</v>
      </c>
      <c r="S39" s="206">
        <v>4.7291487532244192</v>
      </c>
      <c r="T39" s="206">
        <v>7.308684436801375</v>
      </c>
      <c r="U39" s="206">
        <v>6.0428202923473773</v>
      </c>
      <c r="V39" s="206">
        <v>5.6606190885640579</v>
      </c>
      <c r="W39" s="206">
        <v>7.6669819432502146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0.26033590950721341</v>
      </c>
      <c r="V44" s="206">
        <v>0.28238258369121338</v>
      </c>
      <c r="W44" s="206">
        <v>0.43845468005230481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0.81203783319002576</v>
      </c>
      <c r="V45" s="206">
        <v>0.62098022355975924</v>
      </c>
      <c r="W45" s="206">
        <v>0.74041272570937233</v>
      </c>
      <c r="DA45" s="71" t="s">
        <v>143</v>
      </c>
    </row>
    <row r="46" spans="1:105" ht="12" customHeight="1" x14ac:dyDescent="0.25">
      <c r="A46" s="21" t="s">
        <v>38</v>
      </c>
      <c r="B46" s="209">
        <v>170.71215416519141</v>
      </c>
      <c r="C46" s="209">
        <v>211.60791057609629</v>
      </c>
      <c r="D46" s="209">
        <v>132.50214961306961</v>
      </c>
      <c r="E46" s="209">
        <v>207.65262252794491</v>
      </c>
      <c r="F46" s="209">
        <v>223.73172828890799</v>
      </c>
      <c r="G46" s="209">
        <v>197.07652622527939</v>
      </c>
      <c r="H46" s="209">
        <v>220.3783319002579</v>
      </c>
      <c r="I46" s="209">
        <v>234.39380911435941</v>
      </c>
      <c r="J46" s="209">
        <v>207.73860705073079</v>
      </c>
      <c r="K46" s="209">
        <v>162.5967325881341</v>
      </c>
      <c r="L46" s="209">
        <v>201.97764402407569</v>
      </c>
      <c r="M46" s="209">
        <v>200.85984522785901</v>
      </c>
      <c r="N46" s="209">
        <v>223.30180567497851</v>
      </c>
      <c r="O46" s="209">
        <v>211.006018916595</v>
      </c>
      <c r="P46" s="209">
        <v>213.67153912295791</v>
      </c>
      <c r="Q46" s="209">
        <v>200.94582975064489</v>
      </c>
      <c r="R46" s="209">
        <v>198.02235597592431</v>
      </c>
      <c r="S46" s="209">
        <v>224.76354256233881</v>
      </c>
      <c r="T46" s="209">
        <v>218.48667239896821</v>
      </c>
      <c r="U46" s="209">
        <v>189.2519346517627</v>
      </c>
      <c r="V46" s="209">
        <v>129.14875322441961</v>
      </c>
      <c r="W46" s="209">
        <v>145.91573516766979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907.08971220474416</v>
      </c>
      <c r="C47" s="212">
        <f t="shared" si="14"/>
        <v>958.44617368873605</v>
      </c>
      <c r="D47" s="212">
        <f t="shared" si="14"/>
        <v>975.59879621668085</v>
      </c>
      <c r="E47" s="212">
        <f t="shared" si="14"/>
        <v>1080.8055030094583</v>
      </c>
      <c r="F47" s="212">
        <f t="shared" si="14"/>
        <v>1080.4214961306966</v>
      </c>
      <c r="G47" s="212">
        <f t="shared" si="14"/>
        <v>1036.9428202923475</v>
      </c>
      <c r="H47" s="212">
        <f t="shared" si="14"/>
        <v>1138.2121238177133</v>
      </c>
      <c r="I47" s="212">
        <f t="shared" si="14"/>
        <v>1131.7191745485807</v>
      </c>
      <c r="J47" s="212">
        <f t="shared" si="14"/>
        <v>1063.8222699914011</v>
      </c>
      <c r="K47" s="212">
        <f t="shared" si="14"/>
        <v>862.20627687016292</v>
      </c>
      <c r="L47" s="212">
        <f t="shared" si="14"/>
        <v>1013.2003439380908</v>
      </c>
      <c r="M47" s="212">
        <f t="shared" si="14"/>
        <v>1017.1828030954425</v>
      </c>
      <c r="N47" s="212">
        <f t="shared" si="14"/>
        <v>1034.6287188306105</v>
      </c>
      <c r="O47" s="212">
        <f t="shared" si="14"/>
        <v>1051.7420464316419</v>
      </c>
      <c r="P47" s="212">
        <f t="shared" si="14"/>
        <v>1057.7710232158217</v>
      </c>
      <c r="Q47" s="212">
        <f t="shared" si="14"/>
        <v>998.47368873602738</v>
      </c>
      <c r="R47" s="212">
        <f t="shared" si="14"/>
        <v>990.63946689595844</v>
      </c>
      <c r="S47" s="212">
        <f t="shared" si="14"/>
        <v>1054.7588134135858</v>
      </c>
      <c r="T47" s="212">
        <f t="shared" si="14"/>
        <v>1069.8132416165097</v>
      </c>
      <c r="U47" s="212">
        <f t="shared" si="14"/>
        <v>893.83626024312673</v>
      </c>
      <c r="V47" s="212">
        <f t="shared" si="14"/>
        <v>756.36148834465439</v>
      </c>
      <c r="W47" s="212">
        <f t="shared" si="14"/>
        <v>911.65926293456653</v>
      </c>
      <c r="DA47" s="109"/>
    </row>
    <row r="48" spans="1:105" ht="12" customHeight="1" x14ac:dyDescent="0.25">
      <c r="A48" s="51" t="s">
        <v>41</v>
      </c>
      <c r="B48" s="243">
        <f>ISI_fec!B5</f>
        <v>873.51581089709657</v>
      </c>
      <c r="C48" s="243">
        <f>ISI_fec!C5</f>
        <v>921.96883220504537</v>
      </c>
      <c r="D48" s="243">
        <f>ISI_fec!D5</f>
        <v>941.88846057150261</v>
      </c>
      <c r="E48" s="243">
        <f>ISI_fec!E5</f>
        <v>1045.098165172858</v>
      </c>
      <c r="F48" s="243">
        <f>ISI_fec!F5</f>
        <v>1038.504753319369</v>
      </c>
      <c r="G48" s="243">
        <f>ISI_fec!G5</f>
        <v>995.53911445904805</v>
      </c>
      <c r="H48" s="243">
        <f>ISI_fec!H5</f>
        <v>1096.4006863944501</v>
      </c>
      <c r="I48" s="243">
        <f>ISI_fec!I5</f>
        <v>1087.9972411887641</v>
      </c>
      <c r="J48" s="243">
        <f>ISI_fec!J5</f>
        <v>1019.8574224271169</v>
      </c>
      <c r="K48" s="243">
        <f>ISI_fec!K5</f>
        <v>839.32212788144511</v>
      </c>
      <c r="L48" s="243">
        <f>ISI_fec!L5</f>
        <v>976.0366257004697</v>
      </c>
      <c r="M48" s="243">
        <f>ISI_fec!M5</f>
        <v>972.66717624669434</v>
      </c>
      <c r="N48" s="243">
        <f>ISI_fec!N5</f>
        <v>990.81600576995879</v>
      </c>
      <c r="O48" s="243">
        <f>ISI_fec!O5</f>
        <v>1013.116772926419</v>
      </c>
      <c r="P48" s="243">
        <f>ISI_fec!P5</f>
        <v>1017.593468980639</v>
      </c>
      <c r="Q48" s="243">
        <f>ISI_fec!Q5</f>
        <v>963.02269253264012</v>
      </c>
      <c r="R48" s="243">
        <f>ISI_fec!R5</f>
        <v>959.24648256199862</v>
      </c>
      <c r="S48" s="243">
        <f>ISI_fec!S5</f>
        <v>1016.964164064586</v>
      </c>
      <c r="T48" s="243">
        <f>ISI_fec!T5</f>
        <v>1042.2322168846331</v>
      </c>
      <c r="U48" s="243">
        <f>ISI_fec!U5</f>
        <v>863.35310943964123</v>
      </c>
      <c r="V48" s="243">
        <f>ISI_fec!V5</f>
        <v>740.76605369349761</v>
      </c>
      <c r="W48" s="243">
        <f>ISI_fec!W5</f>
        <v>891.96685243318723</v>
      </c>
      <c r="DA48" s="83"/>
    </row>
    <row r="49" spans="1:105" ht="12" customHeight="1" x14ac:dyDescent="0.25">
      <c r="A49" s="52" t="s">
        <v>42</v>
      </c>
      <c r="B49" s="244">
        <f>ISI_fec!B54</f>
        <v>33.573901307647589</v>
      </c>
      <c r="C49" s="244">
        <f>ISI_fec!C54</f>
        <v>36.477341483690651</v>
      </c>
      <c r="D49" s="244">
        <f>ISI_fec!D54</f>
        <v>33.710335645178198</v>
      </c>
      <c r="E49" s="244">
        <f>ISI_fec!E54</f>
        <v>35.707337836600423</v>
      </c>
      <c r="F49" s="244">
        <f>ISI_fec!F54</f>
        <v>41.916742811327481</v>
      </c>
      <c r="G49" s="244">
        <f>ISI_fec!G54</f>
        <v>41.40370583329949</v>
      </c>
      <c r="H49" s="244">
        <f>ISI_fec!H54</f>
        <v>41.811437423263108</v>
      </c>
      <c r="I49" s="244">
        <f>ISI_fec!I54</f>
        <v>43.721933359816703</v>
      </c>
      <c r="J49" s="244">
        <f>ISI_fec!J54</f>
        <v>43.964847564284078</v>
      </c>
      <c r="K49" s="244">
        <f>ISI_fec!K54</f>
        <v>22.884148988717818</v>
      </c>
      <c r="L49" s="244">
        <f>ISI_fec!L54</f>
        <v>37.163718237621083</v>
      </c>
      <c r="M49" s="244">
        <f>ISI_fec!M54</f>
        <v>44.515626848748191</v>
      </c>
      <c r="N49" s="244">
        <f>ISI_fec!N54</f>
        <v>43.812713060651717</v>
      </c>
      <c r="O49" s="244">
        <f>ISI_fec!O54</f>
        <v>38.625273505223042</v>
      </c>
      <c r="P49" s="244">
        <f>ISI_fec!P54</f>
        <v>40.177554235182591</v>
      </c>
      <c r="Q49" s="244">
        <f>ISI_fec!Q54</f>
        <v>35.450996203387263</v>
      </c>
      <c r="R49" s="244">
        <f>ISI_fec!R54</f>
        <v>31.392984333959781</v>
      </c>
      <c r="S49" s="244">
        <f>ISI_fec!S54</f>
        <v>37.794649348999677</v>
      </c>
      <c r="T49" s="244">
        <f>ISI_fec!T54</f>
        <v>27.581024731876571</v>
      </c>
      <c r="U49" s="244">
        <f>ISI_fec!U54</f>
        <v>30.483150803485511</v>
      </c>
      <c r="V49" s="244">
        <f>ISI_fec!V54</f>
        <v>15.59543465115679</v>
      </c>
      <c r="W49" s="244">
        <f>ISI_fec!W54</f>
        <v>19.692410501379289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6930.0595896520972</v>
      </c>
      <c r="C51" s="205">
        <f t="shared" si="15"/>
        <v>6954.8364991121325</v>
      </c>
      <c r="D51" s="205">
        <f t="shared" si="15"/>
        <v>8304.6242069476211</v>
      </c>
      <c r="E51" s="205">
        <f t="shared" si="15"/>
        <v>8455.7711565358295</v>
      </c>
      <c r="F51" s="205">
        <f t="shared" si="15"/>
        <v>8789.9051895663943</v>
      </c>
      <c r="G51" s="205">
        <f t="shared" si="15"/>
        <v>8253.8408773161154</v>
      </c>
      <c r="H51" s="205">
        <f t="shared" si="15"/>
        <v>9312.8558405989243</v>
      </c>
      <c r="I51" s="205">
        <f t="shared" si="15"/>
        <v>8949.9114686039211</v>
      </c>
      <c r="J51" s="205">
        <f t="shared" si="15"/>
        <v>8402.1946412431098</v>
      </c>
      <c r="K51" s="205">
        <f t="shared" si="15"/>
        <v>7064.8498532196645</v>
      </c>
      <c r="L51" s="205">
        <f t="shared" si="15"/>
        <v>8382.737911667331</v>
      </c>
      <c r="M51" s="205">
        <f t="shared" si="15"/>
        <v>7688.7591547594793</v>
      </c>
      <c r="N51" s="205">
        <f t="shared" si="15"/>
        <v>8093.1748575598758</v>
      </c>
      <c r="O51" s="205">
        <f t="shared" si="15"/>
        <v>7982.7802113336575</v>
      </c>
      <c r="P51" s="205">
        <f t="shared" si="15"/>
        <v>8514.7248228242479</v>
      </c>
      <c r="Q51" s="205">
        <f t="shared" si="15"/>
        <v>8173.315428021031</v>
      </c>
      <c r="R51" s="205">
        <f t="shared" si="15"/>
        <v>8564.6708706904337</v>
      </c>
      <c r="S51" s="205">
        <f t="shared" si="15"/>
        <v>8908.9391536294825</v>
      </c>
      <c r="T51" s="205">
        <f t="shared" si="15"/>
        <v>8791.9285578855124</v>
      </c>
      <c r="U51" s="205">
        <f t="shared" si="15"/>
        <v>7166.2771677906667</v>
      </c>
      <c r="V51" s="205">
        <f t="shared" si="15"/>
        <v>6347.817529389089</v>
      </c>
      <c r="W51" s="205">
        <f t="shared" si="15"/>
        <v>8504.7324813254163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3402.8933661263245</v>
      </c>
      <c r="C52" s="215">
        <f>(ISI_emi!C5-ISI_emi!C52)+(ISI_emi!C54-ISI_emi!C96)</f>
        <v>3413.4392865348118</v>
      </c>
      <c r="D52" s="215">
        <f>(ISI_emi!D5-ISI_emi!D52)+(ISI_emi!D54-ISI_emi!D96)</f>
        <v>3823.9236230300958</v>
      </c>
      <c r="E52" s="215">
        <f>(ISI_emi!E5-ISI_emi!E52)+(ISI_emi!E54-ISI_emi!E96)</f>
        <v>4152.8550862265511</v>
      </c>
      <c r="F52" s="215">
        <f>(ISI_emi!F5-ISI_emi!F52)+(ISI_emi!F54-ISI_emi!F96)</f>
        <v>4127.6273324529911</v>
      </c>
      <c r="G52" s="215">
        <f>(ISI_emi!G5-ISI_emi!G52)+(ISI_emi!G54-ISI_emi!G96)</f>
        <v>4118.8381516561149</v>
      </c>
      <c r="H52" s="215">
        <f>(ISI_emi!H5-ISI_emi!H52)+(ISI_emi!H54-ISI_emi!H96)</f>
        <v>4631.7219804775941</v>
      </c>
      <c r="I52" s="215">
        <f>(ISI_emi!I5-ISI_emi!I52)+(ISI_emi!I54-ISI_emi!I96)</f>
        <v>4487.1640726392507</v>
      </c>
      <c r="J52" s="215">
        <f>(ISI_emi!J5-ISI_emi!J52)+(ISI_emi!J54-ISI_emi!J96)</f>
        <v>4125.4229449751119</v>
      </c>
      <c r="K52" s="215">
        <f>(ISI_emi!K5-ISI_emi!K52)+(ISI_emi!K54-ISI_emi!K96)</f>
        <v>3452.4463114623341</v>
      </c>
      <c r="L52" s="215">
        <f>(ISI_emi!L5-ISI_emi!L52)+(ISI_emi!L54-ISI_emi!L96)</f>
        <v>4074.1024776376221</v>
      </c>
      <c r="M52" s="215">
        <f>(ISI_emi!M5-ISI_emi!M52)+(ISI_emi!M54-ISI_emi!M96)</f>
        <v>3997.9571147594797</v>
      </c>
      <c r="N52" s="215">
        <f>(ISI_emi!N5-ISI_emi!N52)+(ISI_emi!N54-ISI_emi!N96)</f>
        <v>3967.2036895598762</v>
      </c>
      <c r="O52" s="215">
        <f>(ISI_emi!O5-ISI_emi!O52)+(ISI_emi!O54-ISI_emi!O96)</f>
        <v>4054.4722503388671</v>
      </c>
      <c r="P52" s="215">
        <f>(ISI_emi!P5-ISI_emi!P52)+(ISI_emi!P54-ISI_emi!P96)</f>
        <v>4240.4258228242479</v>
      </c>
      <c r="Q52" s="215">
        <f>(ISI_emi!Q5-ISI_emi!Q52)+(ISI_emi!Q54-ISI_emi!Q96)</f>
        <v>3905.5178414302427</v>
      </c>
      <c r="R52" s="215">
        <f>(ISI_emi!R5-ISI_emi!R52)+(ISI_emi!R54-ISI_emi!R96)</f>
        <v>3992.6222686556116</v>
      </c>
      <c r="S52" s="215">
        <f>(ISI_emi!S5-ISI_emi!S52)+(ISI_emi!S54-ISI_emi!S96)</f>
        <v>4287.0343365487915</v>
      </c>
      <c r="T52" s="215">
        <f>(ISI_emi!T5-ISI_emi!T52)+(ISI_emi!T54-ISI_emi!T96)</f>
        <v>4322.5391560704957</v>
      </c>
      <c r="U52" s="215">
        <f>(ISI_emi!U5-ISI_emi!U52)+(ISI_emi!U54-ISI_emi!U96)</f>
        <v>3372.8950308002936</v>
      </c>
      <c r="V52" s="215">
        <f>(ISI_emi!V5-ISI_emi!V52)+(ISI_emi!V54-ISI_emi!V96)</f>
        <v>2987.474768815895</v>
      </c>
      <c r="W52" s="215">
        <f>(ISI_emi!W5-ISI_emi!W52)+(ISI_emi!W54-ISI_emi!W96)</f>
        <v>3977.9479198663357</v>
      </c>
      <c r="DA52" s="85"/>
    </row>
    <row r="53" spans="1:105" ht="12" customHeight="1" x14ac:dyDescent="0.25">
      <c r="A53" s="14" t="s">
        <v>147</v>
      </c>
      <c r="B53" s="206">
        <f>ISI_emi!B52+ISI_emi!B96</f>
        <v>3527.1662235257722</v>
      </c>
      <c r="C53" s="206">
        <f>ISI_emi!C52+ISI_emi!C96</f>
        <v>3541.3972125773203</v>
      </c>
      <c r="D53" s="206">
        <f>ISI_emi!D52+ISI_emi!D96</f>
        <v>4480.7005839175263</v>
      </c>
      <c r="E53" s="206">
        <f>ISI_emi!E52+ISI_emi!E96</f>
        <v>4302.9160703092784</v>
      </c>
      <c r="F53" s="206">
        <f>ISI_emi!F52+ISI_emi!F96</f>
        <v>4662.2778571134031</v>
      </c>
      <c r="G53" s="206">
        <f>ISI_emi!G52+ISI_emi!G96</f>
        <v>4135.0027256600006</v>
      </c>
      <c r="H53" s="206">
        <f>ISI_emi!H52+ISI_emi!H96</f>
        <v>4681.1338601213301</v>
      </c>
      <c r="I53" s="206">
        <f>ISI_emi!I52+ISI_emi!I96</f>
        <v>4462.7473959646704</v>
      </c>
      <c r="J53" s="206">
        <f>ISI_emi!J52+ISI_emi!J96</f>
        <v>4276.7716962679988</v>
      </c>
      <c r="K53" s="206">
        <f>ISI_emi!K52+ISI_emi!K96</f>
        <v>3612.40354175733</v>
      </c>
      <c r="L53" s="206">
        <f>ISI_emi!L52+ISI_emi!L96</f>
        <v>4308.6354340297094</v>
      </c>
      <c r="M53" s="206">
        <f>ISI_emi!M52+ISI_emi!M96</f>
        <v>3690.8020399999996</v>
      </c>
      <c r="N53" s="206">
        <f>ISI_emi!N52+ISI_emi!N96</f>
        <v>4125.971168</v>
      </c>
      <c r="O53" s="206">
        <f>ISI_emi!O52+ISI_emi!O96</f>
        <v>3928.3079609947904</v>
      </c>
      <c r="P53" s="206">
        <f>ISI_emi!P52+ISI_emi!P96</f>
        <v>4274.299</v>
      </c>
      <c r="Q53" s="206">
        <f>ISI_emi!Q52+ISI_emi!Q96</f>
        <v>4267.7975865907883</v>
      </c>
      <c r="R53" s="206">
        <f>ISI_emi!R52+ISI_emi!R96</f>
        <v>4572.0486020348217</v>
      </c>
      <c r="S53" s="206">
        <f>ISI_emi!S52+ISI_emi!S96</f>
        <v>4621.9048170806918</v>
      </c>
      <c r="T53" s="206">
        <f>ISI_emi!T52+ISI_emi!T96</f>
        <v>4469.3894018150158</v>
      </c>
      <c r="U53" s="206">
        <f>ISI_emi!U52+ISI_emi!U96</f>
        <v>3793.3821369903731</v>
      </c>
      <c r="V53" s="206">
        <f>ISI_emi!V52+ISI_emi!V96</f>
        <v>3360.3427605731936</v>
      </c>
      <c r="W53" s="206">
        <f>ISI_emi!W52+ISI_emi!W96</f>
        <v>4526.7845614590797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6930.0595896520972</v>
      </c>
      <c r="C54" s="212">
        <f t="shared" si="16"/>
        <v>6954.8364991121325</v>
      </c>
      <c r="D54" s="212">
        <f t="shared" si="16"/>
        <v>8304.6242069476211</v>
      </c>
      <c r="E54" s="212">
        <f t="shared" si="16"/>
        <v>8455.7711565358295</v>
      </c>
      <c r="F54" s="212">
        <f t="shared" si="16"/>
        <v>8789.9051895663943</v>
      </c>
      <c r="G54" s="212">
        <f t="shared" si="16"/>
        <v>8253.8408773161154</v>
      </c>
      <c r="H54" s="212">
        <f t="shared" si="16"/>
        <v>9312.8558405989243</v>
      </c>
      <c r="I54" s="212">
        <f t="shared" si="16"/>
        <v>8949.9114686039211</v>
      </c>
      <c r="J54" s="212">
        <f t="shared" si="16"/>
        <v>8402.1946412431098</v>
      </c>
      <c r="K54" s="212">
        <f t="shared" si="16"/>
        <v>7064.8498532196636</v>
      </c>
      <c r="L54" s="212">
        <f t="shared" si="16"/>
        <v>8382.737911667331</v>
      </c>
      <c r="M54" s="212">
        <f t="shared" si="16"/>
        <v>7688.7591547594793</v>
      </c>
      <c r="N54" s="212">
        <f t="shared" si="16"/>
        <v>8093.1748575598767</v>
      </c>
      <c r="O54" s="212">
        <f t="shared" si="16"/>
        <v>7982.7802113336575</v>
      </c>
      <c r="P54" s="212">
        <f t="shared" si="16"/>
        <v>8514.7248228242479</v>
      </c>
      <c r="Q54" s="212">
        <f t="shared" si="16"/>
        <v>8173.315428021031</v>
      </c>
      <c r="R54" s="212">
        <f t="shared" si="16"/>
        <v>8564.6708706904337</v>
      </c>
      <c r="S54" s="212">
        <f t="shared" si="16"/>
        <v>8908.9391536294843</v>
      </c>
      <c r="T54" s="212">
        <f t="shared" si="16"/>
        <v>8791.9285578855124</v>
      </c>
      <c r="U54" s="212">
        <f t="shared" si="16"/>
        <v>7166.2771677906667</v>
      </c>
      <c r="V54" s="212">
        <f t="shared" si="16"/>
        <v>6347.817529389089</v>
      </c>
      <c r="W54" s="212">
        <f t="shared" si="16"/>
        <v>8504.7324813254163</v>
      </c>
      <c r="DA54" s="109"/>
    </row>
    <row r="55" spans="1:105" ht="12" customHeight="1" x14ac:dyDescent="0.25">
      <c r="A55" s="51" t="s">
        <v>41</v>
      </c>
      <c r="B55" s="243">
        <f>ISI_emi!B$5</f>
        <v>6859.2167075120715</v>
      </c>
      <c r="C55" s="243">
        <f>ISI_emi!C$5</f>
        <v>6884.3465459728923</v>
      </c>
      <c r="D55" s="243">
        <f>ISI_emi!D$5</f>
        <v>8223.8995329700301</v>
      </c>
      <c r="E55" s="243">
        <f>ISI_emi!E$5</f>
        <v>8379.7496737443835</v>
      </c>
      <c r="F55" s="243">
        <f>ISI_emi!F$5</f>
        <v>8699.708242245968</v>
      </c>
      <c r="G55" s="243">
        <f>ISI_emi!G$5</f>
        <v>8162.3321569587042</v>
      </c>
      <c r="H55" s="243">
        <f>ISI_emi!H$5</f>
        <v>9219.3212882944026</v>
      </c>
      <c r="I55" s="243">
        <f>ISI_emi!I$5</f>
        <v>8856.1458812160508</v>
      </c>
      <c r="J55" s="243">
        <f>ISI_emi!J$5</f>
        <v>8306.6044527338399</v>
      </c>
      <c r="K55" s="243">
        <f>ISI_emi!K$5</f>
        <v>7014.3761511515131</v>
      </c>
      <c r="L55" s="243">
        <f>ISI_emi!L$5</f>
        <v>8300.7251409849741</v>
      </c>
      <c r="M55" s="243">
        <f>ISI_emi!M$5</f>
        <v>7594.0958488068718</v>
      </c>
      <c r="N55" s="243">
        <f>ISI_emi!N$5</f>
        <v>8001.8328602353376</v>
      </c>
      <c r="O55" s="243">
        <f>ISI_emi!O$5</f>
        <v>7902.743000412871</v>
      </c>
      <c r="P55" s="243">
        <f>ISI_emi!P$5</f>
        <v>8427.6772450787666</v>
      </c>
      <c r="Q55" s="243">
        <f>ISI_emi!Q$5</f>
        <v>8096.8836076316557</v>
      </c>
      <c r="R55" s="243">
        <f>ISI_emi!R$5</f>
        <v>8494.8020358846061</v>
      </c>
      <c r="S55" s="243">
        <f>ISI_emi!S$5</f>
        <v>8826.3331669852414</v>
      </c>
      <c r="T55" s="243">
        <f>ISI_emi!T$5</f>
        <v>8732.7245764656327</v>
      </c>
      <c r="U55" s="243">
        <f>ISI_emi!U$5</f>
        <v>7103.1521223307691</v>
      </c>
      <c r="V55" s="243">
        <f>ISI_emi!V$5</f>
        <v>6313.3319285035795</v>
      </c>
      <c r="W55" s="243">
        <f>ISI_emi!W$5</f>
        <v>8456.8018182047417</v>
      </c>
      <c r="DA55" s="83"/>
    </row>
    <row r="56" spans="1:105" ht="12" customHeight="1" x14ac:dyDescent="0.25">
      <c r="A56" s="52" t="s">
        <v>42</v>
      </c>
      <c r="B56" s="244">
        <f>ISI_emi!B$54</f>
        <v>70.842882140025381</v>
      </c>
      <c r="C56" s="244">
        <f>ISI_emi!C$54</f>
        <v>70.48995313923993</v>
      </c>
      <c r="D56" s="244">
        <f>ISI_emi!D$54</f>
        <v>80.724673977591706</v>
      </c>
      <c r="E56" s="244">
        <f>ISI_emi!E$54</f>
        <v>76.021482791445408</v>
      </c>
      <c r="F56" s="244">
        <f>ISI_emi!F$54</f>
        <v>90.196947320425906</v>
      </c>
      <c r="G56" s="244">
        <f>ISI_emi!G$54</f>
        <v>91.508720357410638</v>
      </c>
      <c r="H56" s="244">
        <f>ISI_emi!H$54</f>
        <v>93.534552304521611</v>
      </c>
      <c r="I56" s="244">
        <f>ISI_emi!I$54</f>
        <v>93.765587387870355</v>
      </c>
      <c r="J56" s="244">
        <f>ISI_emi!J$54</f>
        <v>95.590188509270419</v>
      </c>
      <c r="K56" s="244">
        <f>ISI_emi!K$54</f>
        <v>50.473702068150729</v>
      </c>
      <c r="L56" s="244">
        <f>ISI_emi!L$54</f>
        <v>82.012770682357029</v>
      </c>
      <c r="M56" s="244">
        <f>ISI_emi!M$54</f>
        <v>94.663305952607629</v>
      </c>
      <c r="N56" s="244">
        <f>ISI_emi!N$54</f>
        <v>91.341997324539093</v>
      </c>
      <c r="O56" s="244">
        <f>ISI_emi!O$54</f>
        <v>80.037210920786336</v>
      </c>
      <c r="P56" s="244">
        <f>ISI_emi!P$54</f>
        <v>87.04757774548159</v>
      </c>
      <c r="Q56" s="244">
        <f>ISI_emi!Q$54</f>
        <v>76.43182038937519</v>
      </c>
      <c r="R56" s="244">
        <f>ISI_emi!R$54</f>
        <v>69.868834805826978</v>
      </c>
      <c r="S56" s="244">
        <f>ISI_emi!S$54</f>
        <v>82.60598664424208</v>
      </c>
      <c r="T56" s="244">
        <f>ISI_emi!T$54</f>
        <v>59.203981419879199</v>
      </c>
      <c r="U56" s="244">
        <f>ISI_emi!U$54</f>
        <v>63.125045459897549</v>
      </c>
      <c r="V56" s="244">
        <f>ISI_emi!V$54</f>
        <v>34.485600885509285</v>
      </c>
      <c r="W56" s="244">
        <f>ISI_emi!W$54</f>
        <v>47.930663120674133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188.6256739143503</v>
      </c>
      <c r="C58" s="252">
        <f t="shared" si="17"/>
        <v>206.00456649944536</v>
      </c>
      <c r="D58" s="252">
        <f t="shared" si="17"/>
        <v>168.80711859218633</v>
      </c>
      <c r="E58" s="252">
        <f t="shared" si="17"/>
        <v>187.15559614305224</v>
      </c>
      <c r="F58" s="252">
        <f t="shared" si="17"/>
        <v>250.2582892827715</v>
      </c>
      <c r="G58" s="252">
        <f t="shared" si="17"/>
        <v>261.76306862618725</v>
      </c>
      <c r="H58" s="252">
        <f t="shared" si="17"/>
        <v>252.04217032276537</v>
      </c>
      <c r="I58" s="252">
        <f t="shared" si="17"/>
        <v>253.776800485899</v>
      </c>
      <c r="J58" s="252">
        <f t="shared" si="17"/>
        <v>221.85048721373124</v>
      </c>
      <c r="K58" s="252">
        <f t="shared" si="17"/>
        <v>125.86862610408272</v>
      </c>
      <c r="L58" s="252">
        <f t="shared" si="17"/>
        <v>83.689577724304215</v>
      </c>
      <c r="M58" s="252">
        <f t="shared" si="17"/>
        <v>53.967271092165078</v>
      </c>
      <c r="N58" s="252">
        <f t="shared" si="17"/>
        <v>134.40197649751875</v>
      </c>
      <c r="O58" s="252">
        <f t="shared" si="17"/>
        <v>125.89986729349037</v>
      </c>
      <c r="P58" s="252">
        <f t="shared" si="17"/>
        <v>122.95139227810247</v>
      </c>
      <c r="Q58" s="252">
        <f t="shared" si="17"/>
        <v>128.31191752738007</v>
      </c>
      <c r="R58" s="252">
        <f t="shared" si="17"/>
        <v>130.0488761593933</v>
      </c>
      <c r="S58" s="252">
        <f t="shared" si="17"/>
        <v>137.21331643171146</v>
      </c>
      <c r="T58" s="252">
        <f t="shared" si="17"/>
        <v>175.21973648771481</v>
      </c>
      <c r="U58" s="252">
        <f t="shared" si="17"/>
        <v>126.90796236859542</v>
      </c>
      <c r="V58" s="252">
        <f t="shared" si="17"/>
        <v>136.0674582136748</v>
      </c>
      <c r="W58" s="252">
        <f t="shared" si="17"/>
        <v>262.05541848786544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0.2429921543543381</v>
      </c>
      <c r="C59" s="253">
        <f t="shared" si="18"/>
        <v>0.24027229222580498</v>
      </c>
      <c r="D59" s="253">
        <f t="shared" si="18"/>
        <v>0.22821024472904816</v>
      </c>
      <c r="E59" s="253">
        <f t="shared" si="18"/>
        <v>0.23557225436125945</v>
      </c>
      <c r="F59" s="253">
        <f t="shared" si="18"/>
        <v>0.24257733427333469</v>
      </c>
      <c r="G59" s="253">
        <f t="shared" si="18"/>
        <v>0.23121978625648074</v>
      </c>
      <c r="H59" s="253">
        <f t="shared" si="18"/>
        <v>0.22348554885768002</v>
      </c>
      <c r="I59" s="253">
        <f t="shared" si="18"/>
        <v>0.22238537523061125</v>
      </c>
      <c r="J59" s="253">
        <f t="shared" si="18"/>
        <v>0.23698424370492338</v>
      </c>
      <c r="K59" s="253">
        <f t="shared" si="18"/>
        <v>0.23012455163676643</v>
      </c>
      <c r="L59" s="253">
        <f t="shared" si="18"/>
        <v>0.22108462876213397</v>
      </c>
      <c r="M59" s="253">
        <f t="shared" si="18"/>
        <v>0.24011504639275871</v>
      </c>
      <c r="N59" s="253">
        <f t="shared" si="18"/>
        <v>0.23495882176635952</v>
      </c>
      <c r="O59" s="253">
        <f t="shared" si="18"/>
        <v>0.23317456719250421</v>
      </c>
      <c r="P59" s="253">
        <f t="shared" si="18"/>
        <v>0.2247995754694869</v>
      </c>
      <c r="Q59" s="253">
        <f t="shared" si="18"/>
        <v>0.21888629401073773</v>
      </c>
      <c r="R59" s="253">
        <f t="shared" si="18"/>
        <v>0.20602970962655712</v>
      </c>
      <c r="S59" s="253">
        <f t="shared" si="18"/>
        <v>0.21204174205356935</v>
      </c>
      <c r="T59" s="253">
        <f t="shared" si="18"/>
        <v>0.21627646040732371</v>
      </c>
      <c r="U59" s="253">
        <f t="shared" si="18"/>
        <v>0.22739244268625791</v>
      </c>
      <c r="V59" s="253">
        <f t="shared" si="18"/>
        <v>0.21964808875368752</v>
      </c>
      <c r="W59" s="253">
        <f t="shared" si="18"/>
        <v>0.18747469594090335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0.25341334809895461</v>
      </c>
      <c r="C60" s="254">
        <f t="shared" si="19"/>
        <v>0.25080762573586651</v>
      </c>
      <c r="D60" s="254">
        <f t="shared" si="19"/>
        <v>0.23701269767778124</v>
      </c>
      <c r="E60" s="254">
        <f t="shared" si="19"/>
        <v>0.24441109245538936</v>
      </c>
      <c r="F60" s="254">
        <f t="shared" si="19"/>
        <v>0.25348438834249765</v>
      </c>
      <c r="G60" s="254">
        <f t="shared" si="19"/>
        <v>0.24163863990073861</v>
      </c>
      <c r="H60" s="254">
        <f t="shared" si="19"/>
        <v>0.23255285916274449</v>
      </c>
      <c r="I60" s="254">
        <f t="shared" si="19"/>
        <v>0.23185841623438477</v>
      </c>
      <c r="J60" s="254">
        <f t="shared" si="19"/>
        <v>0.24820341858620046</v>
      </c>
      <c r="K60" s="254">
        <f t="shared" si="19"/>
        <v>0.23694216535700596</v>
      </c>
      <c r="L60" s="254">
        <f t="shared" si="19"/>
        <v>0.22998474421883872</v>
      </c>
      <c r="M60" s="254">
        <f t="shared" si="19"/>
        <v>0.25225974897316011</v>
      </c>
      <c r="N60" s="254">
        <f t="shared" si="19"/>
        <v>0.24630664228415111</v>
      </c>
      <c r="O60" s="254">
        <f t="shared" si="19"/>
        <v>0.24286490331265484</v>
      </c>
      <c r="P60" s="254">
        <f t="shared" si="19"/>
        <v>0.23426838751146237</v>
      </c>
      <c r="Q60" s="254">
        <f t="shared" si="19"/>
        <v>0.22735953561495881</v>
      </c>
      <c r="R60" s="254">
        <f t="shared" si="19"/>
        <v>0.21288393207263237</v>
      </c>
      <c r="S60" s="254">
        <f t="shared" si="19"/>
        <v>0.22017463127884312</v>
      </c>
      <c r="T60" s="254">
        <f t="shared" si="19"/>
        <v>0.22227757667446457</v>
      </c>
      <c r="U60" s="254">
        <f t="shared" si="19"/>
        <v>0.23602838110829499</v>
      </c>
      <c r="V60" s="254">
        <f t="shared" si="19"/>
        <v>0.22455029641618449</v>
      </c>
      <c r="W60" s="254">
        <f t="shared" si="19"/>
        <v>0.19146671799106751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0.11739126331345311</v>
      </c>
      <c r="C61" s="255">
        <f t="shared" si="20"/>
        <v>0.11654102710444297</v>
      </c>
      <c r="D61" s="255">
        <f t="shared" si="20"/>
        <v>0.11199447058198737</v>
      </c>
      <c r="E61" s="255">
        <f t="shared" si="20"/>
        <v>0.11444109365447311</v>
      </c>
      <c r="F61" s="255">
        <f t="shared" si="20"/>
        <v>0.11741121434625409</v>
      </c>
      <c r="G61" s="255">
        <f t="shared" si="20"/>
        <v>0.11352407463759034</v>
      </c>
      <c r="H61" s="255">
        <f t="shared" si="20"/>
        <v>0.11050381087150736</v>
      </c>
      <c r="I61" s="255">
        <f t="shared" si="20"/>
        <v>0.11027164000327043</v>
      </c>
      <c r="J61" s="255">
        <f t="shared" si="20"/>
        <v>0.11568418112809659</v>
      </c>
      <c r="K61" s="255">
        <f t="shared" si="20"/>
        <v>0.11196534492928976</v>
      </c>
      <c r="L61" s="255">
        <f t="shared" si="20"/>
        <v>0.10964592346683981</v>
      </c>
      <c r="M61" s="255">
        <f t="shared" si="20"/>
        <v>0.11701858982623763</v>
      </c>
      <c r="N61" s="255">
        <f t="shared" si="20"/>
        <v>0.11506829359810196</v>
      </c>
      <c r="O61" s="255">
        <f t="shared" si="20"/>
        <v>0.113935162886228</v>
      </c>
      <c r="P61" s="255">
        <f t="shared" si="20"/>
        <v>0.11108345932179832</v>
      </c>
      <c r="Q61" s="255">
        <f t="shared" si="20"/>
        <v>0.10876974354191969</v>
      </c>
      <c r="R61" s="255">
        <f t="shared" si="20"/>
        <v>0.10385536507681649</v>
      </c>
      <c r="S61" s="255">
        <f t="shared" si="20"/>
        <v>0.10634397678390456</v>
      </c>
      <c r="T61" s="255">
        <f t="shared" si="20"/>
        <v>0.10705631205824057</v>
      </c>
      <c r="U61" s="255">
        <f t="shared" si="20"/>
        <v>0.11167093743148776</v>
      </c>
      <c r="V61" s="255">
        <f t="shared" si="20"/>
        <v>0.10783136495807721</v>
      </c>
      <c r="W61" s="255">
        <f t="shared" si="20"/>
        <v>9.6418463179800573E-2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0.11741935578212995</v>
      </c>
      <c r="C62" s="253">
        <f>IF(SUM(ISI_ued!C$5,ISI_ued!C$54)=0,"",SUM(ISI_ued!C$5,ISI_ued!C$54)/C$7)</f>
        <v>0.11721004786677543</v>
      </c>
      <c r="D62" s="253">
        <f>IF(SUM(ISI_ued!D$5,ISI_ued!D$54)=0,"",SUM(ISI_ued!D$5,ISI_ued!D$54)/D$7)</f>
        <v>0.10927973661184434</v>
      </c>
      <c r="E62" s="253">
        <f>IF(SUM(ISI_ued!E$5,ISI_ued!E$54)=0,"",SUM(ISI_ued!E$5,ISI_ued!E$54)/E$7)</f>
        <v>0.11455856287818919</v>
      </c>
      <c r="F62" s="253">
        <f>IF(SUM(ISI_ued!F$5,ISI_ued!F$54)=0,"",SUM(ISI_ued!F$5,ISI_ued!F$54)/F$7)</f>
        <v>0.11849012846299047</v>
      </c>
      <c r="G62" s="253">
        <f>IF(SUM(ISI_ued!G$5,ISI_ued!G$54)=0,"",SUM(ISI_ued!G$5,ISI_ued!G$54)/G$7)</f>
        <v>0.11225403111404891</v>
      </c>
      <c r="H62" s="253">
        <f>IF(SUM(ISI_ued!H$5,ISI_ued!H$54)=0,"",SUM(ISI_ued!H$5,ISI_ued!H$54)/H$7)</f>
        <v>0.11006140581132257</v>
      </c>
      <c r="I62" s="253">
        <f>IF(SUM(ISI_ued!I$5,ISI_ued!I$54)=0,"",SUM(ISI_ued!I$5,ISI_ued!I$54)/I$7)</f>
        <v>0.1102502787952324</v>
      </c>
      <c r="J62" s="253">
        <f>IF(SUM(ISI_ued!J$5,ISI_ued!J$54)=0,"",SUM(ISI_ued!J$5,ISI_ued!J$54)/J$7)</f>
        <v>0.11741000745915153</v>
      </c>
      <c r="K62" s="253">
        <f>IF(SUM(ISI_ued!K$5,ISI_ued!K$54)=0,"",SUM(ISI_ued!K$5,ISI_ued!K$54)/K$7)</f>
        <v>0.11342215651084916</v>
      </c>
      <c r="L62" s="253">
        <f>IF(SUM(ISI_ued!L$5,ISI_ued!L$54)=0,"",SUM(ISI_ued!L$5,ISI_ued!L$54)/L$7)</f>
        <v>0.10953792571390417</v>
      </c>
      <c r="M62" s="253">
        <f>IF(SUM(ISI_ued!M$5,ISI_ued!M$54)=0,"",SUM(ISI_ued!M$5,ISI_ued!M$54)/M$7)</f>
        <v>0.11895023102531557</v>
      </c>
      <c r="N62" s="253">
        <f>IF(SUM(ISI_ued!N$5,ISI_ued!N$54)=0,"",SUM(ISI_ued!N$5,ISI_ued!N$54)/N$7)</f>
        <v>0.11676105405521019</v>
      </c>
      <c r="O62" s="253">
        <f>IF(SUM(ISI_ued!O$5,ISI_ued!O$54)=0,"",SUM(ISI_ued!O$5,ISI_ued!O$54)/O$7)</f>
        <v>0.11702988440872375</v>
      </c>
      <c r="P62" s="253">
        <f>IF(SUM(ISI_ued!P$5,ISI_ued!P$54)=0,"",SUM(ISI_ued!P$5,ISI_ued!P$54)/P$7)</f>
        <v>0.11284263785191344</v>
      </c>
      <c r="Q62" s="253">
        <f>IF(SUM(ISI_ued!Q$5,ISI_ued!Q$54)=0,"",SUM(ISI_ued!Q$5,ISI_ued!Q$54)/Q$7)</f>
        <v>0.10982218313925877</v>
      </c>
      <c r="R62" s="253">
        <f>IF(SUM(ISI_ued!R$5,ISI_ued!R$54)=0,"",SUM(ISI_ued!R$5,ISI_ued!R$54)/R$7)</f>
        <v>0.10524818068124646</v>
      </c>
      <c r="S62" s="253">
        <f>IF(SUM(ISI_ued!S$5,ISI_ued!S$54)=0,"",SUM(ISI_ued!S$5,ISI_ued!S$54)/S$7)</f>
        <v>0.10869349224888603</v>
      </c>
      <c r="T62" s="253">
        <f>IF(SUM(ISI_ued!T$5,ISI_ued!T$54)=0,"",SUM(ISI_ued!T$5,ISI_ued!T$54)/T$7)</f>
        <v>0.11219729991014957</v>
      </c>
      <c r="U62" s="253">
        <f>IF(SUM(ISI_ued!U$5,ISI_ued!U$54)=0,"",SUM(ISI_ued!U$5,ISI_ued!U$54)/U$7)</f>
        <v>0.11826663528888395</v>
      </c>
      <c r="V62" s="253">
        <f>IF(SUM(ISI_ued!V$5,ISI_ued!V$54)=0,"",SUM(ISI_ued!V$5,ISI_ued!V$54)/V$7)</f>
        <v>0.11295976552264121</v>
      </c>
      <c r="W62" s="253">
        <f>IF(SUM(ISI_ued!W$5,ISI_ued!W$54)=0,"",SUM(ISI_ued!W$5,ISI_ued!W$54)/W$7)</f>
        <v>9.6346919349855564E-2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0.12186893575985948</v>
      </c>
      <c r="C63" s="254">
        <f>IF(ISI_ued!C$5=0,"",ISI_ued!C$5/C$8)</f>
        <v>0.12173885001335631</v>
      </c>
      <c r="D63" s="254">
        <f>IF(ISI_ued!D$5=0,"",ISI_ued!D$5/D$8)</f>
        <v>0.11302091837010174</v>
      </c>
      <c r="E63" s="254">
        <f>IF(ISI_ued!E$5=0,"",ISI_ued!E$5/E$8)</f>
        <v>0.11836983700583673</v>
      </c>
      <c r="F63" s="254">
        <f>IF(ISI_ued!F$5=0,"",ISI_ued!F$5/F$8)</f>
        <v>0.12315705112973471</v>
      </c>
      <c r="G63" s="254">
        <f>IF(ISI_ued!G$5=0,"",ISI_ued!G$5/G$8)</f>
        <v>0.11666544844045959</v>
      </c>
      <c r="H63" s="254">
        <f>IF(ISI_ued!H$5=0,"",ISI_ued!H$5/H$8)</f>
        <v>0.11397976846038564</v>
      </c>
      <c r="I63" s="254">
        <f>IF(ISI_ued!I$5=0,"",ISI_ued!I$5/I$8)</f>
        <v>0.11434662253851967</v>
      </c>
      <c r="J63" s="254">
        <f>IF(ISI_ued!J$5=0,"",ISI_ued!J$5/J$8)</f>
        <v>0.12230036154568967</v>
      </c>
      <c r="K63" s="254">
        <f>IF(ISI_ued!K$5=0,"",ISI_ued!K$5/K$8)</f>
        <v>0.11636280222830002</v>
      </c>
      <c r="L63" s="254">
        <f>IF(ISI_ued!L$5=0,"",ISI_ued!L$5/L$8)</f>
        <v>0.11338889775702023</v>
      </c>
      <c r="M63" s="254">
        <f>IF(ISI_ued!M$5=0,"",ISI_ued!M$5/M$8)</f>
        <v>0.12417557163910861</v>
      </c>
      <c r="N63" s="254">
        <f>IF(ISI_ued!N$5=0,"",ISI_ued!N$5/N$8)</f>
        <v>0.12163741354251741</v>
      </c>
      <c r="O63" s="254">
        <f>IF(ISI_ued!O$5=0,"",ISI_ued!O$5/O$8)</f>
        <v>0.12130553151471762</v>
      </c>
      <c r="P63" s="254">
        <f>IF(ISI_ued!P$5=0,"",ISI_ued!P$5/P$8)</f>
        <v>0.11701310528500583</v>
      </c>
      <c r="Q63" s="254">
        <f>IF(ISI_ued!Q$5=0,"",ISI_ued!Q$5/Q$8)</f>
        <v>0.11354640452642149</v>
      </c>
      <c r="R63" s="254">
        <f>IF(ISI_ued!R$5=0,"",ISI_ued!R$5/R$8)</f>
        <v>0.10837044799890611</v>
      </c>
      <c r="S63" s="254">
        <f>IF(ISI_ued!S$5=0,"",ISI_ued!S$5/S$8)</f>
        <v>0.1123376707343689</v>
      </c>
      <c r="T63" s="254">
        <f>IF(ISI_ued!T$5=0,"",ISI_ued!T$5/T$8)</f>
        <v>0.1149761924381838</v>
      </c>
      <c r="U63" s="254">
        <f>IF(ISI_ued!U$5=0,"",ISI_ued!U$5/U$8)</f>
        <v>0.12228817649347443</v>
      </c>
      <c r="V63" s="254">
        <f>IF(ISI_ued!V$5=0,"",ISI_ued!V$5/V$8)</f>
        <v>0.1152153959641906</v>
      </c>
      <c r="W63" s="254">
        <f>IF(ISI_ued!W$5=0,"",ISI_ued!W$5/W$8)</f>
        <v>9.8170358815062642E-2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6.3791026470124162E-2</v>
      </c>
      <c r="C64" s="255">
        <f>IF(ISI_ued!C$54=0,"",ISI_ued!C$54/C$9)</f>
        <v>6.4021943423224856E-2</v>
      </c>
      <c r="D64" s="255">
        <f>IF(ISI_ued!D$54=0,"",ISI_ued!D$54/D$9)</f>
        <v>5.9886194062625513E-2</v>
      </c>
      <c r="E64" s="255">
        <f>IF(ISI_ued!E$54=0,"",ISI_ued!E$54/E$9)</f>
        <v>6.2327256688714618E-2</v>
      </c>
      <c r="F64" s="255">
        <f>IF(ISI_ued!F$54=0,"",ISI_ued!F$54/F$9)</f>
        <v>6.4933907095423099E-2</v>
      </c>
      <c r="G64" s="255">
        <f>IF(ISI_ued!G$54=0,"",ISI_ued!G$54/G$9)</f>
        <v>6.2420823046484268E-2</v>
      </c>
      <c r="H64" s="255">
        <f>IF(ISI_ued!H$54=0,"",ISI_ued!H$54/H$9)</f>
        <v>6.1237288486917923E-2</v>
      </c>
      <c r="I64" s="255">
        <f>IF(ISI_ued!I$54=0,"",ISI_ued!I$54/I$9)</f>
        <v>6.1769923051797508E-2</v>
      </c>
      <c r="J64" s="255">
        <f>IF(ISI_ued!J$54=0,"",ISI_ued!J$54/J$9)</f>
        <v>6.4536221017880521E-2</v>
      </c>
      <c r="K64" s="255">
        <f>IF(ISI_ued!K$54=0,"",ISI_ued!K$54/K$9)</f>
        <v>6.2456469770603075E-2</v>
      </c>
      <c r="L64" s="255">
        <f>IF(ISI_ued!L$54=0,"",ISI_ued!L$54/L$9)</f>
        <v>6.1319749140707494E-2</v>
      </c>
      <c r="M64" s="255">
        <f>IF(ISI_ued!M$54=0,"",ISI_ued!M$54/M$9)</f>
        <v>6.5987146120374721E-2</v>
      </c>
      <c r="N64" s="255">
        <f>IF(ISI_ued!N$54=0,"",ISI_ued!N$54/N$9)</f>
        <v>6.5241970407830849E-2</v>
      </c>
      <c r="O64" s="255">
        <f>IF(ISI_ued!O$54=0,"",ISI_ued!O$54/O$9)</f>
        <v>6.4418126919486215E-2</v>
      </c>
      <c r="P64" s="255">
        <f>IF(ISI_ued!P$54=0,"",ISI_ued!P$54/P$9)</f>
        <v>6.2757225140231118E-2</v>
      </c>
      <c r="Q64" s="255">
        <f>IF(ISI_ued!Q$54=0,"",ISI_ued!Q$54/Q$9)</f>
        <v>6.1422948054039729E-2</v>
      </c>
      <c r="R64" s="255">
        <f>IF(ISI_ued!R$54=0,"",ISI_ued!R$54/R$9)</f>
        <v>5.8705247591349555E-2</v>
      </c>
      <c r="S64" s="255">
        <f>IF(ISI_ued!S$54=0,"",ISI_ued!S$54/S$9)</f>
        <v>6.1332522304485659E-2</v>
      </c>
      <c r="T64" s="255">
        <f>IF(ISI_ued!T$54=0,"",ISI_ued!T$54/T$9)</f>
        <v>6.1621533561490041E-2</v>
      </c>
      <c r="U64" s="255">
        <f>IF(ISI_ued!U$54=0,"",ISI_ued!U$54/U$9)</f>
        <v>6.437801555860162E-2</v>
      </c>
      <c r="V64" s="255">
        <f>IF(ISI_ued!V$54=0,"",ISI_ued!V$54/V$9)</f>
        <v>6.1510046654707488E-2</v>
      </c>
      <c r="W64" s="255">
        <f>IF(ISI_ued!W$54=0,"",ISI_ued!W$54/W$9)</f>
        <v>5.4755082861164567E-2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7.6398833504660848</v>
      </c>
      <c r="C65" s="256">
        <f t="shared" si="21"/>
        <v>7.2563662832992621</v>
      </c>
      <c r="D65" s="256">
        <f t="shared" si="21"/>
        <v>8.5123354386582921</v>
      </c>
      <c r="E65" s="256">
        <f t="shared" si="21"/>
        <v>7.8235826270231632</v>
      </c>
      <c r="F65" s="256">
        <f t="shared" si="21"/>
        <v>8.135625976570811</v>
      </c>
      <c r="G65" s="256">
        <f t="shared" si="21"/>
        <v>7.959784007173214</v>
      </c>
      <c r="H65" s="256">
        <f t="shared" si="21"/>
        <v>8.1820037282351024</v>
      </c>
      <c r="I65" s="256">
        <f t="shared" si="21"/>
        <v>7.9082440855293061</v>
      </c>
      <c r="J65" s="256">
        <f t="shared" si="21"/>
        <v>7.8981187725192337</v>
      </c>
      <c r="K65" s="256">
        <f t="shared" si="21"/>
        <v>8.1939206924650332</v>
      </c>
      <c r="L65" s="256">
        <f t="shared" si="21"/>
        <v>8.2735245421309678</v>
      </c>
      <c r="M65" s="256">
        <f t="shared" si="21"/>
        <v>7.5588764687737662</v>
      </c>
      <c r="N65" s="256">
        <f t="shared" si="21"/>
        <v>7.822298676096282</v>
      </c>
      <c r="O65" s="256">
        <f t="shared" si="21"/>
        <v>7.5900552216369901</v>
      </c>
      <c r="P65" s="256">
        <f t="shared" si="21"/>
        <v>8.0496862136929135</v>
      </c>
      <c r="Q65" s="256">
        <f t="shared" si="21"/>
        <v>8.1858095212981219</v>
      </c>
      <c r="R65" s="256">
        <f t="shared" si="21"/>
        <v>8.6455982795907875</v>
      </c>
      <c r="S65" s="256">
        <f t="shared" si="21"/>
        <v>8.446423049831548</v>
      </c>
      <c r="T65" s="256">
        <f t="shared" si="21"/>
        <v>8.218190068951408</v>
      </c>
      <c r="U65" s="256">
        <f t="shared" si="21"/>
        <v>8.0174384129833953</v>
      </c>
      <c r="V65" s="256">
        <f t="shared" si="21"/>
        <v>8.3925710486419582</v>
      </c>
      <c r="W65" s="256">
        <f t="shared" si="21"/>
        <v>9.3288499630325532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7.8524242171045406</v>
      </c>
      <c r="C66" s="257">
        <f t="shared" si="22"/>
        <v>7.467005722425351</v>
      </c>
      <c r="D66" s="257">
        <f t="shared" si="22"/>
        <v>8.7312881272375673</v>
      </c>
      <c r="E66" s="257">
        <f t="shared" si="22"/>
        <v>8.0181460010107113</v>
      </c>
      <c r="F66" s="257">
        <f t="shared" si="22"/>
        <v>8.3771482166442883</v>
      </c>
      <c r="G66" s="257">
        <f t="shared" si="22"/>
        <v>8.198906540597271</v>
      </c>
      <c r="H66" s="257">
        <f t="shared" si="22"/>
        <v>8.4087153562557919</v>
      </c>
      <c r="I66" s="257">
        <f t="shared" si="22"/>
        <v>8.1398606043703534</v>
      </c>
      <c r="J66" s="257">
        <f t="shared" si="22"/>
        <v>8.1448683610747192</v>
      </c>
      <c r="K66" s="257">
        <f t="shared" si="22"/>
        <v>8.3571919745005214</v>
      </c>
      <c r="L66" s="257">
        <f t="shared" si="22"/>
        <v>8.5045221894494105</v>
      </c>
      <c r="M66" s="257">
        <f t="shared" si="22"/>
        <v>7.8074967823123158</v>
      </c>
      <c r="N66" s="257">
        <f t="shared" si="22"/>
        <v>8.0760028235687891</v>
      </c>
      <c r="O66" s="257">
        <f t="shared" si="22"/>
        <v>7.8004265762825682</v>
      </c>
      <c r="P66" s="257">
        <f t="shared" si="22"/>
        <v>8.2819686859046779</v>
      </c>
      <c r="Q66" s="257">
        <f t="shared" si="22"/>
        <v>8.4077806996819291</v>
      </c>
      <c r="R66" s="257">
        <f t="shared" si="22"/>
        <v>8.8557030860267609</v>
      </c>
      <c r="S66" s="257">
        <f t="shared" si="22"/>
        <v>8.6790994991488137</v>
      </c>
      <c r="T66" s="257">
        <f t="shared" si="22"/>
        <v>8.3788664704386857</v>
      </c>
      <c r="U66" s="257">
        <f t="shared" si="22"/>
        <v>8.2274008683898359</v>
      </c>
      <c r="V66" s="257">
        <f t="shared" si="22"/>
        <v>8.5227068613970385</v>
      </c>
      <c r="W66" s="257">
        <f t="shared" si="22"/>
        <v>9.4810718527661866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2.1100580921731762</v>
      </c>
      <c r="C67" s="258">
        <f t="shared" si="23"/>
        <v>1.9324312099541745</v>
      </c>
      <c r="D67" s="258">
        <f t="shared" si="23"/>
        <v>2.3946564883621462</v>
      </c>
      <c r="E67" s="258">
        <f t="shared" si="23"/>
        <v>2.1290156980989643</v>
      </c>
      <c r="F67" s="258">
        <f t="shared" si="23"/>
        <v>2.1518119317241249</v>
      </c>
      <c r="G67" s="258">
        <f t="shared" si="23"/>
        <v>2.2101577266016972</v>
      </c>
      <c r="H67" s="258">
        <f t="shared" si="23"/>
        <v>2.2370566062500572</v>
      </c>
      <c r="I67" s="258">
        <f t="shared" si="23"/>
        <v>2.1445892297628135</v>
      </c>
      <c r="J67" s="258">
        <f t="shared" si="23"/>
        <v>2.174241326994284</v>
      </c>
      <c r="K67" s="258">
        <f t="shared" si="23"/>
        <v>2.2056184869725728</v>
      </c>
      <c r="L67" s="258">
        <f t="shared" si="23"/>
        <v>2.2067966977355606</v>
      </c>
      <c r="M67" s="258">
        <f t="shared" si="23"/>
        <v>2.1265185431230118</v>
      </c>
      <c r="N67" s="258">
        <f t="shared" si="23"/>
        <v>2.0848286021021036</v>
      </c>
      <c r="O67" s="258">
        <f t="shared" si="23"/>
        <v>2.0721461275856967</v>
      </c>
      <c r="P67" s="258">
        <f t="shared" si="23"/>
        <v>2.1665723412615288</v>
      </c>
      <c r="Q67" s="258">
        <f t="shared" si="23"/>
        <v>2.1559851224173019</v>
      </c>
      <c r="R67" s="258">
        <f t="shared" si="23"/>
        <v>2.2256193951667549</v>
      </c>
      <c r="S67" s="258">
        <f t="shared" si="23"/>
        <v>2.1856529447184418</v>
      </c>
      <c r="T67" s="258">
        <f t="shared" si="23"/>
        <v>2.1465475628776991</v>
      </c>
      <c r="U67" s="258">
        <f t="shared" si="23"/>
        <v>2.070817608942173</v>
      </c>
      <c r="V67" s="258">
        <f t="shared" si="23"/>
        <v>2.2112625686230118</v>
      </c>
      <c r="W67" s="258">
        <f t="shared" si="23"/>
        <v>2.4339662794108925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SK: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873.51581089709657</v>
      </c>
      <c r="C5" s="225">
        <v>921.96883220504537</v>
      </c>
      <c r="D5" s="225">
        <v>941.88846057150261</v>
      </c>
      <c r="E5" s="225">
        <v>1045.098165172858</v>
      </c>
      <c r="F5" s="225">
        <v>1038.504753319369</v>
      </c>
      <c r="G5" s="225">
        <v>995.53911445904805</v>
      </c>
      <c r="H5" s="225">
        <v>1096.4006863944501</v>
      </c>
      <c r="I5" s="225">
        <v>1087.9972411887641</v>
      </c>
      <c r="J5" s="225">
        <v>1019.8574224271169</v>
      </c>
      <c r="K5" s="225">
        <v>839.32212788144511</v>
      </c>
      <c r="L5" s="225">
        <v>976.0366257004697</v>
      </c>
      <c r="M5" s="225">
        <v>972.66717624669434</v>
      </c>
      <c r="N5" s="225">
        <v>990.81600576995879</v>
      </c>
      <c r="O5" s="225">
        <v>1013.116772926419</v>
      </c>
      <c r="P5" s="225">
        <v>1017.593468980639</v>
      </c>
      <c r="Q5" s="225">
        <v>963.02269253264012</v>
      </c>
      <c r="R5" s="225">
        <v>959.24648256199862</v>
      </c>
      <c r="S5" s="225">
        <v>1016.964164064586</v>
      </c>
      <c r="T5" s="225">
        <v>1042.2322168846331</v>
      </c>
      <c r="U5" s="225">
        <v>863.35310943964123</v>
      </c>
      <c r="V5" s="225">
        <v>740.76605369349761</v>
      </c>
      <c r="W5" s="225">
        <v>891.96685243318723</v>
      </c>
      <c r="DA5" s="89" t="s">
        <v>154</v>
      </c>
    </row>
    <row r="6" spans="1:105" ht="12" customHeight="1" x14ac:dyDescent="0.25">
      <c r="A6" s="55" t="s">
        <v>92</v>
      </c>
      <c r="B6" s="261">
        <v>1.7461107738787189</v>
      </c>
      <c r="C6" s="261">
        <v>1.8415293123547001</v>
      </c>
      <c r="D6" s="261">
        <v>1.6900839993470911</v>
      </c>
      <c r="E6" s="261">
        <v>1.976050249162808</v>
      </c>
      <c r="F6" s="261">
        <v>2.0090857976198229</v>
      </c>
      <c r="G6" s="261">
        <v>1.848139023620605</v>
      </c>
      <c r="H6" s="261">
        <v>2.066849628861406</v>
      </c>
      <c r="I6" s="261">
        <v>2.116429138394166</v>
      </c>
      <c r="J6" s="261">
        <v>1.8847593011048021</v>
      </c>
      <c r="K6" s="261">
        <v>1.605547629965685</v>
      </c>
      <c r="L6" s="261">
        <v>1.9066175079900061</v>
      </c>
      <c r="M6" s="261">
        <v>1.949125175839354</v>
      </c>
      <c r="N6" s="261">
        <v>2.046721193048942</v>
      </c>
      <c r="O6" s="261">
        <v>2.1666673376731298</v>
      </c>
      <c r="P6" s="261">
        <v>2.0578140692319549</v>
      </c>
      <c r="Q6" s="261">
        <v>1.8941173914471121</v>
      </c>
      <c r="R6" s="261">
        <v>1.868590779329566</v>
      </c>
      <c r="S6" s="261">
        <v>2.064195723928322</v>
      </c>
      <c r="T6" s="261">
        <v>2.0824421610470618</v>
      </c>
      <c r="U6" s="261">
        <v>1.7672496548648089</v>
      </c>
      <c r="V6" s="261">
        <v>1.469870463316183</v>
      </c>
      <c r="W6" s="261">
        <v>1.660340476833116</v>
      </c>
      <c r="DA6" s="67" t="s">
        <v>155</v>
      </c>
    </row>
    <row r="7" spans="1:105" ht="12" customHeight="1" x14ac:dyDescent="0.25">
      <c r="A7" s="202" t="s">
        <v>93</v>
      </c>
      <c r="B7" s="226">
        <v>0.93125907940198371</v>
      </c>
      <c r="C7" s="226">
        <v>0.98214896658917339</v>
      </c>
      <c r="D7" s="226">
        <v>0.90137813298511549</v>
      </c>
      <c r="E7" s="226">
        <v>1.0538934662201651</v>
      </c>
      <c r="F7" s="226">
        <v>1.071512425397239</v>
      </c>
      <c r="G7" s="226">
        <v>0.98567414593098956</v>
      </c>
      <c r="H7" s="226">
        <v>1.1023198020594169</v>
      </c>
      <c r="I7" s="226">
        <v>1.128762207143555</v>
      </c>
      <c r="J7" s="226">
        <v>1.0052049605892279</v>
      </c>
      <c r="K7" s="226">
        <v>0.85629206931503221</v>
      </c>
      <c r="L7" s="226">
        <v>1.0168626709280031</v>
      </c>
      <c r="M7" s="226">
        <v>1.039533427114322</v>
      </c>
      <c r="N7" s="226">
        <v>1.091584636292769</v>
      </c>
      <c r="O7" s="226">
        <v>1.155555913425669</v>
      </c>
      <c r="P7" s="226">
        <v>1.09750083692371</v>
      </c>
      <c r="Q7" s="226">
        <v>1.0101959421051261</v>
      </c>
      <c r="R7" s="226">
        <v>0.9965817489757689</v>
      </c>
      <c r="S7" s="226">
        <v>1.1009043860951051</v>
      </c>
      <c r="T7" s="226">
        <v>1.1106358192251</v>
      </c>
      <c r="U7" s="226">
        <v>0.94253314926123177</v>
      </c>
      <c r="V7" s="226">
        <v>0.783930913768631</v>
      </c>
      <c r="W7" s="226">
        <v>0.88551492097766205</v>
      </c>
      <c r="DA7" s="174" t="s">
        <v>156</v>
      </c>
    </row>
    <row r="8" spans="1:105" ht="12" customHeight="1" x14ac:dyDescent="0.25">
      <c r="A8" s="202" t="s">
        <v>94</v>
      </c>
      <c r="B8" s="226">
        <v>23.28147698504959</v>
      </c>
      <c r="C8" s="226">
        <v>24.553724164729338</v>
      </c>
      <c r="D8" s="226">
        <v>22.53445332462789</v>
      </c>
      <c r="E8" s="226">
        <v>26.347336655504119</v>
      </c>
      <c r="F8" s="226">
        <v>26.787810634930981</v>
      </c>
      <c r="G8" s="226">
        <v>24.64185364827474</v>
      </c>
      <c r="H8" s="226">
        <v>27.55799505148542</v>
      </c>
      <c r="I8" s="226">
        <v>28.219055178588889</v>
      </c>
      <c r="J8" s="226">
        <v>25.13012401473069</v>
      </c>
      <c r="K8" s="226">
        <v>21.407301732875808</v>
      </c>
      <c r="L8" s="226">
        <v>25.42156677320008</v>
      </c>
      <c r="M8" s="226">
        <v>25.988335677858061</v>
      </c>
      <c r="N8" s="226">
        <v>27.28961590731922</v>
      </c>
      <c r="O8" s="226">
        <v>28.888897835641739</v>
      </c>
      <c r="P8" s="226">
        <v>27.437520923092741</v>
      </c>
      <c r="Q8" s="226">
        <v>25.254898552628159</v>
      </c>
      <c r="R8" s="226">
        <v>24.914543724394221</v>
      </c>
      <c r="S8" s="226">
        <v>27.522609652377621</v>
      </c>
      <c r="T8" s="226">
        <v>27.765895480627499</v>
      </c>
      <c r="U8" s="226">
        <v>23.563328731530799</v>
      </c>
      <c r="V8" s="226">
        <v>19.598272844215771</v>
      </c>
      <c r="W8" s="226">
        <v>22.13787302444155</v>
      </c>
      <c r="DA8" s="174" t="s">
        <v>157</v>
      </c>
    </row>
    <row r="9" spans="1:105" ht="12" customHeight="1" x14ac:dyDescent="0.25">
      <c r="A9" s="202" t="s">
        <v>95</v>
      </c>
      <c r="B9" s="226">
        <v>0.58203692462623979</v>
      </c>
      <c r="C9" s="226">
        <v>0.6138431041182334</v>
      </c>
      <c r="D9" s="226">
        <v>0.56336133311569703</v>
      </c>
      <c r="E9" s="226">
        <v>0.65868341638760275</v>
      </c>
      <c r="F9" s="226">
        <v>0.66969526587327421</v>
      </c>
      <c r="G9" s="226">
        <v>0.61604634120686841</v>
      </c>
      <c r="H9" s="226">
        <v>0.68894987628713544</v>
      </c>
      <c r="I9" s="226">
        <v>0.70547637946472208</v>
      </c>
      <c r="J9" s="226">
        <v>0.6282531003682672</v>
      </c>
      <c r="K9" s="226">
        <v>0.5351825433218953</v>
      </c>
      <c r="L9" s="226">
        <v>0.63553916933000199</v>
      </c>
      <c r="M9" s="226">
        <v>0.64970839194645136</v>
      </c>
      <c r="N9" s="226">
        <v>0.68224039768298028</v>
      </c>
      <c r="O9" s="226">
        <v>0.72222244589104323</v>
      </c>
      <c r="P9" s="226">
        <v>0.68593802307731833</v>
      </c>
      <c r="Q9" s="226">
        <v>0.63137246381570389</v>
      </c>
      <c r="R9" s="226">
        <v>0.6228635931098554</v>
      </c>
      <c r="S9" s="226">
        <v>0.68806524130944036</v>
      </c>
      <c r="T9" s="226">
        <v>0.69414738701568712</v>
      </c>
      <c r="U9" s="226">
        <v>0.58908321828826971</v>
      </c>
      <c r="V9" s="226">
        <v>0.48995682110539429</v>
      </c>
      <c r="W9" s="226">
        <v>0.55344682561103864</v>
      </c>
      <c r="DA9" s="174" t="s">
        <v>158</v>
      </c>
    </row>
    <row r="10" spans="1:105" ht="12" customHeight="1" x14ac:dyDescent="0.25">
      <c r="A10" s="56" t="s">
        <v>96</v>
      </c>
      <c r="B10" s="262">
        <v>1.195773886928639</v>
      </c>
      <c r="C10" s="262">
        <v>1.244057321435728</v>
      </c>
      <c r="D10" s="262">
        <v>1.2035707990291751</v>
      </c>
      <c r="E10" s="262">
        <v>1.346910861301031</v>
      </c>
      <c r="F10" s="262">
        <v>1.3640613206059291</v>
      </c>
      <c r="G10" s="262">
        <v>1.2650169239999249</v>
      </c>
      <c r="H10" s="262">
        <v>1.410533201097756</v>
      </c>
      <c r="I10" s="262">
        <v>1.4375106690112589</v>
      </c>
      <c r="J10" s="262">
        <v>1.2881742751259451</v>
      </c>
      <c r="K10" s="262">
        <v>1.0926228870912591</v>
      </c>
      <c r="L10" s="262">
        <v>1.29804159431983</v>
      </c>
      <c r="M10" s="262">
        <v>1.3331727783945719</v>
      </c>
      <c r="N10" s="262">
        <v>1.387137015938972</v>
      </c>
      <c r="O10" s="262">
        <v>1.472858517937887</v>
      </c>
      <c r="P10" s="262">
        <v>1.400067020609524</v>
      </c>
      <c r="Q10" s="262">
        <v>1.2875918006224629</v>
      </c>
      <c r="R10" s="262">
        <v>1.2687140025471899</v>
      </c>
      <c r="S10" s="262">
        <v>1.3966812016518979</v>
      </c>
      <c r="T10" s="262">
        <v>1.407453300848756</v>
      </c>
      <c r="U10" s="262">
        <v>1.326708478191583</v>
      </c>
      <c r="V10" s="262">
        <v>1.152543670441923</v>
      </c>
      <c r="W10" s="262">
        <v>1.3760050932134711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4.3097376030595312E-3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0.61209605931415745</v>
      </c>
      <c r="C12" s="228">
        <v>0.49326685643319168</v>
      </c>
      <c r="D12" s="228">
        <v>0.77854158380220961</v>
      </c>
      <c r="E12" s="228">
        <v>0.60762431238388193</v>
      </c>
      <c r="F12" s="228">
        <v>0.56502757117455227</v>
      </c>
      <c r="G12" s="228">
        <v>0.57516036414185112</v>
      </c>
      <c r="H12" s="228">
        <v>0.63384550300270281</v>
      </c>
      <c r="I12" s="228">
        <v>0.6124209771769471</v>
      </c>
      <c r="J12" s="228">
        <v>0.56793351796359648</v>
      </c>
      <c r="K12" s="228">
        <v>0.50271488184629776</v>
      </c>
      <c r="L12" s="228">
        <v>0.58921270141251869</v>
      </c>
      <c r="M12" s="228">
        <v>0.65522131393259619</v>
      </c>
      <c r="N12" s="228">
        <v>0.61898552458877087</v>
      </c>
      <c r="O12" s="228">
        <v>0.75749976418167786</v>
      </c>
      <c r="P12" s="228">
        <v>0.65979710742524633</v>
      </c>
      <c r="Q12" s="228">
        <v>0.57812602015088976</v>
      </c>
      <c r="R12" s="228">
        <v>0.55902571766005371</v>
      </c>
      <c r="S12" s="228">
        <v>0.60217863943393635</v>
      </c>
      <c r="T12" s="228">
        <v>0.60945596192309393</v>
      </c>
      <c r="U12" s="228">
        <v>0.46942115053827749</v>
      </c>
      <c r="V12" s="228">
        <v>0.47665763885113749</v>
      </c>
      <c r="W12" s="228">
        <v>0.51539578530573993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0.25002812497458238</v>
      </c>
      <c r="V14" s="228">
        <v>0.27548424520471348</v>
      </c>
      <c r="W14" s="228">
        <v>0.42678988355606923</v>
      </c>
      <c r="DA14" s="69" t="s">
        <v>165</v>
      </c>
    </row>
    <row r="15" spans="1:105" ht="12" customHeight="1" x14ac:dyDescent="0.25">
      <c r="A15" s="37" t="s">
        <v>38</v>
      </c>
      <c r="B15" s="228">
        <v>0.58367782761448139</v>
      </c>
      <c r="C15" s="228">
        <v>0.75079046500253677</v>
      </c>
      <c r="D15" s="228">
        <v>0.42502921522696507</v>
      </c>
      <c r="E15" s="228">
        <v>0.73928654891714951</v>
      </c>
      <c r="F15" s="228">
        <v>0.79903374943137662</v>
      </c>
      <c r="G15" s="228">
        <v>0.68985655985807393</v>
      </c>
      <c r="H15" s="228">
        <v>0.77668769809505322</v>
      </c>
      <c r="I15" s="228">
        <v>0.82508969183431236</v>
      </c>
      <c r="J15" s="228">
        <v>0.72024075716234881</v>
      </c>
      <c r="K15" s="228">
        <v>0.58990800524496156</v>
      </c>
      <c r="L15" s="228">
        <v>0.70882889290731144</v>
      </c>
      <c r="M15" s="228">
        <v>0.67795146446197563</v>
      </c>
      <c r="N15" s="228">
        <v>0.768151491350201</v>
      </c>
      <c r="O15" s="228">
        <v>0.71535875375620961</v>
      </c>
      <c r="P15" s="228">
        <v>0.74026991318427759</v>
      </c>
      <c r="Q15" s="228">
        <v>0.70946578047157327</v>
      </c>
      <c r="R15" s="228">
        <v>0.70968828488713664</v>
      </c>
      <c r="S15" s="228">
        <v>0.79450256221796145</v>
      </c>
      <c r="T15" s="228">
        <v>0.79799733892566227</v>
      </c>
      <c r="U15" s="228">
        <v>0.60294946507566316</v>
      </c>
      <c r="V15" s="228">
        <v>0.40040178638607238</v>
      </c>
      <c r="W15" s="228">
        <v>0.43381942435166221</v>
      </c>
      <c r="DA15" s="69" t="s">
        <v>166</v>
      </c>
    </row>
    <row r="16" spans="1:105" ht="12" customHeight="1" x14ac:dyDescent="0.25">
      <c r="A16" s="57" t="s">
        <v>167</v>
      </c>
      <c r="B16" s="263">
        <v>205.63886070322039</v>
      </c>
      <c r="C16" s="263">
        <v>211.80416178671021</v>
      </c>
      <c r="D16" s="263">
        <v>228.14726432604999</v>
      </c>
      <c r="E16" s="263">
        <v>247.63677125222171</v>
      </c>
      <c r="F16" s="263">
        <v>242.752325516582</v>
      </c>
      <c r="G16" s="263">
        <v>238.79829370127169</v>
      </c>
      <c r="H16" s="263">
        <v>261.26272498726911</v>
      </c>
      <c r="I16" s="263">
        <v>254.59457392421649</v>
      </c>
      <c r="J16" s="263">
        <v>237.20404207258201</v>
      </c>
      <c r="K16" s="263">
        <v>200.9138507310312</v>
      </c>
      <c r="L16" s="263">
        <v>229.76873563796309</v>
      </c>
      <c r="M16" s="263">
        <v>227.51220908081149</v>
      </c>
      <c r="N16" s="263">
        <v>228.039481394121</v>
      </c>
      <c r="O16" s="263">
        <v>232.09037330979501</v>
      </c>
      <c r="P16" s="263">
        <v>237.8563388860957</v>
      </c>
      <c r="Q16" s="263">
        <v>227.1339550396066</v>
      </c>
      <c r="R16" s="263">
        <v>226.3247058680949</v>
      </c>
      <c r="S16" s="263">
        <v>235.84291840924499</v>
      </c>
      <c r="T16" s="263">
        <v>244.32942210441399</v>
      </c>
      <c r="U16" s="263">
        <v>199.03149633603121</v>
      </c>
      <c r="V16" s="263">
        <v>174.2483983949831</v>
      </c>
      <c r="W16" s="263">
        <v>215.16625197118989</v>
      </c>
      <c r="DA16" s="70" t="s">
        <v>168</v>
      </c>
    </row>
    <row r="17" spans="1:105" ht="12" customHeight="1" x14ac:dyDescent="0.25">
      <c r="A17" s="18" t="s">
        <v>30</v>
      </c>
      <c r="B17" s="232">
        <v>73.144534025887694</v>
      </c>
      <c r="C17" s="232">
        <v>77.351721099328856</v>
      </c>
      <c r="D17" s="232">
        <v>84.988127512903191</v>
      </c>
      <c r="E17" s="232">
        <v>92.969334288731048</v>
      </c>
      <c r="F17" s="232">
        <v>90.138676653932833</v>
      </c>
      <c r="G17" s="232">
        <v>95.203564959006002</v>
      </c>
      <c r="H17" s="232">
        <v>99.020584971368052</v>
      </c>
      <c r="I17" s="232">
        <v>85.719582156471802</v>
      </c>
      <c r="J17" s="232">
        <v>81.968299058880049</v>
      </c>
      <c r="K17" s="232">
        <v>65.838961319588208</v>
      </c>
      <c r="L17" s="232">
        <v>68.876327156642304</v>
      </c>
      <c r="M17" s="232">
        <v>69.316848293986865</v>
      </c>
      <c r="N17" s="232">
        <v>75.499589558508347</v>
      </c>
      <c r="O17" s="232">
        <v>75.607476483286447</v>
      </c>
      <c r="P17" s="232">
        <v>75.802806175020478</v>
      </c>
      <c r="Q17" s="232">
        <v>72.288102682904452</v>
      </c>
      <c r="R17" s="232">
        <v>61.637605290166633</v>
      </c>
      <c r="S17" s="232">
        <v>66.242234778447695</v>
      </c>
      <c r="T17" s="232">
        <v>73.520061396471704</v>
      </c>
      <c r="U17" s="232">
        <v>61.505922659617383</v>
      </c>
      <c r="V17" s="232">
        <v>57.139250325822807</v>
      </c>
      <c r="W17" s="232">
        <v>60.822943229407272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0.49456321285741101</v>
      </c>
      <c r="G18" s="232">
        <v>0.1501187675222922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7.6662389142486326E-2</v>
      </c>
      <c r="DA18" s="71" t="s">
        <v>170</v>
      </c>
    </row>
    <row r="19" spans="1:105" ht="12" customHeight="1" x14ac:dyDescent="0.25">
      <c r="A19" s="18" t="s">
        <v>162</v>
      </c>
      <c r="B19" s="232">
        <v>11.252844387517349</v>
      </c>
      <c r="C19" s="232">
        <v>9.2999233778507371</v>
      </c>
      <c r="D19" s="232">
        <v>12.35641714859527</v>
      </c>
      <c r="E19" s="232">
        <v>9.8714616920511542</v>
      </c>
      <c r="F19" s="232">
        <v>9.6835373587527016</v>
      </c>
      <c r="G19" s="232">
        <v>8.8644671187936552</v>
      </c>
      <c r="H19" s="232">
        <v>10.14529164150543</v>
      </c>
      <c r="I19" s="232">
        <v>10.71475024961504</v>
      </c>
      <c r="J19" s="232">
        <v>9.6565456874104587</v>
      </c>
      <c r="K19" s="232">
        <v>7.9646774589029352</v>
      </c>
      <c r="L19" s="232">
        <v>10.23883547547498</v>
      </c>
      <c r="M19" s="232">
        <v>12.315777532891859</v>
      </c>
      <c r="N19" s="232">
        <v>12.41647421035217</v>
      </c>
      <c r="O19" s="232">
        <v>16.48415495452954</v>
      </c>
      <c r="P19" s="232">
        <v>12.3269171730872</v>
      </c>
      <c r="Q19" s="232">
        <v>10.004109917065581</v>
      </c>
      <c r="R19" s="232">
        <v>9.4760240858995086</v>
      </c>
      <c r="S19" s="232">
        <v>11.349757946658711</v>
      </c>
      <c r="T19" s="232">
        <v>10.71101999962114</v>
      </c>
      <c r="U19" s="232">
        <v>10.12212084266228</v>
      </c>
      <c r="V19" s="232">
        <v>9.8474226437685175</v>
      </c>
      <c r="W19" s="232">
        <v>9.5014337460598757</v>
      </c>
      <c r="DA19" s="71" t="s">
        <v>171</v>
      </c>
    </row>
    <row r="20" spans="1:105" ht="12" customHeight="1" x14ac:dyDescent="0.25">
      <c r="A20" s="18" t="s">
        <v>36</v>
      </c>
      <c r="B20" s="232">
        <v>110.5110819439133</v>
      </c>
      <c r="C20" s="232">
        <v>110.9973116510085</v>
      </c>
      <c r="D20" s="232">
        <v>124.056980717589</v>
      </c>
      <c r="E20" s="232">
        <v>132.78552951022101</v>
      </c>
      <c r="F20" s="232">
        <v>128.74157376969191</v>
      </c>
      <c r="G20" s="232">
        <v>123.94795890726969</v>
      </c>
      <c r="H20" s="232">
        <v>139.6652334552783</v>
      </c>
      <c r="I20" s="232">
        <v>143.72469748714499</v>
      </c>
      <c r="J20" s="232">
        <v>133.33297913791699</v>
      </c>
      <c r="K20" s="232">
        <v>117.76410511968631</v>
      </c>
      <c r="L20" s="232">
        <v>138.33614943818941</v>
      </c>
      <c r="M20" s="232">
        <v>133.13656156512539</v>
      </c>
      <c r="N20" s="232">
        <v>124.7147645903938</v>
      </c>
      <c r="O20" s="232">
        <v>124.4316287155341</v>
      </c>
      <c r="P20" s="232">
        <v>135.89623373901219</v>
      </c>
      <c r="Q20" s="232">
        <v>132.56487995145119</v>
      </c>
      <c r="R20" s="232">
        <v>143.1811768494496</v>
      </c>
      <c r="S20" s="232">
        <v>143.27627999154041</v>
      </c>
      <c r="T20" s="232">
        <v>146.07375814470711</v>
      </c>
      <c r="U20" s="232">
        <v>114.4020630571808</v>
      </c>
      <c r="V20" s="232">
        <v>98.989696831940464</v>
      </c>
      <c r="W20" s="232">
        <v>136.76765687223141</v>
      </c>
      <c r="DA20" s="71" t="s">
        <v>172</v>
      </c>
    </row>
    <row r="21" spans="1:105" ht="12" customHeight="1" x14ac:dyDescent="0.25">
      <c r="A21" s="18" t="s">
        <v>38</v>
      </c>
      <c r="B21" s="232">
        <v>10.73040034590208</v>
      </c>
      <c r="C21" s="232">
        <v>14.155205658522091</v>
      </c>
      <c r="D21" s="232">
        <v>6.7457389469625353</v>
      </c>
      <c r="E21" s="232">
        <v>12.01044576121857</v>
      </c>
      <c r="F21" s="232">
        <v>13.693974521347149</v>
      </c>
      <c r="G21" s="232">
        <v>10.632183948680121</v>
      </c>
      <c r="H21" s="232">
        <v>12.43161491911734</v>
      </c>
      <c r="I21" s="232">
        <v>14.435544030984691</v>
      </c>
      <c r="J21" s="232">
        <v>12.24621818837452</v>
      </c>
      <c r="K21" s="232">
        <v>9.3461068328537351</v>
      </c>
      <c r="L21" s="232">
        <v>12.31742356765637</v>
      </c>
      <c r="M21" s="232">
        <v>12.743021688807371</v>
      </c>
      <c r="N21" s="232">
        <v>15.40865303486671</v>
      </c>
      <c r="O21" s="232">
        <v>15.567113156444901</v>
      </c>
      <c r="P21" s="232">
        <v>13.83038179897585</v>
      </c>
      <c r="Q21" s="232">
        <v>12.27686248818533</v>
      </c>
      <c r="R21" s="232">
        <v>12.02989964257913</v>
      </c>
      <c r="S21" s="232">
        <v>14.97464569259815</v>
      </c>
      <c r="T21" s="232">
        <v>14.02458256361399</v>
      </c>
      <c r="U21" s="232">
        <v>13.001389776570759</v>
      </c>
      <c r="V21" s="232">
        <v>8.2720285934512585</v>
      </c>
      <c r="W21" s="232">
        <v>7.9975557343488592</v>
      </c>
      <c r="DA21" s="71" t="s">
        <v>173</v>
      </c>
    </row>
    <row r="22" spans="1:105" ht="12" customHeight="1" x14ac:dyDescent="0.25">
      <c r="A22" s="57" t="s">
        <v>174</v>
      </c>
      <c r="B22" s="263">
        <v>363.49836298922912</v>
      </c>
      <c r="C22" s="263">
        <v>389.60263357527339</v>
      </c>
      <c r="D22" s="263">
        <v>404.76603011704719</v>
      </c>
      <c r="E22" s="263">
        <v>447.89081694525498</v>
      </c>
      <c r="F22" s="263">
        <v>443.2448817382201</v>
      </c>
      <c r="G22" s="263">
        <v>428.96808548963008</v>
      </c>
      <c r="H22" s="263">
        <v>471.54588199051818</v>
      </c>
      <c r="I22" s="263">
        <v>464.42434277493822</v>
      </c>
      <c r="J22" s="263">
        <v>450.01309861766418</v>
      </c>
      <c r="K22" s="263">
        <v>356.99333855026282</v>
      </c>
      <c r="L22" s="263">
        <v>412.6686226067319</v>
      </c>
      <c r="M22" s="263">
        <v>404.43965572684641</v>
      </c>
      <c r="N22" s="263">
        <v>409.52655545075078</v>
      </c>
      <c r="O22" s="263">
        <v>408.68968831473438</v>
      </c>
      <c r="P22" s="263">
        <v>421.77295375895801</v>
      </c>
      <c r="Q22" s="263">
        <v>404.41676589896912</v>
      </c>
      <c r="R22" s="263">
        <v>405.97402472066938</v>
      </c>
      <c r="S22" s="263">
        <v>423.37917964970501</v>
      </c>
      <c r="T22" s="263">
        <v>434.85710162947072</v>
      </c>
      <c r="U22" s="263">
        <v>357.26062666129582</v>
      </c>
      <c r="V22" s="263">
        <v>307.26715526316372</v>
      </c>
      <c r="W22" s="263">
        <v>377.91403815748617</v>
      </c>
      <c r="DA22" s="70" t="s">
        <v>175</v>
      </c>
    </row>
    <row r="23" spans="1:105" ht="12" customHeight="1" x14ac:dyDescent="0.25">
      <c r="A23" s="18" t="s">
        <v>30</v>
      </c>
      <c r="B23" s="232">
        <v>128.37287125488419</v>
      </c>
      <c r="C23" s="232">
        <v>131.6968061891117</v>
      </c>
      <c r="D23" s="232">
        <v>135.32844623899331</v>
      </c>
      <c r="E23" s="232">
        <v>156.49845931236621</v>
      </c>
      <c r="F23" s="232">
        <v>152.40071025098959</v>
      </c>
      <c r="G23" s="232">
        <v>162.32791979786941</v>
      </c>
      <c r="H23" s="232">
        <v>167.80267237930991</v>
      </c>
      <c r="I23" s="232">
        <v>145.063568300285</v>
      </c>
      <c r="J23" s="232">
        <v>124.3518526588593</v>
      </c>
      <c r="K23" s="232">
        <v>114.5759677083766</v>
      </c>
      <c r="L23" s="232">
        <v>119.1724258827946</v>
      </c>
      <c r="M23" s="232">
        <v>122.25231927440289</v>
      </c>
      <c r="N23" s="232">
        <v>134.15518981835831</v>
      </c>
      <c r="O23" s="232">
        <v>136.2037732885718</v>
      </c>
      <c r="P23" s="232">
        <v>135.50685064027289</v>
      </c>
      <c r="Q23" s="232">
        <v>128.1352120455326</v>
      </c>
      <c r="R23" s="232">
        <v>107.0981331655325</v>
      </c>
      <c r="S23" s="232">
        <v>117.43155246083469</v>
      </c>
      <c r="T23" s="232">
        <v>131.066235998953</v>
      </c>
      <c r="U23" s="232">
        <v>108.83841182504651</v>
      </c>
      <c r="V23" s="232">
        <v>97.883864710130624</v>
      </c>
      <c r="W23" s="232">
        <v>103.5806608326539</v>
      </c>
      <c r="DA23" s="71" t="s">
        <v>176</v>
      </c>
    </row>
    <row r="24" spans="1:105" ht="12" customHeight="1" x14ac:dyDescent="0.25">
      <c r="A24" s="18" t="s">
        <v>40</v>
      </c>
      <c r="B24" s="232">
        <v>21.42278589850368</v>
      </c>
      <c r="C24" s="232">
        <v>53.091229578600156</v>
      </c>
      <c r="D24" s="232">
        <v>52.223559759101903</v>
      </c>
      <c r="E24" s="232">
        <v>51.252966465929859</v>
      </c>
      <c r="F24" s="232">
        <v>55.967669819321209</v>
      </c>
      <c r="G24" s="232">
        <v>39.93086844362189</v>
      </c>
      <c r="H24" s="232">
        <v>49.870679277673503</v>
      </c>
      <c r="I24" s="232">
        <v>58.002321582004313</v>
      </c>
      <c r="J24" s="232">
        <v>108.73576956131571</v>
      </c>
      <c r="K24" s="232">
        <v>23.618400687840541</v>
      </c>
      <c r="L24" s="232">
        <v>36.426139294873778</v>
      </c>
      <c r="M24" s="232">
        <v>25.656835769508081</v>
      </c>
      <c r="N24" s="232">
        <v>31.70292347372288</v>
      </c>
      <c r="O24" s="232">
        <v>18.631900257906349</v>
      </c>
      <c r="P24" s="232">
        <v>21.29896818568777</v>
      </c>
      <c r="Q24" s="232">
        <v>23.56904557176529</v>
      </c>
      <c r="R24" s="232">
        <v>33.627085124628749</v>
      </c>
      <c r="S24" s="232">
        <v>31.832846087637801</v>
      </c>
      <c r="T24" s="232">
        <v>24.286328460827409</v>
      </c>
      <c r="U24" s="232">
        <v>28.06921754079745</v>
      </c>
      <c r="V24" s="232">
        <v>22.937059329273751</v>
      </c>
      <c r="W24" s="232">
        <v>25.10851246769537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0.83617585371098546</v>
      </c>
      <c r="G25" s="232">
        <v>0.25596170967974291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0.13055502589604279</v>
      </c>
      <c r="DA25" s="71" t="s">
        <v>178</v>
      </c>
    </row>
    <row r="26" spans="1:105" ht="12" customHeight="1" x14ac:dyDescent="0.25">
      <c r="A26" s="18" t="s">
        <v>162</v>
      </c>
      <c r="B26" s="232">
        <v>19.749390204587879</v>
      </c>
      <c r="C26" s="232">
        <v>15.833780932859231</v>
      </c>
      <c r="D26" s="232">
        <v>19.675392113402811</v>
      </c>
      <c r="E26" s="232">
        <v>16.616969001511979</v>
      </c>
      <c r="F26" s="232">
        <v>16.37230571824146</v>
      </c>
      <c r="G26" s="232">
        <v>15.11446034746691</v>
      </c>
      <c r="H26" s="232">
        <v>17.192455992906329</v>
      </c>
      <c r="I26" s="232">
        <v>18.13261177379848</v>
      </c>
      <c r="J26" s="232">
        <v>14.649679940922461</v>
      </c>
      <c r="K26" s="232">
        <v>13.86049550370709</v>
      </c>
      <c r="L26" s="232">
        <v>17.715620332834451</v>
      </c>
      <c r="M26" s="232">
        <v>21.721015945184359</v>
      </c>
      <c r="N26" s="232">
        <v>22.06282794787495</v>
      </c>
      <c r="O26" s="232">
        <v>29.695530240012019</v>
      </c>
      <c r="P26" s="232">
        <v>22.03588242329462</v>
      </c>
      <c r="Q26" s="232">
        <v>17.732914518078331</v>
      </c>
      <c r="R26" s="232">
        <v>16.46502138838553</v>
      </c>
      <c r="S26" s="232">
        <v>20.120391472125689</v>
      </c>
      <c r="T26" s="232">
        <v>19.094830015025298</v>
      </c>
      <c r="U26" s="232">
        <v>17.911698730436001</v>
      </c>
      <c r="V26" s="232">
        <v>16.86938103509733</v>
      </c>
      <c r="W26" s="232">
        <v>16.180814903392029</v>
      </c>
      <c r="DA26" s="71" t="s">
        <v>179</v>
      </c>
    </row>
    <row r="27" spans="1:105" ht="12" customHeight="1" x14ac:dyDescent="0.25">
      <c r="A27" s="18" t="s">
        <v>36</v>
      </c>
      <c r="B27" s="232">
        <v>193.9533156312533</v>
      </c>
      <c r="C27" s="232">
        <v>188.98081687470221</v>
      </c>
      <c r="D27" s="232">
        <v>197.5386320055492</v>
      </c>
      <c r="E27" s="232">
        <v>223.52242216544701</v>
      </c>
      <c r="F27" s="232">
        <v>217.66802009595679</v>
      </c>
      <c r="G27" s="232">
        <v>211.33887519099221</v>
      </c>
      <c r="H27" s="232">
        <v>236.68007434062841</v>
      </c>
      <c r="I27" s="232">
        <v>243.22584111885041</v>
      </c>
      <c r="J27" s="232">
        <v>202.27579645656681</v>
      </c>
      <c r="K27" s="232">
        <v>204.93847465033849</v>
      </c>
      <c r="L27" s="232">
        <v>239.35443709622899</v>
      </c>
      <c r="M27" s="232">
        <v>234.80948473775101</v>
      </c>
      <c r="N27" s="232">
        <v>221.6056142107947</v>
      </c>
      <c r="O27" s="232">
        <v>224.1584845282442</v>
      </c>
      <c r="P27" s="232">
        <v>242.93125250970269</v>
      </c>
      <c r="Q27" s="232">
        <v>234.97959376359279</v>
      </c>
      <c r="R27" s="232">
        <v>248.78378504212259</v>
      </c>
      <c r="S27" s="232">
        <v>253.99438962910679</v>
      </c>
      <c r="T27" s="232">
        <v>260.40970715466489</v>
      </c>
      <c r="U27" s="232">
        <v>202.44129856501581</v>
      </c>
      <c r="V27" s="232">
        <v>169.57685018866189</v>
      </c>
      <c r="W27" s="232">
        <v>232.91349492784889</v>
      </c>
      <c r="DA27" s="71" t="s">
        <v>180</v>
      </c>
    </row>
    <row r="28" spans="1:105" ht="12" customHeight="1" x14ac:dyDescent="0.25">
      <c r="A28" s="57" t="s">
        <v>181</v>
      </c>
      <c r="B28" s="263">
        <v>170.82484098980561</v>
      </c>
      <c r="C28" s="263">
        <v>177.72247449081831</v>
      </c>
      <c r="D28" s="263">
        <v>171.93868557559639</v>
      </c>
      <c r="E28" s="263">
        <v>192.41583732871879</v>
      </c>
      <c r="F28" s="263">
        <v>195.3864252298425</v>
      </c>
      <c r="G28" s="263">
        <v>180.90264077285681</v>
      </c>
      <c r="H28" s="263">
        <v>201.50474301396511</v>
      </c>
      <c r="I28" s="263">
        <v>205.3586670016085</v>
      </c>
      <c r="J28" s="263">
        <v>184.0248964465637</v>
      </c>
      <c r="K28" s="263">
        <v>156.0889838701799</v>
      </c>
      <c r="L28" s="263">
        <v>185.43451347426139</v>
      </c>
      <c r="M28" s="263">
        <v>190.4532540563674</v>
      </c>
      <c r="N28" s="263">
        <v>198.16243084842449</v>
      </c>
      <c r="O28" s="263">
        <v>210.40835970541249</v>
      </c>
      <c r="P28" s="263">
        <v>200.0095743727891</v>
      </c>
      <c r="Q28" s="263">
        <v>183.94168580320911</v>
      </c>
      <c r="R28" s="263">
        <v>181.24485750674151</v>
      </c>
      <c r="S28" s="263">
        <v>199.52588595027109</v>
      </c>
      <c r="T28" s="263">
        <v>201.06475726410801</v>
      </c>
      <c r="U28" s="263">
        <v>170.8068636919603</v>
      </c>
      <c r="V28" s="263">
        <v>143.70552516580119</v>
      </c>
      <c r="W28" s="263">
        <v>163.4790789086195</v>
      </c>
      <c r="DA28" s="70" t="s">
        <v>182</v>
      </c>
    </row>
    <row r="29" spans="1:105" ht="12" customHeight="1" x14ac:dyDescent="0.25">
      <c r="A29" s="60" t="s">
        <v>183</v>
      </c>
      <c r="B29" s="264">
        <v>87.442294187736806</v>
      </c>
      <c r="C29" s="264">
        <v>70.466693776170217</v>
      </c>
      <c r="D29" s="264">
        <v>111.22022625745851</v>
      </c>
      <c r="E29" s="264">
        <v>86.803473197697414</v>
      </c>
      <c r="F29" s="264">
        <v>83.304977827562695</v>
      </c>
      <c r="G29" s="264">
        <v>83.004097162245031</v>
      </c>
      <c r="H29" s="264">
        <v>90.549357571814667</v>
      </c>
      <c r="I29" s="264">
        <v>87.488711025278135</v>
      </c>
      <c r="J29" s="264">
        <v>81.133359709085227</v>
      </c>
      <c r="K29" s="264">
        <v>71.816411692328245</v>
      </c>
      <c r="L29" s="264">
        <v>84.17324305893122</v>
      </c>
      <c r="M29" s="264">
        <v>93.603044847513758</v>
      </c>
      <c r="N29" s="264">
        <v>88.426503512681535</v>
      </c>
      <c r="O29" s="264">
        <v>108.214252025954</v>
      </c>
      <c r="P29" s="264">
        <v>94.256729632178022</v>
      </c>
      <c r="Q29" s="264">
        <v>82.589431450127137</v>
      </c>
      <c r="R29" s="264">
        <v>79.860816808579116</v>
      </c>
      <c r="S29" s="264">
        <v>86.025519919133757</v>
      </c>
      <c r="T29" s="264">
        <v>87.065137417584836</v>
      </c>
      <c r="U29" s="264">
        <v>75.153676758064037</v>
      </c>
      <c r="V29" s="264">
        <v>78.09999453214634</v>
      </c>
      <c r="W29" s="264">
        <v>89.090199641117039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0.68370594960186903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4.0478650403920389</v>
      </c>
      <c r="G32" s="232">
        <v>1.382256813838969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0.71307151831221516</v>
      </c>
      <c r="DA32" s="71" t="s">
        <v>187</v>
      </c>
    </row>
    <row r="33" spans="1:105" ht="12" customHeight="1" x14ac:dyDescent="0.25">
      <c r="A33" s="59" t="s">
        <v>162</v>
      </c>
      <c r="B33" s="232">
        <v>87.442294187736806</v>
      </c>
      <c r="C33" s="232">
        <v>70.466693776170217</v>
      </c>
      <c r="D33" s="232">
        <v>111.22022625745851</v>
      </c>
      <c r="E33" s="232">
        <v>86.803473197697414</v>
      </c>
      <c r="F33" s="232">
        <v>79.257112787170655</v>
      </c>
      <c r="G33" s="232">
        <v>81.621840348406067</v>
      </c>
      <c r="H33" s="232">
        <v>90.549357571814667</v>
      </c>
      <c r="I33" s="232">
        <v>87.488711025278135</v>
      </c>
      <c r="J33" s="232">
        <v>81.133359709085227</v>
      </c>
      <c r="K33" s="232">
        <v>71.816411692328245</v>
      </c>
      <c r="L33" s="232">
        <v>84.17324305893122</v>
      </c>
      <c r="M33" s="232">
        <v>93.603044847513758</v>
      </c>
      <c r="N33" s="232">
        <v>88.426503512681535</v>
      </c>
      <c r="O33" s="232">
        <v>108.214252025954</v>
      </c>
      <c r="P33" s="232">
        <v>94.256729632178022</v>
      </c>
      <c r="Q33" s="232">
        <v>82.589431450127137</v>
      </c>
      <c r="R33" s="232">
        <v>79.860816808579116</v>
      </c>
      <c r="S33" s="232">
        <v>86.025519919133757</v>
      </c>
      <c r="T33" s="232">
        <v>87.065137417584836</v>
      </c>
      <c r="U33" s="232">
        <v>74.469970808462165</v>
      </c>
      <c r="V33" s="232">
        <v>78.09999453214634</v>
      </c>
      <c r="W33" s="232">
        <v>88.37712812280482</v>
      </c>
      <c r="DA33" s="71" t="s">
        <v>188</v>
      </c>
    </row>
    <row r="34" spans="1:105" ht="12" customHeight="1" x14ac:dyDescent="0.25">
      <c r="A34" s="60" t="s">
        <v>189</v>
      </c>
      <c r="B34" s="264">
        <v>83.382546802068788</v>
      </c>
      <c r="C34" s="264">
        <v>107.2557807146481</v>
      </c>
      <c r="D34" s="264">
        <v>60.718459318137889</v>
      </c>
      <c r="E34" s="264">
        <v>105.61236413102139</v>
      </c>
      <c r="F34" s="264">
        <v>112.08144740227981</v>
      </c>
      <c r="G34" s="264">
        <v>97.898543610611725</v>
      </c>
      <c r="H34" s="264">
        <v>110.9553854421504</v>
      </c>
      <c r="I34" s="264">
        <v>117.8699559763303</v>
      </c>
      <c r="J34" s="264">
        <v>102.8915367374784</v>
      </c>
      <c r="K34" s="264">
        <v>84.272572177851643</v>
      </c>
      <c r="L34" s="264">
        <v>101.2612704153302</v>
      </c>
      <c r="M34" s="264">
        <v>96.850209208853656</v>
      </c>
      <c r="N34" s="264">
        <v>109.735927335743</v>
      </c>
      <c r="O34" s="264">
        <v>102.1941076794585</v>
      </c>
      <c r="P34" s="264">
        <v>105.7528447406111</v>
      </c>
      <c r="Q34" s="264">
        <v>101.3522543530819</v>
      </c>
      <c r="R34" s="264">
        <v>101.38404069816239</v>
      </c>
      <c r="S34" s="264">
        <v>113.5003660311374</v>
      </c>
      <c r="T34" s="264">
        <v>113.9996198465232</v>
      </c>
      <c r="U34" s="264">
        <v>95.653186933896265</v>
      </c>
      <c r="V34" s="264">
        <v>65.605530633654823</v>
      </c>
      <c r="W34" s="264">
        <v>74.388879267502432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105.81708856495631</v>
      </c>
      <c r="C35" s="263">
        <f t="shared" si="0"/>
        <v>113.60425948301625</v>
      </c>
      <c r="D35" s="263">
        <f t="shared" si="0"/>
        <v>110.14363296370414</v>
      </c>
      <c r="E35" s="263">
        <f t="shared" si="0"/>
        <v>125.77186499808657</v>
      </c>
      <c r="F35" s="263">
        <f t="shared" si="0"/>
        <v>125.21895539029751</v>
      </c>
      <c r="G35" s="263">
        <f t="shared" si="0"/>
        <v>117.51336441225628</v>
      </c>
      <c r="H35" s="263">
        <f t="shared" si="0"/>
        <v>129.26068884290663</v>
      </c>
      <c r="I35" s="263">
        <f t="shared" si="0"/>
        <v>130.01242391539853</v>
      </c>
      <c r="J35" s="263">
        <f t="shared" si="0"/>
        <v>118.67886963838797</v>
      </c>
      <c r="K35" s="263">
        <f t="shared" si="0"/>
        <v>99.829007867401742</v>
      </c>
      <c r="L35" s="263">
        <f t="shared" si="0"/>
        <v>117.88612626574533</v>
      </c>
      <c r="M35" s="263">
        <f t="shared" si="0"/>
        <v>119.3021819315163</v>
      </c>
      <c r="N35" s="263">
        <f t="shared" si="0"/>
        <v>122.5902389263797</v>
      </c>
      <c r="O35" s="263">
        <f t="shared" si="0"/>
        <v>127.52214954590795</v>
      </c>
      <c r="P35" s="263">
        <f t="shared" si="0"/>
        <v>125.27576108986065</v>
      </c>
      <c r="Q35" s="263">
        <f t="shared" si="0"/>
        <v>117.4521096402369</v>
      </c>
      <c r="R35" s="263">
        <f t="shared" si="0"/>
        <v>116.03160061813615</v>
      </c>
      <c r="S35" s="263">
        <f t="shared" si="0"/>
        <v>125.44372385000257</v>
      </c>
      <c r="T35" s="263">
        <f t="shared" si="0"/>
        <v>128.92036173787579</v>
      </c>
      <c r="U35" s="263">
        <f t="shared" si="0"/>
        <v>108.06521951821728</v>
      </c>
      <c r="V35" s="263">
        <f t="shared" si="0"/>
        <v>92.050400156701869</v>
      </c>
      <c r="W35" s="263">
        <f t="shared" si="0"/>
        <v>108.7943030548148</v>
      </c>
      <c r="DA35" s="70"/>
    </row>
    <row r="36" spans="1:105" ht="12" customHeight="1" x14ac:dyDescent="0.25">
      <c r="A36" s="60" t="s">
        <v>192</v>
      </c>
      <c r="B36" s="264">
        <v>31.82899508433621</v>
      </c>
      <c r="C36" s="264">
        <v>25.64987653452598</v>
      </c>
      <c r="D36" s="264">
        <v>40.484162357714901</v>
      </c>
      <c r="E36" s="264">
        <v>31.596464243961869</v>
      </c>
      <c r="F36" s="264">
        <v>29.38143370107672</v>
      </c>
      <c r="G36" s="264">
        <v>29.908338935376271</v>
      </c>
      <c r="H36" s="264">
        <v>32.959966156140553</v>
      </c>
      <c r="I36" s="264">
        <v>31.845890813201251</v>
      </c>
      <c r="J36" s="264">
        <v>29.532542934107031</v>
      </c>
      <c r="K36" s="264">
        <v>26.14117385600748</v>
      </c>
      <c r="L36" s="264">
        <v>30.639060473450979</v>
      </c>
      <c r="M36" s="264">
        <v>34.071508324495007</v>
      </c>
      <c r="N36" s="264">
        <v>32.187247278616077</v>
      </c>
      <c r="O36" s="264">
        <v>39.389987737447257</v>
      </c>
      <c r="P36" s="264">
        <v>34.309449586112812</v>
      </c>
      <c r="Q36" s="264">
        <v>30.062553047846279</v>
      </c>
      <c r="R36" s="264">
        <v>29.069337318322791</v>
      </c>
      <c r="S36" s="264">
        <v>31.313289250564679</v>
      </c>
      <c r="T36" s="264">
        <v>31.69171002000089</v>
      </c>
      <c r="U36" s="264">
        <v>27.3559383399353</v>
      </c>
      <c r="V36" s="264">
        <v>28.428398009701262</v>
      </c>
      <c r="W36" s="264">
        <v>32.291633775056603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0.2488689656550804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31.82899508433621</v>
      </c>
      <c r="C39" s="232">
        <v>25.64987653452598</v>
      </c>
      <c r="D39" s="232">
        <v>40.484162357714901</v>
      </c>
      <c r="E39" s="232">
        <v>31.596464243961869</v>
      </c>
      <c r="F39" s="232">
        <v>29.38143370107672</v>
      </c>
      <c r="G39" s="232">
        <v>29.908338935376271</v>
      </c>
      <c r="H39" s="232">
        <v>32.959966156140553</v>
      </c>
      <c r="I39" s="232">
        <v>31.845890813201251</v>
      </c>
      <c r="J39" s="232">
        <v>29.532542934107031</v>
      </c>
      <c r="K39" s="232">
        <v>26.14117385600748</v>
      </c>
      <c r="L39" s="232">
        <v>30.639060473450979</v>
      </c>
      <c r="M39" s="232">
        <v>34.071508324495007</v>
      </c>
      <c r="N39" s="232">
        <v>32.187247278616077</v>
      </c>
      <c r="O39" s="232">
        <v>39.389987737447257</v>
      </c>
      <c r="P39" s="232">
        <v>34.309449586112812</v>
      </c>
      <c r="Q39" s="232">
        <v>30.062553047846279</v>
      </c>
      <c r="R39" s="232">
        <v>29.069337318322791</v>
      </c>
      <c r="S39" s="232">
        <v>31.313289250564679</v>
      </c>
      <c r="T39" s="232">
        <v>31.69171002000089</v>
      </c>
      <c r="U39" s="232">
        <v>27.107069374280218</v>
      </c>
      <c r="V39" s="232">
        <v>28.428398009701262</v>
      </c>
      <c r="W39" s="232">
        <v>32.291633775056603</v>
      </c>
      <c r="DA39" s="71" t="s">
        <v>196</v>
      </c>
    </row>
    <row r="40" spans="1:105" ht="12" customHeight="1" x14ac:dyDescent="0.25">
      <c r="A40" s="60" t="s">
        <v>197</v>
      </c>
      <c r="B40" s="264">
        <v>43.636846444667043</v>
      </c>
      <c r="C40" s="264">
        <v>48.913278768358353</v>
      </c>
      <c r="D40" s="264">
        <v>47.557951414187052</v>
      </c>
      <c r="E40" s="264">
        <v>55.732500210432917</v>
      </c>
      <c r="F40" s="264">
        <v>54.287766718789207</v>
      </c>
      <c r="G40" s="264">
        <v>51.732484364260152</v>
      </c>
      <c r="H40" s="264">
        <v>55.91296238582332</v>
      </c>
      <c r="I40" s="264">
        <v>55.261869126813032</v>
      </c>
      <c r="J40" s="264">
        <v>51.693807331838798</v>
      </c>
      <c r="K40" s="264">
        <v>43.01261773865626</v>
      </c>
      <c r="L40" s="264">
        <v>50.387963361114167</v>
      </c>
      <c r="M40" s="264">
        <v>49.977197454998567</v>
      </c>
      <c r="N40" s="264">
        <v>50.459114097553162</v>
      </c>
      <c r="O40" s="264">
        <v>50.933506613137773</v>
      </c>
      <c r="P40" s="264">
        <v>52.47227601816541</v>
      </c>
      <c r="Q40" s="264">
        <v>50.497336007868803</v>
      </c>
      <c r="R40" s="264">
        <v>50.058472485682252</v>
      </c>
      <c r="S40" s="264">
        <v>52.816301364103893</v>
      </c>
      <c r="T40" s="264">
        <v>55.732790093740462</v>
      </c>
      <c r="U40" s="264">
        <v>45.891521134343741</v>
      </c>
      <c r="V40" s="264">
        <v>39.741588996350252</v>
      </c>
      <c r="W40" s="264">
        <v>49.322124977558353</v>
      </c>
      <c r="DA40" s="72" t="s">
        <v>198</v>
      </c>
    </row>
    <row r="41" spans="1:105" ht="12" customHeight="1" x14ac:dyDescent="0.25">
      <c r="A41" s="64" t="s">
        <v>30</v>
      </c>
      <c r="B41" s="231">
        <v>16.375876109754209</v>
      </c>
      <c r="C41" s="231">
        <v>16.64092818572065</v>
      </c>
      <c r="D41" s="231">
        <v>18.255796711973151</v>
      </c>
      <c r="E41" s="231">
        <v>19.730996257031482</v>
      </c>
      <c r="F41" s="231">
        <v>19.69177699603226</v>
      </c>
      <c r="G41" s="231">
        <v>20.973896918821239</v>
      </c>
      <c r="H41" s="231">
        <v>22.250168965648768</v>
      </c>
      <c r="I41" s="231">
        <v>19.355672528936591</v>
      </c>
      <c r="J41" s="231">
        <v>18.410860753954911</v>
      </c>
      <c r="K41" s="231">
        <v>14.622985288257819</v>
      </c>
      <c r="L41" s="231">
        <v>15.14358022669113</v>
      </c>
      <c r="M41" s="231">
        <v>15.12642972293963</v>
      </c>
      <c r="N41" s="231">
        <v>16.777498129209619</v>
      </c>
      <c r="O41" s="231">
        <v>16.545049232656339</v>
      </c>
      <c r="P41" s="231">
        <v>16.540479331319549</v>
      </c>
      <c r="Q41" s="231">
        <v>15.640419248948859</v>
      </c>
      <c r="R41" s="231">
        <v>13.42688315310683</v>
      </c>
      <c r="S41" s="231">
        <v>14.471357256339401</v>
      </c>
      <c r="T41" s="231">
        <v>15.517145387908441</v>
      </c>
      <c r="U41" s="231">
        <v>12.974271874421211</v>
      </c>
      <c r="V41" s="231">
        <v>11.56261335076991</v>
      </c>
      <c r="W41" s="231">
        <v>12.06647021477877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1.9603144888610719E-2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0.1080427277118723</v>
      </c>
      <c r="G45" s="231">
        <v>3.3072034192719563E-2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1.5208807500363479E-2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2.5193295442569581</v>
      </c>
      <c r="C47" s="231">
        <v>2.0007228651679152</v>
      </c>
      <c r="D47" s="231">
        <v>2.654208842509751</v>
      </c>
      <c r="E47" s="231">
        <v>2.0950324662150428</v>
      </c>
      <c r="F47" s="231">
        <v>2.1154743477475439</v>
      </c>
      <c r="G47" s="231">
        <v>1.952893462234478</v>
      </c>
      <c r="H47" s="231">
        <v>2.2796719822908682</v>
      </c>
      <c r="I47" s="231">
        <v>2.4194144656739009</v>
      </c>
      <c r="J47" s="231">
        <v>2.16895214438218</v>
      </c>
      <c r="K47" s="231">
        <v>1.7689732488626799</v>
      </c>
      <c r="L47" s="231">
        <v>2.2511744288878428</v>
      </c>
      <c r="M47" s="231">
        <v>2.6875679999837558</v>
      </c>
      <c r="N47" s="231">
        <v>2.759185500924183</v>
      </c>
      <c r="O47" s="231">
        <v>3.6071982291555051</v>
      </c>
      <c r="P47" s="231">
        <v>2.6897832548516698</v>
      </c>
      <c r="Q47" s="231">
        <v>2.1645121051499969</v>
      </c>
      <c r="R47" s="231">
        <v>2.0642182245470351</v>
      </c>
      <c r="S47" s="231">
        <v>2.4794815961208139</v>
      </c>
      <c r="T47" s="231">
        <v>2.2606680602539928</v>
      </c>
      <c r="U47" s="231">
        <v>2.1351951499895261</v>
      </c>
      <c r="V47" s="231">
        <v>1.99270973774142</v>
      </c>
      <c r="W47" s="231">
        <v>1.8849592145204499</v>
      </c>
      <c r="DA47" s="73" t="s">
        <v>205</v>
      </c>
    </row>
    <row r="48" spans="1:105" ht="12" customHeight="1" x14ac:dyDescent="0.25">
      <c r="A48" s="64" t="s">
        <v>36</v>
      </c>
      <c r="B48" s="231">
        <v>24.741640790655879</v>
      </c>
      <c r="C48" s="231">
        <v>23.87921387839053</v>
      </c>
      <c r="D48" s="231">
        <v>26.647945859704151</v>
      </c>
      <c r="E48" s="231">
        <v>28.181236380775999</v>
      </c>
      <c r="F48" s="231">
        <v>28.1250008864025</v>
      </c>
      <c r="G48" s="231">
        <v>27.306453435212909</v>
      </c>
      <c r="H48" s="231">
        <v>31.38312143788368</v>
      </c>
      <c r="I48" s="231">
        <v>32.453356734796273</v>
      </c>
      <c r="J48" s="231">
        <v>29.947857171646731</v>
      </c>
      <c r="K48" s="231">
        <v>26.155679587516179</v>
      </c>
      <c r="L48" s="231">
        <v>30.415451342293672</v>
      </c>
      <c r="M48" s="231">
        <v>29.053266148619699</v>
      </c>
      <c r="N48" s="231">
        <v>27.714080855746179</v>
      </c>
      <c r="O48" s="231">
        <v>27.229151387604151</v>
      </c>
      <c r="P48" s="231">
        <v>29.653108622052869</v>
      </c>
      <c r="Q48" s="231">
        <v>28.682040656430271</v>
      </c>
      <c r="R48" s="231">
        <v>31.1900003614934</v>
      </c>
      <c r="S48" s="231">
        <v>31.300306232897309</v>
      </c>
      <c r="T48" s="231">
        <v>30.830329836998398</v>
      </c>
      <c r="U48" s="231">
        <v>24.132366525298391</v>
      </c>
      <c r="V48" s="231">
        <v>20.031407196471271</v>
      </c>
      <c r="W48" s="231">
        <v>27.132900355863718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6.3924138390792642</v>
      </c>
      <c r="D49" s="231">
        <v>0</v>
      </c>
      <c r="E49" s="231">
        <v>5.7252351064104001</v>
      </c>
      <c r="F49" s="231">
        <v>4.2474717608950421</v>
      </c>
      <c r="G49" s="231">
        <v>1.466168513798815</v>
      </c>
      <c r="H49" s="231">
        <v>0</v>
      </c>
      <c r="I49" s="231">
        <v>1.033425397406269</v>
      </c>
      <c r="J49" s="231">
        <v>1.166137261854995</v>
      </c>
      <c r="K49" s="231">
        <v>0.46497961401958221</v>
      </c>
      <c r="L49" s="231">
        <v>2.5777573632415351</v>
      </c>
      <c r="M49" s="231">
        <v>3.109933583455478</v>
      </c>
      <c r="N49" s="231">
        <v>3.208349611673178</v>
      </c>
      <c r="O49" s="231">
        <v>3.5521077637217822</v>
      </c>
      <c r="P49" s="231">
        <v>3.588904809941321</v>
      </c>
      <c r="Q49" s="231">
        <v>4.0103639973396774</v>
      </c>
      <c r="R49" s="231">
        <v>3.3773707465349898</v>
      </c>
      <c r="S49" s="231">
        <v>4.5651562787463611</v>
      </c>
      <c r="T49" s="231">
        <v>7.1246468085796222</v>
      </c>
      <c r="U49" s="231">
        <v>5.8446736692063546</v>
      </c>
      <c r="V49" s="231">
        <v>5.5464076866123673</v>
      </c>
      <c r="W49" s="231">
        <v>7.4984491417490204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0.78541077053964037</v>
      </c>
      <c r="V50" s="231">
        <v>0.60845102475528268</v>
      </c>
      <c r="W50" s="231">
        <v>0.72413724314601635</v>
      </c>
      <c r="DA50" s="73" t="s">
        <v>208</v>
      </c>
    </row>
    <row r="51" spans="1:105" ht="12" customHeight="1" x14ac:dyDescent="0.25">
      <c r="A51" s="61" t="s">
        <v>209</v>
      </c>
      <c r="B51" s="265">
        <v>30.351247035953051</v>
      </c>
      <c r="C51" s="265">
        <v>39.041104180131931</v>
      </c>
      <c r="D51" s="265">
        <v>22.10151919180219</v>
      </c>
      <c r="E51" s="265">
        <v>38.442900543691778</v>
      </c>
      <c r="F51" s="265">
        <v>41.549754970431579</v>
      </c>
      <c r="G51" s="265">
        <v>35.872541112619857</v>
      </c>
      <c r="H51" s="265">
        <v>40.387760300942773</v>
      </c>
      <c r="I51" s="265">
        <v>42.904663975384238</v>
      </c>
      <c r="J51" s="265">
        <v>37.452519372442147</v>
      </c>
      <c r="K51" s="265">
        <v>30.675216272737998</v>
      </c>
      <c r="L51" s="265">
        <v>36.859102431180197</v>
      </c>
      <c r="M51" s="265">
        <v>35.253476152022728</v>
      </c>
      <c r="N51" s="265">
        <v>39.943877550210452</v>
      </c>
      <c r="O51" s="265">
        <v>37.198655195322907</v>
      </c>
      <c r="P51" s="265">
        <v>38.49403548558243</v>
      </c>
      <c r="Q51" s="265">
        <v>36.892220584521823</v>
      </c>
      <c r="R51" s="265">
        <v>36.903790814131114</v>
      </c>
      <c r="S51" s="265">
        <v>41.314133235333998</v>
      </c>
      <c r="T51" s="265">
        <v>41.495861624134449</v>
      </c>
      <c r="U51" s="265">
        <v>34.817760043938243</v>
      </c>
      <c r="V51" s="265">
        <v>23.880413150650352</v>
      </c>
      <c r="W51" s="265">
        <v>27.180544302199849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33.573901307647589</v>
      </c>
      <c r="C54" s="225">
        <v>36.477341483690651</v>
      </c>
      <c r="D54" s="225">
        <v>33.710335645178198</v>
      </c>
      <c r="E54" s="225">
        <v>35.707337836600423</v>
      </c>
      <c r="F54" s="225">
        <v>41.916742811327481</v>
      </c>
      <c r="G54" s="225">
        <v>41.40370583329949</v>
      </c>
      <c r="H54" s="225">
        <v>41.811437423263108</v>
      </c>
      <c r="I54" s="225">
        <v>43.721933359816703</v>
      </c>
      <c r="J54" s="225">
        <v>43.964847564284078</v>
      </c>
      <c r="K54" s="225">
        <v>22.884148988717818</v>
      </c>
      <c r="L54" s="225">
        <v>37.163718237621083</v>
      </c>
      <c r="M54" s="225">
        <v>44.515626848748191</v>
      </c>
      <c r="N54" s="225">
        <v>43.812713060651717</v>
      </c>
      <c r="O54" s="225">
        <v>38.625273505223042</v>
      </c>
      <c r="P54" s="225">
        <v>40.177554235182591</v>
      </c>
      <c r="Q54" s="225">
        <v>35.450996203387263</v>
      </c>
      <c r="R54" s="225">
        <v>31.392984333959781</v>
      </c>
      <c r="S54" s="225">
        <v>37.794649348999677</v>
      </c>
      <c r="T54" s="225">
        <v>27.581024731876571</v>
      </c>
      <c r="U54" s="225">
        <v>30.483150803485511</v>
      </c>
      <c r="V54" s="225">
        <v>15.59543465115679</v>
      </c>
      <c r="W54" s="225">
        <v>19.692410501379289</v>
      </c>
      <c r="DA54" s="89" t="s">
        <v>211</v>
      </c>
    </row>
    <row r="55" spans="1:105" ht="12" customHeight="1" x14ac:dyDescent="0.25">
      <c r="A55" s="55" t="s">
        <v>92</v>
      </c>
      <c r="B55" s="261">
        <v>7.9548742037925405E-2</v>
      </c>
      <c r="C55" s="261">
        <v>8.669801400654932E-2</v>
      </c>
      <c r="D55" s="261">
        <v>7.647869187190641E-2</v>
      </c>
      <c r="E55" s="261">
        <v>8.3167697363560597E-2</v>
      </c>
      <c r="F55" s="261">
        <v>9.8466504666697471E-2</v>
      </c>
      <c r="G55" s="261">
        <v>9.574870541879682E-2</v>
      </c>
      <c r="H55" s="261">
        <v>9.7390963848568199E-2</v>
      </c>
      <c r="I55" s="261">
        <v>0.1030569026020375</v>
      </c>
      <c r="J55" s="261">
        <v>0.102212810226377</v>
      </c>
      <c r="K55" s="261">
        <v>5.3538101437766807E-2</v>
      </c>
      <c r="L55" s="261">
        <v>8.7521800378638229E-2</v>
      </c>
      <c r="M55" s="261">
        <v>0.10547329230331071</v>
      </c>
      <c r="N55" s="261">
        <v>0.105117337351513</v>
      </c>
      <c r="O55" s="261">
        <v>9.3562674525602935E-2</v>
      </c>
      <c r="P55" s="261">
        <v>9.5568100124582667E-2</v>
      </c>
      <c r="Q55" s="261">
        <v>8.3582157958189157E-2</v>
      </c>
      <c r="R55" s="261">
        <v>7.3885176080424581E-2</v>
      </c>
      <c r="S55" s="261">
        <v>9.017148125909677E-2</v>
      </c>
      <c r="T55" s="261">
        <v>6.5413335660608057E-2</v>
      </c>
      <c r="U55" s="261">
        <v>7.2857518173194913E-2</v>
      </c>
      <c r="V55" s="261">
        <v>3.680669281674509E-2</v>
      </c>
      <c r="W55" s="261">
        <v>4.537955215699517E-2</v>
      </c>
      <c r="DA55" s="67" t="s">
        <v>212</v>
      </c>
    </row>
    <row r="56" spans="1:105" ht="12" customHeight="1" x14ac:dyDescent="0.25">
      <c r="A56" s="202" t="s">
        <v>93</v>
      </c>
      <c r="B56" s="226">
        <v>5.8778091133655043E-2</v>
      </c>
      <c r="C56" s="226">
        <v>6.4060645559351911E-2</v>
      </c>
      <c r="D56" s="226">
        <v>5.6509649373040823E-2</v>
      </c>
      <c r="E56" s="226">
        <v>6.1452115643525963E-2</v>
      </c>
      <c r="F56" s="226">
        <v>7.2756313131291286E-2</v>
      </c>
      <c r="G56" s="226">
        <v>7.074814747356252E-2</v>
      </c>
      <c r="H56" s="226">
        <v>7.1961602434347363E-2</v>
      </c>
      <c r="I56" s="226">
        <v>7.6148130792650676E-2</v>
      </c>
      <c r="J56" s="226">
        <v>7.552443596969366E-2</v>
      </c>
      <c r="K56" s="226">
        <v>3.9558983898596842E-2</v>
      </c>
      <c r="L56" s="226">
        <v>6.4669336397356891E-2</v>
      </c>
      <c r="M56" s="226">
        <v>7.7933586733715657E-2</v>
      </c>
      <c r="N56" s="226">
        <v>7.7670573742432067E-2</v>
      </c>
      <c r="O56" s="226">
        <v>6.913290228213162E-2</v>
      </c>
      <c r="P56" s="226">
        <v>7.0614699298637507E-2</v>
      </c>
      <c r="Q56" s="226">
        <v>6.1758358105421463E-2</v>
      </c>
      <c r="R56" s="226">
        <v>5.4593316020143612E-2</v>
      </c>
      <c r="S56" s="226">
        <v>6.662716979958018E-2</v>
      </c>
      <c r="T56" s="226">
        <v>4.8333523652486179E-2</v>
      </c>
      <c r="U56" s="226">
        <v>5.3833985720532232E-2</v>
      </c>
      <c r="V56" s="226">
        <v>2.7196245839810521E-2</v>
      </c>
      <c r="W56" s="226">
        <v>3.3530680485389062E-2</v>
      </c>
      <c r="DA56" s="174" t="s">
        <v>213</v>
      </c>
    </row>
    <row r="57" spans="1:105" ht="12" customHeight="1" x14ac:dyDescent="0.25">
      <c r="A57" s="202" t="s">
        <v>94</v>
      </c>
      <c r="B57" s="226">
        <v>1.4694522783413759</v>
      </c>
      <c r="C57" s="226">
        <v>1.601516138983798</v>
      </c>
      <c r="D57" s="226">
        <v>1.4127412343260211</v>
      </c>
      <c r="E57" s="226">
        <v>1.5363028910881491</v>
      </c>
      <c r="F57" s="226">
        <v>1.8189078282822819</v>
      </c>
      <c r="G57" s="226">
        <v>1.7687036868390631</v>
      </c>
      <c r="H57" s="226">
        <v>1.799040060858685</v>
      </c>
      <c r="I57" s="226">
        <v>1.903703269816267</v>
      </c>
      <c r="J57" s="226">
        <v>1.888110899242341</v>
      </c>
      <c r="K57" s="226">
        <v>0.988974597464921</v>
      </c>
      <c r="L57" s="226">
        <v>1.616733409933923</v>
      </c>
      <c r="M57" s="226">
        <v>1.948339668342892</v>
      </c>
      <c r="N57" s="226">
        <v>1.9417643435608021</v>
      </c>
      <c r="O57" s="226">
        <v>1.7283225570532901</v>
      </c>
      <c r="P57" s="226">
        <v>1.7653674824659391</v>
      </c>
      <c r="Q57" s="226">
        <v>1.5439589526355371</v>
      </c>
      <c r="R57" s="226">
        <v>1.36483290050359</v>
      </c>
      <c r="S57" s="226">
        <v>1.665679244989505</v>
      </c>
      <c r="T57" s="226">
        <v>1.2083380913121551</v>
      </c>
      <c r="U57" s="226">
        <v>1.3458496430133049</v>
      </c>
      <c r="V57" s="226">
        <v>0.67990614599526311</v>
      </c>
      <c r="W57" s="226">
        <v>0.83826701213472643</v>
      </c>
      <c r="DA57" s="174" t="s">
        <v>214</v>
      </c>
    </row>
    <row r="58" spans="1:105" ht="12" customHeight="1" x14ac:dyDescent="0.25">
      <c r="A58" s="202" t="s">
        <v>95</v>
      </c>
      <c r="B58" s="226">
        <v>3.6736306958534408E-2</v>
      </c>
      <c r="C58" s="226">
        <v>4.003790347459496E-2</v>
      </c>
      <c r="D58" s="226">
        <v>3.5318530858150517E-2</v>
      </c>
      <c r="E58" s="226">
        <v>3.8407572277203733E-2</v>
      </c>
      <c r="F58" s="226">
        <v>4.5472695707057073E-2</v>
      </c>
      <c r="G58" s="226">
        <v>4.4217592170976587E-2</v>
      </c>
      <c r="H58" s="226">
        <v>4.4976001521467121E-2</v>
      </c>
      <c r="I58" s="226">
        <v>4.759258174540669E-2</v>
      </c>
      <c r="J58" s="226">
        <v>4.7202772481058537E-2</v>
      </c>
      <c r="K58" s="226">
        <v>2.4724364936623031E-2</v>
      </c>
      <c r="L58" s="226">
        <v>4.0418335248348057E-2</v>
      </c>
      <c r="M58" s="226">
        <v>4.8708491708572298E-2</v>
      </c>
      <c r="N58" s="226">
        <v>4.8544108589020057E-2</v>
      </c>
      <c r="O58" s="226">
        <v>4.3208063926332273E-2</v>
      </c>
      <c r="P58" s="226">
        <v>4.4134187061648462E-2</v>
      </c>
      <c r="Q58" s="226">
        <v>3.8598973815888428E-2</v>
      </c>
      <c r="R58" s="226">
        <v>3.4120822512589778E-2</v>
      </c>
      <c r="S58" s="226">
        <v>4.1641981124737631E-2</v>
      </c>
      <c r="T58" s="226">
        <v>3.0208452282803871E-2</v>
      </c>
      <c r="U58" s="226">
        <v>3.364624107533265E-2</v>
      </c>
      <c r="V58" s="226">
        <v>1.6997653649881581E-2</v>
      </c>
      <c r="W58" s="226">
        <v>2.0956675303368161E-2</v>
      </c>
      <c r="DA58" s="174" t="s">
        <v>215</v>
      </c>
    </row>
    <row r="59" spans="1:105" ht="12" customHeight="1" x14ac:dyDescent="0.25">
      <c r="A59" s="56" t="s">
        <v>96</v>
      </c>
      <c r="B59" s="262">
        <v>5.4476674613073942E-2</v>
      </c>
      <c r="C59" s="262">
        <v>5.8569417470130683E-2</v>
      </c>
      <c r="D59" s="262">
        <v>5.4463281304678368E-2</v>
      </c>
      <c r="E59" s="262">
        <v>5.6688576080408969E-2</v>
      </c>
      <c r="F59" s="262">
        <v>6.6853466661418004E-2</v>
      </c>
      <c r="G59" s="262">
        <v>6.5538215068135591E-2</v>
      </c>
      <c r="H59" s="262">
        <v>6.6465013263201631E-2</v>
      </c>
      <c r="I59" s="262">
        <v>6.9997806360806408E-2</v>
      </c>
      <c r="J59" s="262">
        <v>6.9859272027345043E-2</v>
      </c>
      <c r="K59" s="262">
        <v>3.6434269448342507E-2</v>
      </c>
      <c r="L59" s="262">
        <v>5.9585594292059257E-2</v>
      </c>
      <c r="M59" s="262">
        <v>7.2142171210668793E-2</v>
      </c>
      <c r="N59" s="262">
        <v>7.1241823337948568E-2</v>
      </c>
      <c r="O59" s="262">
        <v>6.3602095134769637E-2</v>
      </c>
      <c r="P59" s="262">
        <v>6.5021299643789693E-2</v>
      </c>
      <c r="Q59" s="262">
        <v>5.6817862372867053E-2</v>
      </c>
      <c r="R59" s="262">
        <v>5.0165696262042037E-2</v>
      </c>
      <c r="S59" s="262">
        <v>6.1012050039524333E-2</v>
      </c>
      <c r="T59" s="262">
        <v>4.4210694979763203E-2</v>
      </c>
      <c r="U59" s="262">
        <v>5.4695547284047623E-2</v>
      </c>
      <c r="V59" s="262">
        <v>2.886058458521085E-2</v>
      </c>
      <c r="W59" s="262">
        <v>3.760824708367809E-2</v>
      </c>
      <c r="DA59" s="68" t="s">
        <v>216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1.776753979678278E-4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2.7885671546858361E-2</v>
      </c>
      <c r="C61" s="228">
        <v>2.322268591713535E-2</v>
      </c>
      <c r="D61" s="228">
        <v>3.5230108042012848E-2</v>
      </c>
      <c r="E61" s="228">
        <v>2.5573598112949968E-2</v>
      </c>
      <c r="F61" s="228">
        <v>2.7692341481774681E-2</v>
      </c>
      <c r="G61" s="228">
        <v>2.9798007385234051E-2</v>
      </c>
      <c r="H61" s="228">
        <v>2.9867109637056789E-2</v>
      </c>
      <c r="I61" s="228">
        <v>2.982108299844001E-2</v>
      </c>
      <c r="J61" s="228">
        <v>3.0799731752900329E-2</v>
      </c>
      <c r="K61" s="228">
        <v>1.6763377078472148E-2</v>
      </c>
      <c r="L61" s="228">
        <v>2.7047352821148531E-2</v>
      </c>
      <c r="M61" s="228">
        <v>3.5456085645198157E-2</v>
      </c>
      <c r="N61" s="228">
        <v>3.1790412111272461E-2</v>
      </c>
      <c r="O61" s="228">
        <v>3.2710930126202652E-2</v>
      </c>
      <c r="P61" s="228">
        <v>3.064200841422977E-2</v>
      </c>
      <c r="Q61" s="228">
        <v>2.5511101135644771E-2</v>
      </c>
      <c r="R61" s="228">
        <v>2.2104204965422231E-2</v>
      </c>
      <c r="S61" s="228">
        <v>2.630532525133315E-2</v>
      </c>
      <c r="T61" s="228">
        <v>1.9144131901166012E-2</v>
      </c>
      <c r="U61" s="228">
        <v>1.9352591136220031E-2</v>
      </c>
      <c r="V61" s="228">
        <v>1.193587579980844E-2</v>
      </c>
      <c r="W61" s="228">
        <v>1.408652637643798E-2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1.03077845334416E-2</v>
      </c>
      <c r="V63" s="228">
        <v>6.8983384877512408E-3</v>
      </c>
      <c r="W63" s="228">
        <v>1.166479649875886E-2</v>
      </c>
      <c r="DA63" s="69" t="s">
        <v>220</v>
      </c>
    </row>
    <row r="64" spans="1:105" ht="12" customHeight="1" x14ac:dyDescent="0.25">
      <c r="A64" s="37" t="s">
        <v>38</v>
      </c>
      <c r="B64" s="228">
        <v>2.6591003066215591E-2</v>
      </c>
      <c r="C64" s="228">
        <v>3.5346731552995329E-2</v>
      </c>
      <c r="D64" s="228">
        <v>1.923317326266551E-2</v>
      </c>
      <c r="E64" s="228">
        <v>3.1114977967459E-2</v>
      </c>
      <c r="F64" s="228">
        <v>3.9161125179643319E-2</v>
      </c>
      <c r="G64" s="228">
        <v>3.5740207682901551E-2</v>
      </c>
      <c r="H64" s="228">
        <v>3.6597903626144852E-2</v>
      </c>
      <c r="I64" s="228">
        <v>4.0176723362366398E-2</v>
      </c>
      <c r="J64" s="228">
        <v>3.9059540274444707E-2</v>
      </c>
      <c r="K64" s="228">
        <v>1.9670892369870359E-2</v>
      </c>
      <c r="L64" s="228">
        <v>3.253824147091073E-2</v>
      </c>
      <c r="M64" s="228">
        <v>3.6686085565470629E-2</v>
      </c>
      <c r="N64" s="228">
        <v>3.9451411226676107E-2</v>
      </c>
      <c r="O64" s="228">
        <v>3.0891165008566979E-2</v>
      </c>
      <c r="P64" s="228">
        <v>3.4379291229559919E-2</v>
      </c>
      <c r="Q64" s="228">
        <v>3.1306761237222272E-2</v>
      </c>
      <c r="R64" s="228">
        <v>2.8061491296619799E-2</v>
      </c>
      <c r="S64" s="228">
        <v>3.470672478819118E-2</v>
      </c>
      <c r="T64" s="228">
        <v>2.5066563078597181E-2</v>
      </c>
      <c r="U64" s="228">
        <v>2.4857496216418151E-2</v>
      </c>
      <c r="V64" s="228">
        <v>1.0026370297651179E-2</v>
      </c>
      <c r="W64" s="228">
        <v>1.1856924208481249E-2</v>
      </c>
      <c r="DA64" s="69" t="s">
        <v>221</v>
      </c>
    </row>
    <row r="65" spans="1:105" ht="12" customHeight="1" x14ac:dyDescent="0.25">
      <c r="A65" s="57" t="s">
        <v>222</v>
      </c>
      <c r="B65" s="263">
        <v>5.9308793926173369</v>
      </c>
      <c r="C65" s="263">
        <v>6.4363180520341494</v>
      </c>
      <c r="D65" s="263">
        <v>6.4203619261459153</v>
      </c>
      <c r="E65" s="263">
        <v>6.6527676248621486</v>
      </c>
      <c r="F65" s="263">
        <v>7.6419955231365986</v>
      </c>
      <c r="G65" s="263">
        <v>7.8892920517241523</v>
      </c>
      <c r="H65" s="263">
        <v>7.8600714950179142</v>
      </c>
      <c r="I65" s="263">
        <v>7.9576011720625921</v>
      </c>
      <c r="J65" s="263">
        <v>8.2754528698539076</v>
      </c>
      <c r="K65" s="263">
        <v>4.2572893022605669</v>
      </c>
      <c r="L65" s="263">
        <v>6.733356473899196</v>
      </c>
      <c r="M65" s="263">
        <v>7.829277448204472</v>
      </c>
      <c r="N65" s="263">
        <v>7.4976897652043686</v>
      </c>
      <c r="O65" s="263">
        <v>6.3429905868826637</v>
      </c>
      <c r="P65" s="263">
        <v>7.0330243176649976</v>
      </c>
      <c r="Q65" s="263">
        <v>6.3955796082283491</v>
      </c>
      <c r="R65" s="263">
        <v>5.7155318853962847</v>
      </c>
      <c r="S65" s="263">
        <v>6.5985844550828388</v>
      </c>
      <c r="T65" s="263">
        <v>4.8993104678688439</v>
      </c>
      <c r="U65" s="263">
        <v>5.2500136101829202</v>
      </c>
      <c r="V65" s="263">
        <v>2.743649335423648</v>
      </c>
      <c r="W65" s="263">
        <v>3.692216573719779</v>
      </c>
      <c r="DA65" s="70" t="s">
        <v>223</v>
      </c>
    </row>
    <row r="66" spans="1:105" ht="12" customHeight="1" x14ac:dyDescent="0.25">
      <c r="A66" s="18" t="s">
        <v>30</v>
      </c>
      <c r="B66" s="232">
        <v>2.2257187232480562</v>
      </c>
      <c r="C66" s="232">
        <v>2.518911754558554</v>
      </c>
      <c r="D66" s="232">
        <v>2.4645473292200619</v>
      </c>
      <c r="E66" s="232">
        <v>2.6249332538382779</v>
      </c>
      <c r="F66" s="232">
        <v>3.0072658798855239</v>
      </c>
      <c r="G66" s="232">
        <v>3.2918505256601058</v>
      </c>
      <c r="H66" s="232">
        <v>3.1278600056893211</v>
      </c>
      <c r="I66" s="232">
        <v>2.8402939824511639</v>
      </c>
      <c r="J66" s="232">
        <v>3.015342093782905</v>
      </c>
      <c r="K66" s="232">
        <v>1.4631665018032129</v>
      </c>
      <c r="L66" s="232">
        <v>2.1327480572231732</v>
      </c>
      <c r="M66" s="232">
        <v>2.5269026889698361</v>
      </c>
      <c r="N66" s="232">
        <v>2.662231550702236</v>
      </c>
      <c r="O66" s="232">
        <v>2.214900659133725</v>
      </c>
      <c r="P66" s="232">
        <v>2.3797375362572071</v>
      </c>
      <c r="Q66" s="232">
        <v>2.1517759080987928</v>
      </c>
      <c r="R66" s="232">
        <v>1.6439581741644249</v>
      </c>
      <c r="S66" s="232">
        <v>1.979030194344741</v>
      </c>
      <c r="T66" s="232">
        <v>1.56400363586056</v>
      </c>
      <c r="U66" s="232">
        <v>1.735777810602066</v>
      </c>
      <c r="V66" s="232">
        <v>0.94453244380816925</v>
      </c>
      <c r="W66" s="232">
        <v>1.0840029557230899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1.6499943539028668E-2</v>
      </c>
      <c r="G67" s="232">
        <v>5.1906516735217853E-3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1.366297847669264E-3</v>
      </c>
      <c r="DA67" s="71" t="s">
        <v>225</v>
      </c>
    </row>
    <row r="68" spans="1:105" ht="12" customHeight="1" x14ac:dyDescent="0.25">
      <c r="A68" s="18" t="s">
        <v>162</v>
      </c>
      <c r="B68" s="232">
        <v>0.34241337068645328</v>
      </c>
      <c r="C68" s="232">
        <v>0.30284634885991413</v>
      </c>
      <c r="D68" s="232">
        <v>0.35832034159919512</v>
      </c>
      <c r="E68" s="232">
        <v>0.27871478544723299</v>
      </c>
      <c r="F68" s="232">
        <v>0.3230685492241826</v>
      </c>
      <c r="G68" s="232">
        <v>0.30650638720579981</v>
      </c>
      <c r="H68" s="232">
        <v>0.32046924364963758</v>
      </c>
      <c r="I68" s="232">
        <v>0.35503020303921312</v>
      </c>
      <c r="J68" s="232">
        <v>0.35523231573794678</v>
      </c>
      <c r="K68" s="232">
        <v>0.17700232540070091</v>
      </c>
      <c r="L68" s="232">
        <v>0.31704443848877689</v>
      </c>
      <c r="M68" s="232">
        <v>0.44896402722508721</v>
      </c>
      <c r="N68" s="232">
        <v>0.43782396148874198</v>
      </c>
      <c r="O68" s="232">
        <v>0.48289887947947741</v>
      </c>
      <c r="P68" s="232">
        <v>0.38698867473848181</v>
      </c>
      <c r="Q68" s="232">
        <v>0.29778901233501037</v>
      </c>
      <c r="R68" s="232">
        <v>0.25273835966302122</v>
      </c>
      <c r="S68" s="232">
        <v>0.33908145988833288</v>
      </c>
      <c r="T68" s="232">
        <v>0.2278571848960205</v>
      </c>
      <c r="U68" s="232">
        <v>0.28565952667939648</v>
      </c>
      <c r="V68" s="232">
        <v>0.16278145271232419</v>
      </c>
      <c r="W68" s="232">
        <v>0.1693371237476762</v>
      </c>
      <c r="DA68" s="71" t="s">
        <v>226</v>
      </c>
    </row>
    <row r="69" spans="1:105" ht="12" customHeight="1" x14ac:dyDescent="0.25">
      <c r="A69" s="18" t="s">
        <v>36</v>
      </c>
      <c r="B69" s="232">
        <v>3.362747298682828</v>
      </c>
      <c r="C69" s="232">
        <v>3.6145599486156801</v>
      </c>
      <c r="D69" s="232">
        <v>3.5974942553266578</v>
      </c>
      <c r="E69" s="232">
        <v>3.7491195855766368</v>
      </c>
      <c r="F69" s="232">
        <v>4.2951611504878633</v>
      </c>
      <c r="G69" s="232">
        <v>4.2857444871847248</v>
      </c>
      <c r="H69" s="232">
        <v>4.4117422456789557</v>
      </c>
      <c r="I69" s="232">
        <v>4.7622769865722141</v>
      </c>
      <c r="J69" s="232">
        <v>4.9048784603330562</v>
      </c>
      <c r="K69" s="232">
        <v>2.617120475056653</v>
      </c>
      <c r="L69" s="232">
        <v>4.2835639781872459</v>
      </c>
      <c r="M69" s="232">
        <v>4.8534107320095492</v>
      </c>
      <c r="N69" s="232">
        <v>4.3976342530133907</v>
      </c>
      <c r="O69" s="232">
        <v>3.6451910482694609</v>
      </c>
      <c r="P69" s="232">
        <v>4.2662981066693089</v>
      </c>
      <c r="Q69" s="232">
        <v>3.9460146877945461</v>
      </c>
      <c r="R69" s="232">
        <v>3.8188353515688389</v>
      </c>
      <c r="S69" s="232">
        <v>4.2804728008497648</v>
      </c>
      <c r="T69" s="232">
        <v>3.1074496471122641</v>
      </c>
      <c r="U69" s="232">
        <v>3.2285762729014569</v>
      </c>
      <c r="V69" s="232">
        <v>1.636335438903155</v>
      </c>
      <c r="W69" s="232">
        <v>2.4375101964013441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10.91370687943026</v>
      </c>
      <c r="C71" s="263">
        <v>11.89455279437496</v>
      </c>
      <c r="D71" s="263">
        <v>10.49251068249853</v>
      </c>
      <c r="E71" s="263">
        <v>11.410210238526821</v>
      </c>
      <c r="F71" s="263">
        <v>13.509133417371309</v>
      </c>
      <c r="G71" s="263">
        <v>13.136264361383191</v>
      </c>
      <c r="H71" s="263">
        <v>13.36157436206495</v>
      </c>
      <c r="I71" s="263">
        <v>14.13891405554104</v>
      </c>
      <c r="J71" s="263">
        <v>14.023108619388079</v>
      </c>
      <c r="K71" s="263">
        <v>7.3451714131999983</v>
      </c>
      <c r="L71" s="263">
        <v>12.00757234397339</v>
      </c>
      <c r="M71" s="263">
        <v>14.470431163550071</v>
      </c>
      <c r="N71" s="263">
        <v>14.4215958469042</v>
      </c>
      <c r="O71" s="263">
        <v>12.836351379901689</v>
      </c>
      <c r="P71" s="263">
        <v>13.111486178957801</v>
      </c>
      <c r="Q71" s="263">
        <v>11.467072249502349</v>
      </c>
      <c r="R71" s="263">
        <v>10.13669272221059</v>
      </c>
      <c r="S71" s="263">
        <v>12.371095885798461</v>
      </c>
      <c r="T71" s="263">
        <v>8.9743967423809377</v>
      </c>
      <c r="U71" s="263">
        <v>9.9957029732276776</v>
      </c>
      <c r="V71" s="263">
        <v>5.0497021865119534</v>
      </c>
      <c r="W71" s="263">
        <v>6.2258574789924941</v>
      </c>
      <c r="DA71" s="70" t="s">
        <v>229</v>
      </c>
    </row>
    <row r="72" spans="1:105" ht="12" customHeight="1" x14ac:dyDescent="0.25">
      <c r="A72" s="57" t="s">
        <v>181</v>
      </c>
      <c r="B72" s="263">
        <v>11.066016007649139</v>
      </c>
      <c r="C72" s="263">
        <v>11.89738756791894</v>
      </c>
      <c r="D72" s="263">
        <v>11.063295383342441</v>
      </c>
      <c r="E72" s="263">
        <v>11.51532641836569</v>
      </c>
      <c r="F72" s="263">
        <v>13.61642725117731</v>
      </c>
      <c r="G72" s="263">
        <v>13.326678628458581</v>
      </c>
      <c r="H72" s="263">
        <v>13.50124444899005</v>
      </c>
      <c r="I72" s="263">
        <v>14.21887167655993</v>
      </c>
      <c r="J72" s="263">
        <v>14.1907307673987</v>
      </c>
      <c r="K72" s="263">
        <v>7.4010062436079718</v>
      </c>
      <c r="L72" s="263">
        <v>12.10380671993093</v>
      </c>
      <c r="M72" s="263">
        <v>14.65446316453821</v>
      </c>
      <c r="N72" s="263">
        <v>14.47157270650751</v>
      </c>
      <c r="O72" s="263">
        <v>12.91969100317429</v>
      </c>
      <c r="P72" s="263">
        <v>13.207978420247549</v>
      </c>
      <c r="Q72" s="263">
        <v>11.54158874425236</v>
      </c>
      <c r="R72" s="263">
        <v>10.19031359409361</v>
      </c>
      <c r="S72" s="263">
        <v>12.3935671035771</v>
      </c>
      <c r="T72" s="263">
        <v>8.9806556995301712</v>
      </c>
      <c r="U72" s="263">
        <v>10.01291503453645</v>
      </c>
      <c r="V72" s="263">
        <v>5.1168177028620612</v>
      </c>
      <c r="W72" s="263">
        <v>6.3533674975883674</v>
      </c>
      <c r="DA72" s="70" t="s">
        <v>230</v>
      </c>
    </row>
    <row r="73" spans="1:105" ht="12" customHeight="1" x14ac:dyDescent="0.25">
      <c r="A73" s="60" t="s">
        <v>183</v>
      </c>
      <c r="B73" s="264">
        <v>5.6645030173615512</v>
      </c>
      <c r="C73" s="264">
        <v>4.7172962726684933</v>
      </c>
      <c r="D73" s="264">
        <v>7.1564011994697028</v>
      </c>
      <c r="E73" s="264">
        <v>5.1948443641450393</v>
      </c>
      <c r="F73" s="264">
        <v>5.8055014257801947</v>
      </c>
      <c r="G73" s="264">
        <v>6.1147196248810287</v>
      </c>
      <c r="H73" s="264">
        <v>6.0669986869309156</v>
      </c>
      <c r="I73" s="264">
        <v>6.0576491529637799</v>
      </c>
      <c r="J73" s="264">
        <v>6.2564451121452658</v>
      </c>
      <c r="K73" s="264">
        <v>3.405196818825504</v>
      </c>
      <c r="L73" s="264">
        <v>5.4942127324991441</v>
      </c>
      <c r="M73" s="264">
        <v>7.202304731430492</v>
      </c>
      <c r="N73" s="264">
        <v>6.4576850883749959</v>
      </c>
      <c r="O73" s="264">
        <v>6.6446727700001551</v>
      </c>
      <c r="P73" s="264">
        <v>6.2244062807939606</v>
      </c>
      <c r="Q73" s="264">
        <v>5.1821491591568281</v>
      </c>
      <c r="R73" s="264">
        <v>4.4900957652253028</v>
      </c>
      <c r="S73" s="264">
        <v>5.343482369017611</v>
      </c>
      <c r="T73" s="264">
        <v>3.888806935730392</v>
      </c>
      <c r="U73" s="264">
        <v>4.4056038712156971</v>
      </c>
      <c r="V73" s="264">
        <v>2.7808494778085149</v>
      </c>
      <c r="W73" s="264">
        <v>3.4623560551740309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4.0079710112333203E-2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0.28209462238865751</v>
      </c>
      <c r="G76" s="232">
        <v>0.10182765857552351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2.7712447599690691E-2</v>
      </c>
      <c r="DA76" s="71" t="s">
        <v>234</v>
      </c>
    </row>
    <row r="77" spans="1:105" ht="12" customHeight="1" x14ac:dyDescent="0.25">
      <c r="A77" s="59" t="s">
        <v>162</v>
      </c>
      <c r="B77" s="232">
        <v>5.6645030173615512</v>
      </c>
      <c r="C77" s="232">
        <v>4.7172962726684933</v>
      </c>
      <c r="D77" s="232">
        <v>7.1564011994697028</v>
      </c>
      <c r="E77" s="232">
        <v>5.1948443641450393</v>
      </c>
      <c r="F77" s="232">
        <v>5.5234068033915369</v>
      </c>
      <c r="G77" s="232">
        <v>6.0128919663055056</v>
      </c>
      <c r="H77" s="232">
        <v>6.0669986869309156</v>
      </c>
      <c r="I77" s="232">
        <v>6.0576491529637799</v>
      </c>
      <c r="J77" s="232">
        <v>6.2564451121452658</v>
      </c>
      <c r="K77" s="232">
        <v>3.405196818825504</v>
      </c>
      <c r="L77" s="232">
        <v>5.4942127324991441</v>
      </c>
      <c r="M77" s="232">
        <v>7.202304731430492</v>
      </c>
      <c r="N77" s="232">
        <v>6.4576850883749959</v>
      </c>
      <c r="O77" s="232">
        <v>6.6446727700001551</v>
      </c>
      <c r="P77" s="232">
        <v>6.2244062807939606</v>
      </c>
      <c r="Q77" s="232">
        <v>5.1821491591568281</v>
      </c>
      <c r="R77" s="232">
        <v>4.4900957652253028</v>
      </c>
      <c r="S77" s="232">
        <v>5.343482369017611</v>
      </c>
      <c r="T77" s="232">
        <v>3.888806935730392</v>
      </c>
      <c r="U77" s="232">
        <v>4.3655241611033642</v>
      </c>
      <c r="V77" s="232">
        <v>2.7808494778085149</v>
      </c>
      <c r="W77" s="232">
        <v>3.4346436075743401</v>
      </c>
      <c r="DA77" s="71" t="s">
        <v>235</v>
      </c>
    </row>
    <row r="78" spans="1:105" ht="12" customHeight="1" x14ac:dyDescent="0.25">
      <c r="A78" s="60" t="s">
        <v>189</v>
      </c>
      <c r="B78" s="264">
        <v>5.4015129902875882</v>
      </c>
      <c r="C78" s="264">
        <v>7.1800912952504481</v>
      </c>
      <c r="D78" s="264">
        <v>3.9068941838727351</v>
      </c>
      <c r="E78" s="264">
        <v>6.3204820542206521</v>
      </c>
      <c r="F78" s="264">
        <v>7.8109258253971117</v>
      </c>
      <c r="G78" s="264">
        <v>7.21195900357755</v>
      </c>
      <c r="H78" s="264">
        <v>7.4342457620591356</v>
      </c>
      <c r="I78" s="264">
        <v>8.1612225235961535</v>
      </c>
      <c r="J78" s="264">
        <v>7.9342856552534347</v>
      </c>
      <c r="K78" s="264">
        <v>3.9958094247824691</v>
      </c>
      <c r="L78" s="264">
        <v>6.6095939874317864</v>
      </c>
      <c r="M78" s="264">
        <v>7.4521584331077184</v>
      </c>
      <c r="N78" s="264">
        <v>8.0138876181325109</v>
      </c>
      <c r="O78" s="264">
        <v>6.2750182331741318</v>
      </c>
      <c r="P78" s="264">
        <v>6.9835721394535888</v>
      </c>
      <c r="Q78" s="264">
        <v>6.3594395850955321</v>
      </c>
      <c r="R78" s="264">
        <v>5.7002178288683112</v>
      </c>
      <c r="S78" s="264">
        <v>7.0500847345594861</v>
      </c>
      <c r="T78" s="264">
        <v>5.0918487637997787</v>
      </c>
      <c r="U78" s="264">
        <v>5.6073111633207562</v>
      </c>
      <c r="V78" s="264">
        <v>2.3359682250535458</v>
      </c>
      <c r="W78" s="264">
        <v>2.8910114424143361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3.964306934866284</v>
      </c>
      <c r="C79" s="263">
        <f t="shared" si="1"/>
        <v>4.3982009498681744</v>
      </c>
      <c r="D79" s="263">
        <f t="shared" si="1"/>
        <v>4.0986562654575174</v>
      </c>
      <c r="E79" s="263">
        <f t="shared" si="1"/>
        <v>4.3530147023929135</v>
      </c>
      <c r="F79" s="263">
        <f t="shared" si="1"/>
        <v>5.0467298111935168</v>
      </c>
      <c r="G79" s="263">
        <f t="shared" si="1"/>
        <v>5.0065144447630292</v>
      </c>
      <c r="H79" s="263">
        <f t="shared" si="1"/>
        <v>5.0087134752639111</v>
      </c>
      <c r="I79" s="263">
        <f t="shared" si="1"/>
        <v>5.2060477643359713</v>
      </c>
      <c r="J79" s="263">
        <f t="shared" si="1"/>
        <v>5.2926451176965781</v>
      </c>
      <c r="K79" s="263">
        <f t="shared" si="1"/>
        <v>2.7374517124630335</v>
      </c>
      <c r="L79" s="263">
        <f t="shared" si="1"/>
        <v>4.4500542235672409</v>
      </c>
      <c r="M79" s="263">
        <f t="shared" si="1"/>
        <v>5.308857862156275</v>
      </c>
      <c r="N79" s="263">
        <f t="shared" si="1"/>
        <v>5.17751655545392</v>
      </c>
      <c r="O79" s="263">
        <f t="shared" si="1"/>
        <v>4.528412242342279</v>
      </c>
      <c r="P79" s="263">
        <f t="shared" si="1"/>
        <v>4.7843595497176512</v>
      </c>
      <c r="Q79" s="263">
        <f t="shared" si="1"/>
        <v>4.2620392965162983</v>
      </c>
      <c r="R79" s="263">
        <f t="shared" si="1"/>
        <v>3.7728482208805083</v>
      </c>
      <c r="S79" s="263">
        <f t="shared" si="1"/>
        <v>4.5062699773288415</v>
      </c>
      <c r="T79" s="263">
        <f t="shared" si="1"/>
        <v>3.3301577242088016</v>
      </c>
      <c r="U79" s="263">
        <f t="shared" si="1"/>
        <v>3.6636362502720496</v>
      </c>
      <c r="V79" s="263">
        <f t="shared" si="1"/>
        <v>1.8954981034722191</v>
      </c>
      <c r="W79" s="263">
        <f t="shared" si="1"/>
        <v>2.4452267839144906</v>
      </c>
      <c r="DA79" s="70"/>
    </row>
    <row r="80" spans="1:105" ht="12" customHeight="1" x14ac:dyDescent="0.25">
      <c r="A80" s="60" t="s">
        <v>192</v>
      </c>
      <c r="B80" s="264">
        <v>1.192434111104868</v>
      </c>
      <c r="C80" s="264">
        <v>0.99303768935722836</v>
      </c>
      <c r="D80" s="264">
        <v>1.5064934870445661</v>
      </c>
      <c r="E80" s="264">
        <v>1.0935663027632641</v>
      </c>
      <c r="F80" s="264">
        <v>1.184167020820867</v>
      </c>
      <c r="G80" s="264">
        <v>1.274208526389639</v>
      </c>
      <c r="H80" s="264">
        <v>1.277163444727867</v>
      </c>
      <c r="I80" s="264">
        <v>1.275195275024156</v>
      </c>
      <c r="J80" s="264">
        <v>1.317043797683825</v>
      </c>
      <c r="K80" s="264">
        <v>0.71682773040248615</v>
      </c>
      <c r="L80" s="264">
        <v>1.156586315837159</v>
      </c>
      <c r="M80" s="264">
        <v>1.516156636161526</v>
      </c>
      <c r="N80" s="264">
        <v>1.3594068101915009</v>
      </c>
      <c r="O80" s="264">
        <v>1.3987695732164049</v>
      </c>
      <c r="P80" s="264">
        <v>1.310299305666407</v>
      </c>
      <c r="Q80" s="264">
        <v>1.0908938361004319</v>
      </c>
      <c r="R80" s="264">
        <v>0.94520972734445796</v>
      </c>
      <c r="S80" s="264">
        <v>1.124856078172225</v>
      </c>
      <c r="T80" s="264">
        <v>0.81863246033295178</v>
      </c>
      <c r="U80" s="264">
        <v>0.92742334498750367</v>
      </c>
      <c r="V80" s="264">
        <v>0.58539641783641794</v>
      </c>
      <c r="W80" s="264">
        <v>0.72577667750987696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8.4371768105089475E-3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1.192434111104868</v>
      </c>
      <c r="C83" s="232">
        <v>0.99303768935722836</v>
      </c>
      <c r="D83" s="232">
        <v>1.5064934870445661</v>
      </c>
      <c r="E83" s="232">
        <v>1.0935663027632641</v>
      </c>
      <c r="F83" s="232">
        <v>1.184167020820867</v>
      </c>
      <c r="G83" s="232">
        <v>1.274208526389639</v>
      </c>
      <c r="H83" s="232">
        <v>1.277163444727867</v>
      </c>
      <c r="I83" s="232">
        <v>1.275195275024156</v>
      </c>
      <c r="J83" s="232">
        <v>1.317043797683825</v>
      </c>
      <c r="K83" s="232">
        <v>0.71682773040248615</v>
      </c>
      <c r="L83" s="232">
        <v>1.156586315837159</v>
      </c>
      <c r="M83" s="232">
        <v>1.516156636161526</v>
      </c>
      <c r="N83" s="232">
        <v>1.3594068101915009</v>
      </c>
      <c r="O83" s="232">
        <v>1.3987695732164049</v>
      </c>
      <c r="P83" s="232">
        <v>1.310299305666407</v>
      </c>
      <c r="Q83" s="232">
        <v>1.0908938361004319</v>
      </c>
      <c r="R83" s="232">
        <v>0.94520972734445796</v>
      </c>
      <c r="S83" s="232">
        <v>1.124856078172225</v>
      </c>
      <c r="T83" s="232">
        <v>0.81863246033295178</v>
      </c>
      <c r="U83" s="232">
        <v>0.91898616817699474</v>
      </c>
      <c r="V83" s="232">
        <v>0.58539641783641794</v>
      </c>
      <c r="W83" s="232">
        <v>0.72577667750987696</v>
      </c>
      <c r="DA83" s="71" t="s">
        <v>240</v>
      </c>
    </row>
    <row r="84" spans="1:105" ht="12" customHeight="1" x14ac:dyDescent="0.25">
      <c r="A84" s="60" t="s">
        <v>197</v>
      </c>
      <c r="B84" s="264">
        <v>1.634800723798957</v>
      </c>
      <c r="C84" s="264">
        <v>1.893682773156252</v>
      </c>
      <c r="D84" s="264">
        <v>1.7697227728117131</v>
      </c>
      <c r="E84" s="264">
        <v>1.928924190007214</v>
      </c>
      <c r="F84" s="264">
        <v>2.187972977644419</v>
      </c>
      <c r="G84" s="264">
        <v>2.2039997878414361</v>
      </c>
      <c r="H84" s="264">
        <v>2.1665675051766971</v>
      </c>
      <c r="I84" s="264">
        <v>2.212834139665615</v>
      </c>
      <c r="J84" s="264">
        <v>2.3053554337317892</v>
      </c>
      <c r="K84" s="264">
        <v>1.1794664356736639</v>
      </c>
      <c r="L84" s="264">
        <v>1.902082766436892</v>
      </c>
      <c r="M84" s="264">
        <v>2.223947905578207</v>
      </c>
      <c r="N84" s="264">
        <v>2.1311068556650148</v>
      </c>
      <c r="O84" s="264">
        <v>1.8086890451083679</v>
      </c>
      <c r="P84" s="264">
        <v>2.0039489896441669</v>
      </c>
      <c r="Q84" s="264">
        <v>1.832420303851175</v>
      </c>
      <c r="R84" s="264">
        <v>1.627686060103201</v>
      </c>
      <c r="S84" s="264">
        <v>1.897301083274634</v>
      </c>
      <c r="T84" s="264">
        <v>1.4396405573212889</v>
      </c>
      <c r="U84" s="264">
        <v>1.5558182471425499</v>
      </c>
      <c r="V84" s="264">
        <v>0.81835718740294727</v>
      </c>
      <c r="W84" s="264">
        <v>1.1085486799243409</v>
      </c>
      <c r="DA84" s="72" t="s">
        <v>241</v>
      </c>
    </row>
    <row r="85" spans="1:105" ht="12" customHeight="1" x14ac:dyDescent="0.25">
      <c r="A85" s="64" t="s">
        <v>30</v>
      </c>
      <c r="B85" s="231">
        <v>0.61350203551063454</v>
      </c>
      <c r="C85" s="231">
        <v>0.64425529893152078</v>
      </c>
      <c r="D85" s="231">
        <v>0.67933328110853686</v>
      </c>
      <c r="E85" s="231">
        <v>0.68289769576863868</v>
      </c>
      <c r="F85" s="231">
        <v>0.79364244567840458</v>
      </c>
      <c r="G85" s="231">
        <v>0.89356745432519991</v>
      </c>
      <c r="H85" s="231">
        <v>0.86217025549496451</v>
      </c>
      <c r="I85" s="231">
        <v>0.7750532807699998</v>
      </c>
      <c r="J85" s="231">
        <v>0.82105730008143174</v>
      </c>
      <c r="K85" s="231">
        <v>0.40098281024522198</v>
      </c>
      <c r="L85" s="231">
        <v>0.57165126450760284</v>
      </c>
      <c r="M85" s="231">
        <v>0.67311480863845297</v>
      </c>
      <c r="N85" s="231">
        <v>0.7085863857011192</v>
      </c>
      <c r="O85" s="231">
        <v>0.58752776487934433</v>
      </c>
      <c r="P85" s="231">
        <v>0.63169123505816882</v>
      </c>
      <c r="Q85" s="231">
        <v>0.56755116325448729</v>
      </c>
      <c r="R85" s="231">
        <v>0.4365844472221444</v>
      </c>
      <c r="S85" s="231">
        <v>0.51984938531813862</v>
      </c>
      <c r="T85" s="231">
        <v>0.40082529147940432</v>
      </c>
      <c r="U85" s="231">
        <v>0.43985486701391202</v>
      </c>
      <c r="V85" s="231">
        <v>0.23809686476383271</v>
      </c>
      <c r="W85" s="231">
        <v>0.27120221673388178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6.6458748294258112E-4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4.3544721574032526E-3</v>
      </c>
      <c r="G89" s="231">
        <v>1.4089939278964119E-3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3.4182840835472001E-4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9.4383579428955588E-2</v>
      </c>
      <c r="C91" s="231">
        <v>7.745819783561933E-2</v>
      </c>
      <c r="D91" s="231">
        <v>9.8768212101467717E-2</v>
      </c>
      <c r="E91" s="231">
        <v>7.2509914101721501E-2</v>
      </c>
      <c r="F91" s="231">
        <v>8.5260473722335015E-2</v>
      </c>
      <c r="G91" s="231">
        <v>8.3200658722187626E-2</v>
      </c>
      <c r="H91" s="231">
        <v>8.8334851679141888E-2</v>
      </c>
      <c r="I91" s="231">
        <v>9.6879874174332095E-2</v>
      </c>
      <c r="J91" s="231">
        <v>9.6727361934434083E-2</v>
      </c>
      <c r="K91" s="231">
        <v>4.8507732900966848E-2</v>
      </c>
      <c r="L91" s="231">
        <v>8.4979026731917082E-2</v>
      </c>
      <c r="M91" s="231">
        <v>0.1195947657938367</v>
      </c>
      <c r="N91" s="231">
        <v>0.1165323498486901</v>
      </c>
      <c r="O91" s="231">
        <v>0.1280944579402862</v>
      </c>
      <c r="P91" s="231">
        <v>0.1027245022505936</v>
      </c>
      <c r="Q91" s="231">
        <v>7.8544656866462267E-2</v>
      </c>
      <c r="R91" s="231">
        <v>6.7119491711761459E-2</v>
      </c>
      <c r="S91" s="231">
        <v>8.9069529610734666E-2</v>
      </c>
      <c r="T91" s="231">
        <v>5.839559477837853E-2</v>
      </c>
      <c r="U91" s="231">
        <v>7.2387567320751078E-2</v>
      </c>
      <c r="V91" s="231">
        <v>4.1033798030529089E-2</v>
      </c>
      <c r="W91" s="231">
        <v>4.2365754717961258E-2</v>
      </c>
      <c r="DA91" s="73" t="s">
        <v>248</v>
      </c>
    </row>
    <row r="92" spans="1:105" ht="12" customHeight="1" x14ac:dyDescent="0.25">
      <c r="A92" s="64" t="s">
        <v>36</v>
      </c>
      <c r="B92" s="231">
        <v>0.92691510885936668</v>
      </c>
      <c r="C92" s="231">
        <v>0.92448629690459649</v>
      </c>
      <c r="D92" s="231">
        <v>0.99162127960170809</v>
      </c>
      <c r="E92" s="231">
        <v>0.97536389636103693</v>
      </c>
      <c r="F92" s="231">
        <v>1.133528705544925</v>
      </c>
      <c r="G92" s="231">
        <v>1.163358348579322</v>
      </c>
      <c r="H92" s="231">
        <v>1.2160623980025911</v>
      </c>
      <c r="I92" s="231">
        <v>1.2995198473057099</v>
      </c>
      <c r="J92" s="231">
        <v>1.3355652992647049</v>
      </c>
      <c r="K92" s="231">
        <v>0.71722549794928803</v>
      </c>
      <c r="L92" s="231">
        <v>1.148145350050469</v>
      </c>
      <c r="M92" s="231">
        <v>1.29284861280205</v>
      </c>
      <c r="N92" s="231">
        <v>1.170485625172702</v>
      </c>
      <c r="O92" s="231">
        <v>0.96692867028428109</v>
      </c>
      <c r="P92" s="231">
        <v>1.1324707364018249</v>
      </c>
      <c r="Q92" s="231">
        <v>1.0407985412643921</v>
      </c>
      <c r="R92" s="231">
        <v>1.014164561604175</v>
      </c>
      <c r="S92" s="231">
        <v>1.1243896938770701</v>
      </c>
      <c r="T92" s="231">
        <v>0.79638204285632075</v>
      </c>
      <c r="U92" s="231">
        <v>0.81813753954417057</v>
      </c>
      <c r="V92" s="231">
        <v>0.41248592386511918</v>
      </c>
      <c r="W92" s="231">
        <v>0.60983059601947431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0.24748297948451559</v>
      </c>
      <c r="D93" s="231">
        <v>0</v>
      </c>
      <c r="E93" s="231">
        <v>0.1981526837758166</v>
      </c>
      <c r="F93" s="231">
        <v>0.17118688054135109</v>
      </c>
      <c r="G93" s="231">
        <v>6.2464332286829932E-2</v>
      </c>
      <c r="H93" s="231">
        <v>0</v>
      </c>
      <c r="I93" s="231">
        <v>4.1381137415573657E-2</v>
      </c>
      <c r="J93" s="231">
        <v>5.2005472451218157E-2</v>
      </c>
      <c r="K93" s="231">
        <v>1.275039457818699E-2</v>
      </c>
      <c r="L93" s="231">
        <v>9.7307125146903539E-2</v>
      </c>
      <c r="M93" s="231">
        <v>0.13838971834386821</v>
      </c>
      <c r="N93" s="231">
        <v>0.13550249494250341</v>
      </c>
      <c r="O93" s="231">
        <v>0.12613815200445661</v>
      </c>
      <c r="P93" s="231">
        <v>0.1370625159335799</v>
      </c>
      <c r="Q93" s="231">
        <v>0.14552594246583361</v>
      </c>
      <c r="R93" s="231">
        <v>0.10981755956512031</v>
      </c>
      <c r="S93" s="231">
        <v>0.16399247446869039</v>
      </c>
      <c r="T93" s="231">
        <v>0.18403762820718539</v>
      </c>
      <c r="U93" s="231">
        <v>0.1981466231316476</v>
      </c>
      <c r="V93" s="231">
        <v>0.11421140194024521</v>
      </c>
      <c r="W93" s="231">
        <v>0.1685328014830634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2.6627062649126041E-2</v>
      </c>
      <c r="V94" s="231">
        <v>1.252919880322104E-2</v>
      </c>
      <c r="W94" s="231">
        <v>1.6275482561605301E-2</v>
      </c>
      <c r="DA94" s="73" t="s">
        <v>251</v>
      </c>
    </row>
    <row r="95" spans="1:105" ht="12" customHeight="1" x14ac:dyDescent="0.25">
      <c r="A95" s="61" t="s">
        <v>209</v>
      </c>
      <c r="B95" s="265">
        <v>1.1370720999624591</v>
      </c>
      <c r="C95" s="265">
        <v>1.5114804873546941</v>
      </c>
      <c r="D95" s="265">
        <v>0.82244000560123831</v>
      </c>
      <c r="E95" s="265">
        <v>1.330524209622435</v>
      </c>
      <c r="F95" s="265">
        <v>1.674589812728231</v>
      </c>
      <c r="G95" s="265">
        <v>1.5283061305319541</v>
      </c>
      <c r="H95" s="265">
        <v>1.564982525359347</v>
      </c>
      <c r="I95" s="265">
        <v>1.7180183496462</v>
      </c>
      <c r="J95" s="265">
        <v>1.6702458862809639</v>
      </c>
      <c r="K95" s="265">
        <v>0.84115754638688334</v>
      </c>
      <c r="L95" s="265">
        <v>1.3913851412931899</v>
      </c>
      <c r="M95" s="265">
        <v>1.568753320416542</v>
      </c>
      <c r="N95" s="265">
        <v>1.6870028895974041</v>
      </c>
      <c r="O95" s="265">
        <v>1.3209536240175059</v>
      </c>
      <c r="P95" s="265">
        <v>1.4701112544070769</v>
      </c>
      <c r="Q95" s="265">
        <v>1.3387251565646909</v>
      </c>
      <c r="R95" s="265">
        <v>1.1999524334328491</v>
      </c>
      <c r="S95" s="265">
        <v>1.484112815881983</v>
      </c>
      <c r="T95" s="265">
        <v>1.0718847065545609</v>
      </c>
      <c r="U95" s="265">
        <v>1.180394658141996</v>
      </c>
      <c r="V95" s="265">
        <v>0.49174449823285382</v>
      </c>
      <c r="W95" s="265">
        <v>0.61090142648027257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0.99999999999999989</v>
      </c>
      <c r="D100" s="234">
        <f t="shared" si="2"/>
        <v>1</v>
      </c>
      <c r="E100" s="234">
        <f t="shared" si="2"/>
        <v>0.99999999999999989</v>
      </c>
      <c r="F100" s="234">
        <f t="shared" si="2"/>
        <v>1.0000000000000004</v>
      </c>
      <c r="G100" s="234">
        <f t="shared" si="2"/>
        <v>0.99999999999999989</v>
      </c>
      <c r="H100" s="234">
        <f t="shared" si="2"/>
        <v>1</v>
      </c>
      <c r="I100" s="234">
        <f t="shared" si="2"/>
        <v>1.0000000000000002</v>
      </c>
      <c r="J100" s="234">
        <f t="shared" si="2"/>
        <v>0.99999999999999978</v>
      </c>
      <c r="K100" s="234">
        <f t="shared" si="2"/>
        <v>1.0000000000000004</v>
      </c>
      <c r="L100" s="234">
        <f t="shared" si="2"/>
        <v>1</v>
      </c>
      <c r="M100" s="234">
        <f t="shared" si="2"/>
        <v>1</v>
      </c>
      <c r="N100" s="234">
        <f t="shared" si="2"/>
        <v>1</v>
      </c>
      <c r="O100" s="234">
        <f t="shared" si="2"/>
        <v>1.0000000000000002</v>
      </c>
      <c r="P100" s="234">
        <f t="shared" si="2"/>
        <v>0.99999999999999978</v>
      </c>
      <c r="Q100" s="234">
        <f t="shared" si="2"/>
        <v>1</v>
      </c>
      <c r="R100" s="234">
        <f t="shared" si="2"/>
        <v>1</v>
      </c>
      <c r="S100" s="234">
        <f t="shared" si="2"/>
        <v>1</v>
      </c>
      <c r="T100" s="234">
        <f t="shared" si="2"/>
        <v>0.99999999999999956</v>
      </c>
      <c r="U100" s="234">
        <f t="shared" si="2"/>
        <v>1</v>
      </c>
      <c r="V100" s="234">
        <f t="shared" si="2"/>
        <v>1.0000000000000002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1.9989458142554645E-3</v>
      </c>
      <c r="C101" s="268">
        <f t="shared" si="3"/>
        <v>1.9973878161915403E-3</v>
      </c>
      <c r="D101" s="268">
        <f t="shared" si="3"/>
        <v>1.7943568374556914E-3</v>
      </c>
      <c r="E101" s="268">
        <f t="shared" si="3"/>
        <v>1.8907795602492246E-3</v>
      </c>
      <c r="F101" s="268">
        <f t="shared" si="3"/>
        <v>1.934594705703743E-3</v>
      </c>
      <c r="G101" s="268">
        <f t="shared" si="3"/>
        <v>1.8564203021041912E-3</v>
      </c>
      <c r="H101" s="268">
        <f t="shared" si="3"/>
        <v>1.8851225236444437E-3</v>
      </c>
      <c r="I101" s="268">
        <f t="shared" si="3"/>
        <v>1.9452523023695538E-3</v>
      </c>
      <c r="J101" s="268">
        <f t="shared" si="3"/>
        <v>1.8480615619969117E-3</v>
      </c>
      <c r="K101" s="268">
        <f t="shared" si="3"/>
        <v>1.9129099265121124E-3</v>
      </c>
      <c r="L101" s="268">
        <f t="shared" si="3"/>
        <v>1.9534282400741764E-3</v>
      </c>
      <c r="M101" s="268">
        <f t="shared" si="3"/>
        <v>2.0038973488964574E-3</v>
      </c>
      <c r="N101" s="268">
        <f t="shared" si="3"/>
        <v>2.0656925010597137E-3</v>
      </c>
      <c r="O101" s="268">
        <f t="shared" si="3"/>
        <v>2.13861560243904E-3</v>
      </c>
      <c r="P101" s="268">
        <f t="shared" si="3"/>
        <v>2.0222359242275242E-3</v>
      </c>
      <c r="Q101" s="268">
        <f t="shared" si="3"/>
        <v>1.9668460630619189E-3</v>
      </c>
      <c r="R101" s="268">
        <f t="shared" si="3"/>
        <v>1.9479777234510673E-3</v>
      </c>
      <c r="S101" s="268">
        <f t="shared" si="3"/>
        <v>2.0297624998684097E-3</v>
      </c>
      <c r="T101" s="268">
        <f t="shared" si="3"/>
        <v>1.9980596716456826E-3</v>
      </c>
      <c r="U101" s="268">
        <f t="shared" si="3"/>
        <v>2.0469604331556077E-3</v>
      </c>
      <c r="V101" s="268">
        <f t="shared" si="3"/>
        <v>1.9842573184709711E-3</v>
      </c>
      <c r="W101" s="268">
        <f t="shared" si="3"/>
        <v>1.8614374203524383E-3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1.0661044342695812E-3</v>
      </c>
      <c r="C102" s="269">
        <f t="shared" si="4"/>
        <v>1.0652735019688214E-3</v>
      </c>
      <c r="D102" s="269">
        <f t="shared" si="4"/>
        <v>9.569903133097023E-4</v>
      </c>
      <c r="E102" s="269">
        <f t="shared" si="4"/>
        <v>1.0084157654662539E-3</v>
      </c>
      <c r="F102" s="269">
        <f t="shared" si="4"/>
        <v>1.0317838430419963E-3</v>
      </c>
      <c r="G102" s="269">
        <f t="shared" si="4"/>
        <v>9.9009082778890221E-4</v>
      </c>
      <c r="H102" s="269">
        <f t="shared" si="4"/>
        <v>1.005398679277037E-3</v>
      </c>
      <c r="I102" s="269">
        <f t="shared" si="4"/>
        <v>1.0374678945970952E-3</v>
      </c>
      <c r="J102" s="269">
        <f t="shared" si="4"/>
        <v>9.856328330650197E-4</v>
      </c>
      <c r="K102" s="269">
        <f t="shared" si="4"/>
        <v>1.0202186274731269E-3</v>
      </c>
      <c r="L102" s="269">
        <f t="shared" si="4"/>
        <v>1.0418283947062272E-3</v>
      </c>
      <c r="M102" s="269">
        <f t="shared" si="4"/>
        <v>1.068745252744777E-3</v>
      </c>
      <c r="N102" s="269">
        <f t="shared" si="4"/>
        <v>1.1017026672318472E-3</v>
      </c>
      <c r="O102" s="269">
        <f t="shared" si="4"/>
        <v>1.1405949879674878E-3</v>
      </c>
      <c r="P102" s="269">
        <f t="shared" si="4"/>
        <v>1.0785258262546802E-3</v>
      </c>
      <c r="Q102" s="269">
        <f t="shared" si="4"/>
        <v>1.0489845669663564E-3</v>
      </c>
      <c r="R102" s="269">
        <f t="shared" si="4"/>
        <v>1.0389214525072363E-3</v>
      </c>
      <c r="S102" s="269">
        <f t="shared" si="4"/>
        <v>1.0825399999298186E-3</v>
      </c>
      <c r="T102" s="269">
        <f t="shared" si="4"/>
        <v>1.0656318248776977E-3</v>
      </c>
      <c r="U102" s="269">
        <f t="shared" si="4"/>
        <v>1.0917122310163247E-3</v>
      </c>
      <c r="V102" s="269">
        <f t="shared" si="4"/>
        <v>1.0582705698511847E-3</v>
      </c>
      <c r="W102" s="269">
        <f t="shared" si="4"/>
        <v>9.9276662418796733E-4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2.665261085673953E-2</v>
      </c>
      <c r="C103" s="269">
        <f t="shared" si="5"/>
        <v>2.6631837549220539E-2</v>
      </c>
      <c r="D103" s="269">
        <f t="shared" si="5"/>
        <v>2.392475783274256E-2</v>
      </c>
      <c r="E103" s="269">
        <f t="shared" si="5"/>
        <v>2.521039413665634E-2</v>
      </c>
      <c r="F103" s="269">
        <f t="shared" si="5"/>
        <v>2.5794596076049916E-2</v>
      </c>
      <c r="G103" s="269">
        <f t="shared" si="5"/>
        <v>2.4752270694722557E-2</v>
      </c>
      <c r="H103" s="269">
        <f t="shared" si="5"/>
        <v>2.5134966981925921E-2</v>
      </c>
      <c r="I103" s="269">
        <f t="shared" si="5"/>
        <v>2.5936697364927392E-2</v>
      </c>
      <c r="J103" s="269">
        <f t="shared" si="5"/>
        <v>2.4640820826625488E-2</v>
      </c>
      <c r="K103" s="269">
        <f t="shared" si="5"/>
        <v>2.5505465686828176E-2</v>
      </c>
      <c r="L103" s="269">
        <f t="shared" si="5"/>
        <v>2.6045709867655684E-2</v>
      </c>
      <c r="M103" s="269">
        <f t="shared" si="5"/>
        <v>2.6718631318619439E-2</v>
      </c>
      <c r="N103" s="269">
        <f t="shared" si="5"/>
        <v>2.7542566680796177E-2</v>
      </c>
      <c r="O103" s="269">
        <f t="shared" si="5"/>
        <v>2.8514874699187211E-2</v>
      </c>
      <c r="P103" s="269">
        <f t="shared" si="5"/>
        <v>2.6963145656366996E-2</v>
      </c>
      <c r="Q103" s="269">
        <f t="shared" si="5"/>
        <v>2.6224614174158917E-2</v>
      </c>
      <c r="R103" s="269">
        <f t="shared" si="5"/>
        <v>2.5973036312680907E-2</v>
      </c>
      <c r="S103" s="269">
        <f t="shared" si="5"/>
        <v>2.706349999824546E-2</v>
      </c>
      <c r="T103" s="269">
        <f t="shared" si="5"/>
        <v>2.6640795621942444E-2</v>
      </c>
      <c r="U103" s="269">
        <f t="shared" si="5"/>
        <v>2.729280577540812E-2</v>
      </c>
      <c r="V103" s="269">
        <f t="shared" si="5"/>
        <v>2.6456764246279612E-2</v>
      </c>
      <c r="W103" s="269">
        <f t="shared" si="5"/>
        <v>2.481916560469918E-2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6.6631527141848828E-4</v>
      </c>
      <c r="C104" s="269">
        <f t="shared" si="6"/>
        <v>6.6579593873051341E-4</v>
      </c>
      <c r="D104" s="269">
        <f t="shared" si="6"/>
        <v>5.9811894581856379E-4</v>
      </c>
      <c r="E104" s="269">
        <f t="shared" si="6"/>
        <v>6.3025985341640827E-4</v>
      </c>
      <c r="F104" s="269">
        <f t="shared" si="6"/>
        <v>6.4486490190124757E-4</v>
      </c>
      <c r="G104" s="269">
        <f t="shared" si="6"/>
        <v>6.188067673680638E-4</v>
      </c>
      <c r="H104" s="269">
        <f t="shared" si="6"/>
        <v>6.2837417454814797E-4</v>
      </c>
      <c r="I104" s="269">
        <f t="shared" si="6"/>
        <v>6.4841743412318465E-4</v>
      </c>
      <c r="J104" s="269">
        <f t="shared" si="6"/>
        <v>6.1602052066563712E-4</v>
      </c>
      <c r="K104" s="269">
        <f t="shared" si="6"/>
        <v>6.3763664217070454E-4</v>
      </c>
      <c r="L104" s="269">
        <f t="shared" si="6"/>
        <v>6.5114274669139205E-4</v>
      </c>
      <c r="M104" s="269">
        <f t="shared" si="6"/>
        <v>6.6796578296548581E-4</v>
      </c>
      <c r="N104" s="269">
        <f t="shared" si="6"/>
        <v>6.8856416701990422E-4</v>
      </c>
      <c r="O104" s="269">
        <f t="shared" si="6"/>
        <v>7.1287186747968001E-4</v>
      </c>
      <c r="P104" s="269">
        <f t="shared" si="6"/>
        <v>6.7407864140917473E-4</v>
      </c>
      <c r="Q104" s="269">
        <f t="shared" si="6"/>
        <v>6.5561535435397283E-4</v>
      </c>
      <c r="R104" s="269">
        <f t="shared" si="6"/>
        <v>6.4932590781702248E-4</v>
      </c>
      <c r="S104" s="269">
        <f t="shared" si="6"/>
        <v>6.7658749995613636E-4</v>
      </c>
      <c r="T104" s="269">
        <f t="shared" si="6"/>
        <v>6.6601989054856068E-4</v>
      </c>
      <c r="U104" s="269">
        <f t="shared" si="6"/>
        <v>6.8232014438520273E-4</v>
      </c>
      <c r="V104" s="269">
        <f t="shared" si="6"/>
        <v>6.6141910615699032E-4</v>
      </c>
      <c r="W104" s="269">
        <f t="shared" si="6"/>
        <v>6.2047914011747942E-4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1.3689207132960592E-3</v>
      </c>
      <c r="C105" s="270">
        <f t="shared" si="7"/>
        <v>1.3493485657864953E-3</v>
      </c>
      <c r="D105" s="270">
        <f t="shared" si="7"/>
        <v>1.2778273112072033E-3</v>
      </c>
      <c r="E105" s="270">
        <f t="shared" si="7"/>
        <v>1.288788848919521E-3</v>
      </c>
      <c r="F105" s="270">
        <f t="shared" si="7"/>
        <v>1.3134858711488656E-3</v>
      </c>
      <c r="G105" s="270">
        <f t="shared" si="7"/>
        <v>1.2706853057072546E-3</v>
      </c>
      <c r="H105" s="270">
        <f t="shared" si="7"/>
        <v>1.2865125118959393E-3</v>
      </c>
      <c r="I105" s="270">
        <f t="shared" si="7"/>
        <v>1.3212447739670834E-3</v>
      </c>
      <c r="J105" s="270">
        <f t="shared" si="7"/>
        <v>1.2630925135204407E-3</v>
      </c>
      <c r="K105" s="270">
        <f t="shared" si="7"/>
        <v>1.3017920662346614E-3</v>
      </c>
      <c r="L105" s="270">
        <f t="shared" si="7"/>
        <v>1.3299107432451808E-3</v>
      </c>
      <c r="M105" s="270">
        <f t="shared" si="7"/>
        <v>1.370636134282837E-3</v>
      </c>
      <c r="N105" s="270">
        <f t="shared" si="7"/>
        <v>1.3999945578806368E-3</v>
      </c>
      <c r="O105" s="270">
        <f t="shared" si="7"/>
        <v>1.4537894912977206E-3</v>
      </c>
      <c r="P105" s="270">
        <f t="shared" si="7"/>
        <v>1.3758608553296071E-3</v>
      </c>
      <c r="Q105" s="270">
        <f t="shared" si="7"/>
        <v>1.3370316303100221E-3</v>
      </c>
      <c r="R105" s="270">
        <f t="shared" si="7"/>
        <v>1.322615225190768E-3</v>
      </c>
      <c r="S105" s="270">
        <f t="shared" si="7"/>
        <v>1.373382908665793E-3</v>
      </c>
      <c r="T105" s="270">
        <f t="shared" si="7"/>
        <v>1.3504219866238793E-3</v>
      </c>
      <c r="U105" s="270">
        <f t="shared" si="7"/>
        <v>1.5366927664773019E-3</v>
      </c>
      <c r="V105" s="270">
        <f t="shared" si="7"/>
        <v>1.5558807867818471E-3</v>
      </c>
      <c r="W105" s="270">
        <f t="shared" si="7"/>
        <v>1.5426639335978471E-3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0.23541515578525163</v>
      </c>
      <c r="C106" s="271">
        <f t="shared" si="8"/>
        <v>0.22973028413568441</v>
      </c>
      <c r="D106" s="271">
        <f t="shared" si="8"/>
        <v>0.24222322905157875</v>
      </c>
      <c r="E106" s="271">
        <f t="shared" si="8"/>
        <v>0.23695072817514981</v>
      </c>
      <c r="F106" s="271">
        <f t="shared" si="8"/>
        <v>0.23375177122750149</v>
      </c>
      <c r="G106" s="271">
        <f t="shared" si="8"/>
        <v>0.23986831881641227</v>
      </c>
      <c r="H106" s="271">
        <f t="shared" si="8"/>
        <v>0.23829128185466594</v>
      </c>
      <c r="I106" s="271">
        <f t="shared" si="8"/>
        <v>0.23400295909394236</v>
      </c>
      <c r="J106" s="271">
        <f t="shared" si="8"/>
        <v>0.23258549367427245</v>
      </c>
      <c r="K106" s="271">
        <f t="shared" si="8"/>
        <v>0.23937633008456849</v>
      </c>
      <c r="L106" s="271">
        <f t="shared" si="8"/>
        <v>0.23540995244216942</v>
      </c>
      <c r="M106" s="271">
        <f t="shared" si="8"/>
        <v>0.23390550708077798</v>
      </c>
      <c r="N106" s="271">
        <f t="shared" si="8"/>
        <v>0.23015320712033968</v>
      </c>
      <c r="O106" s="271">
        <f t="shared" si="8"/>
        <v>0.22908551068540187</v>
      </c>
      <c r="P106" s="271">
        <f t="shared" si="8"/>
        <v>0.23374397157281795</v>
      </c>
      <c r="Q106" s="271">
        <f t="shared" si="8"/>
        <v>0.23585524702670313</v>
      </c>
      <c r="R106" s="271">
        <f t="shared" si="8"/>
        <v>0.23594009462887652</v>
      </c>
      <c r="S106" s="271">
        <f t="shared" si="8"/>
        <v>0.23190877982035454</v>
      </c>
      <c r="T106" s="271">
        <f t="shared" si="8"/>
        <v>0.23442896712092268</v>
      </c>
      <c r="U106" s="271">
        <f t="shared" si="8"/>
        <v>0.23053313199417613</v>
      </c>
      <c r="V106" s="271">
        <f t="shared" si="8"/>
        <v>0.23522729953157495</v>
      </c>
      <c r="W106" s="271">
        <f t="shared" si="8"/>
        <v>0.24122673548264723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0.41613255129969318</v>
      </c>
      <c r="C107" s="271">
        <f t="shared" si="9"/>
        <v>0.42257679431903611</v>
      </c>
      <c r="D107" s="271">
        <f t="shared" si="9"/>
        <v>0.42973881416006554</v>
      </c>
      <c r="E107" s="271">
        <f t="shared" si="9"/>
        <v>0.42856339420629869</v>
      </c>
      <c r="F107" s="271">
        <f t="shared" si="9"/>
        <v>0.42681064320743656</v>
      </c>
      <c r="G107" s="271">
        <f t="shared" si="9"/>
        <v>0.43089023751992006</v>
      </c>
      <c r="H107" s="271">
        <f t="shared" si="9"/>
        <v>0.43008535824727767</v>
      </c>
      <c r="I107" s="271">
        <f t="shared" si="9"/>
        <v>0.42686169154942011</v>
      </c>
      <c r="J107" s="271">
        <f t="shared" si="9"/>
        <v>0.4412509912872884</v>
      </c>
      <c r="K107" s="271">
        <f t="shared" si="9"/>
        <v>0.42533531130813745</v>
      </c>
      <c r="L107" s="271">
        <f t="shared" si="9"/>
        <v>0.42280034554089924</v>
      </c>
      <c r="M107" s="271">
        <f t="shared" si="9"/>
        <v>0.41580477433965524</v>
      </c>
      <c r="N107" s="271">
        <f t="shared" si="9"/>
        <v>0.41332250696990858</v>
      </c>
      <c r="O107" s="271">
        <f t="shared" si="9"/>
        <v>0.40339840306287855</v>
      </c>
      <c r="P107" s="271">
        <f t="shared" si="9"/>
        <v>0.41448079868423637</v>
      </c>
      <c r="Q107" s="271">
        <f t="shared" si="9"/>
        <v>0.41994520901205251</v>
      </c>
      <c r="R107" s="271">
        <f t="shared" si="9"/>
        <v>0.42322180180048791</v>
      </c>
      <c r="S107" s="271">
        <f t="shared" si="9"/>
        <v>0.41631671460039449</v>
      </c>
      <c r="T107" s="271">
        <f t="shared" si="9"/>
        <v>0.41723628821349895</v>
      </c>
      <c r="U107" s="271">
        <f t="shared" si="9"/>
        <v>0.41380591875458189</v>
      </c>
      <c r="V107" s="271">
        <f t="shared" si="9"/>
        <v>0.41479648497810329</v>
      </c>
      <c r="W107" s="271">
        <f t="shared" si="9"/>
        <v>0.42368619094597332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0.19556010189943707</v>
      </c>
      <c r="C108" s="271">
        <f t="shared" si="10"/>
        <v>0.19276408082664223</v>
      </c>
      <c r="D108" s="271">
        <f t="shared" si="10"/>
        <v>0.18254675874388612</v>
      </c>
      <c r="E108" s="271">
        <f t="shared" si="10"/>
        <v>0.18411269270278879</v>
      </c>
      <c r="F108" s="271">
        <f t="shared" si="10"/>
        <v>0.18814206156045948</v>
      </c>
      <c r="G108" s="271">
        <f t="shared" si="10"/>
        <v>0.18171324275003997</v>
      </c>
      <c r="H108" s="271">
        <f t="shared" si="10"/>
        <v>0.18378750169941988</v>
      </c>
      <c r="I108" s="271">
        <f t="shared" si="10"/>
        <v>0.18874925342386914</v>
      </c>
      <c r="J108" s="271">
        <f t="shared" si="10"/>
        <v>0.18044178764577737</v>
      </c>
      <c r="K108" s="271">
        <f t="shared" si="10"/>
        <v>0.18597029517638022</v>
      </c>
      <c r="L108" s="271">
        <f t="shared" si="10"/>
        <v>0.18998724903502578</v>
      </c>
      <c r="M108" s="271">
        <f t="shared" si="10"/>
        <v>0.19580516204040524</v>
      </c>
      <c r="N108" s="271">
        <f t="shared" si="10"/>
        <v>0.1999992225543766</v>
      </c>
      <c r="O108" s="271">
        <f t="shared" si="10"/>
        <v>0.20768421304253157</v>
      </c>
      <c r="P108" s="271">
        <f t="shared" si="10"/>
        <v>0.1965515507613724</v>
      </c>
      <c r="Q108" s="271">
        <f t="shared" si="10"/>
        <v>0.19100451861571757</v>
      </c>
      <c r="R108" s="271">
        <f t="shared" si="10"/>
        <v>0.1889450321701098</v>
      </c>
      <c r="S108" s="271">
        <f t="shared" si="10"/>
        <v>0.19619755838082753</v>
      </c>
      <c r="T108" s="271">
        <f t="shared" si="10"/>
        <v>0.1929174266605542</v>
      </c>
      <c r="U108" s="271">
        <f t="shared" si="10"/>
        <v>0.19784125617248588</v>
      </c>
      <c r="V108" s="271">
        <f t="shared" si="10"/>
        <v>0.19399582965401568</v>
      </c>
      <c r="W108" s="271">
        <f t="shared" si="10"/>
        <v>0.18327932082079798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0.10010384826112534</v>
      </c>
      <c r="C109" s="272">
        <f t="shared" si="11"/>
        <v>7.6430668060260915E-2</v>
      </c>
      <c r="D109" s="272">
        <f t="shared" si="11"/>
        <v>0.11808216249934121</v>
      </c>
      <c r="E109" s="272">
        <f t="shared" si="11"/>
        <v>8.3057722317731009E-2</v>
      </c>
      <c r="F109" s="272">
        <f t="shared" si="11"/>
        <v>8.0216270133858597E-2</v>
      </c>
      <c r="G109" s="272">
        <f t="shared" si="11"/>
        <v>8.3376028080370757E-2</v>
      </c>
      <c r="H109" s="272">
        <f t="shared" si="11"/>
        <v>8.2587833713958378E-2</v>
      </c>
      <c r="I109" s="272">
        <f t="shared" si="11"/>
        <v>8.0412622121804736E-2</v>
      </c>
      <c r="J109" s="272">
        <f t="shared" si="11"/>
        <v>7.9553629678940085E-2</v>
      </c>
      <c r="K109" s="272">
        <f t="shared" si="11"/>
        <v>8.5564778178316259E-2</v>
      </c>
      <c r="L109" s="272">
        <f t="shared" si="11"/>
        <v>8.6239840639712489E-2</v>
      </c>
      <c r="M109" s="272">
        <f t="shared" si="11"/>
        <v>9.6233374717862932E-2</v>
      </c>
      <c r="N109" s="272">
        <f t="shared" si="11"/>
        <v>8.9246139543300657E-2</v>
      </c>
      <c r="O109" s="272">
        <f t="shared" si="11"/>
        <v>0.10681320743844147</v>
      </c>
      <c r="P109" s="272">
        <f t="shared" si="11"/>
        <v>9.2627097662682983E-2</v>
      </c>
      <c r="Q109" s="272">
        <f t="shared" si="11"/>
        <v>8.5760628581790038E-2</v>
      </c>
      <c r="R109" s="272">
        <f t="shared" si="11"/>
        <v>8.3253697835079105E-2</v>
      </c>
      <c r="S109" s="272">
        <f t="shared" si="11"/>
        <v>8.4590512585328806E-2</v>
      </c>
      <c r="T109" s="272">
        <f t="shared" si="11"/>
        <v>8.3537177230841891E-2</v>
      </c>
      <c r="U109" s="272">
        <f t="shared" si="11"/>
        <v>8.7048596844508358E-2</v>
      </c>
      <c r="V109" s="272">
        <f t="shared" si="11"/>
        <v>0.10543138976568345</v>
      </c>
      <c r="W109" s="272">
        <f t="shared" si="11"/>
        <v>9.9880617085813E-2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9.5456253638311728E-2</v>
      </c>
      <c r="C110" s="272">
        <f t="shared" si="12"/>
        <v>0.11633341276638132</v>
      </c>
      <c r="D110" s="272">
        <f t="shared" si="12"/>
        <v>6.4464596244544925E-2</v>
      </c>
      <c r="E110" s="272">
        <f t="shared" si="12"/>
        <v>0.10105497038505779</v>
      </c>
      <c r="F110" s="272">
        <f t="shared" si="12"/>
        <v>0.10792579142660087</v>
      </c>
      <c r="G110" s="272">
        <f t="shared" si="12"/>
        <v>9.8337214669669146E-2</v>
      </c>
      <c r="H110" s="272">
        <f t="shared" si="12"/>
        <v>0.10119966798546146</v>
      </c>
      <c r="I110" s="272">
        <f t="shared" si="12"/>
        <v>0.10833663130206433</v>
      </c>
      <c r="J110" s="272">
        <f t="shared" si="12"/>
        <v>0.10088815796683721</v>
      </c>
      <c r="K110" s="272">
        <f t="shared" si="12"/>
        <v>0.10040551699806395</v>
      </c>
      <c r="L110" s="272">
        <f t="shared" si="12"/>
        <v>0.10374740839531332</v>
      </c>
      <c r="M110" s="272">
        <f t="shared" si="12"/>
        <v>9.9571787322542335E-2</v>
      </c>
      <c r="N110" s="272">
        <f t="shared" si="12"/>
        <v>0.110753083011076</v>
      </c>
      <c r="O110" s="272">
        <f t="shared" si="12"/>
        <v>0.10087100560409011</v>
      </c>
      <c r="P110" s="272">
        <f t="shared" si="12"/>
        <v>0.10392445309868943</v>
      </c>
      <c r="Q110" s="272">
        <f t="shared" si="12"/>
        <v>0.10524389003392745</v>
      </c>
      <c r="R110" s="272">
        <f t="shared" si="12"/>
        <v>0.1056913343350307</v>
      </c>
      <c r="S110" s="272">
        <f t="shared" si="12"/>
        <v>0.11160704579549879</v>
      </c>
      <c r="T110" s="272">
        <f t="shared" si="12"/>
        <v>0.10938024942971232</v>
      </c>
      <c r="U110" s="272">
        <f t="shared" si="12"/>
        <v>0.11079265932797752</v>
      </c>
      <c r="V110" s="272">
        <f t="shared" si="12"/>
        <v>8.8564439888332194E-2</v>
      </c>
      <c r="W110" s="272">
        <f t="shared" si="12"/>
        <v>8.3398703734984966E-2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0.12113929392563903</v>
      </c>
      <c r="C111" s="271">
        <f t="shared" si="13"/>
        <v>0.12321919734673929</v>
      </c>
      <c r="D111" s="271">
        <f t="shared" si="13"/>
        <v>0.1169391468039359</v>
      </c>
      <c r="E111" s="271">
        <f t="shared" si="13"/>
        <v>0.12034454675105477</v>
      </c>
      <c r="F111" s="271">
        <f t="shared" si="13"/>
        <v>0.12057619860675708</v>
      </c>
      <c r="G111" s="271">
        <f t="shared" si="13"/>
        <v>0.1180399270159367</v>
      </c>
      <c r="H111" s="271">
        <f t="shared" si="13"/>
        <v>0.11789548332734512</v>
      </c>
      <c r="I111" s="271">
        <f t="shared" si="13"/>
        <v>0.11949701616278435</v>
      </c>
      <c r="J111" s="271">
        <f t="shared" si="13"/>
        <v>0.11636809913678814</v>
      </c>
      <c r="K111" s="271">
        <f t="shared" si="13"/>
        <v>0.11894004048169532</v>
      </c>
      <c r="L111" s="271">
        <f t="shared" si="13"/>
        <v>0.12078043298953285</v>
      </c>
      <c r="M111" s="271">
        <f t="shared" si="13"/>
        <v>0.12265468070165256</v>
      </c>
      <c r="N111" s="271">
        <f t="shared" si="13"/>
        <v>0.12372654278138691</v>
      </c>
      <c r="O111" s="271">
        <f t="shared" si="13"/>
        <v>0.12587112656081717</v>
      </c>
      <c r="P111" s="271">
        <f t="shared" si="13"/>
        <v>0.12310983207798494</v>
      </c>
      <c r="Q111" s="271">
        <f t="shared" si="13"/>
        <v>0.12196193355667581</v>
      </c>
      <c r="R111" s="271">
        <f t="shared" si="13"/>
        <v>0.12096119477887866</v>
      </c>
      <c r="S111" s="271">
        <f t="shared" si="13"/>
        <v>0.12335117429175785</v>
      </c>
      <c r="T111" s="271">
        <f t="shared" si="13"/>
        <v>0.12369638900938548</v>
      </c>
      <c r="U111" s="271">
        <f t="shared" si="13"/>
        <v>0.12516920172831361</v>
      </c>
      <c r="V111" s="271">
        <f t="shared" si="13"/>
        <v>0.12426379380876573</v>
      </c>
      <c r="W111" s="271">
        <f t="shared" si="13"/>
        <v>0.12197124002762652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3.6437800767049638E-2</v>
      </c>
      <c r="C112" s="272">
        <f t="shared" si="14"/>
        <v>2.7820763173934997E-2</v>
      </c>
      <c r="D112" s="272">
        <f t="shared" si="14"/>
        <v>4.2981907149760204E-2</v>
      </c>
      <c r="E112" s="272">
        <f t="shared" si="14"/>
        <v>3.0233010923654095E-2</v>
      </c>
      <c r="F112" s="272">
        <f t="shared" si="14"/>
        <v>2.8292055098606866E-2</v>
      </c>
      <c r="G112" s="272">
        <f t="shared" si="14"/>
        <v>3.0042354439913436E-2</v>
      </c>
      <c r="H112" s="272">
        <f t="shared" si="14"/>
        <v>3.0061971471880861E-2</v>
      </c>
      <c r="I112" s="272">
        <f t="shared" si="14"/>
        <v>2.9270194452336935E-2</v>
      </c>
      <c r="J112" s="272">
        <f t="shared" si="14"/>
        <v>2.89575212031342E-2</v>
      </c>
      <c r="K112" s="272">
        <f t="shared" si="14"/>
        <v>3.1145579256907117E-2</v>
      </c>
      <c r="L112" s="272">
        <f t="shared" si="14"/>
        <v>3.1391301992855364E-2</v>
      </c>
      <c r="M112" s="272">
        <f t="shared" si="14"/>
        <v>3.5028948397302105E-2</v>
      </c>
      <c r="N112" s="272">
        <f t="shared" si="14"/>
        <v>3.2485594793761438E-2</v>
      </c>
      <c r="O112" s="272">
        <f t="shared" si="14"/>
        <v>3.8880007507592698E-2</v>
      </c>
      <c r="P112" s="272">
        <f t="shared" si="14"/>
        <v>3.371626354921662E-2</v>
      </c>
      <c r="Q112" s="272">
        <f t="shared" si="14"/>
        <v>3.1216868803771575E-2</v>
      </c>
      <c r="R112" s="272">
        <f t="shared" si="14"/>
        <v>3.030434601196879E-2</v>
      </c>
      <c r="S112" s="272">
        <f t="shared" si="14"/>
        <v>3.0790946581059679E-2</v>
      </c>
      <c r="T112" s="272">
        <f t="shared" si="14"/>
        <v>3.0407532512026457E-2</v>
      </c>
      <c r="U112" s="272">
        <f t="shared" si="14"/>
        <v>3.1685689251401035E-2</v>
      </c>
      <c r="V112" s="272">
        <f t="shared" si="14"/>
        <v>3.8377025874708766E-2</v>
      </c>
      <c r="W112" s="272">
        <f t="shared" si="14"/>
        <v>3.6202728483652261E-2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4.9955416834243913E-2</v>
      </c>
      <c r="C113" s="272">
        <f t="shared" si="15"/>
        <v>5.3053071925841487E-2</v>
      </c>
      <c r="D113" s="272">
        <f t="shared" si="15"/>
        <v>5.049212662116135E-2</v>
      </c>
      <c r="E113" s="272">
        <f t="shared" si="15"/>
        <v>5.3327526607239648E-2</v>
      </c>
      <c r="F113" s="272">
        <f t="shared" si="15"/>
        <v>5.2274933307016089E-2</v>
      </c>
      <c r="G113" s="272">
        <f t="shared" si="15"/>
        <v>5.1964291119159428E-2</v>
      </c>
      <c r="H113" s="272">
        <f t="shared" si="15"/>
        <v>5.0996832708756275E-2</v>
      </c>
      <c r="I113" s="272">
        <f t="shared" si="15"/>
        <v>5.0792287916495989E-2</v>
      </c>
      <c r="J113" s="272">
        <f t="shared" si="15"/>
        <v>5.0687288433725199E-2</v>
      </c>
      <c r="K113" s="272">
        <f t="shared" si="15"/>
        <v>5.1246853037492927E-2</v>
      </c>
      <c r="L113" s="272">
        <f t="shared" si="15"/>
        <v>5.1625074340783436E-2</v>
      </c>
      <c r="M113" s="272">
        <f t="shared" si="15"/>
        <v>5.1381601718945041E-2</v>
      </c>
      <c r="N113" s="272">
        <f t="shared" si="15"/>
        <v>5.0926825771593791E-2</v>
      </c>
      <c r="O113" s="272">
        <f t="shared" si="15"/>
        <v>5.0274073013335641E-2</v>
      </c>
      <c r="P113" s="272">
        <f t="shared" si="15"/>
        <v>5.156506760084538E-2</v>
      </c>
      <c r="Q113" s="272">
        <f t="shared" si="15"/>
        <v>5.2436288780554646E-2</v>
      </c>
      <c r="R113" s="272">
        <f t="shared" si="15"/>
        <v>5.2185203068958706E-2</v>
      </c>
      <c r="S113" s="272">
        <f t="shared" si="15"/>
        <v>5.1935263041136617E-2</v>
      </c>
      <c r="T113" s="272">
        <f t="shared" si="15"/>
        <v>5.3474445704943745E-2</v>
      </c>
      <c r="U113" s="272">
        <f t="shared" si="15"/>
        <v>5.3154984481528771E-2</v>
      </c>
      <c r="V113" s="272">
        <f t="shared" si="15"/>
        <v>5.3649311814704045E-2</v>
      </c>
      <c r="W113" s="272">
        <f t="shared" si="15"/>
        <v>5.5295916931232404E-2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3.4746076324345482E-2</v>
      </c>
      <c r="C114" s="273">
        <f t="shared" si="16"/>
        <v>4.2345362246962823E-2</v>
      </c>
      <c r="D114" s="273">
        <f t="shared" si="16"/>
        <v>2.3465113033014351E-2</v>
      </c>
      <c r="E114" s="273">
        <f t="shared" si="16"/>
        <v>3.6784009220161028E-2</v>
      </c>
      <c r="F114" s="273">
        <f t="shared" si="16"/>
        <v>4.0009210201134127E-2</v>
      </c>
      <c r="G114" s="273">
        <f t="shared" si="16"/>
        <v>3.6033281456863832E-2</v>
      </c>
      <c r="H114" s="273">
        <f t="shared" si="16"/>
        <v>3.6836679146707997E-2</v>
      </c>
      <c r="I114" s="273">
        <f t="shared" si="16"/>
        <v>3.9434533793951426E-2</v>
      </c>
      <c r="J114" s="273">
        <f t="shared" si="16"/>
        <v>3.672328949992875E-2</v>
      </c>
      <c r="K114" s="273">
        <f t="shared" si="16"/>
        <v>3.6547608187295279E-2</v>
      </c>
      <c r="L114" s="273">
        <f t="shared" si="16"/>
        <v>3.7764056655894059E-2</v>
      </c>
      <c r="M114" s="273">
        <f t="shared" si="16"/>
        <v>3.6244130585405411E-2</v>
      </c>
      <c r="N114" s="273">
        <f t="shared" si="16"/>
        <v>4.0314122216031666E-2</v>
      </c>
      <c r="O114" s="273">
        <f t="shared" si="16"/>
        <v>3.6717046039888811E-2</v>
      </c>
      <c r="P114" s="273">
        <f t="shared" si="16"/>
        <v>3.7828500927922941E-2</v>
      </c>
      <c r="Q114" s="273">
        <f t="shared" si="16"/>
        <v>3.83087759723496E-2</v>
      </c>
      <c r="R114" s="273">
        <f t="shared" si="16"/>
        <v>3.8471645697951175E-2</v>
      </c>
      <c r="S114" s="273">
        <f t="shared" si="16"/>
        <v>4.0624964669561545E-2</v>
      </c>
      <c r="T114" s="273">
        <f t="shared" si="16"/>
        <v>3.9814410792415288E-2</v>
      </c>
      <c r="U114" s="273">
        <f t="shared" si="16"/>
        <v>4.032852799538382E-2</v>
      </c>
      <c r="V114" s="273">
        <f t="shared" si="16"/>
        <v>3.2237456119352914E-2</v>
      </c>
      <c r="W114" s="273">
        <f t="shared" si="16"/>
        <v>3.0472594612741852E-2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0.99999999999999989</v>
      </c>
      <c r="D117" s="234">
        <f t="shared" si="17"/>
        <v>1</v>
      </c>
      <c r="E117" s="234">
        <f t="shared" si="17"/>
        <v>0.99999999999999989</v>
      </c>
      <c r="F117" s="234">
        <f t="shared" si="17"/>
        <v>1</v>
      </c>
      <c r="G117" s="234">
        <f t="shared" si="17"/>
        <v>0.99999999999999989</v>
      </c>
      <c r="H117" s="234">
        <f t="shared" si="17"/>
        <v>0.99999999999999978</v>
      </c>
      <c r="I117" s="234">
        <f t="shared" si="17"/>
        <v>1</v>
      </c>
      <c r="J117" s="234">
        <f t="shared" si="17"/>
        <v>1</v>
      </c>
      <c r="K117" s="234">
        <f t="shared" si="17"/>
        <v>1</v>
      </c>
      <c r="L117" s="234">
        <f t="shared" si="17"/>
        <v>1</v>
      </c>
      <c r="M117" s="234">
        <f t="shared" si="17"/>
        <v>1</v>
      </c>
      <c r="N117" s="234">
        <f t="shared" si="17"/>
        <v>0.99999999999999978</v>
      </c>
      <c r="O117" s="234">
        <f t="shared" si="17"/>
        <v>1</v>
      </c>
      <c r="P117" s="234">
        <f t="shared" si="17"/>
        <v>1.0000000000000002</v>
      </c>
      <c r="Q117" s="234">
        <f t="shared" si="17"/>
        <v>1</v>
      </c>
      <c r="R117" s="234">
        <f t="shared" si="17"/>
        <v>1.0000000000000002</v>
      </c>
      <c r="S117" s="234">
        <f t="shared" si="17"/>
        <v>1.0000000000000002</v>
      </c>
      <c r="T117" s="234">
        <f t="shared" si="17"/>
        <v>0.99999999999999989</v>
      </c>
      <c r="U117" s="234">
        <f t="shared" si="17"/>
        <v>1</v>
      </c>
      <c r="V117" s="234">
        <f t="shared" si="17"/>
        <v>1.0000000000000002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2.3693624791768092E-3</v>
      </c>
      <c r="C118" s="268">
        <f t="shared" si="18"/>
        <v>2.3767635052382528E-3</v>
      </c>
      <c r="D118" s="268">
        <f t="shared" si="18"/>
        <v>2.2687015838967371E-3</v>
      </c>
      <c r="E118" s="268">
        <f t="shared" si="18"/>
        <v>2.3291486400958397E-3</v>
      </c>
      <c r="F118" s="268">
        <f t="shared" si="18"/>
        <v>2.3490972356775804E-3</v>
      </c>
      <c r="G118" s="268">
        <f t="shared" si="18"/>
        <v>2.3125636580527925E-3</v>
      </c>
      <c r="H118" s="268">
        <f t="shared" si="18"/>
        <v>2.3292900184862259E-3</v>
      </c>
      <c r="I118" s="268">
        <f t="shared" si="18"/>
        <v>2.3570984785579834E-3</v>
      </c>
      <c r="J118" s="268">
        <f t="shared" si="18"/>
        <v>2.3248758016714264E-3</v>
      </c>
      <c r="K118" s="268">
        <f t="shared" si="18"/>
        <v>2.3395277431623863E-3</v>
      </c>
      <c r="L118" s="268">
        <f t="shared" si="18"/>
        <v>2.3550334715980955E-3</v>
      </c>
      <c r="M118" s="268">
        <f t="shared" si="18"/>
        <v>2.3693543092559344E-3</v>
      </c>
      <c r="N118" s="268">
        <f t="shared" si="18"/>
        <v>2.3992428226481846E-3</v>
      </c>
      <c r="O118" s="268">
        <f t="shared" si="18"/>
        <v>2.4223174630194156E-3</v>
      </c>
      <c r="P118" s="268">
        <f t="shared" si="18"/>
        <v>2.3786440450099824E-3</v>
      </c>
      <c r="Q118" s="268">
        <f t="shared" si="18"/>
        <v>2.3576815014919967E-3</v>
      </c>
      <c r="R118" s="268">
        <f t="shared" si="18"/>
        <v>2.3535569378951432E-3</v>
      </c>
      <c r="S118" s="268">
        <f t="shared" si="18"/>
        <v>2.3858266398093563E-3</v>
      </c>
      <c r="T118" s="268">
        <f t="shared" si="18"/>
        <v>2.3716789458154927E-3</v>
      </c>
      <c r="U118" s="268">
        <f t="shared" si="18"/>
        <v>2.3900914522544769E-3</v>
      </c>
      <c r="V118" s="268">
        <f t="shared" si="18"/>
        <v>2.360094068555823E-3</v>
      </c>
      <c r="W118" s="268">
        <f t="shared" si="18"/>
        <v>2.3044183521269126E-3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1.7507078070866417E-3</v>
      </c>
      <c r="C119" s="269">
        <f t="shared" si="19"/>
        <v>1.7561763811102847E-3</v>
      </c>
      <c r="D119" s="269">
        <f t="shared" si="19"/>
        <v>1.6763300718165277E-3</v>
      </c>
      <c r="E119" s="269">
        <f t="shared" si="19"/>
        <v>1.7209940411893954E-3</v>
      </c>
      <c r="F119" s="269">
        <f t="shared" si="19"/>
        <v>1.7357339395090068E-3</v>
      </c>
      <c r="G119" s="269">
        <f t="shared" si="19"/>
        <v>1.7087394968559159E-3</v>
      </c>
      <c r="H119" s="269">
        <f t="shared" si="19"/>
        <v>1.7210985048389956E-3</v>
      </c>
      <c r="I119" s="269">
        <f t="shared" si="19"/>
        <v>1.741646010161018E-3</v>
      </c>
      <c r="J119" s="269">
        <f t="shared" si="19"/>
        <v>1.7178368663570162E-3</v>
      </c>
      <c r="K119" s="269">
        <f t="shared" si="19"/>
        <v>1.7286630985534979E-3</v>
      </c>
      <c r="L119" s="269">
        <f t="shared" si="19"/>
        <v>1.7401201888322274E-3</v>
      </c>
      <c r="M119" s="269">
        <f t="shared" si="19"/>
        <v>1.7507017703808252E-3</v>
      </c>
      <c r="N119" s="269">
        <f t="shared" si="19"/>
        <v>1.7727862146977645E-3</v>
      </c>
      <c r="O119" s="269">
        <f t="shared" si="19"/>
        <v>1.7898359288713705E-3</v>
      </c>
      <c r="P119" s="269">
        <f t="shared" si="19"/>
        <v>1.7575659007337432E-3</v>
      </c>
      <c r="Q119" s="269">
        <f t="shared" si="19"/>
        <v>1.7420768023303276E-3</v>
      </c>
      <c r="R119" s="269">
        <f t="shared" si="19"/>
        <v>1.739029186883853E-3</v>
      </c>
      <c r="S119" s="269">
        <f t="shared" si="19"/>
        <v>1.7628730772003742E-3</v>
      </c>
      <c r="T119" s="269">
        <f t="shared" si="19"/>
        <v>1.7524194304726125E-3</v>
      </c>
      <c r="U119" s="269">
        <f t="shared" si="19"/>
        <v>1.7660243216845134E-3</v>
      </c>
      <c r="V119" s="269">
        <f t="shared" si="19"/>
        <v>1.7438594337473782E-3</v>
      </c>
      <c r="W119" s="269">
        <f t="shared" si="19"/>
        <v>1.7027209788786659E-3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4.3767695177166041E-2</v>
      </c>
      <c r="C120" s="269">
        <f t="shared" si="20"/>
        <v>4.3904409527757121E-2</v>
      </c>
      <c r="D120" s="269">
        <f t="shared" si="20"/>
        <v>4.1908251795413208E-2</v>
      </c>
      <c r="E120" s="269">
        <f t="shared" si="20"/>
        <v>4.3024851029734884E-2</v>
      </c>
      <c r="F120" s="269">
        <f t="shared" si="20"/>
        <v>4.3393348487725164E-2</v>
      </c>
      <c r="G120" s="269">
        <f t="shared" si="20"/>
        <v>4.2718487421397902E-2</v>
      </c>
      <c r="H120" s="269">
        <f t="shared" si="20"/>
        <v>4.3027462620974913E-2</v>
      </c>
      <c r="I120" s="269">
        <f t="shared" si="20"/>
        <v>4.3541150254025454E-2</v>
      </c>
      <c r="J120" s="269">
        <f t="shared" si="20"/>
        <v>4.2945921658925398E-2</v>
      </c>
      <c r="K120" s="269">
        <f t="shared" si="20"/>
        <v>4.3216577463837447E-2</v>
      </c>
      <c r="L120" s="269">
        <f t="shared" si="20"/>
        <v>4.3503004720805705E-2</v>
      </c>
      <c r="M120" s="269">
        <f t="shared" si="20"/>
        <v>4.3767544259520647E-2</v>
      </c>
      <c r="N120" s="269">
        <f t="shared" si="20"/>
        <v>4.4319655367444123E-2</v>
      </c>
      <c r="O120" s="269">
        <f t="shared" si="20"/>
        <v>4.474589822178425E-2</v>
      </c>
      <c r="P120" s="269">
        <f t="shared" si="20"/>
        <v>4.3939147518343616E-2</v>
      </c>
      <c r="Q120" s="269">
        <f t="shared" si="20"/>
        <v>4.3551920058258205E-2</v>
      </c>
      <c r="R120" s="269">
        <f t="shared" si="20"/>
        <v>4.3475729672096314E-2</v>
      </c>
      <c r="S120" s="269">
        <f t="shared" si="20"/>
        <v>4.407182693000937E-2</v>
      </c>
      <c r="T120" s="269">
        <f t="shared" si="20"/>
        <v>4.3810485761815336E-2</v>
      </c>
      <c r="U120" s="269">
        <f t="shared" si="20"/>
        <v>4.4150608042112807E-2</v>
      </c>
      <c r="V120" s="269">
        <f t="shared" si="20"/>
        <v>4.359648584368446E-2</v>
      </c>
      <c r="W120" s="269">
        <f t="shared" si="20"/>
        <v>4.2568024471966642E-2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1.0941923794291512E-3</v>
      </c>
      <c r="C121" s="269">
        <f t="shared" si="21"/>
        <v>1.0976102381939283E-3</v>
      </c>
      <c r="D121" s="269">
        <f t="shared" si="21"/>
        <v>1.0477062948853299E-3</v>
      </c>
      <c r="E121" s="269">
        <f t="shared" si="21"/>
        <v>1.0756212757433723E-3</v>
      </c>
      <c r="F121" s="269">
        <f t="shared" si="21"/>
        <v>1.0848337121931297E-3</v>
      </c>
      <c r="G121" s="269">
        <f t="shared" si="21"/>
        <v>1.0679621855349476E-3</v>
      </c>
      <c r="H121" s="269">
        <f t="shared" si="21"/>
        <v>1.0756865655243727E-3</v>
      </c>
      <c r="I121" s="269">
        <f t="shared" si="21"/>
        <v>1.0885287563506367E-3</v>
      </c>
      <c r="J121" s="269">
        <f t="shared" si="21"/>
        <v>1.0736480414731352E-3</v>
      </c>
      <c r="K121" s="269">
        <f t="shared" si="21"/>
        <v>1.0804144365959365E-3</v>
      </c>
      <c r="L121" s="269">
        <f t="shared" si="21"/>
        <v>1.0875751180201422E-3</v>
      </c>
      <c r="M121" s="269">
        <f t="shared" si="21"/>
        <v>1.0941886064880161E-3</v>
      </c>
      <c r="N121" s="269">
        <f t="shared" si="21"/>
        <v>1.1079913841861031E-3</v>
      </c>
      <c r="O121" s="269">
        <f t="shared" si="21"/>
        <v>1.1186474555446068E-3</v>
      </c>
      <c r="P121" s="269">
        <f t="shared" si="21"/>
        <v>1.09847868795859E-3</v>
      </c>
      <c r="Q121" s="269">
        <f t="shared" si="21"/>
        <v>1.0887980014564552E-3</v>
      </c>
      <c r="R121" s="269">
        <f t="shared" si="21"/>
        <v>1.0868932418024088E-3</v>
      </c>
      <c r="S121" s="269">
        <f t="shared" si="21"/>
        <v>1.1017956732502345E-3</v>
      </c>
      <c r="T121" s="269">
        <f t="shared" si="21"/>
        <v>1.0952621440453831E-3</v>
      </c>
      <c r="U121" s="269">
        <f t="shared" si="21"/>
        <v>1.1037652010528211E-3</v>
      </c>
      <c r="V121" s="269">
        <f t="shared" si="21"/>
        <v>1.0899121460921117E-3</v>
      </c>
      <c r="W121" s="269">
        <f t="shared" si="21"/>
        <v>1.064200611799166E-3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1.6225899431194504E-3</v>
      </c>
      <c r="C122" s="270">
        <f t="shared" si="22"/>
        <v>1.6056383247205009E-3</v>
      </c>
      <c r="D122" s="270">
        <f t="shared" si="22"/>
        <v>1.6156256015347208E-3</v>
      </c>
      <c r="E122" s="270">
        <f t="shared" si="22"/>
        <v>1.5875889807249236E-3</v>
      </c>
      <c r="F122" s="270">
        <f t="shared" si="22"/>
        <v>1.5949108202976039E-3</v>
      </c>
      <c r="G122" s="270">
        <f t="shared" si="22"/>
        <v>1.5829069825780086E-3</v>
      </c>
      <c r="H122" s="270">
        <f t="shared" si="22"/>
        <v>1.5896371270465275E-3</v>
      </c>
      <c r="I122" s="270">
        <f t="shared" si="22"/>
        <v>1.6009769235213861E-3</v>
      </c>
      <c r="J122" s="270">
        <f t="shared" si="22"/>
        <v>1.588980194351838E-3</v>
      </c>
      <c r="K122" s="270">
        <f t="shared" si="22"/>
        <v>1.5921181716787927E-3</v>
      </c>
      <c r="L122" s="270">
        <f t="shared" si="22"/>
        <v>1.6033270382439925E-3</v>
      </c>
      <c r="M122" s="270">
        <f t="shared" si="22"/>
        <v>1.6206032873756439E-3</v>
      </c>
      <c r="N122" s="270">
        <f t="shared" si="22"/>
        <v>1.6260536807963849E-3</v>
      </c>
      <c r="O122" s="270">
        <f t="shared" si="22"/>
        <v>1.6466445247609481E-3</v>
      </c>
      <c r="P122" s="270">
        <f t="shared" si="22"/>
        <v>1.6183488736816137E-3</v>
      </c>
      <c r="Q122" s="270">
        <f t="shared" si="22"/>
        <v>1.6027155357467284E-3</v>
      </c>
      <c r="R122" s="270">
        <f t="shared" si="22"/>
        <v>1.5979906761452629E-3</v>
      </c>
      <c r="S122" s="270">
        <f t="shared" si="22"/>
        <v>1.6143039051939017E-3</v>
      </c>
      <c r="T122" s="270">
        <f t="shared" si="22"/>
        <v>1.6029388106333486E-3</v>
      </c>
      <c r="U122" s="270">
        <f t="shared" si="22"/>
        <v>1.7942878554992948E-3</v>
      </c>
      <c r="V122" s="270">
        <f t="shared" si="22"/>
        <v>1.8505790464179285E-3</v>
      </c>
      <c r="W122" s="270">
        <f t="shared" si="22"/>
        <v>1.909783826669871E-3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0.17665148110941695</v>
      </c>
      <c r="C123" s="271">
        <f t="shared" si="23"/>
        <v>0.17644701588003295</v>
      </c>
      <c r="D123" s="271">
        <f t="shared" si="23"/>
        <v>0.19045677841134934</v>
      </c>
      <c r="E123" s="271">
        <f t="shared" si="23"/>
        <v>0.18631373907810586</v>
      </c>
      <c r="F123" s="271">
        <f t="shared" si="23"/>
        <v>0.18231367731825393</v>
      </c>
      <c r="G123" s="271">
        <f t="shared" si="23"/>
        <v>0.19054555366343759</v>
      </c>
      <c r="H123" s="271">
        <f t="shared" si="23"/>
        <v>0.18798855000963724</v>
      </c>
      <c r="I123" s="271">
        <f t="shared" si="23"/>
        <v>0.18200478708419021</v>
      </c>
      <c r="J123" s="271">
        <f t="shared" si="23"/>
        <v>0.1882288539213923</v>
      </c>
      <c r="K123" s="271">
        <f t="shared" si="23"/>
        <v>0.18603660133306532</v>
      </c>
      <c r="L123" s="271">
        <f t="shared" si="23"/>
        <v>0.18118091496784017</v>
      </c>
      <c r="M123" s="271">
        <f t="shared" si="23"/>
        <v>0.17587705716929911</v>
      </c>
      <c r="N123" s="271">
        <f t="shared" si="23"/>
        <v>0.171130460577162</v>
      </c>
      <c r="O123" s="271">
        <f t="shared" si="23"/>
        <v>0.16421865818050305</v>
      </c>
      <c r="P123" s="271">
        <f t="shared" si="23"/>
        <v>0.17504859246773999</v>
      </c>
      <c r="Q123" s="271">
        <f t="shared" si="23"/>
        <v>0.18040620273506633</v>
      </c>
      <c r="R123" s="271">
        <f t="shared" si="23"/>
        <v>0.18206398680017916</v>
      </c>
      <c r="S123" s="271">
        <f t="shared" si="23"/>
        <v>0.17459043988345629</v>
      </c>
      <c r="T123" s="271">
        <f t="shared" si="23"/>
        <v>0.17763337350575306</v>
      </c>
      <c r="U123" s="271">
        <f t="shared" si="23"/>
        <v>0.17222673745335479</v>
      </c>
      <c r="V123" s="271">
        <f t="shared" si="23"/>
        <v>0.17592644237203983</v>
      </c>
      <c r="W123" s="271">
        <f t="shared" si="23"/>
        <v>0.18749439401850626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0.32506519809612638</v>
      </c>
      <c r="C124" s="271">
        <f t="shared" si="24"/>
        <v>0.32608058346831886</v>
      </c>
      <c r="D124" s="271">
        <f t="shared" si="24"/>
        <v>0.31125500478365425</v>
      </c>
      <c r="E124" s="271">
        <f t="shared" si="24"/>
        <v>0.31954805174053685</v>
      </c>
      <c r="F124" s="271">
        <f t="shared" si="24"/>
        <v>0.322284903628548</v>
      </c>
      <c r="G124" s="271">
        <f t="shared" si="24"/>
        <v>0.31727267153990291</v>
      </c>
      <c r="H124" s="271">
        <f t="shared" si="24"/>
        <v>0.31956744817940219</v>
      </c>
      <c r="I124" s="271">
        <f t="shared" si="24"/>
        <v>0.3233826358771138</v>
      </c>
      <c r="J124" s="271">
        <f t="shared" si="24"/>
        <v>0.31896183874819334</v>
      </c>
      <c r="K124" s="271">
        <f t="shared" si="24"/>
        <v>0.32097201503194472</v>
      </c>
      <c r="L124" s="271">
        <f t="shared" si="24"/>
        <v>0.32309932680035347</v>
      </c>
      <c r="M124" s="271">
        <f t="shared" si="24"/>
        <v>0.3250640772220641</v>
      </c>
      <c r="N124" s="271">
        <f t="shared" si="24"/>
        <v>0.32916463828523468</v>
      </c>
      <c r="O124" s="271">
        <f t="shared" si="24"/>
        <v>0.33233036856466308</v>
      </c>
      <c r="P124" s="271">
        <f t="shared" si="24"/>
        <v>0.32633858452927839</v>
      </c>
      <c r="Q124" s="271">
        <f t="shared" si="24"/>
        <v>0.32346262383472024</v>
      </c>
      <c r="R124" s="271">
        <f t="shared" si="24"/>
        <v>0.32289675343943286</v>
      </c>
      <c r="S124" s="271">
        <f t="shared" si="24"/>
        <v>0.32732400217719948</v>
      </c>
      <c r="T124" s="271">
        <f t="shared" si="24"/>
        <v>0.32538300623793875</v>
      </c>
      <c r="U124" s="271">
        <f t="shared" si="24"/>
        <v>0.3279091140435767</v>
      </c>
      <c r="V124" s="271">
        <f t="shared" si="24"/>
        <v>0.32379361649515759</v>
      </c>
      <c r="W124" s="271">
        <f t="shared" si="24"/>
        <v>0.3161551745306358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0.3296017316024123</v>
      </c>
      <c r="C125" s="271">
        <f t="shared" si="25"/>
        <v>0.32615829673986441</v>
      </c>
      <c r="D125" s="271">
        <f t="shared" si="25"/>
        <v>0.32818704327925891</v>
      </c>
      <c r="E125" s="271">
        <f t="shared" si="25"/>
        <v>0.32249187746957575</v>
      </c>
      <c r="F125" s="271">
        <f t="shared" si="25"/>
        <v>0.32484459282694167</v>
      </c>
      <c r="G125" s="271">
        <f t="shared" si="25"/>
        <v>0.32187163830490795</v>
      </c>
      <c r="H125" s="271">
        <f t="shared" si="25"/>
        <v>0.32290792378925026</v>
      </c>
      <c r="I125" s="271">
        <f t="shared" si="25"/>
        <v>0.32521141184547886</v>
      </c>
      <c r="J125" s="271">
        <f t="shared" si="25"/>
        <v>0.32277447901188422</v>
      </c>
      <c r="K125" s="271">
        <f t="shared" si="25"/>
        <v>0.32341190608646903</v>
      </c>
      <c r="L125" s="271">
        <f t="shared" si="25"/>
        <v>0.32568879794374733</v>
      </c>
      <c r="M125" s="271">
        <f t="shared" si="25"/>
        <v>0.32919817605467022</v>
      </c>
      <c r="N125" s="271">
        <f t="shared" si="25"/>
        <v>0.33030533138803625</v>
      </c>
      <c r="O125" s="271">
        <f t="shared" si="25"/>
        <v>0.33448801343574291</v>
      </c>
      <c r="P125" s="271">
        <f t="shared" si="25"/>
        <v>0.3287402300033887</v>
      </c>
      <c r="Q125" s="271">
        <f t="shared" si="25"/>
        <v>0.32556458154339785</v>
      </c>
      <c r="R125" s="271">
        <f t="shared" si="25"/>
        <v>0.32460480614677023</v>
      </c>
      <c r="S125" s="271">
        <f t="shared" si="25"/>
        <v>0.32791856299905386</v>
      </c>
      <c r="T125" s="271">
        <f t="shared" si="25"/>
        <v>0.32560993606415367</v>
      </c>
      <c r="U125" s="271">
        <f t="shared" si="25"/>
        <v>0.32847375584913457</v>
      </c>
      <c r="V125" s="271">
        <f t="shared" si="25"/>
        <v>0.32809715261655253</v>
      </c>
      <c r="W125" s="271">
        <f t="shared" si="25"/>
        <v>0.32263025885751095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0.16871745006503816</v>
      </c>
      <c r="C126" s="272">
        <f t="shared" si="26"/>
        <v>0.12932127399628723</v>
      </c>
      <c r="D126" s="272">
        <f t="shared" si="26"/>
        <v>0.2122910099381739</v>
      </c>
      <c r="E126" s="272">
        <f t="shared" si="26"/>
        <v>0.14548394472634879</v>
      </c>
      <c r="F126" s="272">
        <f t="shared" si="26"/>
        <v>0.1385007764537308</v>
      </c>
      <c r="G126" s="272">
        <f t="shared" si="26"/>
        <v>0.14768532192505296</v>
      </c>
      <c r="H126" s="272">
        <f t="shared" si="26"/>
        <v>0.14510380558108604</v>
      </c>
      <c r="I126" s="272">
        <f t="shared" si="26"/>
        <v>0.13854943474505985</v>
      </c>
      <c r="J126" s="272">
        <f t="shared" si="26"/>
        <v>0.14230562503366537</v>
      </c>
      <c r="K126" s="272">
        <f t="shared" si="26"/>
        <v>0.14880154907680029</v>
      </c>
      <c r="L126" s="272">
        <f t="shared" si="26"/>
        <v>0.14783807953148551</v>
      </c>
      <c r="M126" s="272">
        <f t="shared" si="26"/>
        <v>0.16179272856028593</v>
      </c>
      <c r="N126" s="272">
        <f t="shared" si="26"/>
        <v>0.14739295143478925</v>
      </c>
      <c r="O126" s="272">
        <f t="shared" si="26"/>
        <v>0.17202914483185833</v>
      </c>
      <c r="P126" s="272">
        <f t="shared" si="26"/>
        <v>0.15492247846543597</v>
      </c>
      <c r="Q126" s="272">
        <f t="shared" si="26"/>
        <v>0.14617781484689801</v>
      </c>
      <c r="R126" s="272">
        <f t="shared" si="26"/>
        <v>0.14302863714578679</v>
      </c>
      <c r="S126" s="272">
        <f t="shared" si="26"/>
        <v>0.14138198028179452</v>
      </c>
      <c r="T126" s="272">
        <f t="shared" si="26"/>
        <v>0.14099573795878337</v>
      </c>
      <c r="U126" s="272">
        <f t="shared" si="26"/>
        <v>0.14452586937672959</v>
      </c>
      <c r="V126" s="272">
        <f t="shared" si="26"/>
        <v>0.17831176494989484</v>
      </c>
      <c r="W126" s="272">
        <f t="shared" si="26"/>
        <v>0.17582185050080698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0.16088428153737414</v>
      </c>
      <c r="C127" s="272">
        <f t="shared" si="27"/>
        <v>0.19683702274357717</v>
      </c>
      <c r="D127" s="272">
        <f t="shared" si="27"/>
        <v>0.11589603334108491</v>
      </c>
      <c r="E127" s="272">
        <f t="shared" si="27"/>
        <v>0.17700793274322699</v>
      </c>
      <c r="F127" s="272">
        <f t="shared" si="27"/>
        <v>0.18634381637321079</v>
      </c>
      <c r="G127" s="272">
        <f t="shared" si="27"/>
        <v>0.17418631637985493</v>
      </c>
      <c r="H127" s="272">
        <f t="shared" si="27"/>
        <v>0.17780411820816425</v>
      </c>
      <c r="I127" s="272">
        <f t="shared" si="27"/>
        <v>0.18666197710041907</v>
      </c>
      <c r="J127" s="272">
        <f t="shared" si="27"/>
        <v>0.18046885397821888</v>
      </c>
      <c r="K127" s="272">
        <f t="shared" si="27"/>
        <v>0.17461035700966879</v>
      </c>
      <c r="L127" s="272">
        <f t="shared" si="27"/>
        <v>0.17785071841226183</v>
      </c>
      <c r="M127" s="272">
        <f t="shared" si="27"/>
        <v>0.16740544749438427</v>
      </c>
      <c r="N127" s="272">
        <f t="shared" si="27"/>
        <v>0.18291237995324694</v>
      </c>
      <c r="O127" s="272">
        <f t="shared" si="27"/>
        <v>0.1624588686038845</v>
      </c>
      <c r="P127" s="272">
        <f t="shared" si="27"/>
        <v>0.17381775153795276</v>
      </c>
      <c r="Q127" s="272">
        <f t="shared" si="27"/>
        <v>0.17938676669649983</v>
      </c>
      <c r="R127" s="272">
        <f t="shared" si="27"/>
        <v>0.18157616900098358</v>
      </c>
      <c r="S127" s="272">
        <f t="shared" si="27"/>
        <v>0.18653658271725923</v>
      </c>
      <c r="T127" s="272">
        <f t="shared" si="27"/>
        <v>0.18461419810537028</v>
      </c>
      <c r="U127" s="272">
        <f t="shared" si="27"/>
        <v>0.18394788647240506</v>
      </c>
      <c r="V127" s="272">
        <f t="shared" si="27"/>
        <v>0.14978538766665767</v>
      </c>
      <c r="W127" s="272">
        <f t="shared" si="27"/>
        <v>0.14680840835670397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0.11807704140606619</v>
      </c>
      <c r="C128" s="271">
        <f t="shared" si="28"/>
        <v>0.12057350593476364</v>
      </c>
      <c r="D128" s="271">
        <f t="shared" si="28"/>
        <v>0.12158455817819108</v>
      </c>
      <c r="E128" s="271">
        <f t="shared" si="28"/>
        <v>0.12190812774429306</v>
      </c>
      <c r="F128" s="271">
        <f t="shared" si="28"/>
        <v>0.1203989020308539</v>
      </c>
      <c r="G128" s="271">
        <f t="shared" si="28"/>
        <v>0.12091947674733193</v>
      </c>
      <c r="H128" s="271">
        <f t="shared" si="28"/>
        <v>0.11979290318483898</v>
      </c>
      <c r="I128" s="271">
        <f t="shared" si="28"/>
        <v>0.11907176477060064</v>
      </c>
      <c r="J128" s="271">
        <f t="shared" si="28"/>
        <v>0.12038356575575138</v>
      </c>
      <c r="K128" s="271">
        <f t="shared" si="28"/>
        <v>0.11962217663469298</v>
      </c>
      <c r="L128" s="271">
        <f t="shared" si="28"/>
        <v>0.11974189975055889</v>
      </c>
      <c r="M128" s="271">
        <f t="shared" si="28"/>
        <v>0.11925829732094548</v>
      </c>
      <c r="N128" s="271">
        <f t="shared" si="28"/>
        <v>0.11817384027979444</v>
      </c>
      <c r="O128" s="271">
        <f t="shared" si="28"/>
        <v>0.11723961622511052</v>
      </c>
      <c r="P128" s="271">
        <f t="shared" si="28"/>
        <v>0.11908040797386552</v>
      </c>
      <c r="Q128" s="271">
        <f t="shared" si="28"/>
        <v>0.1202233999875318</v>
      </c>
      <c r="R128" s="271">
        <f t="shared" si="28"/>
        <v>0.1201812538987948</v>
      </c>
      <c r="S128" s="271">
        <f t="shared" si="28"/>
        <v>0.11923036871482737</v>
      </c>
      <c r="T128" s="271">
        <f t="shared" si="28"/>
        <v>0.12074089909937233</v>
      </c>
      <c r="U128" s="271">
        <f t="shared" si="28"/>
        <v>0.12018561578132997</v>
      </c>
      <c r="V128" s="271">
        <f t="shared" si="28"/>
        <v>0.12154185797775253</v>
      </c>
      <c r="W128" s="271">
        <f t="shared" si="28"/>
        <v>0.12417102435190566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3.5516697930879151E-2</v>
      </c>
      <c r="C129" s="272">
        <f t="shared" si="29"/>
        <v>2.7223411821314457E-2</v>
      </c>
      <c r="D129" s="272">
        <f t="shared" si="29"/>
        <v>4.4689364796047334E-2</v>
      </c>
      <c r="E129" s="272">
        <f t="shared" si="29"/>
        <v>3.0625814440928337E-2</v>
      </c>
      <c r="F129" s="272">
        <f t="shared" si="29"/>
        <v>2.8250454147903413E-2</v>
      </c>
      <c r="G129" s="272">
        <f t="shared" si="29"/>
        <v>3.0775228949792208E-2</v>
      </c>
      <c r="H129" s="272">
        <f t="shared" si="29"/>
        <v>3.0545791377583134E-2</v>
      </c>
      <c r="I129" s="272">
        <f t="shared" si="29"/>
        <v>2.9166031257806712E-2</v>
      </c>
      <c r="J129" s="272">
        <f t="shared" si="29"/>
        <v>2.9956746597564865E-2</v>
      </c>
      <c r="K129" s="272">
        <f t="shared" si="29"/>
        <v>3.1324203087293806E-2</v>
      </c>
      <c r="L129" s="272">
        <f t="shared" si="29"/>
        <v>3.112138318459047E-2</v>
      </c>
      <c r="M129" s="272">
        <f t="shared" si="29"/>
        <v>3.4058975319229079E-2</v>
      </c>
      <c r="N129" s="272">
        <f t="shared" si="29"/>
        <v>3.1027679301887077E-2</v>
      </c>
      <c r="O129" s="272">
        <f t="shared" si="29"/>
        <v>3.6213842551231605E-2</v>
      </c>
      <c r="P129" s="272">
        <f t="shared" si="29"/>
        <v>3.2612719480047569E-2</v>
      </c>
      <c r="Q129" s="272">
        <f t="shared" si="29"/>
        <v>3.0771880988670199E-2</v>
      </c>
      <c r="R129" s="272">
        <f t="shared" si="29"/>
        <v>3.0108947823796563E-2</v>
      </c>
      <c r="S129" s="272">
        <f t="shared" si="29"/>
        <v>2.9762310209183008E-2</v>
      </c>
      <c r="T129" s="272">
        <f t="shared" si="29"/>
        <v>2.9681002366341493E-2</v>
      </c>
      <c r="U129" s="272">
        <f t="shared" si="29"/>
        <v>3.0424130069961797E-2</v>
      </c>
      <c r="V129" s="272">
        <f t="shared" si="29"/>
        <v>3.7536396447469082E-2</v>
      </c>
      <c r="W129" s="272">
        <f t="shared" si="29"/>
        <v>3.6855654489786428E-2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4.8692605271540963E-2</v>
      </c>
      <c r="C130" s="272">
        <f t="shared" si="30"/>
        <v>5.1913947018395919E-2</v>
      </c>
      <c r="D130" s="272">
        <f t="shared" si="30"/>
        <v>5.2497927977909281E-2</v>
      </c>
      <c r="E130" s="272">
        <f t="shared" si="30"/>
        <v>5.4020386477259166E-2</v>
      </c>
      <c r="F130" s="272">
        <f t="shared" si="30"/>
        <v>5.2198067666964484E-2</v>
      </c>
      <c r="G130" s="272">
        <f t="shared" si="30"/>
        <v>5.3231944906459064E-2</v>
      </c>
      <c r="H130" s="272">
        <f t="shared" si="30"/>
        <v>5.1817580037830969E-2</v>
      </c>
      <c r="I130" s="272">
        <f t="shared" si="30"/>
        <v>5.0611534523296114E-2</v>
      </c>
      <c r="J130" s="272">
        <f t="shared" si="30"/>
        <v>5.2436334058953982E-2</v>
      </c>
      <c r="K130" s="272">
        <f t="shared" si="30"/>
        <v>5.1540760211583839E-2</v>
      </c>
      <c r="L130" s="272">
        <f t="shared" si="30"/>
        <v>5.1181174991026618E-2</v>
      </c>
      <c r="M130" s="272">
        <f t="shared" si="30"/>
        <v>4.995881363491899E-2</v>
      </c>
      <c r="N130" s="272">
        <f t="shared" si="30"/>
        <v>4.8641289406452348E-2</v>
      </c>
      <c r="O130" s="272">
        <f t="shared" si="30"/>
        <v>4.6826569263355267E-2</v>
      </c>
      <c r="P130" s="272">
        <f t="shared" si="30"/>
        <v>4.9877326477213824E-2</v>
      </c>
      <c r="Q130" s="272">
        <f t="shared" si="30"/>
        <v>5.1688824013247092E-2</v>
      </c>
      <c r="R130" s="272">
        <f t="shared" si="30"/>
        <v>5.1848720172246572E-2</v>
      </c>
      <c r="S130" s="272">
        <f t="shared" si="30"/>
        <v>5.0200256278468434E-2</v>
      </c>
      <c r="T130" s="272">
        <f t="shared" si="30"/>
        <v>5.219677554827884E-2</v>
      </c>
      <c r="U130" s="272">
        <f t="shared" si="30"/>
        <v>5.1038629739175591E-2</v>
      </c>
      <c r="V130" s="272">
        <f t="shared" si="30"/>
        <v>5.2474150654226601E-2</v>
      </c>
      <c r="W130" s="272">
        <f t="shared" si="30"/>
        <v>5.6293193758412477E-2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3.3867738203646074E-2</v>
      </c>
      <c r="C131" s="273">
        <f t="shared" si="31"/>
        <v>4.1436147095053256E-2</v>
      </c>
      <c r="D131" s="273">
        <f t="shared" si="31"/>
        <v>2.4397265404234477E-2</v>
      </c>
      <c r="E131" s="273">
        <f t="shared" si="31"/>
        <v>3.7261926826105546E-2</v>
      </c>
      <c r="F131" s="273">
        <f t="shared" si="31"/>
        <v>3.9950380215986007E-2</v>
      </c>
      <c r="G131" s="273">
        <f t="shared" si="31"/>
        <v>3.6912302891080662E-2</v>
      </c>
      <c r="H131" s="273">
        <f t="shared" si="31"/>
        <v>3.7429531769424887E-2</v>
      </c>
      <c r="I131" s="273">
        <f t="shared" si="31"/>
        <v>3.9294198989497812E-2</v>
      </c>
      <c r="J131" s="273">
        <f t="shared" si="31"/>
        <v>3.7990485099232529E-2</v>
      </c>
      <c r="K131" s="273">
        <f t="shared" si="31"/>
        <v>3.6757213335815324E-2</v>
      </c>
      <c r="L131" s="273">
        <f t="shared" si="31"/>
        <v>3.7439341574941803E-2</v>
      </c>
      <c r="M131" s="273">
        <f t="shared" si="31"/>
        <v>3.5240508366797409E-2</v>
      </c>
      <c r="N131" s="273">
        <f t="shared" si="31"/>
        <v>3.8504871571455011E-2</v>
      </c>
      <c r="O131" s="273">
        <f t="shared" si="31"/>
        <v>3.4199204410523647E-2</v>
      </c>
      <c r="P131" s="273">
        <f t="shared" si="31"/>
        <v>3.6590362016604115E-2</v>
      </c>
      <c r="Q131" s="273">
        <f t="shared" si="31"/>
        <v>3.7762694985614499E-2</v>
      </c>
      <c r="R131" s="273">
        <f t="shared" si="31"/>
        <v>3.8223585902751669E-2</v>
      </c>
      <c r="S131" s="273">
        <f t="shared" si="31"/>
        <v>3.9267802227175935E-2</v>
      </c>
      <c r="T131" s="273">
        <f t="shared" si="31"/>
        <v>3.8863121184751992E-2</v>
      </c>
      <c r="U131" s="273">
        <f t="shared" si="31"/>
        <v>3.8722855972192577E-2</v>
      </c>
      <c r="V131" s="273">
        <f t="shared" si="31"/>
        <v>3.1531310876056838E-2</v>
      </c>
      <c r="W131" s="273">
        <f t="shared" si="31"/>
        <v>3.1022176103706757E-2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253.4133480989546</v>
      </c>
      <c r="C136" s="274">
        <f t="shared" si="32"/>
        <v>250.80762573586654</v>
      </c>
      <c r="D136" s="274">
        <f t="shared" si="32"/>
        <v>237.01269767778123</v>
      </c>
      <c r="E136" s="274">
        <f t="shared" si="32"/>
        <v>244.41109245538931</v>
      </c>
      <c r="F136" s="274">
        <f t="shared" si="32"/>
        <v>253.48438834249774</v>
      </c>
      <c r="G136" s="274">
        <f t="shared" si="32"/>
        <v>241.63863990073858</v>
      </c>
      <c r="H136" s="274">
        <f t="shared" si="32"/>
        <v>232.55285916274451</v>
      </c>
      <c r="I136" s="274">
        <f t="shared" si="32"/>
        <v>231.8584162343848</v>
      </c>
      <c r="J136" s="274">
        <f t="shared" si="32"/>
        <v>248.20341858620043</v>
      </c>
      <c r="K136" s="274">
        <f t="shared" si="32"/>
        <v>236.94216535700605</v>
      </c>
      <c r="L136" s="274">
        <f t="shared" si="32"/>
        <v>229.9847442188387</v>
      </c>
      <c r="M136" s="274">
        <f t="shared" si="32"/>
        <v>252.25974897316013</v>
      </c>
      <c r="N136" s="274">
        <f t="shared" si="32"/>
        <v>246.30664228415114</v>
      </c>
      <c r="O136" s="274">
        <f t="shared" si="32"/>
        <v>242.86490331265492</v>
      </c>
      <c r="P136" s="274">
        <f t="shared" si="32"/>
        <v>234.26838751146229</v>
      </c>
      <c r="Q136" s="274">
        <f t="shared" si="32"/>
        <v>227.35953561495884</v>
      </c>
      <c r="R136" s="274">
        <f t="shared" si="32"/>
        <v>212.88393207263238</v>
      </c>
      <c r="S136" s="274">
        <f t="shared" si="32"/>
        <v>220.17463127884315</v>
      </c>
      <c r="T136" s="274">
        <f t="shared" si="32"/>
        <v>222.27757667446446</v>
      </c>
      <c r="U136" s="274">
        <f t="shared" si="32"/>
        <v>236.02838110829498</v>
      </c>
      <c r="V136" s="274">
        <f t="shared" si="32"/>
        <v>224.55029641618455</v>
      </c>
      <c r="W136" s="274">
        <f t="shared" si="32"/>
        <v>191.46671799106753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0.50655955145886822</v>
      </c>
      <c r="C137" s="275">
        <f>IF(C$6=0,0,C$6/ISI!C$8*1000)</f>
        <v>0.50096009585274759</v>
      </c>
      <c r="D137" s="275">
        <f>IF(D$6=0,0,D$6/ISI!D$8*1000)</f>
        <v>0.42528535464194545</v>
      </c>
      <c r="E137" s="275">
        <f>IF(E$6=0,0,E$6/ISI!E$8*1000)</f>
        <v>0.4621274979128337</v>
      </c>
      <c r="F137" s="275">
        <f>IF(F$6=0,0,F$6/ISI!F$8*1000)</f>
        <v>0.49038955566594755</v>
      </c>
      <c r="G137" s="275">
        <f>IF(G$6=0,0,G$6/ISI!G$8*1000)</f>
        <v>0.4485828768845751</v>
      </c>
      <c r="H137" s="275">
        <f>IF(H$6=0,0,H$6/ISI!H$8*1000)</f>
        <v>0.4383906327456038</v>
      </c>
      <c r="I137" s="275">
        <f>IF(I$6=0,0,I$6/ISI!I$8*1000)</f>
        <v>0.45102311800369532</v>
      </c>
      <c r="J137" s="275">
        <f>IF(J$6=0,0,J$6/ISI!J$8*1000)</f>
        <v>0.45869519744538695</v>
      </c>
      <c r="K137" s="275">
        <f>IF(K$6=0,0,K$6/ISI!K$8*1000)</f>
        <v>0.45324902012069113</v>
      </c>
      <c r="L137" s="275">
        <f>IF(L$6=0,0,L$6/ISI!L$8*1000)</f>
        <v>0.44925869414331571</v>
      </c>
      <c r="M137" s="275">
        <f>IF(M$6=0,0,M$6/ISI!M$8*1000)</f>
        <v>0.50550264220060137</v>
      </c>
      <c r="N137" s="275">
        <f>IF(N$6=0,0,N$6/ISI!N$8*1000)</f>
        <v>0.50879378392756835</v>
      </c>
      <c r="O137" s="275">
        <f>IF(O$6=0,0,O$6/ISI!O$8*1000)</f>
        <v>0.51939467150929253</v>
      </c>
      <c r="P137" s="275">
        <f>IF(P$6=0,0,P$6/ISI!P$8*1000)</f>
        <v>0.47374594913653384</v>
      </c>
      <c r="Q137" s="275">
        <f>IF(Q$6=0,0,Q$6/ISI!Q$8*1000)</f>
        <v>0.44718120752386786</v>
      </c>
      <c r="R137" s="275">
        <f>IF(R$6=0,0,R$6/ISI!R$8*1000)</f>
        <v>0.41469315735815809</v>
      </c>
      <c r="S137" s="275">
        <f>IF(S$6=0,0,S$6/ISI!S$8*1000)</f>
        <v>0.44690220999215008</v>
      </c>
      <c r="T137" s="275">
        <f>IF(T$6=0,0,T$6/ISI!T$8*1000)</f>
        <v>0.44412386186437869</v>
      </c>
      <c r="U137" s="275">
        <f>IF(U$6=0,0,U$6/ISI!U$8*1000)</f>
        <v>0.48314075723045241</v>
      </c>
      <c r="V137" s="275">
        <f>IF(V$6=0,0,V$6/ISI!V$8*1000)</f>
        <v>0.44556556902863992</v>
      </c>
      <c r="W137" s="275">
        <f>IF(W$6=0,0,W$6/ISI!W$8*1000)</f>
        <v>0.35640331362064048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0.2701650941113965</v>
      </c>
      <c r="C138" s="276">
        <f>IF(C$7=0,0,C$7/ISI!C$8*1000)</f>
        <v>0.26717871778813207</v>
      </c>
      <c r="D138" s="276">
        <f>IF(D$7=0,0,D$7/ISI!D$8*1000)</f>
        <v>0.22681885580903763</v>
      </c>
      <c r="E138" s="276">
        <f>IF(E$7=0,0,E$7/ISI!E$8*1000)</f>
        <v>0.24646799888684481</v>
      </c>
      <c r="F138" s="276">
        <f>IF(F$7=0,0,F$7/ISI!F$8*1000)</f>
        <v>0.26154109635517209</v>
      </c>
      <c r="G138" s="276">
        <f>IF(G$7=0,0,G$7/ISI!G$8*1000)</f>
        <v>0.23924420100510677</v>
      </c>
      <c r="H138" s="276">
        <f>IF(H$7=0,0,H$7/ISI!H$8*1000)</f>
        <v>0.23380833746432209</v>
      </c>
      <c r="I138" s="276">
        <f>IF(I$7=0,0,I$7/ISI!I$8*1000)</f>
        <v>0.24054566293530411</v>
      </c>
      <c r="J138" s="276">
        <f>IF(J$7=0,0,J$7/ISI!J$8*1000)</f>
        <v>0.24463743863753973</v>
      </c>
      <c r="K138" s="276">
        <f>IF(K$7=0,0,K$7/ISI!K$8*1000)</f>
        <v>0.24173281073103528</v>
      </c>
      <c r="L138" s="276">
        <f>IF(L$7=0,0,L$7/ISI!L$8*1000)</f>
        <v>0.23960463687643502</v>
      </c>
      <c r="M138" s="276">
        <f>IF(M$7=0,0,M$7/ISI!M$8*1000)</f>
        <v>0.26960140917365399</v>
      </c>
      <c r="N138" s="276">
        <f>IF(N$7=0,0,N$7/ISI!N$8*1000)</f>
        <v>0.27135668476136976</v>
      </c>
      <c r="O138" s="276">
        <f>IF(O$7=0,0,O$7/ISI!O$8*1000)</f>
        <v>0.27701049147162266</v>
      </c>
      <c r="P138" s="276">
        <f>IF(P$7=0,0,P$7/ISI!P$8*1000)</f>
        <v>0.25266450620615155</v>
      </c>
      <c r="Q138" s="276">
        <f>IF(Q$7=0,0,Q$7/ISI!Q$8*1000)</f>
        <v>0.23849664401272944</v>
      </c>
      <c r="R138" s="276">
        <f>IF(R$7=0,0,R$7/ISI!R$8*1000)</f>
        <v>0.22116968392435105</v>
      </c>
      <c r="S138" s="276">
        <f>IF(S$7=0,0,S$7/ISI!S$8*1000)</f>
        <v>0.23834784532914671</v>
      </c>
      <c r="T138" s="276">
        <f>IF(T$7=0,0,T$7/ISI!T$8*1000)</f>
        <v>0.23686605966100208</v>
      </c>
      <c r="U138" s="276">
        <f>IF(U$7=0,0,U$7/ISI!U$8*1000)</f>
        <v>0.25767507052290806</v>
      </c>
      <c r="V138" s="276">
        <f>IF(V$7=0,0,V$7/ISI!V$8*1000)</f>
        <v>0.23763497014860799</v>
      </c>
      <c r="W138" s="276">
        <f>IF(W$7=0,0,W$7/ISI!W$8*1000)</f>
        <v>0.19008176726434164</v>
      </c>
      <c r="DA138" s="77"/>
    </row>
    <row r="139" spans="1:105" ht="12" customHeight="1" x14ac:dyDescent="0.25">
      <c r="A139" s="202" t="s">
        <v>94</v>
      </c>
      <c r="B139" s="276">
        <f>IF(B$8=0,0,B$8/ISI!B$8*1000)</f>
        <v>6.7541273527849119</v>
      </c>
      <c r="C139" s="276">
        <f>IF(C$8=0,0,C$8/ISI!C$8*1000)</f>
        <v>6.6794679447033021</v>
      </c>
      <c r="D139" s="276">
        <f>IF(D$8=0,0,D$8/ISI!D$8*1000)</f>
        <v>5.6704713952259409</v>
      </c>
      <c r="E139" s="276">
        <f>IF(E$8=0,0,E$8/ISI!E$8*1000)</f>
        <v>6.1616999721711183</v>
      </c>
      <c r="F139" s="276">
        <f>IF(F$8=0,0,F$8/ISI!F$8*1000)</f>
        <v>6.5385274088793031</v>
      </c>
      <c r="G139" s="276">
        <f>IF(G$8=0,0,G$8/ISI!G$8*1000)</f>
        <v>5.9811050251276692</v>
      </c>
      <c r="H139" s="276">
        <f>IF(H$8=0,0,H$8/ISI!H$8*1000)</f>
        <v>5.8452084366080523</v>
      </c>
      <c r="I139" s="276">
        <f>IF(I$8=0,0,I$8/ISI!I$8*1000)</f>
        <v>6.0136415733826052</v>
      </c>
      <c r="J139" s="276">
        <f>IF(J$8=0,0,J$8/ISI!J$8*1000)</f>
        <v>6.1159359659384922</v>
      </c>
      <c r="K139" s="276">
        <f>IF(K$8=0,0,K$8/ISI!K$8*1000)</f>
        <v>6.0433202682758838</v>
      </c>
      <c r="L139" s="276">
        <f>IF(L$8=0,0,L$8/ISI!L$8*1000)</f>
        <v>5.9901159219108759</v>
      </c>
      <c r="M139" s="276">
        <f>IF(M$8=0,0,M$8/ISI!M$8*1000)</f>
        <v>6.7400352293413546</v>
      </c>
      <c r="N139" s="276">
        <f>IF(N$8=0,0,N$8/ISI!N$8*1000)</f>
        <v>6.7839171190342435</v>
      </c>
      <c r="O139" s="276">
        <f>IF(O$8=0,0,O$8/ISI!O$8*1000)</f>
        <v>6.9252622867905691</v>
      </c>
      <c r="P139" s="276">
        <f>IF(P$8=0,0,P$8/ISI!P$8*1000)</f>
        <v>6.3166126551537864</v>
      </c>
      <c r="Q139" s="276">
        <f>IF(Q$8=0,0,Q$8/ISI!Q$8*1000)</f>
        <v>5.9624161003182383</v>
      </c>
      <c r="R139" s="276">
        <f>IF(R$8=0,0,R$8/ISI!R$8*1000)</f>
        <v>5.5292420981087762</v>
      </c>
      <c r="S139" s="276">
        <f>IF(S$8=0,0,S$8/ISI!S$8*1000)</f>
        <v>5.9586961332286661</v>
      </c>
      <c r="T139" s="276">
        <f>IF(T$8=0,0,T$8/ISI!T$8*1000)</f>
        <v>5.9216514915250515</v>
      </c>
      <c r="U139" s="276">
        <f>IF(U$8=0,0,U$8/ISI!U$8*1000)</f>
        <v>6.4418767630727025</v>
      </c>
      <c r="V139" s="276">
        <f>IF(V$8=0,0,V$8/ISI!V$8*1000)</f>
        <v>5.9408742537151991</v>
      </c>
      <c r="W139" s="276">
        <f>IF(W$8=0,0,W$8/ISI!W$8*1000)</f>
        <v>4.7520441816085413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0.1688531838196228</v>
      </c>
      <c r="C140" s="276">
        <f>IF(C$9=0,0,C$9/ISI!C$8*1000)</f>
        <v>0.16698669861758253</v>
      </c>
      <c r="D140" s="276">
        <f>IF(D$9=0,0,D$9/ISI!D$8*1000)</f>
        <v>0.14176178488064847</v>
      </c>
      <c r="E140" s="276">
        <f>IF(E$9=0,0,E$9/ISI!E$8*1000)</f>
        <v>0.15404249930427794</v>
      </c>
      <c r="F140" s="276">
        <f>IF(F$9=0,0,F$9/ISI!F$8*1000)</f>
        <v>0.1634631852219825</v>
      </c>
      <c r="G140" s="276">
        <f>IF(G$9=0,0,G$9/ISI!G$8*1000)</f>
        <v>0.14952762562819172</v>
      </c>
      <c r="H140" s="276">
        <f>IF(H$9=0,0,H$9/ISI!H$8*1000)</f>
        <v>0.14613021091520129</v>
      </c>
      <c r="I140" s="276">
        <f>IF(I$9=0,0,I$9/ISI!I$8*1000)</f>
        <v>0.15034103933456511</v>
      </c>
      <c r="J140" s="276">
        <f>IF(J$9=0,0,J$9/ISI!J$8*1000)</f>
        <v>0.15289839914846226</v>
      </c>
      <c r="K140" s="276">
        <f>IF(K$9=0,0,K$9/ISI!K$8*1000)</f>
        <v>0.15108300670689712</v>
      </c>
      <c r="L140" s="276">
        <f>IF(L$9=0,0,L$9/ISI!L$8*1000)</f>
        <v>0.14975289804777187</v>
      </c>
      <c r="M140" s="276">
        <f>IF(M$9=0,0,M$9/ISI!M$8*1000)</f>
        <v>0.16850088073353381</v>
      </c>
      <c r="N140" s="276">
        <f>IF(N$9=0,0,N$9/ISI!N$8*1000)</f>
        <v>0.16959792797585602</v>
      </c>
      <c r="O140" s="276">
        <f>IF(O$9=0,0,O$9/ISI!O$8*1000)</f>
        <v>0.17313155716976417</v>
      </c>
      <c r="P140" s="276">
        <f>IF(P$9=0,0,P$9/ISI!P$8*1000)</f>
        <v>0.15791531637884462</v>
      </c>
      <c r="Q140" s="276">
        <f>IF(Q$9=0,0,Q$9/ISI!Q$8*1000)</f>
        <v>0.14906040250795594</v>
      </c>
      <c r="R140" s="276">
        <f>IF(R$9=0,0,R$9/ISI!R$8*1000)</f>
        <v>0.13823105245271938</v>
      </c>
      <c r="S140" s="276">
        <f>IF(S$9=0,0,S$9/ISI!S$8*1000)</f>
        <v>0.14896740333071662</v>
      </c>
      <c r="T140" s="276">
        <f>IF(T$9=0,0,T$9/ISI!T$8*1000)</f>
        <v>0.14804128728812618</v>
      </c>
      <c r="U140" s="276">
        <f>IF(U$9=0,0,U$9/ISI!U$8*1000)</f>
        <v>0.16104691907681748</v>
      </c>
      <c r="V140" s="276">
        <f>IF(V$9=0,0,V$9/ISI!V$8*1000)</f>
        <v>0.14852185634287998</v>
      </c>
      <c r="W140" s="276">
        <f>IF(W$9=0,0,W$9/ISI!W$8*1000)</f>
        <v>0.1188011045402135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0.34690278123836349</v>
      </c>
      <c r="C141" s="277">
        <f>IF(C$10=0,0,C$10/ISI!C$8*1000)</f>
        <v>0.33842691007500764</v>
      </c>
      <c r="D141" s="277">
        <f>IF(D$10=0,0,D$10/ISI!D$8*1000)</f>
        <v>0.30286129819556495</v>
      </c>
      <c r="E141" s="277">
        <f>IF(E$10=0,0,E$10/ISI!E$8*1000)</f>
        <v>0.31499429050874389</v>
      </c>
      <c r="F141" s="277">
        <f>IF(F$10=0,0,F$10/ISI!F$8*1000)</f>
        <v>0.33294816264468291</v>
      </c>
      <c r="G141" s="277">
        <f>IF(G$10=0,0,G$10/ISI!G$8*1000)</f>
        <v>0.3070466690129553</v>
      </c>
      <c r="H141" s="277">
        <f>IF(H$10=0,0,H$10/ISI!H$8*1000)</f>
        <v>0.29918216299004502</v>
      </c>
      <c r="I141" s="277">
        <f>IF(I$10=0,0,I$10/ISI!I$8*1000)</f>
        <v>0.30634172074996563</v>
      </c>
      <c r="J141" s="277">
        <f>IF(J$10=0,0,J$10/ISI!J$8*1000)</f>
        <v>0.31350387984640998</v>
      </c>
      <c r="K141" s="277">
        <f>IF(K$10=0,0,K$10/ISI!K$8*1000)</f>
        <v>0.3084494310182116</v>
      </c>
      <c r="L141" s="277">
        <f>IF(L$10=0,0,L$10/ISI!L$8*1000)</f>
        <v>0.3058591821191286</v>
      </c>
      <c r="M141" s="277">
        <f>IF(M$10=0,0,M$10/ISI!M$8*1000)</f>
        <v>0.34575632716773103</v>
      </c>
      <c r="N141" s="277">
        <f>IF(N$10=0,0,N$10/ISI!N$8*1000)</f>
        <v>0.34482795876766437</v>
      </c>
      <c r="O141" s="277">
        <f>IF(O$10=0,0,O$10/ISI!O$8*1000)</f>
        <v>0.35307444424097456</v>
      </c>
      <c r="P141" s="277">
        <f>IF(P$10=0,0,P$10/ISI!P$8*1000)</f>
        <v>0.32232070401820845</v>
      </c>
      <c r="Q141" s="277">
        <f>IF(Q$10=0,0,Q$10/ISI!Q$8*1000)</f>
        <v>0.30398689056979789</v>
      </c>
      <c r="R141" s="277">
        <f>IF(R$10=0,0,R$10/ISI!R$8*1000)</f>
        <v>0.28156352975774085</v>
      </c>
      <c r="S141" s="277">
        <f>IF(S$10=0,0,S$10/ISI!S$8*1000)</f>
        <v>0.30238407552015611</v>
      </c>
      <c r="T141" s="277">
        <f>IF(T$10=0,0,T$10/ISI!T$8*1000)</f>
        <v>0.30016852667467209</v>
      </c>
      <c r="U141" s="277">
        <f>IF(U$10=0,0,U$10/ISI!U$8*1000)</f>
        <v>0.36270310593246474</v>
      </c>
      <c r="V141" s="277">
        <f>IF(V$10=0,0,V$10/ISI!V$8*1000)</f>
        <v>0.34937349186011007</v>
      </c>
      <c r="W141" s="277">
        <f>IF(W$10=0,0,W$10/ISI!W$8*1000)</f>
        <v>0.2953688003291699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59.6573428207776</v>
      </c>
      <c r="C142" s="278">
        <f>IF(C$16=0,0,C$16/ISI!C$8*1000)</f>
        <v>57.618107123697015</v>
      </c>
      <c r="D142" s="278">
        <f>IF(D$16=0,0,D$16/ISI!D$8*1000)</f>
        <v>57.409980957737794</v>
      </c>
      <c r="E142" s="278">
        <f>IF(E$16=0,0,E$16/ISI!E$8*1000)</f>
        <v>57.913386331388381</v>
      </c>
      <c r="F142" s="278">
        <f>IF(F$16=0,0,F$16/ISI!F$8*1000)</f>
        <v>59.252424753578659</v>
      </c>
      <c r="G142" s="278">
        <f>IF(G$16=0,0,G$16/ISI!G$8*1000)</f>
        <v>57.961454314074608</v>
      </c>
      <c r="H142" s="278">
        <f>IF(H$16=0,0,H$16/ISI!H$8*1000)</f>
        <v>55.415318908857984</v>
      </c>
      <c r="I142" s="278">
        <f>IF(I$16=0,0,I$16/ISI!I$8*1000)</f>
        <v>54.255555489681001</v>
      </c>
      <c r="J142" s="278">
        <f>IF(J$16=0,0,J$16/ISI!J$8*1000)</f>
        <v>57.72851464351352</v>
      </c>
      <c r="K142" s="278">
        <f>IF(K$16=0,0,K$16/ISI!K$8*1000)</f>
        <v>56.718345985451073</v>
      </c>
      <c r="L142" s="278">
        <f>IF(L$16=0,0,L$16/ISI!L$8*1000)</f>
        <v>54.14069769898132</v>
      </c>
      <c r="M142" s="278">
        <f>IF(M$16=0,0,M$16/ISI!M$8*1000)</f>
        <v>59.004944499636778</v>
      </c>
      <c r="N142" s="278">
        <f>IF(N$16=0,0,N$16/ISI!N$8*1000)</f>
        <v>56.68826365673965</v>
      </c>
      <c r="O142" s="278">
        <f>IF(O$16=0,0,O$16/ISI!O$8*1000)</f>
        <v>55.636830402940276</v>
      </c>
      <c r="P142" s="278">
        <f>IF(P$16=0,0,P$16/ISI!P$8*1000)</f>
        <v>54.758823310889163</v>
      </c>
      <c r="Q142" s="278">
        <f>IF(Q$16=0,0,Q$16/ISI!Q$8*1000)</f>
        <v>53.623939436342617</v>
      </c>
      <c r="R142" s="278">
        <f>IF(R$16=0,0,R$16/ISI!R$8*1000)</f>
        <v>50.227855078184206</v>
      </c>
      <c r="S142" s="278">
        <f>IF(S$16=0,0,S$16/ISI!S$8*1000)</f>
        <v>51.060430087272977</v>
      </c>
      <c r="T142" s="278">
        <f>IF(T$16=0,0,T$16/ISI!T$8*1000)</f>
        <v>52.108302713936418</v>
      </c>
      <c r="U142" s="278">
        <f>IF(U$16=0,0,U$16/ISI!U$8*1000)</f>
        <v>54.412361936410278</v>
      </c>
      <c r="V142" s="278">
        <f>IF(V$16=0,0,V$16/ISI!V$8*1000)</f>
        <v>52.820359834993766</v>
      </c>
      <c r="W142" s="278">
        <f>IF(W$16=0,0,W$16/ISI!W$8*1000)</f>
        <v>46.186891334561857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105.45354307781524</v>
      </c>
      <c r="C143" s="278">
        <f>IF(C$22=0,0,C$22/ISI!C$8*1000)</f>
        <v>105.98548247423106</v>
      </c>
      <c r="D143" s="278">
        <f>IF(D$22=0,0,D$22/ISI!D$8*1000)</f>
        <v>101.85355564092782</v>
      </c>
      <c r="E143" s="278">
        <f>IF(E$22=0,0,E$22/ISI!E$8*1000)</f>
        <v>104.74564736435114</v>
      </c>
      <c r="F143" s="278">
        <f>IF(F$22=0,0,F$22/ISI!F$8*1000)</f>
        <v>108.18983483150505</v>
      </c>
      <c r="G143" s="278">
        <f>IF(G$22=0,0,G$22/ISI!G$8*1000)</f>
        <v>104.11973094081969</v>
      </c>
      <c r="H143" s="278">
        <f>IF(H$22=0,0,H$22/ISI!H$8*1000)</f>
        <v>100.01757974443767</v>
      </c>
      <c r="I143" s="278">
        <f>IF(I$22=0,0,I$22/ISI!I$8*1000)</f>
        <v>98.971475753779004</v>
      </c>
      <c r="J143" s="278">
        <f>IF(J$22=0,0,J$22/ISI!J$8*1000)</f>
        <v>109.52000449205474</v>
      </c>
      <c r="K143" s="278">
        <f>IF(K$22=0,0,K$22/ISI!K$8*1000)</f>
        <v>100.77986966414632</v>
      </c>
      <c r="L143" s="278">
        <f>IF(L$22=0,0,L$22/ISI!L$8*1000)</f>
        <v>97.237629324860322</v>
      </c>
      <c r="M143" s="278">
        <f>IF(M$22=0,0,M$22/ISI!M$8*1000)</f>
        <v>104.89080799676293</v>
      </c>
      <c r="N143" s="278">
        <f>IF(N$22=0,0,N$22/ISI!N$8*1000)</f>
        <v>101.80407887222584</v>
      </c>
      <c r="O143" s="278">
        <f>IF(O$22=0,0,O$22/ISI!O$8*1000)</f>
        <v>97.971314156345372</v>
      </c>
      <c r="P143" s="278">
        <f>IF(P$22=0,0,P$22/ISI!P$8*1000)</f>
        <v>97.099748362219117</v>
      </c>
      <c r="Q143" s="278">
        <f>IF(Q$22=0,0,Q$22/ISI!Q$8*1000)</f>
        <v>95.478547704707069</v>
      </c>
      <c r="R143" s="278">
        <f>IF(R$22=0,0,R$22/ISI!R$8*1000)</f>
        <v>90.097121306152161</v>
      </c>
      <c r="S143" s="278">
        <f>IF(S$22=0,0,S$22/ISI!S$8*1000)</f>
        <v>91.662379132361224</v>
      </c>
      <c r="T143" s="278">
        <f>IF(T$22=0,0,T$22/ISI!T$8*1000)</f>
        <v>92.74227104474501</v>
      </c>
      <c r="U143" s="278">
        <f>IF(U$22=0,0,U$22/ISI!U$8*1000)</f>
        <v>97.669941096674592</v>
      </c>
      <c r="V143" s="278">
        <f>IF(V$22=0,0,V$22/ISI!V$8*1000)</f>
        <v>93.14267365422451</v>
      </c>
      <c r="W143" s="278">
        <f>IF(W$22=0,0,W$22/ISI!W$8*1000)</f>
        <v>81.121804438562265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49.557540176909079</v>
      </c>
      <c r="C144" s="278">
        <f>IF(C$28=0,0,C$28/ISI!C$8*1000)</f>
        <v>48.346701439286804</v>
      </c>
      <c r="D144" s="278">
        <f>IF(D$28=0,0,D$28/ISI!D$8*1000)</f>
        <v>43.265899742223553</v>
      </c>
      <c r="E144" s="278">
        <f>IF(E$28=0,0,E$28/ISI!E$8*1000)</f>
        <v>44.999184358392</v>
      </c>
      <c r="F144" s="278">
        <f>IF(F$28=0,0,F$28/ISI!F$8*1000)</f>
        <v>47.691075396149614</v>
      </c>
      <c r="G144" s="278">
        <f>IF(G$28=0,0,G$28/ISI!G$8*1000)</f>
        <v>43.90894083007241</v>
      </c>
      <c r="H144" s="278">
        <f>IF(H$28=0,0,H$28/ISI!H$8*1000)</f>
        <v>42.740308998577859</v>
      </c>
      <c r="I144" s="278">
        <f>IF(I$28=0,0,I$28/ISI!I$8*1000)</f>
        <v>43.763102964280819</v>
      </c>
      <c r="J144" s="278">
        <f>IF(J$28=0,0,J$28/ISI!J$8*1000)</f>
        <v>44.786268549487176</v>
      </c>
      <c r="K144" s="278">
        <f>IF(K$28=0,0,K$28/ISI!K$8*1000)</f>
        <v>44.064204431173096</v>
      </c>
      <c r="L144" s="278">
        <f>IF(L$28=0,0,L$28/ISI!L$8*1000)</f>
        <v>43.694168874161214</v>
      </c>
      <c r="M144" s="278">
        <f>IF(M$28=0,0,M$28/ISI!M$8*1000)</f>
        <v>49.393761023961574</v>
      </c>
      <c r="N144" s="278">
        <f>IF(N$28=0,0,N$28/ISI!N$8*1000)</f>
        <v>49.261136966809168</v>
      </c>
      <c r="O144" s="278">
        <f>IF(O$28=0,0,O$28/ISI!O$8*1000)</f>
        <v>50.439206320139242</v>
      </c>
      <c r="P144" s="278">
        <f>IF(P$28=0,0,P$28/ISI!P$8*1000)</f>
        <v>46.045814859744048</v>
      </c>
      <c r="Q144" s="278">
        <f>IF(Q$28=0,0,Q$28/ISI!Q$8*1000)</f>
        <v>43.4266986528283</v>
      </c>
      <c r="R144" s="278">
        <f>IF(R$28=0,0,R$28/ISI!R$8*1000)</f>
        <v>40.223361393963003</v>
      </c>
      <c r="S144" s="278">
        <f>IF(S$28=0,0,S$28/ISI!S$8*1000)</f>
        <v>43.197725074308003</v>
      </c>
      <c r="T144" s="278">
        <f>IF(T$28=0,0,T$28/ISI!T$8*1000)</f>
        <v>42.88121809638173</v>
      </c>
      <c r="U144" s="278">
        <f>IF(U$28=0,0,U$28/ISI!U$8*1000)</f>
        <v>46.696151410823319</v>
      </c>
      <c r="V144" s="278">
        <f>IF(V$28=0,0,V$28/ISI!V$8*1000)</f>
        <v>43.561821052312851</v>
      </c>
      <c r="W144" s="278">
        <f>IF(W$28=0,0,W$28/ISI!W$8*1000)</f>
        <v>35.091890033190118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30.698314060039543</v>
      </c>
      <c r="C145" s="279">
        <f>IF(C$35=0,0,C$35/ISI!C$8*1000)</f>
        <v>30.904314331614867</v>
      </c>
      <c r="D145" s="279">
        <f>IF(D$35=0,0,D$35/ISI!D$8*1000)</f>
        <v>27.716062648138937</v>
      </c>
      <c r="E145" s="279">
        <f>IF(E$35=0,0,E$35/ISI!E$8*1000)</f>
        <v>29.413542142473975</v>
      </c>
      <c r="F145" s="279">
        <f>IF(F$35=0,0,F$35/ISI!F$8*1000)</f>
        <v>30.564183952497341</v>
      </c>
      <c r="G145" s="279">
        <f>IF(G$35=0,0,G$35/ISI!G$8*1000)</f>
        <v>28.523007418113394</v>
      </c>
      <c r="H145" s="279">
        <f>IF(H$35=0,0,H$35/ISI!H$8*1000)</f>
        <v>27.41693173014778</v>
      </c>
      <c r="I145" s="279">
        <f>IF(I$35=0,0,I$35/ISI!I$8*1000)</f>
        <v>27.706388912237859</v>
      </c>
      <c r="J145" s="279">
        <f>IF(J$35=0,0,J$35/ISI!J$8*1000)</f>
        <v>28.882960020128699</v>
      </c>
      <c r="K145" s="279">
        <f>IF(K$35=0,0,K$35/ISI!K$8*1000)</f>
        <v>28.181910739382836</v>
      </c>
      <c r="L145" s="279">
        <f>IF(L$35=0,0,L$35/ISI!L$8*1000)</f>
        <v>27.7776569877383</v>
      </c>
      <c r="M145" s="279">
        <f>IF(M$35=0,0,M$35/ISI!M$8*1000)</f>
        <v>30.940838964181978</v>
      </c>
      <c r="N145" s="279">
        <f>IF(N$35=0,0,N$35/ISI!N$8*1000)</f>
        <v>30.474669313909782</v>
      </c>
      <c r="O145" s="279">
        <f>IF(O$35=0,0,O$35/ISI!O$8*1000)</f>
        <v>30.569678982047801</v>
      </c>
      <c r="P145" s="279">
        <f>IF(P$35=0,0,P$35/ISI!P$8*1000)</f>
        <v>28.840741847716433</v>
      </c>
      <c r="Q145" s="279">
        <f>IF(Q$35=0,0,Q$35/ISI!Q$8*1000)</f>
        <v>27.729208576148277</v>
      </c>
      <c r="R145" s="279">
        <f>IF(R$35=0,0,R$35/ISI!R$8*1000)</f>
        <v>25.750694772731261</v>
      </c>
      <c r="S145" s="279">
        <f>IF(S$35=0,0,S$35/ISI!S$8*1000)</f>
        <v>27.158799317500097</v>
      </c>
      <c r="T145" s="279">
        <f>IF(T$35=0,0,T$35/ISI!T$8*1000)</f>
        <v>27.49493359238808</v>
      </c>
      <c r="U145" s="279">
        <f>IF(U$35=0,0,U$35/ISI!U$8*1000)</f>
        <v>29.543484048551459</v>
      </c>
      <c r="V145" s="279">
        <f>IF(V$35=0,0,V$35/ISI!V$8*1000)</f>
        <v>27.903471733557975</v>
      </c>
      <c r="W145" s="279">
        <f>IF(W$35=0,0,W$35/ISI!W$8*1000)</f>
        <v>23.353433017390373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117.39126331345309</v>
      </c>
      <c r="C147" s="274">
        <f t="shared" si="33"/>
        <v>116.54102710444296</v>
      </c>
      <c r="D147" s="274">
        <f t="shared" si="33"/>
        <v>111.99447058198739</v>
      </c>
      <c r="E147" s="274">
        <f t="shared" si="33"/>
        <v>114.44109365447309</v>
      </c>
      <c r="F147" s="274">
        <f t="shared" si="33"/>
        <v>117.4112143462541</v>
      </c>
      <c r="G147" s="274">
        <f t="shared" si="33"/>
        <v>113.52407463759033</v>
      </c>
      <c r="H147" s="274">
        <f t="shared" si="33"/>
        <v>110.50381087150731</v>
      </c>
      <c r="I147" s="274">
        <f t="shared" si="33"/>
        <v>110.27164000327043</v>
      </c>
      <c r="J147" s="274">
        <f t="shared" si="33"/>
        <v>115.68418112809658</v>
      </c>
      <c r="K147" s="274">
        <f t="shared" si="33"/>
        <v>111.96534492928976</v>
      </c>
      <c r="L147" s="274">
        <f t="shared" si="33"/>
        <v>109.6459234668398</v>
      </c>
      <c r="M147" s="274">
        <f t="shared" si="33"/>
        <v>117.01858982623762</v>
      </c>
      <c r="N147" s="274">
        <f t="shared" si="33"/>
        <v>115.06829359810196</v>
      </c>
      <c r="O147" s="274">
        <f t="shared" si="33"/>
        <v>113.935162886228</v>
      </c>
      <c r="P147" s="274">
        <f t="shared" si="33"/>
        <v>111.08345932179833</v>
      </c>
      <c r="Q147" s="274">
        <f t="shared" si="33"/>
        <v>108.76974354191968</v>
      </c>
      <c r="R147" s="274">
        <f t="shared" si="33"/>
        <v>103.85536507681648</v>
      </c>
      <c r="S147" s="274">
        <f t="shared" si="33"/>
        <v>106.34397678390458</v>
      </c>
      <c r="T147" s="274">
        <f t="shared" si="33"/>
        <v>107.05631205824056</v>
      </c>
      <c r="U147" s="274">
        <f t="shared" si="33"/>
        <v>111.67093743148774</v>
      </c>
      <c r="V147" s="274">
        <f t="shared" si="33"/>
        <v>107.83136495807724</v>
      </c>
      <c r="W147" s="274">
        <f t="shared" si="33"/>
        <v>96.418463179800554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0.27814245467806087</v>
      </c>
      <c r="C148" s="275">
        <f>IF(C$55=0,0,C$55/ISI!C$9*1000)</f>
        <v>0.27699046008482209</v>
      </c>
      <c r="D148" s="275">
        <f>IF(D$55=0,0,D$55/ISI!D$9*1000)</f>
        <v>0.25408203279703123</v>
      </c>
      <c r="E148" s="275">
        <f>IF(E$55=0,0,E$55/ISI!E$9*1000)</f>
        <v>0.26655031765639664</v>
      </c>
      <c r="F148" s="275">
        <f>IF(F$55=0,0,F$55/ISI!F$9*1000)</f>
        <v>0.27581035905833334</v>
      </c>
      <c r="G148" s="275">
        <f>IF(G$55=0,0,G$55/ISI!G$9*1000)</f>
        <v>0.26253164932096418</v>
      </c>
      <c r="H148" s="275">
        <f>IF(H$55=0,0,H$55/ISI!H$9*1000)</f>
        <v>0.25739542366769175</v>
      </c>
      <c r="I148" s="275">
        <f>IF(I$55=0,0,I$55/ISI!I$9*1000)</f>
        <v>0.25992111487980241</v>
      </c>
      <c r="J148" s="275">
        <f>IF(J$55=0,0,J$55/ISI!J$9*1000)</f>
        <v>0.26895135334088605</v>
      </c>
      <c r="K148" s="275">
        <f>IF(K$55=0,0,K$55/ISI!K$9*1000)</f>
        <v>0.26194603073481948</v>
      </c>
      <c r="L148" s="275">
        <f>IF(L$55=0,0,L$55/ISI!L$9*1000)</f>
        <v>0.25821981978869085</v>
      </c>
      <c r="M148" s="275">
        <f>IF(M$55=0,0,M$55/ISI!M$9*1000)</f>
        <v>0.2772585000678488</v>
      </c>
      <c r="N148" s="275">
        <f>IF(N$55=0,0,N$55/ISI!N$9*1000)</f>
        <v>0.27607677752962018</v>
      </c>
      <c r="O148" s="275">
        <f>IF(O$55=0,0,O$55/ISI!O$9*1000)</f>
        <v>0.27598713471127173</v>
      </c>
      <c r="P148" s="275">
        <f>IF(P$55=0,0,P$55/ISI!P$9*1000)</f>
        <v>0.26422800901490417</v>
      </c>
      <c r="Q148" s="275">
        <f>IF(Q$55=0,0,Q$55/ISI!Q$9*1000)</f>
        <v>0.25644441227081266</v>
      </c>
      <c r="R148" s="275">
        <f>IF(R$55=0,0,R$55/ISI!R$9*1000)</f>
        <v>0.24442951501417437</v>
      </c>
      <c r="S148" s="275">
        <f>IF(S$55=0,0,S$55/ISI!S$9*1000)</f>
        <v>0.25371829279430719</v>
      </c>
      <c r="T148" s="275">
        <f>IF(T$55=0,0,T$55/ISI!T$9*1000)</f>
        <v>0.25390320132518235</v>
      </c>
      <c r="U148" s="275">
        <f>IF(U$55=0,0,U$55/ISI!U$9*1000)</f>
        <v>0.26690375302024344</v>
      </c>
      <c r="V148" s="275">
        <f>IF(V$55=0,0,V$55/ISI!V$9*1000)</f>
        <v>0.25449216484183623</v>
      </c>
      <c r="W148" s="275">
        <f>IF(W$55=0,0,W$55/ISI!W$9*1000)</f>
        <v>0.22218847603540542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0.20551780116662602</v>
      </c>
      <c r="C149" s="276">
        <f>IF(C$56=0,0,C$56/ISI!C$9*1000)</f>
        <v>0.20466659923115627</v>
      </c>
      <c r="D149" s="276">
        <f>IF(D$56=0,0,D$56/ISI!D$9*1000)</f>
        <v>0.18773969891375689</v>
      </c>
      <c r="E149" s="276">
        <f>IF(E$56=0,0,E$56/ISI!E$9*1000)</f>
        <v>0.19695244024654573</v>
      </c>
      <c r="F149" s="276">
        <f>IF(F$56=0,0,F$56/ISI!F$9*1000)</f>
        <v>0.20379462961976003</v>
      </c>
      <c r="G149" s="276">
        <f>IF(G$56=0,0,G$56/ISI!G$9*1000)</f>
        <v>0.19398307017726957</v>
      </c>
      <c r="H149" s="276">
        <f>IF(H$56=0,0,H$56/ISI!H$9*1000)</f>
        <v>0.19018794366996244</v>
      </c>
      <c r="I149" s="276">
        <f>IF(I$56=0,0,I$56/ISI!I$9*1000)</f>
        <v>0.19205416184560806</v>
      </c>
      <c r="J149" s="276">
        <f>IF(J$56=0,0,J$56/ISI!J$9*1000)</f>
        <v>0.19872655119616692</v>
      </c>
      <c r="K149" s="276">
        <f>IF(K$56=0,0,K$56/ISI!K$9*1000)</f>
        <v>0.19355036009607723</v>
      </c>
      <c r="L149" s="276">
        <f>IF(L$56=0,0,L$56/ISI!L$9*1000)</f>
        <v>0.19079708504780124</v>
      </c>
      <c r="M149" s="276">
        <f>IF(M$56=0,0,M$56/ISI!M$9*1000)</f>
        <v>0.20486465237626184</v>
      </c>
      <c r="N149" s="276">
        <f>IF(N$56=0,0,N$56/ISI!N$9*1000)</f>
        <v>0.2039914846395102</v>
      </c>
      <c r="O149" s="276">
        <f>IF(O$56=0,0,O$56/ISI!O$9*1000)</f>
        <v>0.20392524809558277</v>
      </c>
      <c r="P149" s="276">
        <f>IF(P$56=0,0,P$56/ISI!P$9*1000)</f>
        <v>0.19523650023953659</v>
      </c>
      <c r="Q149" s="276">
        <f>IF(Q$56=0,0,Q$56/ISI!Q$9*1000)</f>
        <v>0.18948524701979724</v>
      </c>
      <c r="R149" s="276">
        <f>IF(R$56=0,0,R$56/ISI!R$9*1000)</f>
        <v>0.18060751108306186</v>
      </c>
      <c r="S149" s="276">
        <f>IF(S$56=0,0,S$56/ISI!S$9*1000)</f>
        <v>0.18747093359476696</v>
      </c>
      <c r="T149" s="276">
        <f>IF(T$56=0,0,T$56/ISI!T$9*1000)</f>
        <v>0.1876075614056002</v>
      </c>
      <c r="U149" s="276">
        <f>IF(U$56=0,0,U$56/ISI!U$9*1000)</f>
        <v>0.19721359152931692</v>
      </c>
      <c r="V149" s="276">
        <f>IF(V$56=0,0,V$56/ISI!V$9*1000)</f>
        <v>0.18804274303599941</v>
      </c>
      <c r="W149" s="276">
        <f>IF(W$56=0,0,W$56/ISI!W$9*1000)</f>
        <v>0.16417374000748661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5.1379450291656505</v>
      </c>
      <c r="C150" s="276">
        <f>IF(C$57=0,0,C$57/ISI!C$9*1000)</f>
        <v>5.1166649807789071</v>
      </c>
      <c r="D150" s="276">
        <f>IF(D$57=0,0,D$57/ISI!D$9*1000)</f>
        <v>4.6934924728439231</v>
      </c>
      <c r="E150" s="276">
        <f>IF(E$57=0,0,E$57/ISI!E$9*1000)</f>
        <v>4.9238110061636435</v>
      </c>
      <c r="F150" s="276">
        <f>IF(F$57=0,0,F$57/ISI!F$9*1000)</f>
        <v>5.0948657404939999</v>
      </c>
      <c r="G150" s="276">
        <f>IF(G$57=0,0,G$57/ISI!G$9*1000)</f>
        <v>4.8495767544317401</v>
      </c>
      <c r="H150" s="276">
        <f>IF(H$57=0,0,H$57/ISI!H$9*1000)</f>
        <v>4.7546985917490634</v>
      </c>
      <c r="I150" s="276">
        <f>IF(I$57=0,0,I$57/ISI!I$9*1000)</f>
        <v>4.8013540461402018</v>
      </c>
      <c r="J150" s="276">
        <f>IF(J$57=0,0,J$57/ISI!J$9*1000)</f>
        <v>4.9681637799041711</v>
      </c>
      <c r="K150" s="276">
        <f>IF(K$57=0,0,K$57/ISI!K$9*1000)</f>
        <v>4.8387590024019307</v>
      </c>
      <c r="L150" s="276">
        <f>IF(L$57=0,0,L$57/ISI!L$9*1000)</f>
        <v>4.7699271261950331</v>
      </c>
      <c r="M150" s="276">
        <f>IF(M$57=0,0,M$57/ISI!M$9*1000)</f>
        <v>5.1216163094065479</v>
      </c>
      <c r="N150" s="276">
        <f>IF(N$57=0,0,N$57/ISI!N$9*1000)</f>
        <v>5.0997871159877555</v>
      </c>
      <c r="O150" s="276">
        <f>IF(O$57=0,0,O$57/ISI!O$9*1000)</f>
        <v>5.0981312023895686</v>
      </c>
      <c r="P150" s="276">
        <f>IF(P$57=0,0,P$57/ISI!P$9*1000)</f>
        <v>4.8809125059884186</v>
      </c>
      <c r="Q150" s="276">
        <f>IF(Q$57=0,0,Q$57/ISI!Q$9*1000)</f>
        <v>4.737131175494933</v>
      </c>
      <c r="R150" s="276">
        <f>IF(R$57=0,0,R$57/ISI!R$9*1000)</f>
        <v>4.5151877770765463</v>
      </c>
      <c r="S150" s="276">
        <f>IF(S$57=0,0,S$57/ISI!S$9*1000)</f>
        <v>4.686773339869176</v>
      </c>
      <c r="T150" s="276">
        <f>IF(T$57=0,0,T$57/ISI!T$9*1000)</f>
        <v>4.6901890351400075</v>
      </c>
      <c r="U150" s="276">
        <f>IF(U$57=0,0,U$57/ISI!U$9*1000)</f>
        <v>4.9303397882329199</v>
      </c>
      <c r="V150" s="276">
        <f>IF(V$57=0,0,V$57/ISI!V$9*1000)</f>
        <v>4.7010685758999857</v>
      </c>
      <c r="W150" s="276">
        <f>IF(W$57=0,0,W$57/ISI!W$9*1000)</f>
        <v>4.1043435001871647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0.12844862572914129</v>
      </c>
      <c r="C151" s="276">
        <f>IF(C$58=0,0,C$58/ISI!C$9*1000)</f>
        <v>0.12791662451947272</v>
      </c>
      <c r="D151" s="276">
        <f>IF(D$58=0,0,D$58/ISI!D$9*1000)</f>
        <v>0.11733731182109806</v>
      </c>
      <c r="E151" s="276">
        <f>IF(E$58=0,0,E$58/ISI!E$9*1000)</f>
        <v>0.12309527515409109</v>
      </c>
      <c r="F151" s="276">
        <f>IF(F$58=0,0,F$58/ISI!F$9*1000)</f>
        <v>0.12737164351235009</v>
      </c>
      <c r="G151" s="276">
        <f>IF(G$58=0,0,G$58/ISI!G$9*1000)</f>
        <v>0.12123941886079351</v>
      </c>
      <c r="H151" s="276">
        <f>IF(H$58=0,0,H$58/ISI!H$9*1000)</f>
        <v>0.11886746479372659</v>
      </c>
      <c r="I151" s="276">
        <f>IF(I$58=0,0,I$58/ISI!I$9*1000)</f>
        <v>0.12003385115350508</v>
      </c>
      <c r="J151" s="276">
        <f>IF(J$58=0,0,J$58/ISI!J$9*1000)</f>
        <v>0.12420409449760432</v>
      </c>
      <c r="K151" s="276">
        <f>IF(K$58=0,0,K$58/ISI!K$9*1000)</f>
        <v>0.12096897506004829</v>
      </c>
      <c r="L151" s="276">
        <f>IF(L$58=0,0,L$58/ISI!L$9*1000)</f>
        <v>0.11924817815487578</v>
      </c>
      <c r="M151" s="276">
        <f>IF(M$58=0,0,M$58/ISI!M$9*1000)</f>
        <v>0.1280404077351637</v>
      </c>
      <c r="N151" s="276">
        <f>IF(N$58=0,0,N$58/ISI!N$9*1000)</f>
        <v>0.12749467789969393</v>
      </c>
      <c r="O151" s="276">
        <f>IF(O$58=0,0,O$58/ISI!O$9*1000)</f>
        <v>0.12745328005973927</v>
      </c>
      <c r="P151" s="276">
        <f>IF(P$58=0,0,P$58/ISI!P$9*1000)</f>
        <v>0.12202281264971043</v>
      </c>
      <c r="Q151" s="276">
        <f>IF(Q$58=0,0,Q$58/ISI!Q$9*1000)</f>
        <v>0.11842827938737333</v>
      </c>
      <c r="R151" s="276">
        <f>IF(R$58=0,0,R$58/ISI!R$9*1000)</f>
        <v>0.11287969442691373</v>
      </c>
      <c r="S151" s="276">
        <f>IF(S$58=0,0,S$58/ISI!S$9*1000)</f>
        <v>0.11716933349672942</v>
      </c>
      <c r="T151" s="276">
        <f>IF(T$58=0,0,T$58/ISI!T$9*1000)</f>
        <v>0.11725472587850015</v>
      </c>
      <c r="U151" s="276">
        <f>IF(U$58=0,0,U$58/ISI!U$9*1000)</f>
        <v>0.1232584947058231</v>
      </c>
      <c r="V151" s="276">
        <f>IF(V$58=0,0,V$58/ISI!V$9*1000)</f>
        <v>0.11752671439749966</v>
      </c>
      <c r="W151" s="276">
        <f>IF(W$58=0,0,W$58/ISI!W$9*1000)</f>
        <v>0.10260858750467913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0.19047788326249632</v>
      </c>
      <c r="C152" s="277">
        <f>IF(C$59=0,0,C$59/ISI!C$9*1000)</f>
        <v>0.1871227395211843</v>
      </c>
      <c r="D152" s="277">
        <f>IF(D$59=0,0,D$59/ISI!D$9*1000)</f>
        <v>0.18094113390258593</v>
      </c>
      <c r="E152" s="277">
        <f>IF(E$59=0,0,E$59/ISI!E$9*1000)</f>
        <v>0.18168541922795048</v>
      </c>
      <c r="F152" s="277">
        <f>IF(F$59=0,0,F$59/ISI!F$9*1000)</f>
        <v>0.18726041618512193</v>
      </c>
      <c r="G152" s="277">
        <f>IF(G$59=0,0,G$59/ISI!G$9*1000)</f>
        <v>0.17969805043454876</v>
      </c>
      <c r="H152" s="277">
        <f>IF(H$59=0,0,H$59/ISI!H$9*1000)</f>
        <v>0.17566096044147578</v>
      </c>
      <c r="I152" s="277">
        <f>IF(I$59=0,0,I$59/ISI!I$9*1000)</f>
        <v>0.17654235096409371</v>
      </c>
      <c r="J152" s="277">
        <f>IF(J$59=0,0,J$59/ISI!J$9*1000)</f>
        <v>0.18381987261235613</v>
      </c>
      <c r="K152" s="277">
        <f>IF(K$59=0,0,K$59/ISI!K$9*1000)</f>
        <v>0.17826206026020622</v>
      </c>
      <c r="L152" s="277">
        <f>IF(L$59=0,0,L$59/ISI!L$9*1000)</f>
        <v>0.17579827372761572</v>
      </c>
      <c r="M152" s="277">
        <f>IF(M$59=0,0,M$59/ISI!M$9*1000)</f>
        <v>0.18964071135646279</v>
      </c>
      <c r="N152" s="277">
        <f>IF(N$59=0,0,N$59/ISI!N$9*1000)</f>
        <v>0.18710722234815277</v>
      </c>
      <c r="O152" s="277">
        <f>IF(O$59=0,0,O$59/ISI!O$9*1000)</f>
        <v>0.18761071214435412</v>
      </c>
      <c r="P152" s="277">
        <f>IF(P$59=0,0,P$59/ISI!P$9*1000)</f>
        <v>0.17977179127808968</v>
      </c>
      <c r="Q152" s="277">
        <f>IF(Q$59=0,0,Q$59/ISI!Q$9*1000)</f>
        <v>0.17432695779382207</v>
      </c>
      <c r="R152" s="277">
        <f>IF(R$59=0,0,R$59/ISI!R$9*1000)</f>
        <v>0.16595990506041511</v>
      </c>
      <c r="S152" s="277">
        <f>IF(S$59=0,0,S$59/ISI!S$9*1000)</f>
        <v>0.17167149701610673</v>
      </c>
      <c r="T152" s="277">
        <f>IF(T$59=0,0,T$59/ISI!T$9*1000)</f>
        <v>0.17160471752142875</v>
      </c>
      <c r="U152" s="277">
        <f>IF(U$59=0,0,U$59/ISI!U$9*1000)</f>
        <v>0.20036980684554009</v>
      </c>
      <c r="V152" s="277">
        <f>IF(V$59=0,0,V$59/ISI!V$9*1000)</f>
        <v>0.19955046453806216</v>
      </c>
      <c r="W152" s="277">
        <f>IF(W$59=0,0,W$59/ISI!W$9*1000)</f>
        <v>0.18413842157314758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20.737340533627052</v>
      </c>
      <c r="C153" s="278">
        <f>IF(C$65=0,0,C$65/ISI!C$9*1000)</f>
        <v>20.563316460173002</v>
      </c>
      <c r="D153" s="278">
        <f>IF(D$65=0,0,D$65/ISI!D$9*1000)</f>
        <v>21.330106066929954</v>
      </c>
      <c r="E153" s="278">
        <f>IF(E$65=0,0,E$65/ISI!E$9*1000)</f>
        <v>21.321948062952579</v>
      </c>
      <c r="F153" s="278">
        <f>IF(F$65=0,0,F$65/ISI!F$9*1000)</f>
        <v>21.405670245867316</v>
      </c>
      <c r="G153" s="278">
        <f>IF(G$65=0,0,G$65/ISI!G$9*1000)</f>
        <v>21.631507655949068</v>
      </c>
      <c r="H153" s="278">
        <f>IF(H$65=0,0,H$65/ISI!H$9*1000)</f>
        <v>20.773451176273856</v>
      </c>
      <c r="I153" s="278">
        <f>IF(I$65=0,0,I$65/ISI!I$9*1000)</f>
        <v>20.069966360219706</v>
      </c>
      <c r="J153" s="278">
        <f>IF(J$65=0,0,J$65/ISI!J$9*1000)</f>
        <v>21.775100830576381</v>
      </c>
      <c r="K153" s="278">
        <f>IF(K$65=0,0,K$65/ISI!K$9*1000)</f>
        <v>20.829652237729427</v>
      </c>
      <c r="L153" s="278">
        <f>IF(L$65=0,0,L$65/ISI!L$9*1000)</f>
        <v>19.865748736215814</v>
      </c>
      <c r="M153" s="278">
        <f>IF(M$65=0,0,M$65/ISI!M$9*1000)</f>
        <v>20.580885212739958</v>
      </c>
      <c r="N153" s="278">
        <f>IF(N$65=0,0,N$65/ISI!N$9*1000)</f>
        <v>19.69169008127129</v>
      </c>
      <c r="O153" s="278">
        <f>IF(O$65=0,0,O$65/ISI!O$9*1000)</f>
        <v>18.71027956875341</v>
      </c>
      <c r="P153" s="278">
        <f>IF(P$65=0,0,P$65/ISI!P$9*1000)</f>
        <v>19.445003200728245</v>
      </c>
      <c r="Q153" s="278">
        <f>IF(Q$65=0,0,Q$65/ISI!Q$9*1000)</f>
        <v>19.622736404864739</v>
      </c>
      <c r="R153" s="278">
        <f>IF(R$65=0,0,R$65/ISI!R$9*1000)</f>
        <v>18.908321816473304</v>
      </c>
      <c r="S153" s="278">
        <f>IF(S$65=0,0,S$65/ISI!S$9*1000)</f>
        <v>18.566641685657959</v>
      </c>
      <c r="T153" s="278">
        <f>IF(T$65=0,0,T$65/ISI!T$9*1000)</f>
        <v>19.016773865989901</v>
      </c>
      <c r="U153" s="278">
        <f>IF(U$65=0,0,U$65/ISI!U$9*1000)</f>
        <v>19.232721222182853</v>
      </c>
      <c r="V153" s="278">
        <f>IF(V$65=0,0,V$65/ISI!V$9*1000)</f>
        <v>18.970388413195565</v>
      </c>
      <c r="W153" s="278">
        <f>IF(W$65=0,0,W$65/ISI!W$9*1000)</f>
        <v>18.077921326092365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38.15981426374217</v>
      </c>
      <c r="C154" s="278">
        <f>IF(C$71=0,0,C$71/ISI!C$9*1000)</f>
        <v>38.001766116213929</v>
      </c>
      <c r="D154" s="278">
        <f>IF(D$71=0,0,D$71/ISI!D$9*1000)</f>
        <v>34.858839476739305</v>
      </c>
      <c r="E154" s="278">
        <f>IF(E$71=0,0,E$71/ISI!E$9*1000)</f>
        <v>36.569428516343194</v>
      </c>
      <c r="F154" s="278">
        <f>IF(F$71=0,0,F$71/ISI!F$9*1000)</f>
        <v>37.839861900493297</v>
      </c>
      <c r="G154" s="278">
        <f>IF(G$71=0,0,G$71/ISI!G$9*1000)</f>
        <v>36.018086444363618</v>
      </c>
      <c r="H154" s="278">
        <f>IF(H$71=0,0,H$71/ISI!H$9*1000)</f>
        <v>35.313420854306884</v>
      </c>
      <c r="I154" s="278">
        <f>IF(I$71=0,0,I$71/ISI!I$9*1000)</f>
        <v>35.659933606749782</v>
      </c>
      <c r="J154" s="278">
        <f>IF(J$71=0,0,J$71/ISI!J$9*1000)</f>
        <v>36.898839126696735</v>
      </c>
      <c r="K154" s="278">
        <f>IF(K$71=0,0,K$71/ISI!K$9*1000)</f>
        <v>35.937742375700871</v>
      </c>
      <c r="L154" s="278">
        <f>IF(L$71=0,0,L$71/ISI!L$9*1000)</f>
        <v>35.426524058539023</v>
      </c>
      <c r="M154" s="278">
        <f>IF(M$71=0,0,M$71/ISI!M$9*1000)</f>
        <v>38.03853991969315</v>
      </c>
      <c r="N154" s="278">
        <f>IF(N$71=0,0,N$71/ISI!N$9*1000)</f>
        <v>37.876413240318414</v>
      </c>
      <c r="O154" s="278">
        <f>IF(O$71=0,0,O$71/ISI!O$9*1000)</f>
        <v>37.864114674455074</v>
      </c>
      <c r="P154" s="278">
        <f>IF(P$71=0,0,P$71/ISI!P$9*1000)</f>
        <v>36.250818879691337</v>
      </c>
      <c r="Q154" s="278">
        <f>IF(Q$71=0,0,Q$71/ISI!Q$9*1000)</f>
        <v>35.182946639898958</v>
      </c>
      <c r="R154" s="278">
        <f>IF(R$71=0,0,R$71/ISI!R$9*1000)</f>
        <v>33.534560210571101</v>
      </c>
      <c r="S154" s="278">
        <f>IF(S$71=0,0,S$71/ISI!S$9*1000)</f>
        <v>34.808936088346819</v>
      </c>
      <c r="T154" s="278">
        <f>IF(T$71=0,0,T$71/ISI!T$9*1000)</f>
        <v>34.83430465425721</v>
      </c>
      <c r="U154" s="278">
        <f>IF(U$71=0,0,U$71/ISI!U$9*1000)</f>
        <v>36.617918157574842</v>
      </c>
      <c r="V154" s="278">
        <f>IF(V$71=0,0,V$71/ISI!V$9*1000)</f>
        <v>34.915107631385027</v>
      </c>
      <c r="W154" s="278">
        <f>IF(W$71=0,0,W$71/ISI!W$9*1000)</f>
        <v>30.48319605458553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38.692363663108878</v>
      </c>
      <c r="C155" s="278">
        <f>IF(C$72=0,0,C$72/ISI!C$9*1000)</f>
        <v>38.010822900699488</v>
      </c>
      <c r="D155" s="278">
        <f>IF(D$72=0,0,D$72/ISI!D$9*1000)</f>
        <v>36.755134163928375</v>
      </c>
      <c r="E155" s="278">
        <f>IF(E$72=0,0,E$72/ISI!E$9*1000)</f>
        <v>36.906323152302583</v>
      </c>
      <c r="F155" s="278">
        <f>IF(F$72=0,0,F$72/ISI!F$9*1000)</f>
        <v>38.140398117625686</v>
      </c>
      <c r="G155" s="278">
        <f>IF(G$72=0,0,G$72/ISI!G$9*1000)</f>
        <v>36.540179890649853</v>
      </c>
      <c r="H155" s="278">
        <f>IF(H$72=0,0,H$72/ISI!H$9*1000)</f>
        <v>35.682556139318422</v>
      </c>
      <c r="I155" s="278">
        <f>IF(I$72=0,0,I$72/ISI!I$9*1000)</f>
        <v>35.861595731979961</v>
      </c>
      <c r="J155" s="278">
        <f>IF(J$72=0,0,J$72/ISI!J$9*1000)</f>
        <v>37.339901293537821</v>
      </c>
      <c r="K155" s="278">
        <f>IF(K$72=0,0,K$72/ISI!K$9*1000)</f>
        <v>36.21092561921057</v>
      </c>
      <c r="L155" s="278">
        <f>IF(L$72=0,0,L$72/ISI!L$9*1000)</f>
        <v>35.710449013347166</v>
      </c>
      <c r="M155" s="278">
        <f>IF(M$72=0,0,M$72/ISI!M$9*1000)</f>
        <v>38.522306335287013</v>
      </c>
      <c r="N155" s="278">
        <f>IF(N$72=0,0,N$72/ISI!N$9*1000)</f>
        <v>38.007670849176925</v>
      </c>
      <c r="O155" s="278">
        <f>IF(O$72=0,0,O$72/ISI!O$9*1000)</f>
        <v>38.109946294292186</v>
      </c>
      <c r="P155" s="278">
        <f>IF(P$72=0,0,P$72/ISI!P$9*1000)</f>
        <v>36.517601967020056</v>
      </c>
      <c r="Q155" s="278">
        <f>IF(Q$72=0,0,Q$72/ISI!Q$9*1000)</f>
        <v>35.411576040807788</v>
      </c>
      <c r="R155" s="278">
        <f>IF(R$72=0,0,R$72/ISI!R$9*1000)</f>
        <v>33.711950648062064</v>
      </c>
      <c r="S155" s="278">
        <f>IF(S$72=0,0,S$72/ISI!S$9*1000)</f>
        <v>34.872164050582725</v>
      </c>
      <c r="T155" s="278">
        <f>IF(T$72=0,0,T$72/ISI!T$9*1000)</f>
        <v>34.858598924547792</v>
      </c>
      <c r="U155" s="278">
        <f>IF(U$72=0,0,U$72/ISI!U$9*1000)</f>
        <v>36.680972237314492</v>
      </c>
      <c r="V155" s="278">
        <f>IF(V$72=0,0,V$72/ISI!V$9*1000)</f>
        <v>35.379163805501435</v>
      </c>
      <c r="W155" s="278">
        <f>IF(W$72=0,0,W$72/ISI!W$9*1000)</f>
        <v>31.107513734342447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13.861213058973021</v>
      </c>
      <c r="C156" s="279">
        <f>IF(C$79=0,0,C$79/ISI!C$9*1000)</f>
        <v>14.051760223221004</v>
      </c>
      <c r="D156" s="279">
        <f>IF(D$79=0,0,D$79/ISI!D$9*1000)</f>
        <v>13.616798224111355</v>
      </c>
      <c r="E156" s="279">
        <f>IF(E$79=0,0,E$79/ISI!E$9*1000)</f>
        <v>13.951299464426112</v>
      </c>
      <c r="F156" s="279">
        <f>IF(F$79=0,0,F$79/ISI!F$9*1000)</f>
        <v>14.136181293398236</v>
      </c>
      <c r="G156" s="279">
        <f>IF(G$79=0,0,G$79/ISI!G$9*1000)</f>
        <v>13.727271703402481</v>
      </c>
      <c r="H156" s="279">
        <f>IF(H$79=0,0,H$79/ISI!H$9*1000)</f>
        <v>13.237572317286238</v>
      </c>
      <c r="I156" s="279">
        <f>IF(I$79=0,0,I$79/ISI!I$9*1000)</f>
        <v>13.130238779337772</v>
      </c>
      <c r="J156" s="279">
        <f>IF(J$79=0,0,J$79/ISI!J$9*1000)</f>
        <v>13.926474225734466</v>
      </c>
      <c r="K156" s="279">
        <f>IF(K$79=0,0,K$79/ISI!K$9*1000)</f>
        <v>13.393538268095826</v>
      </c>
      <c r="L156" s="279">
        <f>IF(L$79=0,0,L$79/ISI!L$9*1000)</f>
        <v>13.129211175823784</v>
      </c>
      <c r="M156" s="279">
        <f>IF(M$79=0,0,M$79/ISI!M$9*1000)</f>
        <v>13.955437777575213</v>
      </c>
      <c r="N156" s="279">
        <f>IF(N$79=0,0,N$79/ISI!N$9*1000)</f>
        <v>13.598062148930595</v>
      </c>
      <c r="O156" s="279">
        <f>IF(O$79=0,0,O$79/ISI!O$9*1000)</f>
        <v>13.357714771326826</v>
      </c>
      <c r="P156" s="279">
        <f>IF(P$79=0,0,P$79/ISI!P$9*1000)</f>
        <v>13.227863655188038</v>
      </c>
      <c r="Q156" s="279">
        <f>IF(Q$79=0,0,Q$79/ISI!Q$9*1000)</f>
        <v>13.076668384381465</v>
      </c>
      <c r="R156" s="279">
        <f>IF(R$79=0,0,R$79/ISI!R$9*1000)</f>
        <v>12.48146799904891</v>
      </c>
      <c r="S156" s="279">
        <f>IF(S$79=0,0,S$79/ISI!S$9*1000)</f>
        <v>12.679431562545982</v>
      </c>
      <c r="T156" s="279">
        <f>IF(T$79=0,0,T$79/ISI!T$9*1000)</f>
        <v>12.926075372174941</v>
      </c>
      <c r="U156" s="279">
        <f>IF(U$79=0,0,U$79/ISI!U$9*1000)</f>
        <v>13.421240380081727</v>
      </c>
      <c r="V156" s="279">
        <f>IF(V$79=0,0,V$79/ISI!V$9*1000)</f>
        <v>13.106024445281824</v>
      </c>
      <c r="W156" s="279">
        <f>IF(W$79=0,0,W$79/ISI!W$9*1000)</f>
        <v>11.972379339472335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SK: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420.08222156423562</v>
      </c>
      <c r="C5" s="225">
        <v>447.51201264909781</v>
      </c>
      <c r="D5" s="225">
        <v>449.14512960278432</v>
      </c>
      <c r="E5" s="225">
        <v>506.14764748940269</v>
      </c>
      <c r="F5" s="225">
        <v>504.56433960033053</v>
      </c>
      <c r="G5" s="225">
        <v>480.65581430227149</v>
      </c>
      <c r="H5" s="225">
        <v>537.37243577638799</v>
      </c>
      <c r="I5" s="225">
        <v>536.57232668836127</v>
      </c>
      <c r="J5" s="225">
        <v>502.52704897605389</v>
      </c>
      <c r="K5" s="225">
        <v>412.19288523572499</v>
      </c>
      <c r="L5" s="225">
        <v>481.2132975800755</v>
      </c>
      <c r="M5" s="225">
        <v>478.79815593522119</v>
      </c>
      <c r="N5" s="225">
        <v>489.30997199558999</v>
      </c>
      <c r="O5" s="225">
        <v>506.02893604640087</v>
      </c>
      <c r="P5" s="225">
        <v>508.27076153132208</v>
      </c>
      <c r="Q5" s="225">
        <v>480.94646181728211</v>
      </c>
      <c r="R5" s="225">
        <v>488.31290386515099</v>
      </c>
      <c r="S5" s="225">
        <v>518.87624267963508</v>
      </c>
      <c r="T5" s="225">
        <v>539.10922427097375</v>
      </c>
      <c r="U5" s="225">
        <v>447.31009435218448</v>
      </c>
      <c r="V5" s="225">
        <v>380.08257194612088</v>
      </c>
      <c r="W5" s="225">
        <v>457.33643357585089</v>
      </c>
      <c r="DA5" s="89" t="s">
        <v>256</v>
      </c>
    </row>
    <row r="6" spans="1:105" ht="12" customHeight="1" x14ac:dyDescent="0.25">
      <c r="A6" s="55" t="s">
        <v>92</v>
      </c>
      <c r="B6" s="261">
        <v>0.77404711417312289</v>
      </c>
      <c r="C6" s="261">
        <v>0.81741880691037805</v>
      </c>
      <c r="D6" s="261">
        <v>0.75194359164196012</v>
      </c>
      <c r="E6" s="261">
        <v>0.88192947558516599</v>
      </c>
      <c r="F6" s="261">
        <v>0.89667354595417981</v>
      </c>
      <c r="G6" s="261">
        <v>0.82484151432927966</v>
      </c>
      <c r="H6" s="261">
        <v>0.93352459397795517</v>
      </c>
      <c r="I6" s="261">
        <v>0.9559179460921543</v>
      </c>
      <c r="J6" s="261">
        <v>0.85128068183619965</v>
      </c>
      <c r="K6" s="261">
        <v>0.72517041319627051</v>
      </c>
      <c r="L6" s="261">
        <v>0.86115327896308302</v>
      </c>
      <c r="M6" s="261">
        <v>0.88035252443111056</v>
      </c>
      <c r="N6" s="261">
        <v>0.9244332747030285</v>
      </c>
      <c r="O6" s="261">
        <v>0.99262161685501638</v>
      </c>
      <c r="P6" s="261">
        <v>0.94275235199773955</v>
      </c>
      <c r="Q6" s="261">
        <v>0.86775751631101661</v>
      </c>
      <c r="R6" s="261">
        <v>0.86969682363346468</v>
      </c>
      <c r="S6" s="261">
        <v>0.96073708824697968</v>
      </c>
      <c r="T6" s="261">
        <v>0.9858555156156279</v>
      </c>
      <c r="U6" s="261">
        <v>0.83663923652135153</v>
      </c>
      <c r="V6" s="261">
        <v>0.69585601492631766</v>
      </c>
      <c r="W6" s="261">
        <v>0.78602702514570233</v>
      </c>
      <c r="DA6" s="67" t="s">
        <v>257</v>
      </c>
    </row>
    <row r="7" spans="1:105" ht="12" customHeight="1" x14ac:dyDescent="0.25">
      <c r="A7" s="202" t="s">
        <v>93</v>
      </c>
      <c r="B7" s="226">
        <v>0.10706803656977749</v>
      </c>
      <c r="C7" s="226">
        <v>0.1130673121940349</v>
      </c>
      <c r="D7" s="226">
        <v>0.1040106247981239</v>
      </c>
      <c r="E7" s="226">
        <v>0.12199058121260289</v>
      </c>
      <c r="F7" s="226">
        <v>0.12403001606941171</v>
      </c>
      <c r="G7" s="226">
        <v>0.1140940387263374</v>
      </c>
      <c r="H7" s="226">
        <v>0.12912734061878239</v>
      </c>
      <c r="I7" s="226">
        <v>0.13222484230722201</v>
      </c>
      <c r="J7" s="226">
        <v>0.1177511672158989</v>
      </c>
      <c r="K7" s="226">
        <v>0.1003072951216423</v>
      </c>
      <c r="L7" s="226">
        <v>0.1191167683154508</v>
      </c>
      <c r="M7" s="226">
        <v>0.12177245358091281</v>
      </c>
      <c r="N7" s="226">
        <v>0.12786980772863629</v>
      </c>
      <c r="O7" s="226">
        <v>0.1373017812835802</v>
      </c>
      <c r="P7" s="226">
        <v>0.13040374604040181</v>
      </c>
      <c r="Q7" s="226">
        <v>0.1200302821222161</v>
      </c>
      <c r="R7" s="226">
        <v>0.1202985317203582</v>
      </c>
      <c r="S7" s="226">
        <v>0.1328914375041034</v>
      </c>
      <c r="T7" s="226">
        <v>0.13636587807863451</v>
      </c>
      <c r="U7" s="226">
        <v>0.1157259277004991</v>
      </c>
      <c r="V7" s="226">
        <v>9.6252457879155845E-2</v>
      </c>
      <c r="W7" s="226">
        <v>0.1087251263290812</v>
      </c>
      <c r="DA7" s="174" t="s">
        <v>258</v>
      </c>
    </row>
    <row r="8" spans="1:105" ht="12" customHeight="1" x14ac:dyDescent="0.25">
      <c r="A8" s="202" t="s">
        <v>94</v>
      </c>
      <c r="B8" s="226">
        <v>14.784969686752341</v>
      </c>
      <c r="C8" s="226">
        <v>15.61340654885276</v>
      </c>
      <c r="D8" s="226">
        <v>14.36277327957009</v>
      </c>
      <c r="E8" s="226">
        <v>16.84561614354616</v>
      </c>
      <c r="F8" s="226">
        <v>17.127240646078</v>
      </c>
      <c r="G8" s="226">
        <v>15.75518668364381</v>
      </c>
      <c r="H8" s="226">
        <v>17.831127551642659</v>
      </c>
      <c r="I8" s="226">
        <v>18.258859954659101</v>
      </c>
      <c r="J8" s="226">
        <v>16.260197661625899</v>
      </c>
      <c r="K8" s="226">
        <v>13.851382403627889</v>
      </c>
      <c r="L8" s="226">
        <v>16.448772809802001</v>
      </c>
      <c r="M8" s="226">
        <v>16.815495011920859</v>
      </c>
      <c r="N8" s="226">
        <v>17.657475486501941</v>
      </c>
      <c r="O8" s="226">
        <v>18.959931827010369</v>
      </c>
      <c r="P8" s="226">
        <v>18.00738571487468</v>
      </c>
      <c r="Q8" s="226">
        <v>16.574919457991019</v>
      </c>
      <c r="R8" s="226">
        <v>16.611961905990221</v>
      </c>
      <c r="S8" s="226">
        <v>18.35090973996364</v>
      </c>
      <c r="T8" s="226">
        <v>18.789122079398549</v>
      </c>
      <c r="U8" s="226">
        <v>15.98053338643315</v>
      </c>
      <c r="V8" s="226">
        <v>13.291452030048969</v>
      </c>
      <c r="W8" s="226">
        <v>15.01379635290276</v>
      </c>
      <c r="DA8" s="174" t="s">
        <v>259</v>
      </c>
    </row>
    <row r="9" spans="1:105" ht="12" customHeight="1" x14ac:dyDescent="0.25">
      <c r="A9" s="202" t="s">
        <v>95</v>
      </c>
      <c r="B9" s="226">
        <v>0.25538904348585112</v>
      </c>
      <c r="C9" s="226">
        <v>0.26969909634918682</v>
      </c>
      <c r="D9" s="226">
        <v>0.24809620901422871</v>
      </c>
      <c r="E9" s="226">
        <v>0.29098374125750942</v>
      </c>
      <c r="F9" s="226">
        <v>0.29584839866619028</v>
      </c>
      <c r="G9" s="226">
        <v>0.27214814384652641</v>
      </c>
      <c r="H9" s="226">
        <v>0.3080070305297003</v>
      </c>
      <c r="I9" s="226">
        <v>0.315395491350973</v>
      </c>
      <c r="J9" s="226">
        <v>0.2808714806777316</v>
      </c>
      <c r="K9" s="226">
        <v>0.23926266864036541</v>
      </c>
      <c r="L9" s="226">
        <v>0.28412884459110183</v>
      </c>
      <c r="M9" s="226">
        <v>0.29046344211875702</v>
      </c>
      <c r="N9" s="226">
        <v>0.30500744136886693</v>
      </c>
      <c r="O9" s="226">
        <v>0.32750549757270048</v>
      </c>
      <c r="P9" s="226">
        <v>0.31105163627919541</v>
      </c>
      <c r="Q9" s="226">
        <v>0.28630784613811228</v>
      </c>
      <c r="R9" s="226">
        <v>0.28694770104233769</v>
      </c>
      <c r="S9" s="226">
        <v>0.31698551873148678</v>
      </c>
      <c r="T9" s="226">
        <v>0.32527309066617549</v>
      </c>
      <c r="U9" s="226">
        <v>0.27604068337128601</v>
      </c>
      <c r="V9" s="226">
        <v>0.2295906783991459</v>
      </c>
      <c r="W9" s="226">
        <v>0.25934169436240789</v>
      </c>
      <c r="DA9" s="174" t="s">
        <v>260</v>
      </c>
    </row>
    <row r="10" spans="1:105" ht="12" customHeight="1" x14ac:dyDescent="0.25">
      <c r="A10" s="56" t="s">
        <v>96</v>
      </c>
      <c r="B10" s="262">
        <v>0.84235179363097112</v>
      </c>
      <c r="C10" s="262">
        <v>0.89975498646689411</v>
      </c>
      <c r="D10" s="262">
        <v>0.82571019904024712</v>
      </c>
      <c r="E10" s="262">
        <v>0.9680121668291104</v>
      </c>
      <c r="F10" s="262">
        <v>0.98817865551244366</v>
      </c>
      <c r="G10" s="262">
        <v>0.90845784055582479</v>
      </c>
      <c r="H10" s="262">
        <v>1.0262939755890701</v>
      </c>
      <c r="I10" s="262">
        <v>1.0512110514452071</v>
      </c>
      <c r="J10" s="262">
        <v>0.93898920807157837</v>
      </c>
      <c r="K10" s="262">
        <v>0.79313594511422791</v>
      </c>
      <c r="L10" s="262">
        <v>0.94351309663091376</v>
      </c>
      <c r="M10" s="262">
        <v>0.96115722233102985</v>
      </c>
      <c r="N10" s="262">
        <v>1.009956272766279</v>
      </c>
      <c r="O10" s="262">
        <v>1.0716924386043389</v>
      </c>
      <c r="P10" s="262">
        <v>1.028363762115805</v>
      </c>
      <c r="Q10" s="262">
        <v>0.9503332020608648</v>
      </c>
      <c r="R10" s="262">
        <v>0.95303927972325408</v>
      </c>
      <c r="S10" s="262">
        <v>1.051315918872475</v>
      </c>
      <c r="T10" s="262">
        <v>1.077162482184036</v>
      </c>
      <c r="U10" s="262">
        <v>1.060601071075163</v>
      </c>
      <c r="V10" s="262">
        <v>0.91758802569345466</v>
      </c>
      <c r="W10" s="262">
        <v>1.1156684153686041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2.6091241066116639E-3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0.38495851135689979</v>
      </c>
      <c r="C12" s="228">
        <v>0.31063233682057712</v>
      </c>
      <c r="D12" s="228">
        <v>0.49142531588283378</v>
      </c>
      <c r="E12" s="228">
        <v>0.38474213900151338</v>
      </c>
      <c r="F12" s="228">
        <v>0.35777027333821609</v>
      </c>
      <c r="G12" s="228">
        <v>0.36418626486594657</v>
      </c>
      <c r="H12" s="228">
        <v>0.40616176272964072</v>
      </c>
      <c r="I12" s="228">
        <v>0.39243314410915248</v>
      </c>
      <c r="J12" s="228">
        <v>0.36392603193771778</v>
      </c>
      <c r="K12" s="228">
        <v>0.32213459209514128</v>
      </c>
      <c r="L12" s="228">
        <v>0.3775615166388292</v>
      </c>
      <c r="M12" s="228">
        <v>0.41985916533947509</v>
      </c>
      <c r="N12" s="228">
        <v>0.39663963943913078</v>
      </c>
      <c r="O12" s="228">
        <v>0.49234862945147728</v>
      </c>
      <c r="P12" s="228">
        <v>0.42884528407451422</v>
      </c>
      <c r="Q12" s="228">
        <v>0.37576190400405213</v>
      </c>
      <c r="R12" s="228">
        <v>0.36913413633109882</v>
      </c>
      <c r="S12" s="228">
        <v>0.39762874043597152</v>
      </c>
      <c r="T12" s="228">
        <v>0.40933736672837662</v>
      </c>
      <c r="U12" s="228">
        <v>0.31528384272691817</v>
      </c>
      <c r="V12" s="228">
        <v>0.3201441858122494</v>
      </c>
      <c r="W12" s="228">
        <v>0.34616242478661208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0.23811394523079249</v>
      </c>
      <c r="V14" s="228">
        <v>0.26235704675739913</v>
      </c>
      <c r="W14" s="228">
        <v>0.40645276593766078</v>
      </c>
      <c r="DA14" s="69" t="s">
        <v>265</v>
      </c>
    </row>
    <row r="15" spans="1:105" ht="12" customHeight="1" x14ac:dyDescent="0.25">
      <c r="A15" s="37" t="s">
        <v>38</v>
      </c>
      <c r="B15" s="228">
        <v>0.45739328227407128</v>
      </c>
      <c r="C15" s="228">
        <v>0.589122649646317</v>
      </c>
      <c r="D15" s="228">
        <v>0.33428488315741328</v>
      </c>
      <c r="E15" s="228">
        <v>0.58327002782759707</v>
      </c>
      <c r="F15" s="228">
        <v>0.63040838217422757</v>
      </c>
      <c r="G15" s="228">
        <v>0.54427157568987816</v>
      </c>
      <c r="H15" s="228">
        <v>0.62013221285942932</v>
      </c>
      <c r="I15" s="228">
        <v>0.6587779073360549</v>
      </c>
      <c r="J15" s="228">
        <v>0.5750631761338606</v>
      </c>
      <c r="K15" s="228">
        <v>0.47100135301908652</v>
      </c>
      <c r="L15" s="228">
        <v>0.56595157999208456</v>
      </c>
      <c r="M15" s="228">
        <v>0.54129805699155475</v>
      </c>
      <c r="N15" s="228">
        <v>0.6133166333271487</v>
      </c>
      <c r="O15" s="228">
        <v>0.57934380915286166</v>
      </c>
      <c r="P15" s="228">
        <v>0.59951847804129121</v>
      </c>
      <c r="Q15" s="228">
        <v>0.57457129805681273</v>
      </c>
      <c r="R15" s="228">
        <v>0.58390514339215527</v>
      </c>
      <c r="S15" s="228">
        <v>0.65368717843650315</v>
      </c>
      <c r="T15" s="228">
        <v>0.66782511545565959</v>
      </c>
      <c r="U15" s="228">
        <v>0.50459415901084026</v>
      </c>
      <c r="V15" s="228">
        <v>0.33508679312380613</v>
      </c>
      <c r="W15" s="228">
        <v>0.36305322464433071</v>
      </c>
      <c r="DA15" s="69" t="s">
        <v>266</v>
      </c>
    </row>
    <row r="16" spans="1:105" ht="12" customHeight="1" x14ac:dyDescent="0.25">
      <c r="A16" s="57" t="s">
        <v>167</v>
      </c>
      <c r="B16" s="263">
        <v>82.361725867455988</v>
      </c>
      <c r="C16" s="263">
        <v>85.248444312079641</v>
      </c>
      <c r="D16" s="263">
        <v>90.80392376964069</v>
      </c>
      <c r="E16" s="263">
        <v>99.40393167816292</v>
      </c>
      <c r="F16" s="263">
        <v>97.757050932334167</v>
      </c>
      <c r="G16" s="263">
        <v>95.506215274832698</v>
      </c>
      <c r="H16" s="263">
        <v>106.0536844246523</v>
      </c>
      <c r="I16" s="263">
        <v>104.0823873944088</v>
      </c>
      <c r="J16" s="263">
        <v>96.706791927302149</v>
      </c>
      <c r="K16" s="263">
        <v>81.858444151598135</v>
      </c>
      <c r="L16" s="263">
        <v>94.118904181876246</v>
      </c>
      <c r="M16" s="263">
        <v>93.339204632717895</v>
      </c>
      <c r="N16" s="263">
        <v>93.772087362353915</v>
      </c>
      <c r="O16" s="263">
        <v>96.998650354047498</v>
      </c>
      <c r="P16" s="263">
        <v>98.927315885312979</v>
      </c>
      <c r="Q16" s="263">
        <v>94.246841227415345</v>
      </c>
      <c r="R16" s="263">
        <v>95.692540693333683</v>
      </c>
      <c r="S16" s="263">
        <v>100.10410145868251</v>
      </c>
      <c r="T16" s="263">
        <v>105.0339909886078</v>
      </c>
      <c r="U16" s="263">
        <v>85.82565776244779</v>
      </c>
      <c r="V16" s="263">
        <v>74.574118530808903</v>
      </c>
      <c r="W16" s="263">
        <v>91.928832731112792</v>
      </c>
      <c r="DA16" s="70" t="s">
        <v>267</v>
      </c>
    </row>
    <row r="17" spans="1:105" ht="12" customHeight="1" x14ac:dyDescent="0.25">
      <c r="A17" s="18" t="s">
        <v>30</v>
      </c>
      <c r="B17" s="232">
        <v>27.076570200840099</v>
      </c>
      <c r="C17" s="232">
        <v>28.671613970918941</v>
      </c>
      <c r="D17" s="232">
        <v>31.575584825048111</v>
      </c>
      <c r="E17" s="232">
        <v>34.649084544667353</v>
      </c>
      <c r="F17" s="232">
        <v>33.594116296744559</v>
      </c>
      <c r="G17" s="232">
        <v>35.481768224494758</v>
      </c>
      <c r="H17" s="232">
        <v>37.347242396866363</v>
      </c>
      <c r="I17" s="232">
        <v>32.33055039900583</v>
      </c>
      <c r="J17" s="232">
        <v>30.915692274449832</v>
      </c>
      <c r="K17" s="232">
        <v>24.832247236991829</v>
      </c>
      <c r="L17" s="232">
        <v>25.977839723616921</v>
      </c>
      <c r="M17" s="232">
        <v>26.143989516633269</v>
      </c>
      <c r="N17" s="232">
        <v>28.475912083541552</v>
      </c>
      <c r="O17" s="232">
        <v>28.924935912540018</v>
      </c>
      <c r="P17" s="232">
        <v>28.99966263373236</v>
      </c>
      <c r="Q17" s="232">
        <v>27.655052576769151</v>
      </c>
      <c r="R17" s="232">
        <v>23.956072005221682</v>
      </c>
      <c r="S17" s="232">
        <v>25.74570732702459</v>
      </c>
      <c r="T17" s="232">
        <v>29.064466370411822</v>
      </c>
      <c r="U17" s="232">
        <v>24.314952772977279</v>
      </c>
      <c r="V17" s="232">
        <v>22.58868923639282</v>
      </c>
      <c r="W17" s="232">
        <v>24.044952553935339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0.19063410138465611</v>
      </c>
      <c r="G18" s="232">
        <v>5.7864708905947547E-2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3.1344805639918732E-2</v>
      </c>
      <c r="DA18" s="71" t="s">
        <v>269</v>
      </c>
    </row>
    <row r="19" spans="1:105" ht="12" customHeight="1" x14ac:dyDescent="0.25">
      <c r="A19" s="18" t="s">
        <v>162</v>
      </c>
      <c r="B19" s="232">
        <v>5.0045635218338704</v>
      </c>
      <c r="C19" s="232">
        <v>4.1414616962473296</v>
      </c>
      <c r="D19" s="232">
        <v>5.5154102627516881</v>
      </c>
      <c r="E19" s="232">
        <v>4.4200341740569673</v>
      </c>
      <c r="F19" s="232">
        <v>4.3358893937571166</v>
      </c>
      <c r="G19" s="232">
        <v>3.9691434584021499</v>
      </c>
      <c r="H19" s="232">
        <v>4.5971609384337668</v>
      </c>
      <c r="I19" s="232">
        <v>4.855201117244035</v>
      </c>
      <c r="J19" s="232">
        <v>4.3756942829272001</v>
      </c>
      <c r="K19" s="232">
        <v>3.609053873966241</v>
      </c>
      <c r="L19" s="232">
        <v>4.6395486858492108</v>
      </c>
      <c r="M19" s="232">
        <v>5.5806785454074301</v>
      </c>
      <c r="N19" s="232">
        <v>5.6263074783753808</v>
      </c>
      <c r="O19" s="232">
        <v>7.5764623566737077</v>
      </c>
      <c r="P19" s="232">
        <v>5.6657089303851018</v>
      </c>
      <c r="Q19" s="232">
        <v>4.5980981377420402</v>
      </c>
      <c r="R19" s="232">
        <v>4.424743780156791</v>
      </c>
      <c r="S19" s="232">
        <v>5.2996668671928706</v>
      </c>
      <c r="T19" s="232">
        <v>5.0872073792135062</v>
      </c>
      <c r="U19" s="232">
        <v>4.8075092611071346</v>
      </c>
      <c r="V19" s="232">
        <v>4.6770411353340116</v>
      </c>
      <c r="W19" s="232">
        <v>4.5127134360475214</v>
      </c>
      <c r="DA19" s="71" t="s">
        <v>270</v>
      </c>
    </row>
    <row r="20" spans="1:105" ht="12" customHeight="1" x14ac:dyDescent="0.25">
      <c r="A20" s="18" t="s">
        <v>36</v>
      </c>
      <c r="B20" s="232">
        <v>44.356465676068098</v>
      </c>
      <c r="C20" s="232">
        <v>44.610177316592363</v>
      </c>
      <c r="D20" s="232">
        <v>49.975100839480973</v>
      </c>
      <c r="E20" s="232">
        <v>53.658944176630797</v>
      </c>
      <c r="F20" s="232">
        <v>52.024772169077004</v>
      </c>
      <c r="G20" s="232">
        <v>50.087661150611822</v>
      </c>
      <c r="H20" s="232">
        <v>57.116382603202773</v>
      </c>
      <c r="I20" s="232">
        <v>58.776508713844933</v>
      </c>
      <c r="J20" s="232">
        <v>54.526794261255098</v>
      </c>
      <c r="K20" s="232">
        <v>48.159871419207462</v>
      </c>
      <c r="L20" s="232">
        <v>56.572850978661762</v>
      </c>
      <c r="M20" s="232">
        <v>54.446468893516773</v>
      </c>
      <c r="N20" s="232">
        <v>51.002357812219671</v>
      </c>
      <c r="O20" s="232">
        <v>51.615219407539172</v>
      </c>
      <c r="P20" s="232">
        <v>56.370827847419093</v>
      </c>
      <c r="Q20" s="232">
        <v>54.98895606414289</v>
      </c>
      <c r="R20" s="232">
        <v>60.338583397563582</v>
      </c>
      <c r="S20" s="232">
        <v>60.378661213633293</v>
      </c>
      <c r="T20" s="232">
        <v>62.613506377867132</v>
      </c>
      <c r="U20" s="232">
        <v>49.037653277708174</v>
      </c>
      <c r="V20" s="232">
        <v>42.431249066582751</v>
      </c>
      <c r="W20" s="232">
        <v>58.624510415977817</v>
      </c>
      <c r="DA20" s="71" t="s">
        <v>271</v>
      </c>
    </row>
    <row r="21" spans="1:105" ht="12" customHeight="1" x14ac:dyDescent="0.25">
      <c r="A21" s="18" t="s">
        <v>38</v>
      </c>
      <c r="B21" s="232">
        <v>5.9241264687139239</v>
      </c>
      <c r="C21" s="232">
        <v>7.8251913283210186</v>
      </c>
      <c r="D21" s="232">
        <v>3.7378278423599141</v>
      </c>
      <c r="E21" s="232">
        <v>6.6758687828077994</v>
      </c>
      <c r="F21" s="232">
        <v>7.611638971370831</v>
      </c>
      <c r="G21" s="232">
        <v>5.909777732418009</v>
      </c>
      <c r="H21" s="232">
        <v>6.9928984861494143</v>
      </c>
      <c r="I21" s="232">
        <v>8.1201271643140149</v>
      </c>
      <c r="J21" s="232">
        <v>6.8886111086700161</v>
      </c>
      <c r="K21" s="232">
        <v>5.2572716214325901</v>
      </c>
      <c r="L21" s="232">
        <v>6.928664793748375</v>
      </c>
      <c r="M21" s="232">
        <v>7.1680676771604217</v>
      </c>
      <c r="N21" s="232">
        <v>8.6675099882173239</v>
      </c>
      <c r="O21" s="232">
        <v>8.8820326772946032</v>
      </c>
      <c r="P21" s="232">
        <v>7.8911164737764192</v>
      </c>
      <c r="Q21" s="232">
        <v>7.0047344487612744</v>
      </c>
      <c r="R21" s="232">
        <v>6.9731415103916321</v>
      </c>
      <c r="S21" s="232">
        <v>8.6800660508316927</v>
      </c>
      <c r="T21" s="232">
        <v>8.2688108611152948</v>
      </c>
      <c r="U21" s="232">
        <v>7.665542450655189</v>
      </c>
      <c r="V21" s="232">
        <v>4.8771390924993128</v>
      </c>
      <c r="W21" s="232">
        <v>4.7153115195121824</v>
      </c>
      <c r="DA21" s="71" t="s">
        <v>272</v>
      </c>
    </row>
    <row r="22" spans="1:105" ht="12" customHeight="1" x14ac:dyDescent="0.25">
      <c r="A22" s="57" t="s">
        <v>174</v>
      </c>
      <c r="B22" s="263">
        <v>181.81176807416031</v>
      </c>
      <c r="C22" s="263">
        <v>195.20302939774399</v>
      </c>
      <c r="D22" s="263">
        <v>203.41684671383121</v>
      </c>
      <c r="E22" s="263">
        <v>225.39278996577761</v>
      </c>
      <c r="F22" s="263">
        <v>223.1361439164308</v>
      </c>
      <c r="G22" s="263">
        <v>215.29323638350519</v>
      </c>
      <c r="H22" s="263">
        <v>240.0065697369553</v>
      </c>
      <c r="I22" s="263">
        <v>237.33697012916519</v>
      </c>
      <c r="J22" s="263">
        <v>230.52427094266909</v>
      </c>
      <c r="K22" s="263">
        <v>182.35104946320899</v>
      </c>
      <c r="L22" s="263">
        <v>211.42619466971661</v>
      </c>
      <c r="M22" s="263">
        <v>207.0715547861908</v>
      </c>
      <c r="N22" s="263">
        <v>209.1698103036058</v>
      </c>
      <c r="O22" s="263">
        <v>211.8196730875375</v>
      </c>
      <c r="P22" s="263">
        <v>218.65684233457429</v>
      </c>
      <c r="Q22" s="263">
        <v>209.6646294784251</v>
      </c>
      <c r="R22" s="263">
        <v>214.81561445913201</v>
      </c>
      <c r="S22" s="263">
        <v>223.81782268603581</v>
      </c>
      <c r="T22" s="263">
        <v>233.30241026631489</v>
      </c>
      <c r="U22" s="263">
        <v>191.63709040554789</v>
      </c>
      <c r="V22" s="263">
        <v>164.64349301208989</v>
      </c>
      <c r="W22" s="263">
        <v>203.24023801938449</v>
      </c>
      <c r="DA22" s="70" t="s">
        <v>273</v>
      </c>
    </row>
    <row r="23" spans="1:105" ht="12" customHeight="1" x14ac:dyDescent="0.25">
      <c r="A23" s="18" t="s">
        <v>30</v>
      </c>
      <c r="B23" s="232">
        <v>60.23064008892927</v>
      </c>
      <c r="C23" s="232">
        <v>61.871387045935563</v>
      </c>
      <c r="D23" s="232">
        <v>63.725710703917258</v>
      </c>
      <c r="E23" s="232">
        <v>73.925549228996587</v>
      </c>
      <c r="F23" s="232">
        <v>71.98988576434715</v>
      </c>
      <c r="G23" s="232">
        <v>76.679225335413719</v>
      </c>
      <c r="H23" s="232">
        <v>80.216623142993498</v>
      </c>
      <c r="I23" s="232">
        <v>69.346390168435931</v>
      </c>
      <c r="J23" s="232">
        <v>59.445332785407388</v>
      </c>
      <c r="K23" s="232">
        <v>54.772055132298767</v>
      </c>
      <c r="L23" s="232">
        <v>56.969352397841533</v>
      </c>
      <c r="M23" s="232">
        <v>58.441668923032317</v>
      </c>
      <c r="N23" s="232">
        <v>64.131733730736968</v>
      </c>
      <c r="O23" s="232">
        <v>66.04337386267801</v>
      </c>
      <c r="P23" s="232">
        <v>65.705445463899736</v>
      </c>
      <c r="Q23" s="232">
        <v>62.131037266987967</v>
      </c>
      <c r="R23" s="232">
        <v>52.757499433214242</v>
      </c>
      <c r="S23" s="232">
        <v>57.847834311157008</v>
      </c>
      <c r="T23" s="232">
        <v>65.671928506538777</v>
      </c>
      <c r="U23" s="232">
        <v>54.534475226684421</v>
      </c>
      <c r="V23" s="232">
        <v>49.045599854097901</v>
      </c>
      <c r="W23" s="232">
        <v>51.900031316352319</v>
      </c>
      <c r="DA23" s="71" t="s">
        <v>274</v>
      </c>
    </row>
    <row r="24" spans="1:105" ht="12" customHeight="1" x14ac:dyDescent="0.25">
      <c r="A24" s="18" t="s">
        <v>40</v>
      </c>
      <c r="B24" s="232">
        <v>10.984582783000819</v>
      </c>
      <c r="C24" s="232">
        <v>27.25842685208822</v>
      </c>
      <c r="D24" s="232">
        <v>26.875432312222419</v>
      </c>
      <c r="E24" s="232">
        <v>26.45860212003479</v>
      </c>
      <c r="F24" s="232">
        <v>28.892499487210571</v>
      </c>
      <c r="G24" s="232">
        <v>20.613732888213541</v>
      </c>
      <c r="H24" s="232">
        <v>26.053986362296431</v>
      </c>
      <c r="I24" s="232">
        <v>30.302207978057648</v>
      </c>
      <c r="J24" s="232">
        <v>56.806931412956033</v>
      </c>
      <c r="K24" s="232">
        <v>12.33898351362012</v>
      </c>
      <c r="L24" s="232">
        <v>19.03014256404219</v>
      </c>
      <c r="M24" s="232">
        <v>13.40392509026252</v>
      </c>
      <c r="N24" s="232">
        <v>16.562588434585209</v>
      </c>
      <c r="O24" s="232">
        <v>9.8732619145155098</v>
      </c>
      <c r="P24" s="232">
        <v>11.28657241050832</v>
      </c>
      <c r="Q24" s="232">
        <v>12.4895129742037</v>
      </c>
      <c r="R24" s="232">
        <v>18.10318212777835</v>
      </c>
      <c r="S24" s="232">
        <v>17.137251362532599</v>
      </c>
      <c r="T24" s="232">
        <v>13.298853502477121</v>
      </c>
      <c r="U24" s="232">
        <v>15.370310609375201</v>
      </c>
      <c r="V24" s="232">
        <v>12.560012613254649</v>
      </c>
      <c r="W24" s="232">
        <v>13.749069955616701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0.4164716699193004</v>
      </c>
      <c r="G25" s="232">
        <v>0.12748610258550591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6.897407522113333E-2</v>
      </c>
      <c r="DA25" s="71" t="s">
        <v>276</v>
      </c>
    </row>
    <row r="26" spans="1:105" ht="12" customHeight="1" x14ac:dyDescent="0.25">
      <c r="A26" s="18" t="s">
        <v>162</v>
      </c>
      <c r="B26" s="232">
        <v>10.584194909690529</v>
      </c>
      <c r="C26" s="232">
        <v>8.4968735660395307</v>
      </c>
      <c r="D26" s="232">
        <v>10.58300260443476</v>
      </c>
      <c r="E26" s="232">
        <v>8.9659480416631627</v>
      </c>
      <c r="F26" s="232">
        <v>8.8339361034266179</v>
      </c>
      <c r="G26" s="232">
        <v>8.155245769600695</v>
      </c>
      <c r="H26" s="232">
        <v>9.3877894072274906</v>
      </c>
      <c r="I26" s="232">
        <v>9.9011532038045864</v>
      </c>
      <c r="J26" s="232">
        <v>7.9993289048062461</v>
      </c>
      <c r="K26" s="232">
        <v>7.5684016828260878</v>
      </c>
      <c r="L26" s="232">
        <v>9.6734586944219902</v>
      </c>
      <c r="M26" s="232">
        <v>11.86056974573942</v>
      </c>
      <c r="N26" s="232">
        <v>12.04721318396872</v>
      </c>
      <c r="O26" s="232">
        <v>16.447167345220521</v>
      </c>
      <c r="P26" s="232">
        <v>12.204794556158211</v>
      </c>
      <c r="Q26" s="232">
        <v>9.821552612128297</v>
      </c>
      <c r="R26" s="232">
        <v>9.2645539809059549</v>
      </c>
      <c r="S26" s="232">
        <v>11.32136111538609</v>
      </c>
      <c r="T26" s="232">
        <v>10.928603098709569</v>
      </c>
      <c r="U26" s="232">
        <v>10.251457912668711</v>
      </c>
      <c r="V26" s="232">
        <v>9.6549050035223818</v>
      </c>
      <c r="W26" s="232">
        <v>9.2608158204974664</v>
      </c>
      <c r="DA26" s="71" t="s">
        <v>277</v>
      </c>
    </row>
    <row r="27" spans="1:105" ht="12" customHeight="1" x14ac:dyDescent="0.25">
      <c r="A27" s="18" t="s">
        <v>36</v>
      </c>
      <c r="B27" s="232">
        <v>100.01235029253959</v>
      </c>
      <c r="C27" s="232">
        <v>97.576341933680709</v>
      </c>
      <c r="D27" s="232">
        <v>102.23270109325679</v>
      </c>
      <c r="E27" s="232">
        <v>116.0426905750831</v>
      </c>
      <c r="F27" s="232">
        <v>113.00335089152721</v>
      </c>
      <c r="G27" s="232">
        <v>109.7175462876917</v>
      </c>
      <c r="H27" s="232">
        <v>124.3481708244379</v>
      </c>
      <c r="I27" s="232">
        <v>127.7872187788671</v>
      </c>
      <c r="J27" s="232">
        <v>106.27267783949949</v>
      </c>
      <c r="K27" s="232">
        <v>107.67160913446401</v>
      </c>
      <c r="L27" s="232">
        <v>125.7532410134109</v>
      </c>
      <c r="M27" s="232">
        <v>123.36539102715651</v>
      </c>
      <c r="N27" s="232">
        <v>116.4282749543149</v>
      </c>
      <c r="O27" s="232">
        <v>119.4558699651234</v>
      </c>
      <c r="P27" s="232">
        <v>129.460029904008</v>
      </c>
      <c r="Q27" s="232">
        <v>125.2225266251051</v>
      </c>
      <c r="R27" s="232">
        <v>134.69037891723349</v>
      </c>
      <c r="S27" s="232">
        <v>137.51137589696009</v>
      </c>
      <c r="T27" s="232">
        <v>143.4030251585894</v>
      </c>
      <c r="U27" s="232">
        <v>111.48084665681949</v>
      </c>
      <c r="V27" s="232">
        <v>93.382975541215004</v>
      </c>
      <c r="W27" s="232">
        <v>128.26134685169691</v>
      </c>
      <c r="DA27" s="71" t="s">
        <v>278</v>
      </c>
    </row>
    <row r="28" spans="1:105" ht="12" customHeight="1" x14ac:dyDescent="0.25">
      <c r="A28" s="57" t="s">
        <v>181</v>
      </c>
      <c r="B28" s="263">
        <v>88.988874482110617</v>
      </c>
      <c r="C28" s="263">
        <v>95.013562163070404</v>
      </c>
      <c r="D28" s="263">
        <v>87.275697276130046</v>
      </c>
      <c r="E28" s="263">
        <v>102.2413710708601</v>
      </c>
      <c r="F28" s="263">
        <v>104.10354970286009</v>
      </c>
      <c r="G28" s="263">
        <v>95.875592022482493</v>
      </c>
      <c r="H28" s="263">
        <v>108.3964045249492</v>
      </c>
      <c r="I28" s="263">
        <v>111.0188430084048</v>
      </c>
      <c r="J28" s="263">
        <v>99.172315640175157</v>
      </c>
      <c r="K28" s="263">
        <v>83.773672846805411</v>
      </c>
      <c r="L28" s="263">
        <v>99.654787412574265</v>
      </c>
      <c r="M28" s="263">
        <v>101.53224613410249</v>
      </c>
      <c r="N28" s="263">
        <v>106.6696255948676</v>
      </c>
      <c r="O28" s="263">
        <v>113.2182066024468</v>
      </c>
      <c r="P28" s="263">
        <v>108.623619276345</v>
      </c>
      <c r="Q28" s="263">
        <v>100.3733512502216</v>
      </c>
      <c r="R28" s="263">
        <v>100.6561350765023</v>
      </c>
      <c r="S28" s="263">
        <v>111.03194758921239</v>
      </c>
      <c r="T28" s="263">
        <v>113.7624247195899</v>
      </c>
      <c r="U28" s="263">
        <v>96.473419910447532</v>
      </c>
      <c r="V28" s="263">
        <v>79.401778817246964</v>
      </c>
      <c r="W28" s="263">
        <v>90.248614795746235</v>
      </c>
      <c r="DA28" s="70" t="s">
        <v>279</v>
      </c>
    </row>
    <row r="29" spans="1:105" ht="12" customHeight="1" x14ac:dyDescent="0.25">
      <c r="A29" s="60" t="s">
        <v>183</v>
      </c>
      <c r="B29" s="264">
        <v>40.750581768483372</v>
      </c>
      <c r="C29" s="264">
        <v>32.882630382488642</v>
      </c>
      <c r="D29" s="264">
        <v>52.020846213788381</v>
      </c>
      <c r="E29" s="264">
        <v>40.727677223966253</v>
      </c>
      <c r="F29" s="264">
        <v>38.82195224834912</v>
      </c>
      <c r="G29" s="264">
        <v>38.854796311016237</v>
      </c>
      <c r="H29" s="264">
        <v>42.995095926066213</v>
      </c>
      <c r="I29" s="264">
        <v>41.541824523673817</v>
      </c>
      <c r="J29" s="264">
        <v>38.524145030289773</v>
      </c>
      <c r="K29" s="264">
        <v>34.10022547458297</v>
      </c>
      <c r="L29" s="264">
        <v>39.967557548451722</v>
      </c>
      <c r="M29" s="264">
        <v>44.445062892897113</v>
      </c>
      <c r="N29" s="264">
        <v>41.987111812682748</v>
      </c>
      <c r="O29" s="264">
        <v>52.118585486896869</v>
      </c>
      <c r="P29" s="264">
        <v>45.396307132186081</v>
      </c>
      <c r="Q29" s="264">
        <v>39.777055819923682</v>
      </c>
      <c r="R29" s="264">
        <v>39.075459724419247</v>
      </c>
      <c r="S29" s="264">
        <v>42.091815150470957</v>
      </c>
      <c r="T29" s="264">
        <v>43.331256074749973</v>
      </c>
      <c r="U29" s="264">
        <v>37.377032138035858</v>
      </c>
      <c r="V29" s="264">
        <v>38.86941389959253</v>
      </c>
      <c r="W29" s="264">
        <v>44.289727318369323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0.31423673344391168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1.634982782880765</v>
      </c>
      <c r="G32" s="232">
        <v>0.55831063278914494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0.30550948531059241</v>
      </c>
      <c r="DA32" s="71" t="s">
        <v>283</v>
      </c>
    </row>
    <row r="33" spans="1:105" ht="12" customHeight="1" x14ac:dyDescent="0.25">
      <c r="A33" s="59" t="s">
        <v>162</v>
      </c>
      <c r="B33" s="232">
        <v>40.750581768483372</v>
      </c>
      <c r="C33" s="232">
        <v>32.882630382488642</v>
      </c>
      <c r="D33" s="232">
        <v>52.020846213788381</v>
      </c>
      <c r="E33" s="232">
        <v>40.727677223966253</v>
      </c>
      <c r="F33" s="232">
        <v>37.186969465468358</v>
      </c>
      <c r="G33" s="232">
        <v>38.296485678227093</v>
      </c>
      <c r="H33" s="232">
        <v>42.995095926066213</v>
      </c>
      <c r="I33" s="232">
        <v>41.541824523673817</v>
      </c>
      <c r="J33" s="232">
        <v>38.524145030289773</v>
      </c>
      <c r="K33" s="232">
        <v>34.10022547458297</v>
      </c>
      <c r="L33" s="232">
        <v>39.967557548451722</v>
      </c>
      <c r="M33" s="232">
        <v>44.445062892897113</v>
      </c>
      <c r="N33" s="232">
        <v>41.987111812682748</v>
      </c>
      <c r="O33" s="232">
        <v>52.118585486896869</v>
      </c>
      <c r="P33" s="232">
        <v>45.396307132186081</v>
      </c>
      <c r="Q33" s="232">
        <v>39.777055819923682</v>
      </c>
      <c r="R33" s="232">
        <v>39.075459724419247</v>
      </c>
      <c r="S33" s="232">
        <v>42.091815150470957</v>
      </c>
      <c r="T33" s="232">
        <v>43.331256074749973</v>
      </c>
      <c r="U33" s="232">
        <v>37.062795404591952</v>
      </c>
      <c r="V33" s="232">
        <v>38.86941389959253</v>
      </c>
      <c r="W33" s="232">
        <v>43.984217833058722</v>
      </c>
      <c r="DA33" s="71" t="s">
        <v>284</v>
      </c>
    </row>
    <row r="34" spans="1:105" ht="12" customHeight="1" x14ac:dyDescent="0.25">
      <c r="A34" s="60" t="s">
        <v>189</v>
      </c>
      <c r="B34" s="264">
        <v>48.238292713627239</v>
      </c>
      <c r="C34" s="264">
        <v>62.130931780581768</v>
      </c>
      <c r="D34" s="264">
        <v>35.254851062341658</v>
      </c>
      <c r="E34" s="264">
        <v>61.513693846893872</v>
      </c>
      <c r="F34" s="264">
        <v>65.281597454511015</v>
      </c>
      <c r="G34" s="264">
        <v>57.020795711466263</v>
      </c>
      <c r="H34" s="264">
        <v>65.401308598882991</v>
      </c>
      <c r="I34" s="264">
        <v>69.477018484730934</v>
      </c>
      <c r="J34" s="264">
        <v>60.648170609885391</v>
      </c>
      <c r="K34" s="264">
        <v>49.673447372222441</v>
      </c>
      <c r="L34" s="264">
        <v>59.68722986412255</v>
      </c>
      <c r="M34" s="264">
        <v>57.087183241205423</v>
      </c>
      <c r="N34" s="264">
        <v>64.682513782184827</v>
      </c>
      <c r="O34" s="264">
        <v>61.099621115549922</v>
      </c>
      <c r="P34" s="264">
        <v>63.227312144158908</v>
      </c>
      <c r="Q34" s="264">
        <v>60.59629543029795</v>
      </c>
      <c r="R34" s="264">
        <v>61.580675352083048</v>
      </c>
      <c r="S34" s="264">
        <v>68.940132438741415</v>
      </c>
      <c r="T34" s="264">
        <v>70.431168644839957</v>
      </c>
      <c r="U34" s="264">
        <v>59.096387772411667</v>
      </c>
      <c r="V34" s="264">
        <v>40.532364917654427</v>
      </c>
      <c r="W34" s="264">
        <v>45.958887477376919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50.156027465896571</v>
      </c>
      <c r="C35" s="263">
        <f t="shared" si="0"/>
        <v>54.333630025430494</v>
      </c>
      <c r="D35" s="263">
        <f t="shared" si="0"/>
        <v>51.356127939117698</v>
      </c>
      <c r="E35" s="263">
        <f t="shared" si="0"/>
        <v>60.001022666171608</v>
      </c>
      <c r="F35" s="263">
        <f t="shared" si="0"/>
        <v>60.135623786425171</v>
      </c>
      <c r="G35" s="263">
        <f t="shared" si="0"/>
        <v>56.106042400349267</v>
      </c>
      <c r="H35" s="263">
        <f t="shared" si="0"/>
        <v>62.687696597473014</v>
      </c>
      <c r="I35" s="263">
        <f t="shared" si="0"/>
        <v>63.420516870527848</v>
      </c>
      <c r="J35" s="263">
        <f t="shared" si="0"/>
        <v>57.674580266480191</v>
      </c>
      <c r="K35" s="263">
        <f t="shared" si="0"/>
        <v>48.500460048412052</v>
      </c>
      <c r="L35" s="263">
        <f t="shared" si="0"/>
        <v>57.356726517605836</v>
      </c>
      <c r="M35" s="263">
        <f t="shared" si="0"/>
        <v>57.785909727827423</v>
      </c>
      <c r="N35" s="263">
        <f t="shared" si="0"/>
        <v>59.673706451693896</v>
      </c>
      <c r="O35" s="263">
        <f t="shared" si="0"/>
        <v>62.503352841043082</v>
      </c>
      <c r="P35" s="263">
        <f t="shared" si="0"/>
        <v>61.643026823781973</v>
      </c>
      <c r="Q35" s="263">
        <f t="shared" si="0"/>
        <v>57.862291556596745</v>
      </c>
      <c r="R35" s="263">
        <f t="shared" si="0"/>
        <v>58.306669394073339</v>
      </c>
      <c r="S35" s="263">
        <f t="shared" si="0"/>
        <v>63.109531242385899</v>
      </c>
      <c r="T35" s="263">
        <f t="shared" si="0"/>
        <v>65.696619250518054</v>
      </c>
      <c r="U35" s="263">
        <f t="shared" si="0"/>
        <v>55.10438596863986</v>
      </c>
      <c r="V35" s="263">
        <f t="shared" si="0"/>
        <v>46.232442379027965</v>
      </c>
      <c r="W35" s="263">
        <f t="shared" si="0"/>
        <v>54.635189415498807</v>
      </c>
      <c r="DA35" s="70"/>
    </row>
    <row r="36" spans="1:105" ht="12" customHeight="1" x14ac:dyDescent="0.25">
      <c r="A36" s="60" t="s">
        <v>192</v>
      </c>
      <c r="B36" s="264">
        <v>14.08025685186359</v>
      </c>
      <c r="C36" s="264">
        <v>11.36169992322456</v>
      </c>
      <c r="D36" s="264">
        <v>17.974390660305321</v>
      </c>
      <c r="E36" s="264">
        <v>14.072342808532669</v>
      </c>
      <c r="F36" s="264">
        <v>13.08581884527602</v>
      </c>
      <c r="G36" s="264">
        <v>13.320490390402799</v>
      </c>
      <c r="H36" s="264">
        <v>14.85578776393643</v>
      </c>
      <c r="I36" s="264">
        <v>14.353649297854981</v>
      </c>
      <c r="J36" s="264">
        <v>13.31097210112571</v>
      </c>
      <c r="K36" s="264">
        <v>11.782406840628999</v>
      </c>
      <c r="L36" s="264">
        <v>13.8097040975026</v>
      </c>
      <c r="M36" s="264">
        <v>15.356784472049339</v>
      </c>
      <c r="N36" s="264">
        <v>14.507506227744621</v>
      </c>
      <c r="O36" s="264">
        <v>18.008161811787289</v>
      </c>
      <c r="P36" s="264">
        <v>15.685461085652999</v>
      </c>
      <c r="Q36" s="264">
        <v>13.74388139873383</v>
      </c>
      <c r="R36" s="264">
        <v>13.5014639214303</v>
      </c>
      <c r="S36" s="264">
        <v>14.54368362265105</v>
      </c>
      <c r="T36" s="264">
        <v>14.97193877409179</v>
      </c>
      <c r="U36" s="264">
        <v>12.914618393765609</v>
      </c>
      <c r="V36" s="264">
        <v>13.430270382322149</v>
      </c>
      <c r="W36" s="264">
        <v>15.255357425977371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0.1085759694013208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14.08025685186359</v>
      </c>
      <c r="C39" s="232">
        <v>11.36169992322456</v>
      </c>
      <c r="D39" s="232">
        <v>17.974390660305321</v>
      </c>
      <c r="E39" s="232">
        <v>14.072342808532669</v>
      </c>
      <c r="F39" s="232">
        <v>13.08581884527602</v>
      </c>
      <c r="G39" s="232">
        <v>13.320490390402799</v>
      </c>
      <c r="H39" s="232">
        <v>14.85578776393643</v>
      </c>
      <c r="I39" s="232">
        <v>14.353649297854981</v>
      </c>
      <c r="J39" s="232">
        <v>13.31097210112571</v>
      </c>
      <c r="K39" s="232">
        <v>11.782406840628999</v>
      </c>
      <c r="L39" s="232">
        <v>13.8097040975026</v>
      </c>
      <c r="M39" s="232">
        <v>15.356784472049339</v>
      </c>
      <c r="N39" s="232">
        <v>14.507506227744621</v>
      </c>
      <c r="O39" s="232">
        <v>18.008161811787289</v>
      </c>
      <c r="P39" s="232">
        <v>15.685461085652999</v>
      </c>
      <c r="Q39" s="232">
        <v>13.74388139873383</v>
      </c>
      <c r="R39" s="232">
        <v>13.5014639214303</v>
      </c>
      <c r="S39" s="232">
        <v>14.54368362265105</v>
      </c>
      <c r="T39" s="232">
        <v>14.97193877409179</v>
      </c>
      <c r="U39" s="232">
        <v>12.806042424364289</v>
      </c>
      <c r="V39" s="232">
        <v>13.430270382322149</v>
      </c>
      <c r="W39" s="232">
        <v>15.255357425977371</v>
      </c>
      <c r="DA39" s="71" t="s">
        <v>289</v>
      </c>
    </row>
    <row r="40" spans="1:105" ht="12" customHeight="1" x14ac:dyDescent="0.25">
      <c r="A40" s="60" t="s">
        <v>197</v>
      </c>
      <c r="B40" s="264">
        <v>19.408338591539682</v>
      </c>
      <c r="C40" s="264">
        <v>21.50427393753262</v>
      </c>
      <c r="D40" s="264">
        <v>21.20038092291658</v>
      </c>
      <c r="E40" s="264">
        <v>24.67429349839848</v>
      </c>
      <c r="F40" s="264">
        <v>24.07769480420378</v>
      </c>
      <c r="G40" s="264">
        <v>22.952271021463069</v>
      </c>
      <c r="H40" s="264">
        <v>25.234262774101211</v>
      </c>
      <c r="I40" s="264">
        <v>25.06097064770502</v>
      </c>
      <c r="J40" s="264">
        <v>23.40827985533581</v>
      </c>
      <c r="K40" s="264">
        <v>19.554742468024489</v>
      </c>
      <c r="L40" s="264">
        <v>22.92372108816874</v>
      </c>
      <c r="M40" s="264">
        <v>22.704199423989401</v>
      </c>
      <c r="N40" s="264">
        <v>22.81691419285406</v>
      </c>
      <c r="O40" s="264">
        <v>23.383876257208829</v>
      </c>
      <c r="P40" s="264">
        <v>24.111085113618259</v>
      </c>
      <c r="Q40" s="264">
        <v>23.18100590735774</v>
      </c>
      <c r="R40" s="264">
        <v>23.527675473325331</v>
      </c>
      <c r="S40" s="264">
        <v>24.74545708755084</v>
      </c>
      <c r="T40" s="264">
        <v>26.389102875832521</v>
      </c>
      <c r="U40" s="264">
        <v>21.770615682018828</v>
      </c>
      <c r="V40" s="264">
        <v>18.797314051452521</v>
      </c>
      <c r="W40" s="264">
        <v>23.439585921517111</v>
      </c>
      <c r="DA40" s="72" t="s">
        <v>290</v>
      </c>
    </row>
    <row r="41" spans="1:105" ht="12" customHeight="1" x14ac:dyDescent="0.25">
      <c r="A41" s="64" t="s">
        <v>30</v>
      </c>
      <c r="B41" s="231">
        <v>6.5806127015605016</v>
      </c>
      <c r="C41" s="231">
        <v>6.6959117236822063</v>
      </c>
      <c r="D41" s="231">
        <v>7.3628159907072437</v>
      </c>
      <c r="E41" s="231">
        <v>7.9827232168019027</v>
      </c>
      <c r="F41" s="231">
        <v>7.9668559741525229</v>
      </c>
      <c r="G41" s="231">
        <v>8.4855732422035235</v>
      </c>
      <c r="H41" s="231">
        <v>9.1099581042860081</v>
      </c>
      <c r="I41" s="231">
        <v>7.9248551366562872</v>
      </c>
      <c r="J41" s="231">
        <v>7.5380178187101823</v>
      </c>
      <c r="K41" s="231">
        <v>5.9871358074307128</v>
      </c>
      <c r="L41" s="231">
        <v>6.2002846642215417</v>
      </c>
      <c r="M41" s="231">
        <v>6.1932626784161879</v>
      </c>
      <c r="N41" s="231">
        <v>6.8692649160464434</v>
      </c>
      <c r="O41" s="231">
        <v>6.8710916239181516</v>
      </c>
      <c r="P41" s="231">
        <v>6.8691937624880746</v>
      </c>
      <c r="Q41" s="231">
        <v>6.495402472656572</v>
      </c>
      <c r="R41" s="231">
        <v>5.6649368836196352</v>
      </c>
      <c r="S41" s="231">
        <v>6.1056110001601258</v>
      </c>
      <c r="T41" s="231">
        <v>6.6591429130825244</v>
      </c>
      <c r="U41" s="231">
        <v>5.5678753047117944</v>
      </c>
      <c r="V41" s="231">
        <v>4.9620656909931338</v>
      </c>
      <c r="W41" s="231">
        <v>5.1782945643648528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9.6060266863671057E-3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4.5107684678678067E-2</v>
      </c>
      <c r="G45" s="231">
        <v>1.380752709267008E-2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6.7352637600556252E-3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1.2254673375876359</v>
      </c>
      <c r="C47" s="231">
        <v>0.97448258447628588</v>
      </c>
      <c r="D47" s="231">
        <v>1.295785813839863</v>
      </c>
      <c r="E47" s="231">
        <v>1.026001009580247</v>
      </c>
      <c r="F47" s="231">
        <v>1.036012019637746</v>
      </c>
      <c r="G47" s="231">
        <v>0.95639122360482431</v>
      </c>
      <c r="H47" s="231">
        <v>1.129822974070827</v>
      </c>
      <c r="I47" s="231">
        <v>1.199080424005007</v>
      </c>
      <c r="J47" s="231">
        <v>1.0749493705320741</v>
      </c>
      <c r="K47" s="231">
        <v>0.87671675250108771</v>
      </c>
      <c r="L47" s="231">
        <v>1.1156993673459721</v>
      </c>
      <c r="M47" s="231">
        <v>1.331979378764766</v>
      </c>
      <c r="N47" s="231">
        <v>1.36747356325122</v>
      </c>
      <c r="O47" s="231">
        <v>1.8133542667199729</v>
      </c>
      <c r="P47" s="231">
        <v>1.352165761868626</v>
      </c>
      <c r="Q47" s="231">
        <v>1.0881096662546541</v>
      </c>
      <c r="R47" s="231">
        <v>1.054218049236052</v>
      </c>
      <c r="S47" s="231">
        <v>1.2662974390475441</v>
      </c>
      <c r="T47" s="231">
        <v>1.174351963083051</v>
      </c>
      <c r="U47" s="231">
        <v>1.1091723990977631</v>
      </c>
      <c r="V47" s="231">
        <v>1.0351553301940419</v>
      </c>
      <c r="W47" s="231">
        <v>0.97918203597518394</v>
      </c>
      <c r="DA47" s="73" t="s">
        <v>297</v>
      </c>
    </row>
    <row r="48" spans="1:105" ht="12" customHeight="1" x14ac:dyDescent="0.25">
      <c r="A48" s="64" t="s">
        <v>36</v>
      </c>
      <c r="B48" s="231">
        <v>11.60225855239154</v>
      </c>
      <c r="C48" s="231">
        <v>11.212551559864369</v>
      </c>
      <c r="D48" s="231">
        <v>12.541779118369471</v>
      </c>
      <c r="E48" s="231">
        <v>13.304983937377139</v>
      </c>
      <c r="F48" s="231">
        <v>13.278433918803071</v>
      </c>
      <c r="G48" s="231">
        <v>12.89197959355964</v>
      </c>
      <c r="H48" s="231">
        <v>14.994481695744369</v>
      </c>
      <c r="I48" s="231">
        <v>15.505827375665289</v>
      </c>
      <c r="J48" s="231">
        <v>14.30872952124375</v>
      </c>
      <c r="K48" s="231">
        <v>12.49687223085906</v>
      </c>
      <c r="L48" s="231">
        <v>14.532140447613189</v>
      </c>
      <c r="M48" s="231">
        <v>13.881304583717821</v>
      </c>
      <c r="N48" s="231">
        <v>13.241457798529581</v>
      </c>
      <c r="O48" s="231">
        <v>13.19605257373437</v>
      </c>
      <c r="P48" s="231">
        <v>14.370773983408229</v>
      </c>
      <c r="Q48" s="231">
        <v>13.90016570977474</v>
      </c>
      <c r="R48" s="231">
        <v>15.35633226768317</v>
      </c>
      <c r="S48" s="231">
        <v>15.41064113567684</v>
      </c>
      <c r="T48" s="231">
        <v>15.43963154062495</v>
      </c>
      <c r="U48" s="231">
        <v>12.085334452269811</v>
      </c>
      <c r="V48" s="231">
        <v>10.03160031011366</v>
      </c>
      <c r="W48" s="231">
        <v>13.58798255931384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2.6213280695097581</v>
      </c>
      <c r="D49" s="231">
        <v>0</v>
      </c>
      <c r="E49" s="231">
        <v>2.3605853346391821</v>
      </c>
      <c r="F49" s="231">
        <v>1.751285206931757</v>
      </c>
      <c r="G49" s="231">
        <v>0.60451943500241501</v>
      </c>
      <c r="H49" s="231">
        <v>0</v>
      </c>
      <c r="I49" s="231">
        <v>0.43120771137843639</v>
      </c>
      <c r="J49" s="231">
        <v>0.48658314484981158</v>
      </c>
      <c r="K49" s="231">
        <v>0.19401767723363719</v>
      </c>
      <c r="L49" s="231">
        <v>1.0755966089880351</v>
      </c>
      <c r="M49" s="231">
        <v>1.297652783090621</v>
      </c>
      <c r="N49" s="231">
        <v>1.3387179150268229</v>
      </c>
      <c r="O49" s="231">
        <v>1.5033777928363381</v>
      </c>
      <c r="P49" s="231">
        <v>1.518951605853335</v>
      </c>
      <c r="Q49" s="231">
        <v>1.6973280586717761</v>
      </c>
      <c r="R49" s="231">
        <v>1.4521882727864761</v>
      </c>
      <c r="S49" s="231">
        <v>1.9629075126663269</v>
      </c>
      <c r="T49" s="231">
        <v>3.1159764590420029</v>
      </c>
      <c r="U49" s="231">
        <v>2.5561780188315599</v>
      </c>
      <c r="V49" s="231">
        <v>2.425730881553581</v>
      </c>
      <c r="W49" s="231">
        <v>3.2794595483494202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0.44244948042153148</v>
      </c>
      <c r="V50" s="231">
        <v>0.34276183859810722</v>
      </c>
      <c r="W50" s="231">
        <v>0.40793194975375568</v>
      </c>
      <c r="DA50" s="73" t="s">
        <v>300</v>
      </c>
    </row>
    <row r="51" spans="1:105" ht="12" customHeight="1" x14ac:dyDescent="0.25">
      <c r="A51" s="61" t="s">
        <v>209</v>
      </c>
      <c r="B51" s="265">
        <v>16.667432022493301</v>
      </c>
      <c r="C51" s="265">
        <v>21.467656164673311</v>
      </c>
      <c r="D51" s="265">
        <v>12.181356355895799</v>
      </c>
      <c r="E51" s="265">
        <v>21.25438635924046</v>
      </c>
      <c r="F51" s="265">
        <v>22.972110136945371</v>
      </c>
      <c r="G51" s="265">
        <v>19.833280988483398</v>
      </c>
      <c r="H51" s="265">
        <v>22.59764605943537</v>
      </c>
      <c r="I51" s="265">
        <v>24.00589692496785</v>
      </c>
      <c r="J51" s="265">
        <v>20.955328310018668</v>
      </c>
      <c r="K51" s="265">
        <v>17.163310739758568</v>
      </c>
      <c r="L51" s="265">
        <v>20.623301331934499</v>
      </c>
      <c r="M51" s="265">
        <v>19.724925831788681</v>
      </c>
      <c r="N51" s="265">
        <v>22.349286031095211</v>
      </c>
      <c r="O51" s="265">
        <v>21.11131477204697</v>
      </c>
      <c r="P51" s="265">
        <v>21.846480624510711</v>
      </c>
      <c r="Q51" s="265">
        <v>20.937404250505178</v>
      </c>
      <c r="R51" s="265">
        <v>21.277529999317711</v>
      </c>
      <c r="S51" s="265">
        <v>23.82039053218401</v>
      </c>
      <c r="T51" s="265">
        <v>24.335577600593741</v>
      </c>
      <c r="U51" s="265">
        <v>20.419151892855421</v>
      </c>
      <c r="V51" s="265">
        <v>14.004857945253301</v>
      </c>
      <c r="W51" s="265">
        <v>15.940246068004329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18.24423357045551</v>
      </c>
      <c r="C54" s="225">
        <v>20.038868291469381</v>
      </c>
      <c r="D54" s="225">
        <v>18.02574441285028</v>
      </c>
      <c r="E54" s="225">
        <v>19.44703899572929</v>
      </c>
      <c r="F54" s="225">
        <v>23.181924304322809</v>
      </c>
      <c r="G54" s="225">
        <v>22.765685635752419</v>
      </c>
      <c r="H54" s="225">
        <v>23.170414082083621</v>
      </c>
      <c r="I54" s="225">
        <v>24.49134210057635</v>
      </c>
      <c r="J54" s="225">
        <v>24.526474508077349</v>
      </c>
      <c r="K54" s="225">
        <v>12.76522803053448</v>
      </c>
      <c r="L54" s="225">
        <v>20.783899732998819</v>
      </c>
      <c r="M54" s="225">
        <v>25.102500191382351</v>
      </c>
      <c r="N54" s="225">
        <v>24.84114120066323</v>
      </c>
      <c r="O54" s="225">
        <v>21.838453625101941</v>
      </c>
      <c r="P54" s="225">
        <v>22.69853524651991</v>
      </c>
      <c r="Q54" s="225">
        <v>20.019397190409009</v>
      </c>
      <c r="R54" s="225">
        <v>17.745187420922779</v>
      </c>
      <c r="S54" s="225">
        <v>21.797578427014201</v>
      </c>
      <c r="T54" s="225">
        <v>15.875617312980239</v>
      </c>
      <c r="U54" s="225">
        <v>17.57346004107816</v>
      </c>
      <c r="V54" s="225">
        <v>8.8960750275770337</v>
      </c>
      <c r="W54" s="225">
        <v>11.18312336848139</v>
      </c>
      <c r="DA54" s="89" t="s">
        <v>302</v>
      </c>
    </row>
    <row r="55" spans="1:105" ht="12" customHeight="1" x14ac:dyDescent="0.25">
      <c r="A55" s="55" t="s">
        <v>92</v>
      </c>
      <c r="B55" s="261">
        <v>3.5892164702589567E-2</v>
      </c>
      <c r="C55" s="261">
        <v>3.9210961484157703E-2</v>
      </c>
      <c r="D55" s="261">
        <v>3.4589062687428479E-2</v>
      </c>
      <c r="E55" s="261">
        <v>3.7614303111975667E-2</v>
      </c>
      <c r="F55" s="261">
        <v>4.5073238043150943E-2</v>
      </c>
      <c r="G55" s="261">
        <v>4.3829160040496369E-2</v>
      </c>
      <c r="H55" s="261">
        <v>4.4804468268007908E-2</v>
      </c>
      <c r="I55" s="261">
        <v>4.7681730918806911E-2</v>
      </c>
      <c r="J55" s="261">
        <v>4.7291191473988928E-2</v>
      </c>
      <c r="K55" s="261">
        <v>2.477067796727004E-2</v>
      </c>
      <c r="L55" s="261">
        <v>4.0494045811748008E-2</v>
      </c>
      <c r="M55" s="261">
        <v>4.9267836540398111E-2</v>
      </c>
      <c r="N55" s="261">
        <v>4.9101565724365512E-2</v>
      </c>
      <c r="O55" s="261">
        <v>4.3704244497781583E-2</v>
      </c>
      <c r="P55" s="261">
        <v>4.4641002784612478E-2</v>
      </c>
      <c r="Q55" s="261">
        <v>3.9042225818986219E-2</v>
      </c>
      <c r="R55" s="261">
        <v>3.4512649585459368E-2</v>
      </c>
      <c r="S55" s="261">
        <v>4.2828465241265962E-2</v>
      </c>
      <c r="T55" s="261">
        <v>3.10691665872239E-2</v>
      </c>
      <c r="U55" s="261">
        <v>3.4604906574391983E-2</v>
      </c>
      <c r="V55" s="261">
        <v>1.7481959283982499E-2</v>
      </c>
      <c r="W55" s="261">
        <v>2.1553783359015331E-2</v>
      </c>
      <c r="DA55" s="67" t="s">
        <v>303</v>
      </c>
    </row>
    <row r="56" spans="1:105" ht="12" customHeight="1" x14ac:dyDescent="0.25">
      <c r="A56" s="202" t="s">
        <v>93</v>
      </c>
      <c r="B56" s="226">
        <v>6.8821684094928079E-3</v>
      </c>
      <c r="C56" s="226">
        <v>7.5185334367040713E-3</v>
      </c>
      <c r="D56" s="226">
        <v>6.6323041954672582E-3</v>
      </c>
      <c r="E56" s="226">
        <v>7.2123810521701132E-3</v>
      </c>
      <c r="F56" s="226">
        <v>8.6425997859009701E-3</v>
      </c>
      <c r="G56" s="226">
        <v>8.4040531727401138E-3</v>
      </c>
      <c r="H56" s="226">
        <v>8.5910643359986497E-3</v>
      </c>
      <c r="I56" s="226">
        <v>9.1427670902132444E-3</v>
      </c>
      <c r="J56" s="226">
        <v>9.0678828292036721E-3</v>
      </c>
      <c r="K56" s="226">
        <v>4.7496710995468538E-3</v>
      </c>
      <c r="L56" s="226">
        <v>7.7645593451224713E-3</v>
      </c>
      <c r="M56" s="226">
        <v>9.4468960301499951E-3</v>
      </c>
      <c r="N56" s="226">
        <v>9.4150143153801553E-3</v>
      </c>
      <c r="O56" s="226">
        <v>8.3801011539903388E-3</v>
      </c>
      <c r="P56" s="226">
        <v>8.5597205317118775E-3</v>
      </c>
      <c r="Q56" s="226">
        <v>7.4861790976994301E-3</v>
      </c>
      <c r="R56" s="226">
        <v>6.6176523113916979E-3</v>
      </c>
      <c r="S56" s="226">
        <v>8.2121742434006877E-3</v>
      </c>
      <c r="T56" s="226">
        <v>5.9573792377152117E-3</v>
      </c>
      <c r="U56" s="226">
        <v>6.6353421927362244E-3</v>
      </c>
      <c r="V56" s="226">
        <v>3.3520906001967441E-3</v>
      </c>
      <c r="W56" s="226">
        <v>4.1328453763549338E-3</v>
      </c>
      <c r="DA56" s="174" t="s">
        <v>304</v>
      </c>
    </row>
    <row r="57" spans="1:105" ht="12" customHeight="1" x14ac:dyDescent="0.25">
      <c r="A57" s="202" t="s">
        <v>94</v>
      </c>
      <c r="B57" s="226">
        <v>0.95204884470045936</v>
      </c>
      <c r="C57" s="226">
        <v>1.0400807777941909</v>
      </c>
      <c r="D57" s="226">
        <v>0.91748373060547583</v>
      </c>
      <c r="E57" s="226">
        <v>0.99772900628046113</v>
      </c>
      <c r="F57" s="226">
        <v>1.1955791622341081</v>
      </c>
      <c r="G57" s="226">
        <v>1.1625796751605659</v>
      </c>
      <c r="H57" s="226">
        <v>1.1884499752364539</v>
      </c>
      <c r="I57" s="226">
        <v>1.264770102631706</v>
      </c>
      <c r="J57" s="226">
        <v>1.254410944015059</v>
      </c>
      <c r="K57" s="226">
        <v>0.65704856579701065</v>
      </c>
      <c r="L57" s="226">
        <v>1.0741149176087641</v>
      </c>
      <c r="M57" s="226">
        <v>1.3068419597381631</v>
      </c>
      <c r="N57" s="226">
        <v>1.3024315838351519</v>
      </c>
      <c r="O57" s="226">
        <v>1.159266258454936</v>
      </c>
      <c r="P57" s="226">
        <v>1.1841140114988371</v>
      </c>
      <c r="Q57" s="226">
        <v>1.035605021137622</v>
      </c>
      <c r="R57" s="226">
        <v>0.91545685354045314</v>
      </c>
      <c r="S57" s="226">
        <v>1.133141314302307</v>
      </c>
      <c r="T57" s="226">
        <v>0.82411758667313073</v>
      </c>
      <c r="U57" s="226">
        <v>0.91790399375773024</v>
      </c>
      <c r="V57" s="226">
        <v>0.46371343933499748</v>
      </c>
      <c r="W57" s="226">
        <v>0.57171961390208437</v>
      </c>
      <c r="DA57" s="174" t="s">
        <v>305</v>
      </c>
    </row>
    <row r="58" spans="1:105" ht="12" customHeight="1" x14ac:dyDescent="0.25">
      <c r="A58" s="202" t="s">
        <v>95</v>
      </c>
      <c r="B58" s="226">
        <v>1.6415035376929989E-2</v>
      </c>
      <c r="C58" s="226">
        <v>1.7932864324548509E-2</v>
      </c>
      <c r="D58" s="226">
        <v>1.581907060701811E-2</v>
      </c>
      <c r="E58" s="226">
        <v>1.7202643567973509E-2</v>
      </c>
      <c r="F58" s="226">
        <v>2.0613936305093589E-2</v>
      </c>
      <c r="G58" s="226">
        <v>2.0044965762512679E-2</v>
      </c>
      <c r="H58" s="226">
        <v>2.0491016291665009E-2</v>
      </c>
      <c r="I58" s="226">
        <v>2.1806912632633749E-2</v>
      </c>
      <c r="J58" s="226">
        <v>2.1628302095880271E-2</v>
      </c>
      <c r="K58" s="226">
        <v>1.1328699690100931E-2</v>
      </c>
      <c r="L58" s="226">
        <v>1.8519674142331941E-2</v>
      </c>
      <c r="M58" s="226">
        <v>2.2532307161097189E-2</v>
      </c>
      <c r="N58" s="226">
        <v>2.2456264343676119E-2</v>
      </c>
      <c r="O58" s="226">
        <v>1.9987836495727499E-2</v>
      </c>
      <c r="P58" s="226">
        <v>2.0416256473886469E-2</v>
      </c>
      <c r="Q58" s="226">
        <v>1.7855694225277802E-2</v>
      </c>
      <c r="R58" s="226">
        <v>1.5784123598876432E-2</v>
      </c>
      <c r="S58" s="226">
        <v>1.9587304858886781E-2</v>
      </c>
      <c r="T58" s="226">
        <v>1.4209270265167811E-2</v>
      </c>
      <c r="U58" s="226">
        <v>1.58263167000629E-2</v>
      </c>
      <c r="V58" s="226">
        <v>7.9952541866029608E-3</v>
      </c>
      <c r="W58" s="226">
        <v>9.8574750025984034E-3</v>
      </c>
      <c r="DA58" s="174" t="s">
        <v>306</v>
      </c>
    </row>
    <row r="59" spans="1:105" ht="12" customHeight="1" x14ac:dyDescent="0.25">
      <c r="A59" s="56" t="s">
        <v>96</v>
      </c>
      <c r="B59" s="262">
        <v>3.9078540713780231E-2</v>
      </c>
      <c r="C59" s="262">
        <v>4.3181696924214343E-2</v>
      </c>
      <c r="D59" s="262">
        <v>3.8000888990453292E-2</v>
      </c>
      <c r="E59" s="262">
        <v>4.1305944279046283E-2</v>
      </c>
      <c r="F59" s="262">
        <v>4.9697260236610349E-2</v>
      </c>
      <c r="G59" s="262">
        <v>4.8295869684080943E-2</v>
      </c>
      <c r="H59" s="262">
        <v>4.9281046282722681E-2</v>
      </c>
      <c r="I59" s="262">
        <v>5.2460677170727978E-2</v>
      </c>
      <c r="J59" s="262">
        <v>5.2189201896648253E-2</v>
      </c>
      <c r="K59" s="262">
        <v>2.7105537637999621E-2</v>
      </c>
      <c r="L59" s="262">
        <v>4.4388576700850113E-2</v>
      </c>
      <c r="M59" s="262">
        <v>5.3816306517790777E-2</v>
      </c>
      <c r="N59" s="262">
        <v>5.3670410752392338E-2</v>
      </c>
      <c r="O59" s="262">
        <v>4.7208764152886551E-2</v>
      </c>
      <c r="P59" s="262">
        <v>4.8718696305375259E-2</v>
      </c>
      <c r="Q59" s="262">
        <v>4.2778412526473471E-2</v>
      </c>
      <c r="R59" s="262">
        <v>3.7838489855487697E-2</v>
      </c>
      <c r="S59" s="262">
        <v>4.6889302489265212E-2</v>
      </c>
      <c r="T59" s="262">
        <v>3.3963319312572987E-2</v>
      </c>
      <c r="U59" s="262">
        <v>4.3889849428608227E-2</v>
      </c>
      <c r="V59" s="262">
        <v>2.3063809006274819E-2</v>
      </c>
      <c r="W59" s="262">
        <v>3.0607915251075011E-2</v>
      </c>
      <c r="DA59" s="68" t="s">
        <v>307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1.0797091130942539E-4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1.7859066690332659E-2</v>
      </c>
      <c r="C61" s="228">
        <v>1.4908093453439471E-2</v>
      </c>
      <c r="D61" s="228">
        <v>2.2616408151029471E-2</v>
      </c>
      <c r="E61" s="228">
        <v>1.641729091841377E-2</v>
      </c>
      <c r="F61" s="228">
        <v>1.7992902679922991E-2</v>
      </c>
      <c r="G61" s="228">
        <v>1.9361044182233701E-2</v>
      </c>
      <c r="H61" s="228">
        <v>1.9503258426381061E-2</v>
      </c>
      <c r="I61" s="228">
        <v>1.9584372192340011E-2</v>
      </c>
      <c r="J61" s="228">
        <v>2.0227079281613849E-2</v>
      </c>
      <c r="K61" s="228">
        <v>1.100899708848649E-2</v>
      </c>
      <c r="L61" s="228">
        <v>1.7762782944355852E-2</v>
      </c>
      <c r="M61" s="228">
        <v>2.3508401134846809E-2</v>
      </c>
      <c r="N61" s="228">
        <v>2.1077954504972209E-2</v>
      </c>
      <c r="O61" s="228">
        <v>2.1688284335607721E-2</v>
      </c>
      <c r="P61" s="228">
        <v>2.0316529934731289E-2</v>
      </c>
      <c r="Q61" s="228">
        <v>1.691459133108238E-2</v>
      </c>
      <c r="R61" s="228">
        <v>1.4655721511220819E-2</v>
      </c>
      <c r="S61" s="228">
        <v>1.7734473486070539E-2</v>
      </c>
      <c r="T61" s="228">
        <v>1.290655395328592E-2</v>
      </c>
      <c r="U61" s="228">
        <v>1.3047092598661721E-2</v>
      </c>
      <c r="V61" s="228">
        <v>8.0469057455963555E-3</v>
      </c>
      <c r="W61" s="228">
        <v>9.496827206921226E-3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9.853643832772185E-3</v>
      </c>
      <c r="V63" s="228">
        <v>6.5944112700141661E-3</v>
      </c>
      <c r="W63" s="228">
        <v>1.115086852151739E-2</v>
      </c>
      <c r="DA63" s="69" t="s">
        <v>311</v>
      </c>
    </row>
    <row r="64" spans="1:105" ht="12" customHeight="1" x14ac:dyDescent="0.25">
      <c r="A64" s="37" t="s">
        <v>38</v>
      </c>
      <c r="B64" s="228">
        <v>2.1219474023447579E-2</v>
      </c>
      <c r="C64" s="228">
        <v>2.8273603470774868E-2</v>
      </c>
      <c r="D64" s="228">
        <v>1.5384480839423819E-2</v>
      </c>
      <c r="E64" s="228">
        <v>2.488865336063251E-2</v>
      </c>
      <c r="F64" s="228">
        <v>3.1704357556687358E-2</v>
      </c>
      <c r="G64" s="228">
        <v>2.8934825501847242E-2</v>
      </c>
      <c r="H64" s="228">
        <v>2.9777787856341619E-2</v>
      </c>
      <c r="I64" s="228">
        <v>3.2876304978387977E-2</v>
      </c>
      <c r="J64" s="228">
        <v>3.1962122615034387E-2</v>
      </c>
      <c r="K64" s="228">
        <v>1.6096540549513139E-2</v>
      </c>
      <c r="L64" s="228">
        <v>2.6625793756494261E-2</v>
      </c>
      <c r="M64" s="228">
        <v>3.0307905382943961E-2</v>
      </c>
      <c r="N64" s="228">
        <v>3.2592456247420132E-2</v>
      </c>
      <c r="O64" s="228">
        <v>2.552047981727883E-2</v>
      </c>
      <c r="P64" s="228">
        <v>2.840216637064398E-2</v>
      </c>
      <c r="Q64" s="228">
        <v>2.5863821195391091E-2</v>
      </c>
      <c r="R64" s="228">
        <v>2.3182768344266871E-2</v>
      </c>
      <c r="S64" s="228">
        <v>2.915482900319467E-2</v>
      </c>
      <c r="T64" s="228">
        <v>2.105676535928707E-2</v>
      </c>
      <c r="U64" s="228">
        <v>2.0881142085864911E-2</v>
      </c>
      <c r="V64" s="228">
        <v>8.4224919906642944E-3</v>
      </c>
      <c r="W64" s="228">
        <v>9.9602195226363901E-3</v>
      </c>
      <c r="DA64" s="69" t="s">
        <v>312</v>
      </c>
    </row>
    <row r="65" spans="1:105" ht="12" customHeight="1" x14ac:dyDescent="0.25">
      <c r="A65" s="57" t="s">
        <v>222</v>
      </c>
      <c r="B65" s="263">
        <v>2.3974538486115891</v>
      </c>
      <c r="C65" s="263">
        <v>2.601541883000531</v>
      </c>
      <c r="D65" s="263">
        <v>2.5991624612618862</v>
      </c>
      <c r="E65" s="263">
        <v>2.6868058347992219</v>
      </c>
      <c r="F65" s="263">
        <v>3.123796422059987</v>
      </c>
      <c r="G65" s="263">
        <v>3.217778043499032</v>
      </c>
      <c r="H65" s="263">
        <v>3.2277021564693702</v>
      </c>
      <c r="I65" s="263">
        <v>3.2985710566501059</v>
      </c>
      <c r="J65" s="263">
        <v>3.427654575776713</v>
      </c>
      <c r="K65" s="263">
        <v>1.765990339217457</v>
      </c>
      <c r="L65" s="263">
        <v>2.800783711158553</v>
      </c>
      <c r="M65" s="263">
        <v>3.290028970430912</v>
      </c>
      <c r="N65" s="263">
        <v>3.142985259255572</v>
      </c>
      <c r="O65" s="263">
        <v>2.6653908821672658</v>
      </c>
      <c r="P65" s="263">
        <v>2.951015400419994</v>
      </c>
      <c r="Q65" s="263">
        <v>2.6814514560708989</v>
      </c>
      <c r="R65" s="263">
        <v>2.4049994888729649</v>
      </c>
      <c r="S65" s="263">
        <v>2.82274430531425</v>
      </c>
      <c r="T65" s="263">
        <v>2.091500991091543</v>
      </c>
      <c r="U65" s="263">
        <v>2.2411424096563488</v>
      </c>
      <c r="V65" s="263">
        <v>1.17058611105947</v>
      </c>
      <c r="W65" s="263">
        <v>1.5792610483915219</v>
      </c>
      <c r="DA65" s="70" t="s">
        <v>313</v>
      </c>
    </row>
    <row r="66" spans="1:105" ht="12" customHeight="1" x14ac:dyDescent="0.25">
      <c r="A66" s="18" t="s">
        <v>30</v>
      </c>
      <c r="B66" s="232">
        <v>0.84925256609084776</v>
      </c>
      <c r="C66" s="232">
        <v>0.96341088399134989</v>
      </c>
      <c r="D66" s="232">
        <v>0.94261806384659763</v>
      </c>
      <c r="E66" s="232">
        <v>1.0039610406843411</v>
      </c>
      <c r="F66" s="232">
        <v>1.1641322393144271</v>
      </c>
      <c r="G66" s="232">
        <v>1.274296812116575</v>
      </c>
      <c r="H66" s="232">
        <v>1.216886921302895</v>
      </c>
      <c r="I66" s="232">
        <v>1.1113183196812959</v>
      </c>
      <c r="J66" s="232">
        <v>1.179809178075008</v>
      </c>
      <c r="K66" s="232">
        <v>0.5724913506293583</v>
      </c>
      <c r="L66" s="232">
        <v>0.83447769910471115</v>
      </c>
      <c r="M66" s="232">
        <v>0.99818205899647439</v>
      </c>
      <c r="N66" s="232">
        <v>1.051639931527675</v>
      </c>
      <c r="O66" s="232">
        <v>0.87493440489711782</v>
      </c>
      <c r="P66" s="232">
        <v>0.94004859157469967</v>
      </c>
      <c r="Q66" s="232">
        <v>0.84999874186714319</v>
      </c>
      <c r="R66" s="232">
        <v>0.64939958406570786</v>
      </c>
      <c r="S66" s="232">
        <v>0.79490637685640186</v>
      </c>
      <c r="T66" s="232">
        <v>0.62820489910907773</v>
      </c>
      <c r="U66" s="232">
        <v>0.69720050477060713</v>
      </c>
      <c r="V66" s="232">
        <v>0.37938524883369468</v>
      </c>
      <c r="W66" s="232">
        <v>0.43540561659837412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6.6060169993552896E-3</v>
      </c>
      <c r="G67" s="232">
        <v>2.0781606380597031E-3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5.675912396246902E-4</v>
      </c>
      <c r="DA67" s="71" t="s">
        <v>315</v>
      </c>
    </row>
    <row r="68" spans="1:105" ht="12" customHeight="1" x14ac:dyDescent="0.25">
      <c r="A68" s="18" t="s">
        <v>162</v>
      </c>
      <c r="B68" s="232">
        <v>0.1569673847742428</v>
      </c>
      <c r="C68" s="232">
        <v>0.13915956310812719</v>
      </c>
      <c r="D68" s="232">
        <v>0.1646501679066438</v>
      </c>
      <c r="E68" s="232">
        <v>0.12807097698428349</v>
      </c>
      <c r="F68" s="232">
        <v>0.15025097206867971</v>
      </c>
      <c r="G68" s="232">
        <v>0.1425483314099191</v>
      </c>
      <c r="H68" s="232">
        <v>0.14978950685724471</v>
      </c>
      <c r="I68" s="232">
        <v>0.16689087815517989</v>
      </c>
      <c r="J68" s="232">
        <v>0.1669858863136105</v>
      </c>
      <c r="K68" s="232">
        <v>8.3204395763391378E-2</v>
      </c>
      <c r="L68" s="232">
        <v>0.14903471395013629</v>
      </c>
      <c r="M68" s="232">
        <v>0.21307127580923199</v>
      </c>
      <c r="N68" s="232">
        <v>0.2077843755786892</v>
      </c>
      <c r="O68" s="232">
        <v>0.22917622370211899</v>
      </c>
      <c r="P68" s="232">
        <v>0.18365874691540271</v>
      </c>
      <c r="Q68" s="232">
        <v>0.14132598812506</v>
      </c>
      <c r="R68" s="232">
        <v>0.1199456559407915</v>
      </c>
      <c r="S68" s="232">
        <v>0.16362879195492899</v>
      </c>
      <c r="T68" s="232">
        <v>0.10995586699156359</v>
      </c>
      <c r="U68" s="232">
        <v>0.13784924506447421</v>
      </c>
      <c r="V68" s="232">
        <v>7.8552606411325901E-2</v>
      </c>
      <c r="W68" s="232">
        <v>8.1716142784921314E-2</v>
      </c>
      <c r="DA68" s="71" t="s">
        <v>316</v>
      </c>
    </row>
    <row r="69" spans="1:105" ht="12" customHeight="1" x14ac:dyDescent="0.25">
      <c r="A69" s="18" t="s">
        <v>36</v>
      </c>
      <c r="B69" s="232">
        <v>1.3912338977464991</v>
      </c>
      <c r="C69" s="232">
        <v>1.4989714359010551</v>
      </c>
      <c r="D69" s="232">
        <v>1.491894229508645</v>
      </c>
      <c r="E69" s="232">
        <v>1.554773817130598</v>
      </c>
      <c r="F69" s="232">
        <v>1.802807193677525</v>
      </c>
      <c r="G69" s="232">
        <v>1.7988547393344769</v>
      </c>
      <c r="H69" s="232">
        <v>1.8610257283092311</v>
      </c>
      <c r="I69" s="232">
        <v>2.0203618588136298</v>
      </c>
      <c r="J69" s="232">
        <v>2.0808595113880952</v>
      </c>
      <c r="K69" s="232">
        <v>1.110294592824707</v>
      </c>
      <c r="L69" s="232">
        <v>1.817271298103706</v>
      </c>
      <c r="M69" s="232">
        <v>2.0787756356252061</v>
      </c>
      <c r="N69" s="232">
        <v>1.883560952149208</v>
      </c>
      <c r="O69" s="232">
        <v>1.561280253568029</v>
      </c>
      <c r="P69" s="232">
        <v>1.827308061929892</v>
      </c>
      <c r="Q69" s="232">
        <v>1.6901267260786961</v>
      </c>
      <c r="R69" s="232">
        <v>1.6356542488664649</v>
      </c>
      <c r="S69" s="232">
        <v>1.864209136502919</v>
      </c>
      <c r="T69" s="232">
        <v>1.353340224990901</v>
      </c>
      <c r="U69" s="232">
        <v>1.4060926598212671</v>
      </c>
      <c r="V69" s="232">
        <v>0.71264825581444913</v>
      </c>
      <c r="W69" s="232">
        <v>1.0615716977686021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7.0621759927232519</v>
      </c>
      <c r="C71" s="263">
        <v>7.7151855604027038</v>
      </c>
      <c r="D71" s="263">
        <v>6.8057764179470883</v>
      </c>
      <c r="E71" s="263">
        <v>7.4010255614714904</v>
      </c>
      <c r="F71" s="263">
        <v>8.8686525948008654</v>
      </c>
      <c r="G71" s="263">
        <v>8.6238666400883481</v>
      </c>
      <c r="H71" s="263">
        <v>8.8157692017452263</v>
      </c>
      <c r="I71" s="263">
        <v>9.3819020997079381</v>
      </c>
      <c r="J71" s="263">
        <v>9.3050591922305212</v>
      </c>
      <c r="K71" s="263">
        <v>4.8739018310397979</v>
      </c>
      <c r="L71" s="263">
        <v>7.9676464361964108</v>
      </c>
      <c r="M71" s="263">
        <v>9.6939857295347167</v>
      </c>
      <c r="N71" s="263">
        <v>9.6612701278147899</v>
      </c>
      <c r="O71" s="263">
        <v>8.5992881407365154</v>
      </c>
      <c r="P71" s="263">
        <v>8.7836055799063093</v>
      </c>
      <c r="Q71" s="263">
        <v>7.6819849726542468</v>
      </c>
      <c r="R71" s="263">
        <v>6.7907413043303047</v>
      </c>
      <c r="S71" s="263">
        <v>8.4269689927681792</v>
      </c>
      <c r="T71" s="263">
        <v>6.1131983597072246</v>
      </c>
      <c r="U71" s="263">
        <v>6.808893876007148</v>
      </c>
      <c r="V71" s="263">
        <v>3.439766706302867</v>
      </c>
      <c r="W71" s="263">
        <v>4.2409426305628699</v>
      </c>
      <c r="DA71" s="70" t="s">
        <v>318</v>
      </c>
    </row>
    <row r="72" spans="1:105" ht="12" customHeight="1" x14ac:dyDescent="0.25">
      <c r="A72" s="57" t="s">
        <v>181</v>
      </c>
      <c r="B72" s="263">
        <v>5.8181835532523296</v>
      </c>
      <c r="C72" s="263">
        <v>6.4264023819509291</v>
      </c>
      <c r="D72" s="263">
        <v>5.6606500436298539</v>
      </c>
      <c r="E72" s="263">
        <v>6.1484447573380621</v>
      </c>
      <c r="F72" s="263">
        <v>7.3785221958596816</v>
      </c>
      <c r="G72" s="263">
        <v>7.1832361440773749</v>
      </c>
      <c r="H72" s="263">
        <v>7.3355028270734213</v>
      </c>
      <c r="I72" s="263">
        <v>7.8081391226810499</v>
      </c>
      <c r="J72" s="263">
        <v>7.7681460135394271</v>
      </c>
      <c r="K72" s="263">
        <v>4.0348260984045812</v>
      </c>
      <c r="L72" s="263">
        <v>6.607365412129373</v>
      </c>
      <c r="M72" s="263">
        <v>8.0118040722328256</v>
      </c>
      <c r="N72" s="263">
        <v>7.9887713372187257</v>
      </c>
      <c r="O72" s="263">
        <v>7.0287097229195687</v>
      </c>
      <c r="P72" s="263">
        <v>7.2523713665857681</v>
      </c>
      <c r="Q72" s="263">
        <v>6.3675748358669928</v>
      </c>
      <c r="R72" s="263">
        <v>5.6320968839696892</v>
      </c>
      <c r="S72" s="263">
        <v>6.979034757618976</v>
      </c>
      <c r="T72" s="263">
        <v>5.0551566883530592</v>
      </c>
      <c r="U72" s="263">
        <v>5.6263478033269099</v>
      </c>
      <c r="V72" s="263">
        <v>2.8126804788257802</v>
      </c>
      <c r="W72" s="263">
        <v>3.4893620081499979</v>
      </c>
      <c r="DA72" s="70" t="s">
        <v>319</v>
      </c>
    </row>
    <row r="73" spans="1:105" ht="12" customHeight="1" x14ac:dyDescent="0.25">
      <c r="A73" s="60" t="s">
        <v>183</v>
      </c>
      <c r="B73" s="264">
        <v>2.6643146799043649</v>
      </c>
      <c r="C73" s="264">
        <v>2.224072115643414</v>
      </c>
      <c r="D73" s="264">
        <v>3.37404128045026</v>
      </c>
      <c r="E73" s="264">
        <v>2.4492225689412939</v>
      </c>
      <c r="F73" s="264">
        <v>2.7515741506283979</v>
      </c>
      <c r="G73" s="264">
        <v>2.911097301663673</v>
      </c>
      <c r="H73" s="264">
        <v>2.909604327728041</v>
      </c>
      <c r="I73" s="264">
        <v>2.9217053294844062</v>
      </c>
      <c r="J73" s="264">
        <v>3.01758793984264</v>
      </c>
      <c r="K73" s="264">
        <v>1.642383281415061</v>
      </c>
      <c r="L73" s="264">
        <v>2.649950536341307</v>
      </c>
      <c r="M73" s="264">
        <v>3.507113743998576</v>
      </c>
      <c r="N73" s="264">
        <v>3.1445262276977251</v>
      </c>
      <c r="O73" s="264">
        <v>3.2355786189307989</v>
      </c>
      <c r="P73" s="264">
        <v>3.0309326846918672</v>
      </c>
      <c r="Q73" s="264">
        <v>2.5234126043317038</v>
      </c>
      <c r="R73" s="264">
        <v>2.1864218687347612</v>
      </c>
      <c r="S73" s="264">
        <v>2.6457271742475581</v>
      </c>
      <c r="T73" s="264">
        <v>1.925471345226097</v>
      </c>
      <c r="U73" s="264">
        <v>2.1798354703287912</v>
      </c>
      <c r="V73" s="264">
        <v>1.3768865550281131</v>
      </c>
      <c r="W73" s="264">
        <v>1.712412896373066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1.8326344775358289E-2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0.11588228055400029</v>
      </c>
      <c r="G76" s="232">
        <v>4.1830011502127187E-2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1.181218341782779E-2</v>
      </c>
      <c r="DA76" s="71" t="s">
        <v>323</v>
      </c>
    </row>
    <row r="77" spans="1:105" ht="12" customHeight="1" x14ac:dyDescent="0.25">
      <c r="A77" s="59" t="s">
        <v>162</v>
      </c>
      <c r="B77" s="232">
        <v>2.6643146799043649</v>
      </c>
      <c r="C77" s="232">
        <v>2.224072115643414</v>
      </c>
      <c r="D77" s="232">
        <v>3.37404128045026</v>
      </c>
      <c r="E77" s="232">
        <v>2.4492225689412939</v>
      </c>
      <c r="F77" s="232">
        <v>2.6356918700743979</v>
      </c>
      <c r="G77" s="232">
        <v>2.8692672901615461</v>
      </c>
      <c r="H77" s="232">
        <v>2.909604327728041</v>
      </c>
      <c r="I77" s="232">
        <v>2.9217053294844062</v>
      </c>
      <c r="J77" s="232">
        <v>3.01758793984264</v>
      </c>
      <c r="K77" s="232">
        <v>1.642383281415061</v>
      </c>
      <c r="L77" s="232">
        <v>2.649950536341307</v>
      </c>
      <c r="M77" s="232">
        <v>3.507113743998576</v>
      </c>
      <c r="N77" s="232">
        <v>3.1445262276977251</v>
      </c>
      <c r="O77" s="232">
        <v>3.2355786189307989</v>
      </c>
      <c r="P77" s="232">
        <v>3.0309326846918672</v>
      </c>
      <c r="Q77" s="232">
        <v>2.5234126043317038</v>
      </c>
      <c r="R77" s="232">
        <v>2.1864218687347612</v>
      </c>
      <c r="S77" s="232">
        <v>2.6457271742475581</v>
      </c>
      <c r="T77" s="232">
        <v>1.925471345226097</v>
      </c>
      <c r="U77" s="232">
        <v>2.1615091255534331</v>
      </c>
      <c r="V77" s="232">
        <v>1.3768865550281131</v>
      </c>
      <c r="W77" s="232">
        <v>1.700600712955239</v>
      </c>
      <c r="DA77" s="71" t="s">
        <v>324</v>
      </c>
    </row>
    <row r="78" spans="1:105" ht="12" customHeight="1" x14ac:dyDescent="0.25">
      <c r="A78" s="60" t="s">
        <v>189</v>
      </c>
      <c r="B78" s="264">
        <v>3.1538688733479652</v>
      </c>
      <c r="C78" s="264">
        <v>4.2023302663075146</v>
      </c>
      <c r="D78" s="264">
        <v>2.2866087631795939</v>
      </c>
      <c r="E78" s="264">
        <v>3.6992221883967682</v>
      </c>
      <c r="F78" s="264">
        <v>4.6269480452312841</v>
      </c>
      <c r="G78" s="264">
        <v>4.2721388424137006</v>
      </c>
      <c r="H78" s="264">
        <v>4.4258984993453794</v>
      </c>
      <c r="I78" s="264">
        <v>4.8864337931966437</v>
      </c>
      <c r="J78" s="264">
        <v>4.7505580736967863</v>
      </c>
      <c r="K78" s="264">
        <v>2.39244281698952</v>
      </c>
      <c r="L78" s="264">
        <v>3.9574148757880661</v>
      </c>
      <c r="M78" s="264">
        <v>4.5046903282342514</v>
      </c>
      <c r="N78" s="264">
        <v>4.8442451095210002</v>
      </c>
      <c r="O78" s="264">
        <v>3.793131103988769</v>
      </c>
      <c r="P78" s="264">
        <v>4.2214386818938996</v>
      </c>
      <c r="Q78" s="264">
        <v>3.844162231535289</v>
      </c>
      <c r="R78" s="264">
        <v>3.445675015234928</v>
      </c>
      <c r="S78" s="264">
        <v>4.3333075833714174</v>
      </c>
      <c r="T78" s="264">
        <v>3.1296853431269618</v>
      </c>
      <c r="U78" s="264">
        <v>3.4465123329981182</v>
      </c>
      <c r="V78" s="264">
        <v>1.4357939237976669</v>
      </c>
      <c r="W78" s="264">
        <v>1.776949111776932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1.9161034219650803</v>
      </c>
      <c r="C79" s="263">
        <f t="shared" si="1"/>
        <v>2.1478136321514003</v>
      </c>
      <c r="D79" s="263">
        <f t="shared" si="1"/>
        <v>1.9476304329256133</v>
      </c>
      <c r="E79" s="263">
        <f t="shared" si="1"/>
        <v>2.1096985638288861</v>
      </c>
      <c r="F79" s="263">
        <f t="shared" si="1"/>
        <v>2.4913468949974131</v>
      </c>
      <c r="G79" s="263">
        <f t="shared" si="1"/>
        <v>2.4576510842672734</v>
      </c>
      <c r="H79" s="263">
        <f t="shared" si="1"/>
        <v>2.4798223263807566</v>
      </c>
      <c r="I79" s="263">
        <f t="shared" si="1"/>
        <v>2.60686763109317</v>
      </c>
      <c r="J79" s="263">
        <f t="shared" si="1"/>
        <v>2.6410272042199061</v>
      </c>
      <c r="K79" s="263">
        <f t="shared" si="1"/>
        <v>1.3655066096807094</v>
      </c>
      <c r="L79" s="263">
        <f t="shared" si="1"/>
        <v>2.2228223999056627</v>
      </c>
      <c r="M79" s="263">
        <f t="shared" si="1"/>
        <v>2.6647761131963006</v>
      </c>
      <c r="N79" s="263">
        <f t="shared" si="1"/>
        <v>2.6110396374031799</v>
      </c>
      <c r="O79" s="263">
        <f t="shared" si="1"/>
        <v>2.266517674523266</v>
      </c>
      <c r="P79" s="263">
        <f t="shared" si="1"/>
        <v>2.4050932120134147</v>
      </c>
      <c r="Q79" s="263">
        <f t="shared" si="1"/>
        <v>2.1456183930108086</v>
      </c>
      <c r="R79" s="263">
        <f t="shared" si="1"/>
        <v>1.9071399748581495</v>
      </c>
      <c r="S79" s="263">
        <f t="shared" si="1"/>
        <v>2.318171810177672</v>
      </c>
      <c r="T79" s="263">
        <f t="shared" si="1"/>
        <v>1.706444551752603</v>
      </c>
      <c r="U79" s="263">
        <f t="shared" si="1"/>
        <v>1.8782155434342243</v>
      </c>
      <c r="V79" s="263">
        <f t="shared" si="1"/>
        <v>0.95743517897686303</v>
      </c>
      <c r="W79" s="263">
        <f t="shared" si="1"/>
        <v>1.2356860484858703</v>
      </c>
      <c r="DA79" s="70"/>
    </row>
    <row r="80" spans="1:105" ht="12" customHeight="1" x14ac:dyDescent="0.25">
      <c r="A80" s="60" t="s">
        <v>192</v>
      </c>
      <c r="B80" s="264">
        <v>0.53239439751415063</v>
      </c>
      <c r="C80" s="264">
        <v>0.44442330441181188</v>
      </c>
      <c r="D80" s="264">
        <v>0.67421490721121125</v>
      </c>
      <c r="E80" s="264">
        <v>0.48941380078135699</v>
      </c>
      <c r="F80" s="264">
        <v>0.53638416541631284</v>
      </c>
      <c r="G80" s="264">
        <v>0.57716966017182003</v>
      </c>
      <c r="H80" s="264">
        <v>0.58140919116991807</v>
      </c>
      <c r="I80" s="264">
        <v>0.5838272634749615</v>
      </c>
      <c r="J80" s="264">
        <v>0.60298692391551745</v>
      </c>
      <c r="K80" s="264">
        <v>0.32818783163694137</v>
      </c>
      <c r="L80" s="264">
        <v>0.52952409483716512</v>
      </c>
      <c r="M80" s="264">
        <v>0.70080599819265343</v>
      </c>
      <c r="N80" s="264">
        <v>0.62835225849623277</v>
      </c>
      <c r="O80" s="264">
        <v>0.64654672453974638</v>
      </c>
      <c r="P80" s="264">
        <v>0.6056535261181667</v>
      </c>
      <c r="Q80" s="264">
        <v>0.50423876102015641</v>
      </c>
      <c r="R80" s="264">
        <v>0.43689987609068381</v>
      </c>
      <c r="S80" s="264">
        <v>0.52868016512632987</v>
      </c>
      <c r="T80" s="264">
        <v>0.3847556613730046</v>
      </c>
      <c r="U80" s="264">
        <v>0.43558375467395211</v>
      </c>
      <c r="V80" s="264">
        <v>0.27513517582534158</v>
      </c>
      <c r="W80" s="264">
        <v>0.34111362436182918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3.6620461385078211E-3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0.53239439751415063</v>
      </c>
      <c r="C83" s="232">
        <v>0.44442330441181188</v>
      </c>
      <c r="D83" s="232">
        <v>0.67421490721121125</v>
      </c>
      <c r="E83" s="232">
        <v>0.48941380078135699</v>
      </c>
      <c r="F83" s="232">
        <v>0.53638416541631284</v>
      </c>
      <c r="G83" s="232">
        <v>0.57716966017182003</v>
      </c>
      <c r="H83" s="232">
        <v>0.58140919116991807</v>
      </c>
      <c r="I83" s="232">
        <v>0.5838272634749615</v>
      </c>
      <c r="J83" s="232">
        <v>0.60298692391551745</v>
      </c>
      <c r="K83" s="232">
        <v>0.32818783163694137</v>
      </c>
      <c r="L83" s="232">
        <v>0.52952409483716512</v>
      </c>
      <c r="M83" s="232">
        <v>0.70080599819265343</v>
      </c>
      <c r="N83" s="232">
        <v>0.62835225849623277</v>
      </c>
      <c r="O83" s="232">
        <v>0.64654672453974638</v>
      </c>
      <c r="P83" s="232">
        <v>0.6056535261181667</v>
      </c>
      <c r="Q83" s="232">
        <v>0.50423876102015641</v>
      </c>
      <c r="R83" s="232">
        <v>0.43689987609068381</v>
      </c>
      <c r="S83" s="232">
        <v>0.52868016512632987</v>
      </c>
      <c r="T83" s="232">
        <v>0.3847556613730046</v>
      </c>
      <c r="U83" s="232">
        <v>0.4319217085354442</v>
      </c>
      <c r="V83" s="232">
        <v>0.27513517582534158</v>
      </c>
      <c r="W83" s="232">
        <v>0.34111362436182918</v>
      </c>
      <c r="DA83" s="71" t="s">
        <v>329</v>
      </c>
    </row>
    <row r="84" spans="1:105" ht="12" customHeight="1" x14ac:dyDescent="0.25">
      <c r="A84" s="60" t="s">
        <v>197</v>
      </c>
      <c r="B84" s="264">
        <v>0.75348987979456572</v>
      </c>
      <c r="C84" s="264">
        <v>0.86366328379800061</v>
      </c>
      <c r="D84" s="264">
        <v>0.81649588930445849</v>
      </c>
      <c r="E84" s="264">
        <v>0.88109085959571631</v>
      </c>
      <c r="F84" s="264">
        <v>1.013342165415545</v>
      </c>
      <c r="G84" s="264">
        <v>1.0211160619566331</v>
      </c>
      <c r="H84" s="264">
        <v>1.014011760707153</v>
      </c>
      <c r="I84" s="264">
        <v>1.046612922713279</v>
      </c>
      <c r="J84" s="264">
        <v>1.0887640845989439</v>
      </c>
      <c r="K84" s="264">
        <v>0.55925094253422036</v>
      </c>
      <c r="L84" s="264">
        <v>0.90251126913761004</v>
      </c>
      <c r="M84" s="264">
        <v>1.0638242308192081</v>
      </c>
      <c r="N84" s="264">
        <v>1.0146902515605341</v>
      </c>
      <c r="O84" s="264">
        <v>0.86201177795629758</v>
      </c>
      <c r="P84" s="264">
        <v>0.95589431918559753</v>
      </c>
      <c r="Q84" s="264">
        <v>0.87322320863665648</v>
      </c>
      <c r="R84" s="264">
        <v>0.78171104189517115</v>
      </c>
      <c r="S84" s="264">
        <v>0.92359217097895652</v>
      </c>
      <c r="T84" s="264">
        <v>0.69630219892363454</v>
      </c>
      <c r="U84" s="264">
        <v>0.7539354155835547</v>
      </c>
      <c r="V84" s="264">
        <v>0.39539371284718861</v>
      </c>
      <c r="W84" s="264">
        <v>0.53814451767477656</v>
      </c>
      <c r="DA84" s="72" t="s">
        <v>330</v>
      </c>
    </row>
    <row r="85" spans="1:105" ht="12" customHeight="1" x14ac:dyDescent="0.25">
      <c r="A85" s="64" t="s">
        <v>30</v>
      </c>
      <c r="B85" s="231">
        <v>0.25547911018178809</v>
      </c>
      <c r="C85" s="231">
        <v>0.26892389504039399</v>
      </c>
      <c r="D85" s="231">
        <v>0.2835660836461309</v>
      </c>
      <c r="E85" s="231">
        <v>0.28505393524086892</v>
      </c>
      <c r="F85" s="231">
        <v>0.33529584746592861</v>
      </c>
      <c r="G85" s="231">
        <v>0.37751188648917899</v>
      </c>
      <c r="H85" s="231">
        <v>0.36607388692077503</v>
      </c>
      <c r="I85" s="231">
        <v>0.33096307055507979</v>
      </c>
      <c r="J85" s="231">
        <v>0.3506076961143193</v>
      </c>
      <c r="K85" s="231">
        <v>0.17122758578186831</v>
      </c>
      <c r="L85" s="231">
        <v>0.24410638917645569</v>
      </c>
      <c r="M85" s="231">
        <v>0.29019049657244972</v>
      </c>
      <c r="N85" s="231">
        <v>0.3054828574445041</v>
      </c>
      <c r="O85" s="231">
        <v>0.25329256116844051</v>
      </c>
      <c r="P85" s="231">
        <v>0.27233213536452588</v>
      </c>
      <c r="Q85" s="231">
        <v>0.2446803305787239</v>
      </c>
      <c r="R85" s="231">
        <v>0.1882184969180383</v>
      </c>
      <c r="S85" s="231">
        <v>0.22788403135328841</v>
      </c>
      <c r="T85" s="231">
        <v>0.17570797594534809</v>
      </c>
      <c r="U85" s="231">
        <v>0.1928171950114978</v>
      </c>
      <c r="V85" s="231">
        <v>0.1043734491707741</v>
      </c>
      <c r="W85" s="231">
        <v>0.1188856930617377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3.3265959086825711E-4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1.898417570322917E-3</v>
      </c>
      <c r="G89" s="231">
        <v>6.1427854686111369E-4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1.5463131540992809E-4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4.7576315331472267E-2</v>
      </c>
      <c r="C91" s="231">
        <v>3.9137560810356672E-2</v>
      </c>
      <c r="D91" s="231">
        <v>4.9904942475615117E-2</v>
      </c>
      <c r="E91" s="231">
        <v>3.6637325057992352E-2</v>
      </c>
      <c r="F91" s="231">
        <v>4.3601959070971891E-2</v>
      </c>
      <c r="G91" s="231">
        <v>4.2548575651795872E-2</v>
      </c>
      <c r="H91" s="231">
        <v>4.5400723353042627E-2</v>
      </c>
      <c r="I91" s="231">
        <v>5.0076794102589292E-2</v>
      </c>
      <c r="J91" s="231">
        <v>4.9997961175724068E-2</v>
      </c>
      <c r="K91" s="231">
        <v>2.5073440418533249E-2</v>
      </c>
      <c r="L91" s="231">
        <v>4.392529677562395E-2</v>
      </c>
      <c r="M91" s="231">
        <v>6.2411006511168599E-2</v>
      </c>
      <c r="N91" s="231">
        <v>6.0812872510706328E-2</v>
      </c>
      <c r="O91" s="231">
        <v>6.6846604828317766E-2</v>
      </c>
      <c r="P91" s="231">
        <v>5.3607192056132208E-2</v>
      </c>
      <c r="Q91" s="231">
        <v>4.0988843103390293E-2</v>
      </c>
      <c r="R91" s="231">
        <v>3.5026575004714393E-2</v>
      </c>
      <c r="S91" s="231">
        <v>4.7262913620754937E-2</v>
      </c>
      <c r="T91" s="231">
        <v>3.0986421101638829E-2</v>
      </c>
      <c r="U91" s="231">
        <v>3.8410973499571628E-2</v>
      </c>
      <c r="V91" s="231">
        <v>2.177374081040017E-2</v>
      </c>
      <c r="W91" s="231">
        <v>2.2480516226637541E-2</v>
      </c>
      <c r="DA91" s="73" t="s">
        <v>337</v>
      </c>
    </row>
    <row r="92" spans="1:105" ht="12" customHeight="1" x14ac:dyDescent="0.25">
      <c r="A92" s="64" t="s">
        <v>36</v>
      </c>
      <c r="B92" s="231">
        <v>0.45043445428130541</v>
      </c>
      <c r="C92" s="231">
        <v>0.45032299756212912</v>
      </c>
      <c r="D92" s="231">
        <v>0.48302486318271243</v>
      </c>
      <c r="E92" s="231">
        <v>0.47510579117702889</v>
      </c>
      <c r="F92" s="231">
        <v>0.55884074825376906</v>
      </c>
      <c r="G92" s="231">
        <v>0.57354705428019792</v>
      </c>
      <c r="H92" s="231">
        <v>0.602537150433335</v>
      </c>
      <c r="I92" s="231">
        <v>0.64756467484306202</v>
      </c>
      <c r="J92" s="231">
        <v>0.66552651007458419</v>
      </c>
      <c r="K92" s="231">
        <v>0.35740115653610549</v>
      </c>
      <c r="L92" s="231">
        <v>0.5721331396511552</v>
      </c>
      <c r="M92" s="231">
        <v>0.65042012254074777</v>
      </c>
      <c r="N92" s="231">
        <v>0.58886044059481712</v>
      </c>
      <c r="O92" s="231">
        <v>0.48645282826378222</v>
      </c>
      <c r="P92" s="231">
        <v>0.56973550333001377</v>
      </c>
      <c r="Q92" s="231">
        <v>0.5236160738744341</v>
      </c>
      <c r="R92" s="231">
        <v>0.51021676621937895</v>
      </c>
      <c r="S92" s="231">
        <v>0.5751822426362827</v>
      </c>
      <c r="T92" s="231">
        <v>0.40738972608854518</v>
      </c>
      <c r="U92" s="231">
        <v>0.41851876386141512</v>
      </c>
      <c r="V92" s="231">
        <v>0.21100742921837681</v>
      </c>
      <c r="W92" s="231">
        <v>0.31195921819348449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0.1052788303851208</v>
      </c>
      <c r="D93" s="231">
        <v>0</v>
      </c>
      <c r="E93" s="231">
        <v>8.4293808119826286E-2</v>
      </c>
      <c r="F93" s="231">
        <v>7.3705193054552601E-2</v>
      </c>
      <c r="G93" s="231">
        <v>2.689426698859913E-2</v>
      </c>
      <c r="H93" s="231">
        <v>0</v>
      </c>
      <c r="I93" s="231">
        <v>1.800838321254801E-2</v>
      </c>
      <c r="J93" s="231">
        <v>2.2631917234316609E-2</v>
      </c>
      <c r="K93" s="231">
        <v>5.5487597977133263E-3</v>
      </c>
      <c r="L93" s="231">
        <v>4.234644353437509E-2</v>
      </c>
      <c r="M93" s="231">
        <v>6.0802605194841951E-2</v>
      </c>
      <c r="N93" s="231">
        <v>5.9534081010507042E-2</v>
      </c>
      <c r="O93" s="231">
        <v>5.5419783695757202E-2</v>
      </c>
      <c r="P93" s="231">
        <v>6.0219488434925673E-2</v>
      </c>
      <c r="Q93" s="231">
        <v>6.3937961080108088E-2</v>
      </c>
      <c r="R93" s="231">
        <v>4.8249203753039531E-2</v>
      </c>
      <c r="S93" s="231">
        <v>7.3262983368630477E-2</v>
      </c>
      <c r="T93" s="231">
        <v>8.2218075788102349E-2</v>
      </c>
      <c r="U93" s="231">
        <v>8.8521212952462319E-2</v>
      </c>
      <c r="V93" s="231">
        <v>5.1023487925073538E-2</v>
      </c>
      <c r="W93" s="231">
        <v>7.5291356338913693E-2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1.533461066773959E-2</v>
      </c>
      <c r="V94" s="231">
        <v>7.2156057225639808E-3</v>
      </c>
      <c r="W94" s="231">
        <v>9.3731025385931522E-3</v>
      </c>
      <c r="DA94" s="73" t="s">
        <v>340</v>
      </c>
    </row>
    <row r="95" spans="1:105" ht="12" customHeight="1" x14ac:dyDescent="0.25">
      <c r="A95" s="61" t="s">
        <v>209</v>
      </c>
      <c r="B95" s="265">
        <v>0.63021914465636419</v>
      </c>
      <c r="C95" s="265">
        <v>0.83972704394158793</v>
      </c>
      <c r="D95" s="265">
        <v>0.45691963640994337</v>
      </c>
      <c r="E95" s="265">
        <v>0.73919390345181279</v>
      </c>
      <c r="F95" s="265">
        <v>0.94162056416555528</v>
      </c>
      <c r="G95" s="265">
        <v>0.85936536213882031</v>
      </c>
      <c r="H95" s="265">
        <v>0.88440137450368528</v>
      </c>
      <c r="I95" s="265">
        <v>0.97642744490492939</v>
      </c>
      <c r="J95" s="265">
        <v>0.94927619570544464</v>
      </c>
      <c r="K95" s="265">
        <v>0.47806783550954762</v>
      </c>
      <c r="L95" s="265">
        <v>0.79078703593088762</v>
      </c>
      <c r="M95" s="265">
        <v>0.9001458841844393</v>
      </c>
      <c r="N95" s="265">
        <v>0.96799712734641297</v>
      </c>
      <c r="O95" s="265">
        <v>0.75795917202722196</v>
      </c>
      <c r="P95" s="265">
        <v>0.84354536670965063</v>
      </c>
      <c r="Q95" s="265">
        <v>0.76815642335399581</v>
      </c>
      <c r="R95" s="265">
        <v>0.6885290568722946</v>
      </c>
      <c r="S95" s="265">
        <v>0.86589947407238532</v>
      </c>
      <c r="T95" s="265">
        <v>0.62538669145596393</v>
      </c>
      <c r="U95" s="265">
        <v>0.68869637317671761</v>
      </c>
      <c r="V95" s="265">
        <v>0.28690629030433279</v>
      </c>
      <c r="W95" s="265">
        <v>0.35642790644926448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0.99999999999999989</v>
      </c>
      <c r="C100" s="234">
        <f t="shared" si="2"/>
        <v>1</v>
      </c>
      <c r="D100" s="234">
        <f t="shared" si="2"/>
        <v>0.99999999999999989</v>
      </c>
      <c r="E100" s="234">
        <f t="shared" si="2"/>
        <v>1.0000000000000002</v>
      </c>
      <c r="F100" s="234">
        <f t="shared" si="2"/>
        <v>1</v>
      </c>
      <c r="G100" s="234">
        <f t="shared" si="2"/>
        <v>1</v>
      </c>
      <c r="H100" s="234">
        <f t="shared" si="2"/>
        <v>1</v>
      </c>
      <c r="I100" s="234">
        <f t="shared" si="2"/>
        <v>1</v>
      </c>
      <c r="J100" s="234">
        <f t="shared" si="2"/>
        <v>1</v>
      </c>
      <c r="K100" s="234">
        <f t="shared" si="2"/>
        <v>1</v>
      </c>
      <c r="L100" s="234">
        <f t="shared" si="2"/>
        <v>1</v>
      </c>
      <c r="M100" s="234">
        <f t="shared" si="2"/>
        <v>1.0000000000000002</v>
      </c>
      <c r="N100" s="234">
        <f t="shared" si="2"/>
        <v>0.99999999999999989</v>
      </c>
      <c r="O100" s="234">
        <f t="shared" si="2"/>
        <v>1</v>
      </c>
      <c r="P100" s="234">
        <f t="shared" si="2"/>
        <v>0.99999999999999989</v>
      </c>
      <c r="Q100" s="234">
        <f t="shared" si="2"/>
        <v>1</v>
      </c>
      <c r="R100" s="234">
        <f t="shared" si="2"/>
        <v>0.99999999999999989</v>
      </c>
      <c r="S100" s="234">
        <f t="shared" si="2"/>
        <v>1.0000000000000004</v>
      </c>
      <c r="T100" s="234">
        <f t="shared" si="2"/>
        <v>0.99999999999999978</v>
      </c>
      <c r="U100" s="234">
        <f t="shared" si="2"/>
        <v>1</v>
      </c>
      <c r="V100" s="234">
        <f t="shared" si="2"/>
        <v>0.99999999999999978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1.8426086000279871E-3</v>
      </c>
      <c r="C101" s="268">
        <f t="shared" si="3"/>
        <v>1.8265851727008963E-3</v>
      </c>
      <c r="D101" s="268">
        <f t="shared" si="3"/>
        <v>1.6741661928004544E-3</v>
      </c>
      <c r="E101" s="268">
        <f t="shared" si="3"/>
        <v>1.7424351964485444E-3</v>
      </c>
      <c r="F101" s="268">
        <f t="shared" si="3"/>
        <v>1.7771242943257586E-3</v>
      </c>
      <c r="G101" s="268">
        <f t="shared" si="3"/>
        <v>1.7160751826681515E-3</v>
      </c>
      <c r="H101" s="268">
        <f t="shared" si="3"/>
        <v>1.7372022303846163E-3</v>
      </c>
      <c r="I101" s="268">
        <f t="shared" si="3"/>
        <v>1.7815267365574503E-3</v>
      </c>
      <c r="J101" s="268">
        <f t="shared" si="3"/>
        <v>1.6939997231408023E-3</v>
      </c>
      <c r="K101" s="268">
        <f t="shared" si="3"/>
        <v>1.7592987146819864E-3</v>
      </c>
      <c r="L101" s="268">
        <f t="shared" si="3"/>
        <v>1.7895458901357236E-3</v>
      </c>
      <c r="M101" s="268">
        <f t="shared" si="3"/>
        <v>1.8386715017971321E-3</v>
      </c>
      <c r="N101" s="268">
        <f t="shared" si="3"/>
        <v>1.889259012917399E-3</v>
      </c>
      <c r="O101" s="268">
        <f t="shared" si="3"/>
        <v>1.9615906248570672E-3</v>
      </c>
      <c r="P101" s="268">
        <f t="shared" si="3"/>
        <v>1.8548231048298115E-3</v>
      </c>
      <c r="Q101" s="268">
        <f t="shared" si="3"/>
        <v>1.8042705066009803E-3</v>
      </c>
      <c r="R101" s="268">
        <f t="shared" si="3"/>
        <v>1.7810236361757788E-3</v>
      </c>
      <c r="S101" s="268">
        <f t="shared" si="3"/>
        <v>1.8515727050547554E-3</v>
      </c>
      <c r="T101" s="268">
        <f t="shared" si="3"/>
        <v>1.8286749163841148E-3</v>
      </c>
      <c r="U101" s="268">
        <f t="shared" si="3"/>
        <v>1.8703786189601015E-3</v>
      </c>
      <c r="V101" s="268">
        <f t="shared" si="3"/>
        <v>1.8308022158536636E-3</v>
      </c>
      <c r="W101" s="268">
        <f t="shared" si="3"/>
        <v>1.7187063339779531E-3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2.5487400102554807E-4</v>
      </c>
      <c r="C102" s="269">
        <f t="shared" si="4"/>
        <v>2.5265760247355194E-4</v>
      </c>
      <c r="D102" s="269">
        <f t="shared" si="4"/>
        <v>2.3157464690780233E-4</v>
      </c>
      <c r="E102" s="269">
        <f t="shared" si="4"/>
        <v>2.4101777775260139E-4</v>
      </c>
      <c r="F102" s="269">
        <f t="shared" si="4"/>
        <v>2.4581605621922642E-4</v>
      </c>
      <c r="G102" s="269">
        <f t="shared" si="4"/>
        <v>2.3737159799462393E-4</v>
      </c>
      <c r="H102" s="269">
        <f t="shared" si="4"/>
        <v>2.402939414490456E-4</v>
      </c>
      <c r="I102" s="269">
        <f t="shared" si="4"/>
        <v>2.4642501249233745E-4</v>
      </c>
      <c r="J102" s="269">
        <f t="shared" si="4"/>
        <v>2.343180679643573E-4</v>
      </c>
      <c r="K102" s="269">
        <f t="shared" si="4"/>
        <v>2.433503796754729E-4</v>
      </c>
      <c r="L102" s="269">
        <f t="shared" si="4"/>
        <v>2.4753424087502359E-4</v>
      </c>
      <c r="M102" s="269">
        <f t="shared" si="4"/>
        <v>2.543294122406519E-4</v>
      </c>
      <c r="N102" s="269">
        <f t="shared" si="4"/>
        <v>2.6132679701403825E-4</v>
      </c>
      <c r="O102" s="269">
        <f t="shared" si="4"/>
        <v>2.7133187749364229E-4</v>
      </c>
      <c r="P102" s="269">
        <f t="shared" si="4"/>
        <v>2.5656354036089033E-4</v>
      </c>
      <c r="Q102" s="269">
        <f t="shared" si="4"/>
        <v>2.4957098482162693E-4</v>
      </c>
      <c r="R102" s="269">
        <f t="shared" si="4"/>
        <v>2.4635542245178717E-4</v>
      </c>
      <c r="S102" s="269">
        <f t="shared" si="4"/>
        <v>2.5611393733852893E-4</v>
      </c>
      <c r="T102" s="269">
        <f t="shared" si="4"/>
        <v>2.5294666078666946E-4</v>
      </c>
      <c r="U102" s="269">
        <f t="shared" si="4"/>
        <v>2.5871521604737944E-4</v>
      </c>
      <c r="V102" s="269">
        <f t="shared" si="4"/>
        <v>2.5324091390541381E-4</v>
      </c>
      <c r="W102" s="269">
        <f t="shared" si="4"/>
        <v>2.3773554509745558E-4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3.5195418724692541E-2</v>
      </c>
      <c r="C103" s="269">
        <f t="shared" si="5"/>
        <v>3.4889357397195751E-2</v>
      </c>
      <c r="D103" s="269">
        <f t="shared" si="5"/>
        <v>3.1978022988409696E-2</v>
      </c>
      <c r="E103" s="269">
        <f t="shared" si="5"/>
        <v>3.3282020033292475E-2</v>
      </c>
      <c r="F103" s="269">
        <f t="shared" si="5"/>
        <v>3.3944611820257896E-2</v>
      </c>
      <c r="G103" s="269">
        <f t="shared" si="5"/>
        <v>3.2778520959981142E-2</v>
      </c>
      <c r="H103" s="269">
        <f t="shared" si="5"/>
        <v>3.3182065853229893E-2</v>
      </c>
      <c r="I103" s="269">
        <f t="shared" si="5"/>
        <v>3.4028702276447741E-2</v>
      </c>
      <c r="J103" s="269">
        <f t="shared" si="5"/>
        <v>3.2356860580455483E-2</v>
      </c>
      <c r="K103" s="269">
        <f t="shared" si="5"/>
        <v>3.3604127824056342E-2</v>
      </c>
      <c r="L103" s="269">
        <f t="shared" si="5"/>
        <v>3.4181875049005418E-2</v>
      </c>
      <c r="M103" s="269">
        <f t="shared" si="5"/>
        <v>3.5120216741594774E-2</v>
      </c>
      <c r="N103" s="269">
        <f t="shared" si="5"/>
        <v>3.6086481978873472E-2</v>
      </c>
      <c r="O103" s="269">
        <f t="shared" si="5"/>
        <v>3.7468078357621462E-2</v>
      </c>
      <c r="P103" s="269">
        <f t="shared" si="5"/>
        <v>3.5428726335982597E-2</v>
      </c>
      <c r="Q103" s="269">
        <f t="shared" si="5"/>
        <v>3.446312796514147E-2</v>
      </c>
      <c r="R103" s="269">
        <f t="shared" si="5"/>
        <v>3.4019092623810046E-2</v>
      </c>
      <c r="S103" s="269">
        <f t="shared" si="5"/>
        <v>3.5366640887611177E-2</v>
      </c>
      <c r="T103" s="269">
        <f t="shared" si="5"/>
        <v>3.4852162110204456E-2</v>
      </c>
      <c r="U103" s="269">
        <f t="shared" si="5"/>
        <v>3.5725850116521317E-2</v>
      </c>
      <c r="V103" s="269">
        <f t="shared" si="5"/>
        <v>3.4969906570546772E-2</v>
      </c>
      <c r="W103" s="269">
        <f t="shared" si="5"/>
        <v>3.282877822681203E-2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6.0795013541604752E-4</v>
      </c>
      <c r="C104" s="269">
        <f t="shared" si="6"/>
        <v>6.0266336707404252E-4</v>
      </c>
      <c r="D104" s="269">
        <f t="shared" si="6"/>
        <v>5.5237426092906862E-4</v>
      </c>
      <c r="E104" s="269">
        <f t="shared" si="6"/>
        <v>5.7489893058053148E-4</v>
      </c>
      <c r="F104" s="269">
        <f t="shared" si="6"/>
        <v>5.8634424878407812E-4</v>
      </c>
      <c r="G104" s="269">
        <f t="shared" si="6"/>
        <v>5.6620170972358145E-4</v>
      </c>
      <c r="H104" s="269">
        <f t="shared" si="6"/>
        <v>5.7317236617225478E-4</v>
      </c>
      <c r="I104" s="269">
        <f t="shared" si="6"/>
        <v>5.8779679022498909E-4</v>
      </c>
      <c r="J104" s="269">
        <f t="shared" si="6"/>
        <v>5.5891813435721247E-4</v>
      </c>
      <c r="K104" s="269">
        <f t="shared" si="6"/>
        <v>5.8046287844957785E-4</v>
      </c>
      <c r="L104" s="269">
        <f t="shared" si="6"/>
        <v>5.9044262912086678E-4</v>
      </c>
      <c r="M104" s="269">
        <f t="shared" si="6"/>
        <v>6.0665112953788231E-4</v>
      </c>
      <c r="N104" s="269">
        <f t="shared" si="6"/>
        <v>6.2334196894645727E-4</v>
      </c>
      <c r="O104" s="269">
        <f t="shared" si="6"/>
        <v>6.4720705525557042E-4</v>
      </c>
      <c r="P104" s="269">
        <f t="shared" si="6"/>
        <v>6.1198018816202733E-4</v>
      </c>
      <c r="Q104" s="269">
        <f t="shared" si="6"/>
        <v>5.9530086791008429E-4</v>
      </c>
      <c r="R104" s="269">
        <f t="shared" si="6"/>
        <v>5.8763079732494458E-4</v>
      </c>
      <c r="S104" s="269">
        <f t="shared" si="6"/>
        <v>6.1090775151792834E-4</v>
      </c>
      <c r="T104" s="269">
        <f t="shared" si="6"/>
        <v>6.0335285693921407E-4</v>
      </c>
      <c r="U104" s="269">
        <f t="shared" si="6"/>
        <v>6.1711257326097489E-4</v>
      </c>
      <c r="V104" s="269">
        <f t="shared" si="6"/>
        <v>6.0405473795755056E-4</v>
      </c>
      <c r="W104" s="269">
        <f t="shared" si="6"/>
        <v>5.6706983157814642E-4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2.0052069580434873E-3</v>
      </c>
      <c r="C105" s="270">
        <f t="shared" si="7"/>
        <v>2.0105716964795941E-3</v>
      </c>
      <c r="D105" s="270">
        <f t="shared" si="7"/>
        <v>1.8384039915349632E-3</v>
      </c>
      <c r="E105" s="270">
        <f t="shared" si="7"/>
        <v>1.9125094656285602E-3</v>
      </c>
      <c r="F105" s="270">
        <f t="shared" si="7"/>
        <v>1.9584789846527561E-3</v>
      </c>
      <c r="G105" s="270">
        <f t="shared" si="7"/>
        <v>1.8900381801779686E-3</v>
      </c>
      <c r="H105" s="270">
        <f t="shared" si="7"/>
        <v>1.9098374000264737E-3</v>
      </c>
      <c r="I105" s="270">
        <f t="shared" si="7"/>
        <v>1.9591227485269581E-3</v>
      </c>
      <c r="J105" s="270">
        <f t="shared" si="7"/>
        <v>1.8685346589499155E-3</v>
      </c>
      <c r="K105" s="270">
        <f t="shared" si="7"/>
        <v>1.9241864028309201E-3</v>
      </c>
      <c r="L105" s="270">
        <f t="shared" si="7"/>
        <v>1.9606962263421452E-3</v>
      </c>
      <c r="M105" s="270">
        <f t="shared" si="7"/>
        <v>2.0074371849942321E-3</v>
      </c>
      <c r="N105" s="270">
        <f t="shared" si="7"/>
        <v>2.0640418764557313E-3</v>
      </c>
      <c r="O105" s="270">
        <f t="shared" si="7"/>
        <v>2.1178481352814751E-3</v>
      </c>
      <c r="P105" s="270">
        <f t="shared" si="7"/>
        <v>2.0232597267990445E-3</v>
      </c>
      <c r="Q105" s="270">
        <f t="shared" si="7"/>
        <v>1.9759646395359257E-3</v>
      </c>
      <c r="R105" s="270">
        <f t="shared" si="7"/>
        <v>1.9516979219259759E-3</v>
      </c>
      <c r="S105" s="270">
        <f t="shared" si="7"/>
        <v>2.0261400164385233E-3</v>
      </c>
      <c r="T105" s="270">
        <f t="shared" si="7"/>
        <v>1.9980412756629429E-3</v>
      </c>
      <c r="U105" s="270">
        <f t="shared" si="7"/>
        <v>2.3710644684001047E-3</v>
      </c>
      <c r="V105" s="270">
        <f t="shared" si="7"/>
        <v>2.4141807423454517E-3</v>
      </c>
      <c r="W105" s="270">
        <f t="shared" si="7"/>
        <v>2.4394916596636434E-3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0.19606096530524533</v>
      </c>
      <c r="C106" s="271">
        <f t="shared" si="8"/>
        <v>0.19049420328952035</v>
      </c>
      <c r="D106" s="271">
        <f t="shared" si="8"/>
        <v>0.20217056310940298</v>
      </c>
      <c r="E106" s="271">
        <f t="shared" si="8"/>
        <v>0.19639315162527582</v>
      </c>
      <c r="F106" s="271">
        <f t="shared" si="8"/>
        <v>0.19374546169824114</v>
      </c>
      <c r="G106" s="271">
        <f t="shared" si="8"/>
        <v>0.19869980229714107</v>
      </c>
      <c r="H106" s="271">
        <f t="shared" si="8"/>
        <v>0.19735601858965368</v>
      </c>
      <c r="I106" s="271">
        <f t="shared" si="8"/>
        <v>0.19397643564063147</v>
      </c>
      <c r="J106" s="271">
        <f t="shared" si="8"/>
        <v>0.1924409683505621</v>
      </c>
      <c r="K106" s="271">
        <f t="shared" si="8"/>
        <v>0.19859256936175623</v>
      </c>
      <c r="L106" s="271">
        <f t="shared" si="8"/>
        <v>0.19558666532113972</v>
      </c>
      <c r="M106" s="271">
        <f t="shared" si="8"/>
        <v>0.19494478722542571</v>
      </c>
      <c r="N106" s="271">
        <f t="shared" si="8"/>
        <v>0.19164148030729089</v>
      </c>
      <c r="O106" s="271">
        <f t="shared" si="8"/>
        <v>0.19168597573074972</v>
      </c>
      <c r="P106" s="271">
        <f t="shared" si="8"/>
        <v>0.19463507125073257</v>
      </c>
      <c r="Q106" s="271">
        <f t="shared" si="8"/>
        <v>0.19596119050610869</v>
      </c>
      <c r="R106" s="271">
        <f t="shared" si="8"/>
        <v>0.19596561945403648</v>
      </c>
      <c r="S106" s="271">
        <f t="shared" si="8"/>
        <v>0.19292481178501142</v>
      </c>
      <c r="T106" s="271">
        <f t="shared" si="8"/>
        <v>0.19482877728653797</v>
      </c>
      <c r="U106" s="271">
        <f t="shared" si="8"/>
        <v>0.19187060351666005</v>
      </c>
      <c r="V106" s="271">
        <f t="shared" si="8"/>
        <v>0.19620504604820518</v>
      </c>
      <c r="W106" s="271">
        <f t="shared" si="8"/>
        <v>0.20100920456376906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0.43280043463195955</v>
      </c>
      <c r="C107" s="271">
        <f t="shared" si="9"/>
        <v>0.43619617771200742</v>
      </c>
      <c r="D107" s="271">
        <f t="shared" si="9"/>
        <v>0.45289781254831668</v>
      </c>
      <c r="E107" s="271">
        <f t="shared" si="9"/>
        <v>0.44531035772619432</v>
      </c>
      <c r="F107" s="271">
        <f t="shared" si="9"/>
        <v>0.44223526397679774</v>
      </c>
      <c r="G107" s="271">
        <f t="shared" si="9"/>
        <v>0.44791559776724782</v>
      </c>
      <c r="H107" s="271">
        <f t="shared" si="9"/>
        <v>0.44662984879415568</v>
      </c>
      <c r="I107" s="271">
        <f t="shared" si="9"/>
        <v>0.44232055647366514</v>
      </c>
      <c r="J107" s="271">
        <f t="shared" si="9"/>
        <v>0.45873007515194247</v>
      </c>
      <c r="K107" s="271">
        <f t="shared" si="9"/>
        <v>0.44239252057668588</v>
      </c>
      <c r="L107" s="271">
        <f t="shared" si="9"/>
        <v>0.43936066549477382</v>
      </c>
      <c r="M107" s="271">
        <f t="shared" si="9"/>
        <v>0.43248193882811542</v>
      </c>
      <c r="N107" s="271">
        <f t="shared" si="9"/>
        <v>0.42747914875009124</v>
      </c>
      <c r="O107" s="271">
        <f t="shared" si="9"/>
        <v>0.41859201717293587</v>
      </c>
      <c r="P107" s="271">
        <f t="shared" si="9"/>
        <v>0.43019756177948004</v>
      </c>
      <c r="Q107" s="271">
        <f t="shared" si="9"/>
        <v>0.43594172350534821</v>
      </c>
      <c r="R107" s="271">
        <f t="shared" si="9"/>
        <v>0.43991386006554101</v>
      </c>
      <c r="S107" s="271">
        <f t="shared" si="9"/>
        <v>0.43135107040201409</v>
      </c>
      <c r="T107" s="271">
        <f t="shared" si="9"/>
        <v>0.4327553671184256</v>
      </c>
      <c r="U107" s="271">
        <f t="shared" si="9"/>
        <v>0.42842111730808524</v>
      </c>
      <c r="V107" s="271">
        <f t="shared" si="9"/>
        <v>0.43317822274531742</v>
      </c>
      <c r="W107" s="271">
        <f t="shared" si="9"/>
        <v>0.44439984024512746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0.21183680221159548</v>
      </c>
      <c r="C108" s="271">
        <f t="shared" si="10"/>
        <v>0.21231510993554545</v>
      </c>
      <c r="D108" s="271">
        <f t="shared" si="10"/>
        <v>0.19431513674280532</v>
      </c>
      <c r="E108" s="271">
        <f t="shared" si="10"/>
        <v>0.20199910357777717</v>
      </c>
      <c r="F108" s="271">
        <f t="shared" si="10"/>
        <v>0.20632363711102009</v>
      </c>
      <c r="G108" s="271">
        <f t="shared" si="10"/>
        <v>0.19946828722265059</v>
      </c>
      <c r="H108" s="271">
        <f t="shared" si="10"/>
        <v>0.20171560226817298</v>
      </c>
      <c r="I108" s="271">
        <f t="shared" si="10"/>
        <v>0.20690378069550358</v>
      </c>
      <c r="J108" s="271">
        <f t="shared" si="10"/>
        <v>0.19734721910442049</v>
      </c>
      <c r="K108" s="271">
        <f t="shared" si="10"/>
        <v>0.20323900738581865</v>
      </c>
      <c r="L108" s="271">
        <f t="shared" si="10"/>
        <v>0.20709067665776915</v>
      </c>
      <c r="M108" s="271">
        <f t="shared" si="10"/>
        <v>0.21205646862984004</v>
      </c>
      <c r="N108" s="271">
        <f t="shared" si="10"/>
        <v>0.21800010565864572</v>
      </c>
      <c r="O108" s="271">
        <f t="shared" si="10"/>
        <v>0.22373860176261764</v>
      </c>
      <c r="P108" s="271">
        <f t="shared" si="10"/>
        <v>0.21371211467896151</v>
      </c>
      <c r="Q108" s="271">
        <f t="shared" si="10"/>
        <v>0.20869963544581549</v>
      </c>
      <c r="R108" s="271">
        <f t="shared" si="10"/>
        <v>0.20613040179724346</v>
      </c>
      <c r="S108" s="271">
        <f t="shared" si="10"/>
        <v>0.21398541397040954</v>
      </c>
      <c r="T108" s="271">
        <f t="shared" si="10"/>
        <v>0.21101925101249838</v>
      </c>
      <c r="U108" s="271">
        <f t="shared" si="10"/>
        <v>0.2156745871120232</v>
      </c>
      <c r="V108" s="271">
        <f t="shared" si="10"/>
        <v>0.20890665523201804</v>
      </c>
      <c r="W108" s="271">
        <f t="shared" si="10"/>
        <v>0.19733528354630461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9.7006204206268987E-2</v>
      </c>
      <c r="C109" s="272">
        <f t="shared" si="11"/>
        <v>7.3478765827617018E-2</v>
      </c>
      <c r="D109" s="272">
        <f t="shared" si="11"/>
        <v>0.11582190874427306</v>
      </c>
      <c r="E109" s="272">
        <f t="shared" si="11"/>
        <v>8.0466001227080641E-2</v>
      </c>
      <c r="F109" s="272">
        <f t="shared" si="11"/>
        <v>7.6941529952553323E-2</v>
      </c>
      <c r="G109" s="272">
        <f t="shared" si="11"/>
        <v>8.0837046291468567E-2</v>
      </c>
      <c r="H109" s="272">
        <f t="shared" si="11"/>
        <v>8.0009864785765411E-2</v>
      </c>
      <c r="I109" s="272">
        <f t="shared" si="11"/>
        <v>7.7420736138338192E-2</v>
      </c>
      <c r="J109" s="272">
        <f t="shared" si="11"/>
        <v>7.6660838672836296E-2</v>
      </c>
      <c r="K109" s="272">
        <f t="shared" si="11"/>
        <v>8.2728806575789696E-2</v>
      </c>
      <c r="L109" s="272">
        <f t="shared" si="11"/>
        <v>8.3055804462263405E-2</v>
      </c>
      <c r="M109" s="272">
        <f t="shared" si="11"/>
        <v>9.2826303405626087E-2</v>
      </c>
      <c r="N109" s="272">
        <f t="shared" si="11"/>
        <v>8.5808821024929302E-2</v>
      </c>
      <c r="O109" s="272">
        <f t="shared" si="11"/>
        <v>0.10299526721554476</v>
      </c>
      <c r="P109" s="272">
        <f t="shared" si="11"/>
        <v>8.9315204745234092E-2</v>
      </c>
      <c r="Q109" s="272">
        <f t="shared" si="11"/>
        <v>8.270578739601063E-2</v>
      </c>
      <c r="R109" s="272">
        <f t="shared" si="11"/>
        <v>8.0021353962028516E-2</v>
      </c>
      <c r="S109" s="272">
        <f t="shared" si="11"/>
        <v>8.1121106900358342E-2</v>
      </c>
      <c r="T109" s="272">
        <f t="shared" si="11"/>
        <v>8.0375653251613222E-2</v>
      </c>
      <c r="U109" s="272">
        <f t="shared" si="11"/>
        <v>8.355955434488245E-2</v>
      </c>
      <c r="V109" s="272">
        <f t="shared" si="11"/>
        <v>0.10226570952877712</v>
      </c>
      <c r="W109" s="272">
        <f t="shared" si="11"/>
        <v>9.6842770588107349E-2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0.1148305980053265</v>
      </c>
      <c r="C110" s="272">
        <f t="shared" si="12"/>
        <v>0.13883634410792844</v>
      </c>
      <c r="D110" s="272">
        <f t="shared" si="12"/>
        <v>7.8493227998532228E-2</v>
      </c>
      <c r="E110" s="272">
        <f t="shared" si="12"/>
        <v>0.12153310235069659</v>
      </c>
      <c r="F110" s="272">
        <f t="shared" si="12"/>
        <v>0.12938210715846685</v>
      </c>
      <c r="G110" s="272">
        <f t="shared" si="12"/>
        <v>0.11863124093118203</v>
      </c>
      <c r="H110" s="272">
        <f t="shared" si="12"/>
        <v>0.12170573748240755</v>
      </c>
      <c r="I110" s="272">
        <f t="shared" si="12"/>
        <v>0.12948304455716531</v>
      </c>
      <c r="J110" s="272">
        <f t="shared" si="12"/>
        <v>0.12068638043158421</v>
      </c>
      <c r="K110" s="272">
        <f t="shared" si="12"/>
        <v>0.12051020081002896</v>
      </c>
      <c r="L110" s="272">
        <f t="shared" si="12"/>
        <v>0.12403487219550577</v>
      </c>
      <c r="M110" s="272">
        <f t="shared" si="12"/>
        <v>0.11923016522421405</v>
      </c>
      <c r="N110" s="272">
        <f t="shared" si="12"/>
        <v>0.13219128463371638</v>
      </c>
      <c r="O110" s="272">
        <f t="shared" si="12"/>
        <v>0.12074333454707287</v>
      </c>
      <c r="P110" s="272">
        <f t="shared" si="12"/>
        <v>0.1243969099337274</v>
      </c>
      <c r="Q110" s="272">
        <f t="shared" si="12"/>
        <v>0.12599384804980493</v>
      </c>
      <c r="R110" s="272">
        <f t="shared" si="12"/>
        <v>0.12610904783521495</v>
      </c>
      <c r="S110" s="272">
        <f t="shared" si="12"/>
        <v>0.13286430707005115</v>
      </c>
      <c r="T110" s="272">
        <f t="shared" si="12"/>
        <v>0.13064359776088522</v>
      </c>
      <c r="U110" s="272">
        <f t="shared" si="12"/>
        <v>0.13211503276714073</v>
      </c>
      <c r="V110" s="272">
        <f t="shared" si="12"/>
        <v>0.1066409457032409</v>
      </c>
      <c r="W110" s="272">
        <f t="shared" si="12"/>
        <v>0.10049251295819726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0.11939573943199382</v>
      </c>
      <c r="C111" s="271">
        <f t="shared" si="13"/>
        <v>0.12141267382700287</v>
      </c>
      <c r="D111" s="271">
        <f t="shared" si="13"/>
        <v>0.114341945518893</v>
      </c>
      <c r="E111" s="271">
        <f t="shared" si="13"/>
        <v>0.11854450566705017</v>
      </c>
      <c r="F111" s="271">
        <f t="shared" si="13"/>
        <v>0.11918326180970118</v>
      </c>
      <c r="G111" s="271">
        <f t="shared" si="13"/>
        <v>0.11672810508241493</v>
      </c>
      <c r="H111" s="271">
        <f t="shared" si="13"/>
        <v>0.1166559585567554</v>
      </c>
      <c r="I111" s="271">
        <f t="shared" si="13"/>
        <v>0.1181956536259504</v>
      </c>
      <c r="J111" s="271">
        <f t="shared" si="13"/>
        <v>0.11476910622820716</v>
      </c>
      <c r="K111" s="271">
        <f t="shared" si="13"/>
        <v>0.11766447647604493</v>
      </c>
      <c r="L111" s="271">
        <f t="shared" si="13"/>
        <v>0.11919189849083812</v>
      </c>
      <c r="M111" s="271">
        <f t="shared" si="13"/>
        <v>0.12068949934645434</v>
      </c>
      <c r="N111" s="271">
        <f t="shared" si="13"/>
        <v>0.12195481364976497</v>
      </c>
      <c r="O111" s="271">
        <f t="shared" si="13"/>
        <v>0.12351734928318757</v>
      </c>
      <c r="P111" s="271">
        <f t="shared" si="13"/>
        <v>0.1212798993946915</v>
      </c>
      <c r="Q111" s="271">
        <f t="shared" si="13"/>
        <v>0.12030921557871735</v>
      </c>
      <c r="R111" s="271">
        <f t="shared" si="13"/>
        <v>0.11940431828149045</v>
      </c>
      <c r="S111" s="271">
        <f t="shared" si="13"/>
        <v>0.12162732854460448</v>
      </c>
      <c r="T111" s="271">
        <f t="shared" si="13"/>
        <v>0.12186142676256047</v>
      </c>
      <c r="U111" s="271">
        <f t="shared" si="13"/>
        <v>0.12319057107004175</v>
      </c>
      <c r="V111" s="271">
        <f t="shared" si="13"/>
        <v>0.12163789079385021</v>
      </c>
      <c r="W111" s="271">
        <f t="shared" si="13"/>
        <v>0.11946389004766961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3.3517859431027003E-2</v>
      </c>
      <c r="C112" s="272">
        <f t="shared" si="14"/>
        <v>2.5388592042407301E-2</v>
      </c>
      <c r="D112" s="272">
        <f t="shared" si="14"/>
        <v>4.0019115149264872E-2</v>
      </c>
      <c r="E112" s="272">
        <f t="shared" si="14"/>
        <v>2.7802841479821962E-2</v>
      </c>
      <c r="F112" s="272">
        <f t="shared" si="14"/>
        <v>2.5934886432206847E-2</v>
      </c>
      <c r="G112" s="272">
        <f t="shared" si="14"/>
        <v>2.7713157719186358E-2</v>
      </c>
      <c r="H112" s="272">
        <f t="shared" si="14"/>
        <v>2.7645235919987226E-2</v>
      </c>
      <c r="I112" s="272">
        <f t="shared" si="14"/>
        <v>2.6750632829768566E-2</v>
      </c>
      <c r="J112" s="272">
        <f t="shared" si="14"/>
        <v>2.6488070897373719E-2</v>
      </c>
      <c r="K112" s="272">
        <f t="shared" si="14"/>
        <v>2.8584692416247972E-2</v>
      </c>
      <c r="L112" s="272">
        <f t="shared" si="14"/>
        <v>2.8697677655519522E-2</v>
      </c>
      <c r="M112" s="272">
        <f t="shared" si="14"/>
        <v>3.2073608224437333E-2</v>
      </c>
      <c r="N112" s="272">
        <f t="shared" si="14"/>
        <v>2.9648907764085734E-2</v>
      </c>
      <c r="O112" s="272">
        <f t="shared" si="14"/>
        <v>3.5587217506739599E-2</v>
      </c>
      <c r="P112" s="272">
        <f t="shared" si="14"/>
        <v>3.0860443434510616E-2</v>
      </c>
      <c r="Q112" s="272">
        <f t="shared" si="14"/>
        <v>2.8576738763815484E-2</v>
      </c>
      <c r="R112" s="272">
        <f t="shared" si="14"/>
        <v>2.7649205692829221E-2</v>
      </c>
      <c r="S112" s="272">
        <f t="shared" si="14"/>
        <v>2.8029195454282192E-2</v>
      </c>
      <c r="T112" s="272">
        <f t="shared" si="14"/>
        <v>2.7771624190511733E-2</v>
      </c>
      <c r="U112" s="272">
        <f t="shared" si="14"/>
        <v>2.8871734746941418E-2</v>
      </c>
      <c r="V112" s="272">
        <f t="shared" si="14"/>
        <v>3.5335138660938063E-2</v>
      </c>
      <c r="W112" s="272">
        <f t="shared" si="14"/>
        <v>3.3356969412425386E-2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4.6201285356161907E-2</v>
      </c>
      <c r="C113" s="272">
        <f t="shared" si="15"/>
        <v>4.805295350673526E-2</v>
      </c>
      <c r="D113" s="272">
        <f t="shared" si="15"/>
        <v>4.7201627103617499E-2</v>
      </c>
      <c r="E113" s="272">
        <f t="shared" si="15"/>
        <v>4.8749201188206831E-2</v>
      </c>
      <c r="F113" s="272">
        <f t="shared" si="15"/>
        <v>4.7719771126266901E-2</v>
      </c>
      <c r="G113" s="272">
        <f t="shared" si="15"/>
        <v>4.7751988717292422E-2</v>
      </c>
      <c r="H113" s="272">
        <f t="shared" si="15"/>
        <v>4.6958610256298522E-2</v>
      </c>
      <c r="I113" s="272">
        <f t="shared" si="15"/>
        <v>4.6705671167160873E-2</v>
      </c>
      <c r="J113" s="272">
        <f t="shared" si="15"/>
        <v>4.6581134096229007E-2</v>
      </c>
      <c r="K113" s="272">
        <f t="shared" si="15"/>
        <v>4.7440756908847463E-2</v>
      </c>
      <c r="L113" s="272">
        <f t="shared" si="15"/>
        <v>4.7637339207888693E-2</v>
      </c>
      <c r="M113" s="272">
        <f t="shared" si="15"/>
        <v>4.7419145505358119E-2</v>
      </c>
      <c r="N113" s="272">
        <f t="shared" si="15"/>
        <v>4.6630797446857886E-2</v>
      </c>
      <c r="O113" s="272">
        <f t="shared" si="15"/>
        <v>4.6210551593959877E-2</v>
      </c>
      <c r="P113" s="272">
        <f t="shared" si="15"/>
        <v>4.7437482024297831E-2</v>
      </c>
      <c r="Q113" s="272">
        <f t="shared" si="15"/>
        <v>4.8198724281632223E-2</v>
      </c>
      <c r="R113" s="272">
        <f t="shared" si="15"/>
        <v>4.8181555898065241E-2</v>
      </c>
      <c r="S113" s="272">
        <f t="shared" si="15"/>
        <v>4.7690480026138328E-2</v>
      </c>
      <c r="T113" s="272">
        <f t="shared" si="15"/>
        <v>4.894945530104397E-2</v>
      </c>
      <c r="U113" s="272">
        <f t="shared" si="15"/>
        <v>4.8670074645974754E-2</v>
      </c>
      <c r="V113" s="272">
        <f t="shared" si="15"/>
        <v>4.9455869431753792E-2</v>
      </c>
      <c r="W113" s="272">
        <f t="shared" si="15"/>
        <v>5.1252391457741957E-2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3.9676594644804913E-2</v>
      </c>
      <c r="C114" s="273">
        <f t="shared" si="16"/>
        <v>4.7971128277860299E-2</v>
      </c>
      <c r="D114" s="273">
        <f t="shared" si="16"/>
        <v>2.7121203266010623E-2</v>
      </c>
      <c r="E114" s="273">
        <f t="shared" si="16"/>
        <v>4.1992462999021381E-2</v>
      </c>
      <c r="F114" s="273">
        <f t="shared" si="16"/>
        <v>4.5528604251227435E-2</v>
      </c>
      <c r="G114" s="273">
        <f t="shared" si="16"/>
        <v>4.1262958645936161E-2</v>
      </c>
      <c r="H114" s="273">
        <f t="shared" si="16"/>
        <v>4.2052112380469638E-2</v>
      </c>
      <c r="I114" s="273">
        <f t="shared" si="16"/>
        <v>4.4739349629020958E-2</v>
      </c>
      <c r="J114" s="273">
        <f t="shared" si="16"/>
        <v>4.1699901234604424E-2</v>
      </c>
      <c r="K114" s="273">
        <f t="shared" si="16"/>
        <v>4.1639027150949512E-2</v>
      </c>
      <c r="L114" s="273">
        <f t="shared" si="16"/>
        <v>4.2856881627429906E-2</v>
      </c>
      <c r="M114" s="273">
        <f t="shared" si="16"/>
        <v>4.1196745616658884E-2</v>
      </c>
      <c r="N114" s="273">
        <f t="shared" si="16"/>
        <v>4.5675108438821353E-2</v>
      </c>
      <c r="O114" s="273">
        <f t="shared" si="16"/>
        <v>4.1719580182488114E-2</v>
      </c>
      <c r="P114" s="273">
        <f t="shared" si="16"/>
        <v>4.2981973935883044E-2</v>
      </c>
      <c r="Q114" s="273">
        <f t="shared" si="16"/>
        <v>4.3533752533269646E-2</v>
      </c>
      <c r="R114" s="273">
        <f t="shared" si="16"/>
        <v>4.3573556690595996E-2</v>
      </c>
      <c r="S114" s="273">
        <f t="shared" si="16"/>
        <v>4.5907653064183963E-2</v>
      </c>
      <c r="T114" s="273">
        <f t="shared" si="16"/>
        <v>4.5140347271004758E-2</v>
      </c>
      <c r="U114" s="273">
        <f t="shared" si="16"/>
        <v>4.5648761677125567E-2</v>
      </c>
      <c r="V114" s="273">
        <f t="shared" si="16"/>
        <v>3.6846882701158365E-2</v>
      </c>
      <c r="W114" s="273">
        <f t="shared" si="16"/>
        <v>3.4854529177502286E-2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0.99999999999999956</v>
      </c>
      <c r="C117" s="234">
        <f t="shared" si="17"/>
        <v>0.99999999999999989</v>
      </c>
      <c r="D117" s="234">
        <f t="shared" si="17"/>
        <v>1.0000000000000004</v>
      </c>
      <c r="E117" s="234">
        <f t="shared" si="17"/>
        <v>0.99999999999999978</v>
      </c>
      <c r="F117" s="234">
        <f t="shared" si="17"/>
        <v>1</v>
      </c>
      <c r="G117" s="234">
        <f t="shared" si="17"/>
        <v>1.0000000000000002</v>
      </c>
      <c r="H117" s="234">
        <f t="shared" si="17"/>
        <v>1</v>
      </c>
      <c r="I117" s="234">
        <f t="shared" si="17"/>
        <v>1</v>
      </c>
      <c r="J117" s="234">
        <f t="shared" si="17"/>
        <v>0.99999999999999989</v>
      </c>
      <c r="K117" s="234">
        <f t="shared" si="17"/>
        <v>0.99999999999999944</v>
      </c>
      <c r="L117" s="234">
        <f t="shared" si="17"/>
        <v>0.99999999999999989</v>
      </c>
      <c r="M117" s="234">
        <f t="shared" si="17"/>
        <v>1.0000000000000002</v>
      </c>
      <c r="N117" s="234">
        <f t="shared" si="17"/>
        <v>1</v>
      </c>
      <c r="O117" s="234">
        <f t="shared" si="17"/>
        <v>0.99999999999999978</v>
      </c>
      <c r="P117" s="234">
        <f t="shared" si="17"/>
        <v>1</v>
      </c>
      <c r="Q117" s="234">
        <f t="shared" si="17"/>
        <v>0.99999999999999978</v>
      </c>
      <c r="R117" s="234">
        <f t="shared" si="17"/>
        <v>0.99999999999999989</v>
      </c>
      <c r="S117" s="234">
        <f t="shared" si="17"/>
        <v>1</v>
      </c>
      <c r="T117" s="234">
        <f t="shared" si="17"/>
        <v>1</v>
      </c>
      <c r="U117" s="234">
        <f t="shared" si="17"/>
        <v>1</v>
      </c>
      <c r="V117" s="234">
        <f t="shared" si="17"/>
        <v>1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1.967315566531274E-3</v>
      </c>
      <c r="C118" s="268">
        <f t="shared" si="18"/>
        <v>1.9567453068619622E-3</v>
      </c>
      <c r="D118" s="268">
        <f t="shared" si="18"/>
        <v>1.9188701390201927E-3</v>
      </c>
      <c r="E118" s="268">
        <f t="shared" si="18"/>
        <v>1.9341917872554295E-3</v>
      </c>
      <c r="F118" s="268">
        <f t="shared" si="18"/>
        <v>1.9443268579194691E-3</v>
      </c>
      <c r="G118" s="268">
        <f t="shared" si="18"/>
        <v>1.9252290812478219E-3</v>
      </c>
      <c r="H118" s="268">
        <f t="shared" si="18"/>
        <v>1.9336930323853247E-3</v>
      </c>
      <c r="I118" s="268">
        <f t="shared" si="18"/>
        <v>1.9468810946740574E-3</v>
      </c>
      <c r="J118" s="268">
        <f t="shared" si="18"/>
        <v>1.9281691487463652E-3</v>
      </c>
      <c r="K118" s="268">
        <f t="shared" si="18"/>
        <v>1.9404806485257037E-3</v>
      </c>
      <c r="L118" s="268">
        <f t="shared" si="18"/>
        <v>1.9483372385334973E-3</v>
      </c>
      <c r="M118" s="268">
        <f t="shared" si="18"/>
        <v>1.96266651388421E-3</v>
      </c>
      <c r="N118" s="268">
        <f t="shared" si="18"/>
        <v>1.9766227858748517E-3</v>
      </c>
      <c r="O118" s="268">
        <f t="shared" si="18"/>
        <v>2.0012517941080899E-3</v>
      </c>
      <c r="P118" s="268">
        <f t="shared" si="18"/>
        <v>1.9666909031699187E-3</v>
      </c>
      <c r="Q118" s="268">
        <f t="shared" si="18"/>
        <v>1.9502198516592078E-3</v>
      </c>
      <c r="R118" s="268">
        <f t="shared" si="18"/>
        <v>1.9449019481623854E-3</v>
      </c>
      <c r="S118" s="268">
        <f t="shared" si="18"/>
        <v>1.9648267528739678E-3</v>
      </c>
      <c r="T118" s="268">
        <f t="shared" si="18"/>
        <v>1.9570367548366824E-3</v>
      </c>
      <c r="U118" s="268">
        <f t="shared" si="18"/>
        <v>1.9691572686029173E-3</v>
      </c>
      <c r="V118" s="268">
        <f t="shared" si="18"/>
        <v>1.9651317271706897E-3</v>
      </c>
      <c r="W118" s="268">
        <f t="shared" si="18"/>
        <v>1.9273491536150535E-3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3.7722430941893373E-4</v>
      </c>
      <c r="C119" s="269">
        <f t="shared" si="19"/>
        <v>3.7519750753113828E-4</v>
      </c>
      <c r="D119" s="269">
        <f t="shared" si="19"/>
        <v>3.6793510678755596E-4</v>
      </c>
      <c r="E119" s="269">
        <f t="shared" si="19"/>
        <v>3.7087296702361755E-4</v>
      </c>
      <c r="F119" s="269">
        <f t="shared" si="19"/>
        <v>3.7281632328897544E-4</v>
      </c>
      <c r="G119" s="269">
        <f t="shared" si="19"/>
        <v>3.6915440664532197E-4</v>
      </c>
      <c r="H119" s="269">
        <f t="shared" si="19"/>
        <v>3.7077733291964067E-4</v>
      </c>
      <c r="I119" s="269">
        <f t="shared" si="19"/>
        <v>3.7330608721512608E-4</v>
      </c>
      <c r="J119" s="269">
        <f t="shared" si="19"/>
        <v>3.6971815195931763E-4</v>
      </c>
      <c r="K119" s="269">
        <f t="shared" si="19"/>
        <v>3.720788291588384E-4</v>
      </c>
      <c r="L119" s="269">
        <f t="shared" si="19"/>
        <v>3.7358529654541193E-4</v>
      </c>
      <c r="M119" s="269">
        <f t="shared" si="19"/>
        <v>3.7633287354353254E-4</v>
      </c>
      <c r="N119" s="269">
        <f t="shared" si="19"/>
        <v>3.7900892874956907E-4</v>
      </c>
      <c r="O119" s="269">
        <f t="shared" si="19"/>
        <v>3.8373143528614752E-4</v>
      </c>
      <c r="P119" s="269">
        <f t="shared" si="19"/>
        <v>3.771045329025905E-4</v>
      </c>
      <c r="Q119" s="269">
        <f t="shared" si="19"/>
        <v>3.7394627952563652E-4</v>
      </c>
      <c r="R119" s="269">
        <f t="shared" si="19"/>
        <v>3.7292659437279527E-4</v>
      </c>
      <c r="S119" s="269">
        <f t="shared" si="19"/>
        <v>3.7674709009066651E-4</v>
      </c>
      <c r="T119" s="269">
        <f t="shared" si="19"/>
        <v>3.7525339142839711E-4</v>
      </c>
      <c r="U119" s="269">
        <f t="shared" si="19"/>
        <v>3.7757744788027159E-4</v>
      </c>
      <c r="V119" s="269">
        <f t="shared" si="19"/>
        <v>3.7680556760206769E-4</v>
      </c>
      <c r="W119" s="269">
        <f t="shared" si="19"/>
        <v>3.6956092141511918E-4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5.2183548353721784E-2</v>
      </c>
      <c r="C120" s="269">
        <f t="shared" si="20"/>
        <v>5.1903169513667455E-2</v>
      </c>
      <c r="D120" s="269">
        <f t="shared" si="20"/>
        <v>5.0898521003738165E-2</v>
      </c>
      <c r="E120" s="269">
        <f t="shared" si="20"/>
        <v>5.1304931640213693E-2</v>
      </c>
      <c r="F120" s="269">
        <f t="shared" si="20"/>
        <v>5.1573766980645544E-2</v>
      </c>
      <c r="G120" s="269">
        <f t="shared" si="20"/>
        <v>5.1067193572013059E-2</v>
      </c>
      <c r="H120" s="269">
        <f t="shared" si="20"/>
        <v>5.1291702039775608E-2</v>
      </c>
      <c r="I120" s="269">
        <f t="shared" si="20"/>
        <v>5.1641518763561038E-2</v>
      </c>
      <c r="J120" s="269">
        <f t="shared" si="20"/>
        <v>5.1145179614050996E-2</v>
      </c>
      <c r="K120" s="269">
        <f t="shared" si="20"/>
        <v>5.1471745293178287E-2</v>
      </c>
      <c r="L120" s="269">
        <f t="shared" si="20"/>
        <v>5.1680143351701242E-2</v>
      </c>
      <c r="M120" s="269">
        <f t="shared" si="20"/>
        <v>5.2060231043710929E-2</v>
      </c>
      <c r="N120" s="269">
        <f t="shared" si="20"/>
        <v>5.2430424726235138E-2</v>
      </c>
      <c r="O120" s="269">
        <f t="shared" si="20"/>
        <v>5.3083715466118522E-2</v>
      </c>
      <c r="P120" s="269">
        <f t="shared" si="20"/>
        <v>5.2166978998364352E-2</v>
      </c>
      <c r="Q120" s="269">
        <f t="shared" si="20"/>
        <v>5.1730080146157681E-2</v>
      </c>
      <c r="R120" s="269">
        <f t="shared" si="20"/>
        <v>5.1589021396362796E-2</v>
      </c>
      <c r="S120" s="269">
        <f t="shared" si="20"/>
        <v>5.1984733905027766E-2</v>
      </c>
      <c r="T120" s="269">
        <f t="shared" si="20"/>
        <v>5.1910900245706652E-2</v>
      </c>
      <c r="U120" s="269">
        <f t="shared" si="20"/>
        <v>5.2232399972010027E-2</v>
      </c>
      <c r="V120" s="269">
        <f t="shared" si="20"/>
        <v>5.2125621456375698E-2</v>
      </c>
      <c r="W120" s="269">
        <f t="shared" si="20"/>
        <v>5.1123429033558175E-2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8.9973828242981377E-4</v>
      </c>
      <c r="C121" s="269">
        <f t="shared" si="21"/>
        <v>8.9490404666128754E-4</v>
      </c>
      <c r="D121" s="269">
        <f t="shared" si="21"/>
        <v>8.77582098398163E-4</v>
      </c>
      <c r="E121" s="269">
        <f t="shared" si="21"/>
        <v>8.8458934914211536E-4</v>
      </c>
      <c r="F121" s="269">
        <f t="shared" si="21"/>
        <v>8.8922455420362319E-4</v>
      </c>
      <c r="G121" s="269">
        <f t="shared" si="21"/>
        <v>8.8049031701610688E-4</v>
      </c>
      <c r="H121" s="269">
        <f t="shared" si="21"/>
        <v>8.8436124702275215E-4</v>
      </c>
      <c r="I121" s="269">
        <f t="shared" si="21"/>
        <v>8.9039271686628275E-4</v>
      </c>
      <c r="J121" s="269">
        <f t="shared" si="21"/>
        <v>8.8183493672347338E-4</v>
      </c>
      <c r="K121" s="269">
        <f t="shared" si="21"/>
        <v>8.8746551671483123E-4</v>
      </c>
      <c r="L121" s="269">
        <f t="shared" si="21"/>
        <v>8.9105867427410922E-4</v>
      </c>
      <c r="M121" s="269">
        <f t="shared" si="21"/>
        <v>8.9761207008505451E-4</v>
      </c>
      <c r="N121" s="269">
        <f t="shared" si="21"/>
        <v>9.0399487536734272E-4</v>
      </c>
      <c r="O121" s="269">
        <f t="shared" si="21"/>
        <v>9.1525878337616023E-4</v>
      </c>
      <c r="P121" s="269">
        <f t="shared" si="21"/>
        <v>8.9945259692546221E-4</v>
      </c>
      <c r="Q121" s="269">
        <f t="shared" si="21"/>
        <v>8.9191967447612233E-4</v>
      </c>
      <c r="R121" s="269">
        <f t="shared" si="21"/>
        <v>8.8948756778223031E-4</v>
      </c>
      <c r="S121" s="269">
        <f t="shared" si="21"/>
        <v>8.9860004057202149E-4</v>
      </c>
      <c r="T121" s="269">
        <f t="shared" si="21"/>
        <v>8.9503733839376516E-4</v>
      </c>
      <c r="U121" s="269">
        <f t="shared" si="21"/>
        <v>9.0058057224181849E-4</v>
      </c>
      <c r="V121" s="269">
        <f t="shared" si="21"/>
        <v>8.9873951847510179E-4</v>
      </c>
      <c r="W121" s="269">
        <f t="shared" si="21"/>
        <v>8.8145991757372503E-4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2.1419666966478409E-3</v>
      </c>
      <c r="C122" s="270">
        <f t="shared" si="22"/>
        <v>2.1548969879999135E-3</v>
      </c>
      <c r="D122" s="270">
        <f t="shared" si="22"/>
        <v>2.1081453348114174E-3</v>
      </c>
      <c r="E122" s="270">
        <f t="shared" si="22"/>
        <v>2.1240222888490824E-3</v>
      </c>
      <c r="F122" s="270">
        <f t="shared" si="22"/>
        <v>2.1437935688256534E-3</v>
      </c>
      <c r="G122" s="270">
        <f t="shared" si="22"/>
        <v>2.1214326885123369E-3</v>
      </c>
      <c r="H122" s="270">
        <f t="shared" si="22"/>
        <v>2.1268953635502331E-3</v>
      </c>
      <c r="I122" s="270">
        <f t="shared" si="22"/>
        <v>2.1420090804045171E-3</v>
      </c>
      <c r="J122" s="270">
        <f t="shared" si="22"/>
        <v>2.1278721440156712E-3</v>
      </c>
      <c r="K122" s="270">
        <f t="shared" si="22"/>
        <v>2.1233884403132524E-3</v>
      </c>
      <c r="L122" s="270">
        <f t="shared" si="22"/>
        <v>2.1357193438714438E-3</v>
      </c>
      <c r="M122" s="270">
        <f t="shared" si="22"/>
        <v>2.1438624084251907E-3</v>
      </c>
      <c r="N122" s="270">
        <f t="shared" si="22"/>
        <v>2.1605452953570182E-3</v>
      </c>
      <c r="O122" s="270">
        <f t="shared" si="22"/>
        <v>2.1617265106455624E-3</v>
      </c>
      <c r="P122" s="270">
        <f t="shared" si="22"/>
        <v>2.1463365708958996E-3</v>
      </c>
      <c r="Q122" s="270">
        <f t="shared" si="22"/>
        <v>2.1368481837688879E-3</v>
      </c>
      <c r="R122" s="270">
        <f t="shared" si="22"/>
        <v>2.1323240469623642E-3</v>
      </c>
      <c r="S122" s="270">
        <f t="shared" si="22"/>
        <v>2.151124385044272E-3</v>
      </c>
      <c r="T122" s="270">
        <f t="shared" si="22"/>
        <v>2.139338498969981E-3</v>
      </c>
      <c r="U122" s="270">
        <f t="shared" si="22"/>
        <v>2.4975075668658996E-3</v>
      </c>
      <c r="V122" s="270">
        <f t="shared" si="22"/>
        <v>2.5925825641959044E-3</v>
      </c>
      <c r="W122" s="270">
        <f t="shared" si="22"/>
        <v>2.7369737632816087E-3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0.1314088552612041</v>
      </c>
      <c r="C123" s="271">
        <f t="shared" si="23"/>
        <v>0.12982479075966666</v>
      </c>
      <c r="D123" s="271">
        <f t="shared" si="23"/>
        <v>0.14419168505512497</v>
      </c>
      <c r="E123" s="271">
        <f t="shared" si="23"/>
        <v>0.13816015051902059</v>
      </c>
      <c r="F123" s="271">
        <f t="shared" si="23"/>
        <v>0.1347513856508229</v>
      </c>
      <c r="G123" s="271">
        <f t="shared" si="23"/>
        <v>0.14134333992759987</v>
      </c>
      <c r="H123" s="271">
        <f t="shared" si="23"/>
        <v>0.1393027394778055</v>
      </c>
      <c r="I123" s="271">
        <f t="shared" si="23"/>
        <v>0.13468314815513852</v>
      </c>
      <c r="J123" s="271">
        <f t="shared" si="23"/>
        <v>0.13975325212956624</v>
      </c>
      <c r="K123" s="271">
        <f t="shared" si="23"/>
        <v>0.1383438145400302</v>
      </c>
      <c r="L123" s="271">
        <f t="shared" si="23"/>
        <v>0.1347573721553188</v>
      </c>
      <c r="M123" s="271">
        <f t="shared" si="23"/>
        <v>0.13106379624928252</v>
      </c>
      <c r="N123" s="271">
        <f t="shared" si="23"/>
        <v>0.12652338448813527</v>
      </c>
      <c r="O123" s="271">
        <f t="shared" si="23"/>
        <v>0.12205034879866976</v>
      </c>
      <c r="P123" s="271">
        <f t="shared" si="23"/>
        <v>0.13000906747374535</v>
      </c>
      <c r="Q123" s="271">
        <f t="shared" si="23"/>
        <v>0.13394266723253495</v>
      </c>
      <c r="R123" s="271">
        <f t="shared" si="23"/>
        <v>0.13552967527619952</v>
      </c>
      <c r="S123" s="271">
        <f t="shared" si="23"/>
        <v>0.12949806854764945</v>
      </c>
      <c r="T123" s="271">
        <f t="shared" si="23"/>
        <v>0.1317429709886927</v>
      </c>
      <c r="U123" s="271">
        <f t="shared" si="23"/>
        <v>0.127529945976356</v>
      </c>
      <c r="V123" s="271">
        <f t="shared" si="23"/>
        <v>0.13158455919388698</v>
      </c>
      <c r="W123" s="271">
        <f t="shared" si="23"/>
        <v>0.14121824434509278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0.38709085615740274</v>
      </c>
      <c r="C124" s="271">
        <f t="shared" si="24"/>
        <v>0.38501104195026253</v>
      </c>
      <c r="D124" s="271">
        <f t="shared" si="24"/>
        <v>0.37755868839987289</v>
      </c>
      <c r="E124" s="271">
        <f t="shared" si="24"/>
        <v>0.3805733902779137</v>
      </c>
      <c r="F124" s="271">
        <f t="shared" si="24"/>
        <v>0.3825675762881815</v>
      </c>
      <c r="G124" s="271">
        <f t="shared" si="24"/>
        <v>0.37880987983709036</v>
      </c>
      <c r="H124" s="271">
        <f t="shared" si="24"/>
        <v>0.38047525480185379</v>
      </c>
      <c r="I124" s="271">
        <f t="shared" si="24"/>
        <v>0.38307015030781655</v>
      </c>
      <c r="J124" s="271">
        <f t="shared" si="24"/>
        <v>0.37938837027580419</v>
      </c>
      <c r="K124" s="271">
        <f t="shared" si="24"/>
        <v>0.38181079252022793</v>
      </c>
      <c r="L124" s="271">
        <f t="shared" si="24"/>
        <v>0.38335666253942197</v>
      </c>
      <c r="M124" s="271">
        <f t="shared" si="24"/>
        <v>0.38617610419788573</v>
      </c>
      <c r="N124" s="271">
        <f t="shared" si="24"/>
        <v>0.38892215336535524</v>
      </c>
      <c r="O124" s="271">
        <f t="shared" si="24"/>
        <v>0.39376818012664455</v>
      </c>
      <c r="P124" s="271">
        <f t="shared" si="24"/>
        <v>0.38696794680850577</v>
      </c>
      <c r="Q124" s="271">
        <f t="shared" si="24"/>
        <v>0.38372708726387478</v>
      </c>
      <c r="R124" s="271">
        <f t="shared" si="24"/>
        <v>0.38268073158379606</v>
      </c>
      <c r="S124" s="271">
        <f t="shared" si="24"/>
        <v>0.38660115484775398</v>
      </c>
      <c r="T124" s="271">
        <f t="shared" si="24"/>
        <v>0.38506838752713857</v>
      </c>
      <c r="U124" s="271">
        <f t="shared" si="24"/>
        <v>0.38745323118448399</v>
      </c>
      <c r="V124" s="271">
        <f t="shared" si="24"/>
        <v>0.38666116187643418</v>
      </c>
      <c r="W124" s="271">
        <f t="shared" si="24"/>
        <v>0.37922702726463509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0.31890534238030288</v>
      </c>
      <c r="C125" s="271">
        <f t="shared" si="25"/>
        <v>0.32069687212259745</v>
      </c>
      <c r="D125" s="271">
        <f t="shared" si="25"/>
        <v>0.31403141606703699</v>
      </c>
      <c r="E125" s="271">
        <f t="shared" si="25"/>
        <v>0.31616354339024594</v>
      </c>
      <c r="F125" s="271">
        <f t="shared" si="25"/>
        <v>0.31828773569430491</v>
      </c>
      <c r="G125" s="271">
        <f t="shared" si="25"/>
        <v>0.31552909317154265</v>
      </c>
      <c r="H125" s="271">
        <f t="shared" si="25"/>
        <v>0.31658919866889879</v>
      </c>
      <c r="I125" s="271">
        <f t="shared" si="25"/>
        <v>0.31881221905341406</v>
      </c>
      <c r="J125" s="271">
        <f t="shared" si="25"/>
        <v>0.31672493374378485</v>
      </c>
      <c r="K125" s="271">
        <f t="shared" si="25"/>
        <v>0.31607943773141067</v>
      </c>
      <c r="L125" s="271">
        <f t="shared" si="25"/>
        <v>0.3179078756639106</v>
      </c>
      <c r="M125" s="271">
        <f t="shared" si="25"/>
        <v>0.31916358972813652</v>
      </c>
      <c r="N125" s="271">
        <f t="shared" si="25"/>
        <v>0.32159437735515284</v>
      </c>
      <c r="O125" s="271">
        <f t="shared" si="25"/>
        <v>0.32185015677302836</v>
      </c>
      <c r="P125" s="271">
        <f t="shared" si="25"/>
        <v>0.31950834218246243</v>
      </c>
      <c r="Q125" s="271">
        <f t="shared" si="25"/>
        <v>0.31807025832514085</v>
      </c>
      <c r="R125" s="271">
        <f t="shared" si="25"/>
        <v>0.3173872865005114</v>
      </c>
      <c r="S125" s="271">
        <f t="shared" si="25"/>
        <v>0.32017477450475462</v>
      </c>
      <c r="T125" s="271">
        <f t="shared" si="25"/>
        <v>0.31842268484387415</v>
      </c>
      <c r="U125" s="271">
        <f t="shared" si="25"/>
        <v>0.32016164091620308</v>
      </c>
      <c r="V125" s="271">
        <f t="shared" si="25"/>
        <v>0.31617094843588023</v>
      </c>
      <c r="W125" s="271">
        <f t="shared" si="25"/>
        <v>0.31202034469050438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0.1460359882817398</v>
      </c>
      <c r="C126" s="272">
        <f t="shared" si="26"/>
        <v>0.11098791025989276</v>
      </c>
      <c r="D126" s="272">
        <f t="shared" si="26"/>
        <v>0.18717902590724392</v>
      </c>
      <c r="E126" s="272">
        <f t="shared" si="26"/>
        <v>0.12594321271629891</v>
      </c>
      <c r="F126" s="272">
        <f t="shared" si="26"/>
        <v>0.11869481215221218</v>
      </c>
      <c r="G126" s="272">
        <f t="shared" si="26"/>
        <v>0.12787215585073064</v>
      </c>
      <c r="H126" s="272">
        <f t="shared" si="26"/>
        <v>0.12557411867653562</v>
      </c>
      <c r="I126" s="272">
        <f t="shared" si="26"/>
        <v>0.11929543581099421</v>
      </c>
      <c r="J126" s="272">
        <f t="shared" si="26"/>
        <v>0.12303390521327687</v>
      </c>
      <c r="K126" s="272">
        <f t="shared" si="26"/>
        <v>0.1286607084093189</v>
      </c>
      <c r="L126" s="272">
        <f t="shared" si="26"/>
        <v>0.12750015975750462</v>
      </c>
      <c r="M126" s="272">
        <f t="shared" si="26"/>
        <v>0.13971173059496927</v>
      </c>
      <c r="N126" s="272">
        <f t="shared" si="26"/>
        <v>0.12658541740480786</v>
      </c>
      <c r="O126" s="272">
        <f t="shared" si="26"/>
        <v>0.14815969456792047</v>
      </c>
      <c r="P126" s="272">
        <f t="shared" si="26"/>
        <v>0.13352987986996048</v>
      </c>
      <c r="Q126" s="272">
        <f t="shared" si="26"/>
        <v>0.12604838099424057</v>
      </c>
      <c r="R126" s="272">
        <f t="shared" si="26"/>
        <v>0.12321210347752211</v>
      </c>
      <c r="S126" s="272">
        <f t="shared" si="26"/>
        <v>0.12137711457749142</v>
      </c>
      <c r="T126" s="272">
        <f t="shared" si="26"/>
        <v>0.12128481729348509</v>
      </c>
      <c r="U126" s="272">
        <f t="shared" si="26"/>
        <v>0.12404133649454355</v>
      </c>
      <c r="V126" s="272">
        <f t="shared" si="26"/>
        <v>0.1547746113606156</v>
      </c>
      <c r="W126" s="272">
        <f t="shared" si="26"/>
        <v>0.15312474341464793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0.17286935409856308</v>
      </c>
      <c r="C127" s="272">
        <f t="shared" si="27"/>
        <v>0.20970896186270468</v>
      </c>
      <c r="D127" s="272">
        <f t="shared" si="27"/>
        <v>0.12685239015979308</v>
      </c>
      <c r="E127" s="272">
        <f t="shared" si="27"/>
        <v>0.19022033067394703</v>
      </c>
      <c r="F127" s="272">
        <f t="shared" si="27"/>
        <v>0.19959292354209274</v>
      </c>
      <c r="G127" s="272">
        <f t="shared" si="27"/>
        <v>0.18765693732081196</v>
      </c>
      <c r="H127" s="272">
        <f t="shared" si="27"/>
        <v>0.19101507999236311</v>
      </c>
      <c r="I127" s="272">
        <f t="shared" si="27"/>
        <v>0.19951678324241987</v>
      </c>
      <c r="J127" s="272">
        <f t="shared" si="27"/>
        <v>0.19369102853050796</v>
      </c>
      <c r="K127" s="272">
        <f t="shared" si="27"/>
        <v>0.18741872932209175</v>
      </c>
      <c r="L127" s="272">
        <f t="shared" si="27"/>
        <v>0.19040771590640598</v>
      </c>
      <c r="M127" s="272">
        <f t="shared" si="27"/>
        <v>0.17945185913316733</v>
      </c>
      <c r="N127" s="272">
        <f t="shared" si="27"/>
        <v>0.19500895995034498</v>
      </c>
      <c r="O127" s="272">
        <f t="shared" si="27"/>
        <v>0.17369046220510784</v>
      </c>
      <c r="P127" s="272">
        <f t="shared" si="27"/>
        <v>0.18597846231250192</v>
      </c>
      <c r="Q127" s="272">
        <f t="shared" si="27"/>
        <v>0.19202187733090031</v>
      </c>
      <c r="R127" s="272">
        <f t="shared" si="27"/>
        <v>0.19417518302298931</v>
      </c>
      <c r="S127" s="272">
        <f t="shared" si="27"/>
        <v>0.19879765992726317</v>
      </c>
      <c r="T127" s="272">
        <f t="shared" si="27"/>
        <v>0.19713786755038906</v>
      </c>
      <c r="U127" s="272">
        <f t="shared" si="27"/>
        <v>0.19612030442165954</v>
      </c>
      <c r="V127" s="272">
        <f t="shared" si="27"/>
        <v>0.16139633707526463</v>
      </c>
      <c r="W127" s="272">
        <f t="shared" si="27"/>
        <v>0.1588956012758565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0.10502515299234028</v>
      </c>
      <c r="C128" s="271">
        <f t="shared" si="28"/>
        <v>0.10718238180475154</v>
      </c>
      <c r="D128" s="271">
        <f t="shared" si="28"/>
        <v>0.10804715679520992</v>
      </c>
      <c r="E128" s="271">
        <f t="shared" si="28"/>
        <v>0.10848430778033566</v>
      </c>
      <c r="F128" s="271">
        <f t="shared" si="28"/>
        <v>0.1074693740818075</v>
      </c>
      <c r="G128" s="271">
        <f t="shared" si="28"/>
        <v>0.1079541869983327</v>
      </c>
      <c r="H128" s="271">
        <f t="shared" si="28"/>
        <v>0.10702537803578849</v>
      </c>
      <c r="I128" s="271">
        <f t="shared" si="28"/>
        <v>0.10644037474090989</v>
      </c>
      <c r="J128" s="271">
        <f t="shared" si="28"/>
        <v>0.10768066985534883</v>
      </c>
      <c r="K128" s="271">
        <f t="shared" si="28"/>
        <v>0.10697079648043981</v>
      </c>
      <c r="L128" s="271">
        <f t="shared" si="28"/>
        <v>0.10694924573642278</v>
      </c>
      <c r="M128" s="271">
        <f t="shared" si="28"/>
        <v>0.10615580491504643</v>
      </c>
      <c r="N128" s="271">
        <f t="shared" si="28"/>
        <v>0.10510948817977284</v>
      </c>
      <c r="O128" s="271">
        <f t="shared" si="28"/>
        <v>0.10378563031212271</v>
      </c>
      <c r="P128" s="271">
        <f t="shared" si="28"/>
        <v>0.10595807993302821</v>
      </c>
      <c r="Q128" s="271">
        <f t="shared" si="28"/>
        <v>0.10717697304286175</v>
      </c>
      <c r="R128" s="271">
        <f t="shared" si="28"/>
        <v>0.10747364508585026</v>
      </c>
      <c r="S128" s="271">
        <f t="shared" si="28"/>
        <v>0.1063499699262333</v>
      </c>
      <c r="T128" s="271">
        <f t="shared" si="28"/>
        <v>0.1074883904109592</v>
      </c>
      <c r="U128" s="271">
        <f t="shared" si="28"/>
        <v>0.10687795909535597</v>
      </c>
      <c r="V128" s="271">
        <f t="shared" si="28"/>
        <v>0.10762444965997925</v>
      </c>
      <c r="W128" s="271">
        <f t="shared" si="28"/>
        <v>0.11049561091032389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2.9181516201168552E-2</v>
      </c>
      <c r="C129" s="272">
        <f t="shared" si="29"/>
        <v>2.2178064047708945E-2</v>
      </c>
      <c r="D129" s="272">
        <f t="shared" si="29"/>
        <v>3.7402888433865383E-2</v>
      </c>
      <c r="E129" s="272">
        <f t="shared" si="29"/>
        <v>2.5166494543916725E-2</v>
      </c>
      <c r="F129" s="272">
        <f t="shared" si="29"/>
        <v>2.3138034546868549E-2</v>
      </c>
      <c r="G129" s="272">
        <f t="shared" si="29"/>
        <v>2.535261486987252E-2</v>
      </c>
      <c r="H129" s="272">
        <f t="shared" si="29"/>
        <v>2.5092740643745729E-2</v>
      </c>
      <c r="I129" s="272">
        <f t="shared" si="29"/>
        <v>2.3838108221158789E-2</v>
      </c>
      <c r="J129" s="272">
        <f t="shared" si="29"/>
        <v>2.4585144665489313E-2</v>
      </c>
      <c r="K129" s="272">
        <f t="shared" si="29"/>
        <v>2.5709515791798993E-2</v>
      </c>
      <c r="L129" s="272">
        <f t="shared" si="29"/>
        <v>2.5477610152075267E-2</v>
      </c>
      <c r="M129" s="272">
        <f t="shared" si="29"/>
        <v>2.7917776828988494E-2</v>
      </c>
      <c r="N129" s="272">
        <f t="shared" si="29"/>
        <v>2.5294822545409327E-2</v>
      </c>
      <c r="O129" s="272">
        <f t="shared" si="29"/>
        <v>2.9605883989724493E-2</v>
      </c>
      <c r="P129" s="272">
        <f t="shared" si="29"/>
        <v>2.6682493805895435E-2</v>
      </c>
      <c r="Q129" s="272">
        <f t="shared" si="29"/>
        <v>2.518750970492406E-2</v>
      </c>
      <c r="R129" s="272">
        <f t="shared" si="29"/>
        <v>2.4620752980920858E-2</v>
      </c>
      <c r="S129" s="272">
        <f t="shared" si="29"/>
        <v>2.4254077896612831E-2</v>
      </c>
      <c r="T129" s="272">
        <f t="shared" si="29"/>
        <v>2.4235634670937822E-2</v>
      </c>
      <c r="U129" s="272">
        <f t="shared" si="29"/>
        <v>2.4786453757869548E-2</v>
      </c>
      <c r="V129" s="272">
        <f t="shared" si="29"/>
        <v>3.0927704068642321E-2</v>
      </c>
      <c r="W129" s="272">
        <f t="shared" si="29"/>
        <v>3.0502536109297224E-2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4.1300166262657263E-2</v>
      </c>
      <c r="C130" s="272">
        <f t="shared" si="30"/>
        <v>4.3099404179709352E-2</v>
      </c>
      <c r="D130" s="272">
        <f t="shared" si="30"/>
        <v>4.529609821397395E-2</v>
      </c>
      <c r="E130" s="272">
        <f t="shared" si="30"/>
        <v>4.5307198684036688E-2</v>
      </c>
      <c r="F130" s="272">
        <f t="shared" si="30"/>
        <v>4.3712599183432919E-2</v>
      </c>
      <c r="G130" s="272">
        <f t="shared" si="30"/>
        <v>4.4853297119811723E-2</v>
      </c>
      <c r="H130" s="272">
        <f t="shared" si="30"/>
        <v>4.3763212738232041E-2</v>
      </c>
      <c r="I130" s="272">
        <f t="shared" si="30"/>
        <v>4.2733996300212934E-2</v>
      </c>
      <c r="J130" s="272">
        <f t="shared" si="30"/>
        <v>4.4391381412782309E-2</v>
      </c>
      <c r="K130" s="272">
        <f t="shared" si="30"/>
        <v>4.3810493725336491E-2</v>
      </c>
      <c r="L130" s="272">
        <f t="shared" si="30"/>
        <v>4.3423576938483942E-2</v>
      </c>
      <c r="M130" s="272">
        <f t="shared" si="30"/>
        <v>4.2379214130408301E-2</v>
      </c>
      <c r="N130" s="272">
        <f t="shared" si="30"/>
        <v>4.084716734082422E-2</v>
      </c>
      <c r="O130" s="272">
        <f t="shared" si="30"/>
        <v>3.947219857020777E-2</v>
      </c>
      <c r="P130" s="272">
        <f t="shared" si="30"/>
        <v>4.2112599284667637E-2</v>
      </c>
      <c r="Q130" s="272">
        <f t="shared" si="30"/>
        <v>4.3618856268809361E-2</v>
      </c>
      <c r="R130" s="272">
        <f t="shared" si="30"/>
        <v>4.4052002571327076E-2</v>
      </c>
      <c r="S130" s="272">
        <f t="shared" si="30"/>
        <v>4.2371320010223208E-2</v>
      </c>
      <c r="T130" s="272">
        <f t="shared" si="30"/>
        <v>4.3859850309841068E-2</v>
      </c>
      <c r="U130" s="272">
        <f t="shared" si="30"/>
        <v>4.2901933587422295E-2</v>
      </c>
      <c r="V130" s="272">
        <f t="shared" si="30"/>
        <v>4.4445860856782753E-2</v>
      </c>
      <c r="W130" s="272">
        <f t="shared" si="30"/>
        <v>4.8121128591989575E-2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3.4543470528514468E-2</v>
      </c>
      <c r="C131" s="273">
        <f t="shared" si="31"/>
        <v>4.1904913577333246E-2</v>
      </c>
      <c r="D131" s="273">
        <f t="shared" si="31"/>
        <v>2.5348170147370574E-2</v>
      </c>
      <c r="E131" s="273">
        <f t="shared" si="31"/>
        <v>3.8010614552382249E-2</v>
      </c>
      <c r="F131" s="273">
        <f t="shared" si="31"/>
        <v>4.0618740351506033E-2</v>
      </c>
      <c r="G131" s="273">
        <f t="shared" si="31"/>
        <v>3.7748275008648462E-2</v>
      </c>
      <c r="H131" s="273">
        <f t="shared" si="31"/>
        <v>3.8169424653810707E-2</v>
      </c>
      <c r="I131" s="273">
        <f t="shared" si="31"/>
        <v>3.9868270219538163E-2</v>
      </c>
      <c r="J131" s="273">
        <f t="shared" si="31"/>
        <v>3.8704143777077205E-2</v>
      </c>
      <c r="K131" s="273">
        <f t="shared" si="31"/>
        <v>3.7450786963304325E-2</v>
      </c>
      <c r="L131" s="273">
        <f t="shared" si="31"/>
        <v>3.8048058645863587E-2</v>
      </c>
      <c r="M131" s="273">
        <f t="shared" si="31"/>
        <v>3.5858813955649646E-2</v>
      </c>
      <c r="N131" s="273">
        <f t="shared" si="31"/>
        <v>3.8967498293539286E-2</v>
      </c>
      <c r="O131" s="273">
        <f t="shared" si="31"/>
        <v>3.4707547752190433E-2</v>
      </c>
      <c r="P131" s="273">
        <f t="shared" si="31"/>
        <v>3.7162986842465141E-2</v>
      </c>
      <c r="Q131" s="273">
        <f t="shared" si="31"/>
        <v>3.8370607069128336E-2</v>
      </c>
      <c r="R131" s="273">
        <f t="shared" si="31"/>
        <v>3.8800889533602341E-2</v>
      </c>
      <c r="S131" s="273">
        <f t="shared" si="31"/>
        <v>3.972457201939724E-2</v>
      </c>
      <c r="T131" s="273">
        <f t="shared" si="31"/>
        <v>3.9392905430180321E-2</v>
      </c>
      <c r="U131" s="273">
        <f t="shared" si="31"/>
        <v>3.9189571750064135E-2</v>
      </c>
      <c r="V131" s="273">
        <f t="shared" si="31"/>
        <v>3.2250884734554175E-2</v>
      </c>
      <c r="W131" s="273">
        <f t="shared" si="31"/>
        <v>3.1871946209037084E-2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0.48090969427652741</v>
      </c>
      <c r="C136" s="274">
        <f>IF(C$5=0,0,C$5/ISI_fec!C$5)</f>
        <v>0.48538735477510303</v>
      </c>
      <c r="D136" s="274">
        <f>IF(D$5=0,0,D$5/ISI_fec!D$5)</f>
        <v>0.47685596374146033</v>
      </c>
      <c r="E136" s="274">
        <f>IF(E$5=0,0,E$5/ISI_fec!E$5)</f>
        <v>0.48430632102936139</v>
      </c>
      <c r="F136" s="274">
        <f>IF(F$5=0,0,F$5/ISI_fec!F$5)</f>
        <v>0.48585655288297269</v>
      </c>
      <c r="G136" s="274">
        <f>IF(G$5=0,0,G$5/ISI_fec!G$5)</f>
        <v>0.48280957254346385</v>
      </c>
      <c r="H136" s="274">
        <f>IF(H$5=0,0,H$5/ISI_fec!H$5)</f>
        <v>0.49012413294226859</v>
      </c>
      <c r="I136" s="274">
        <f>IF(I$5=0,0,I$5/ISI_fec!I$5)</f>
        <v>0.49317434491110779</v>
      </c>
      <c r="J136" s="274">
        <f>IF(J$5=0,0,J$5/ISI_fec!J$5)</f>
        <v>0.49274245392077487</v>
      </c>
      <c r="K136" s="274">
        <f>IF(K$5=0,0,K$5/ISI_fec!K$5)</f>
        <v>0.49110213056833352</v>
      </c>
      <c r="L136" s="274">
        <f>IF(L$5=0,0,L$5/ISI_fec!L$5)</f>
        <v>0.49302790992574114</v>
      </c>
      <c r="M136" s="274">
        <f>IF(M$5=0,0,M$5/ISI_fec!M$5)</f>
        <v>0.49225281538007326</v>
      </c>
      <c r="N136" s="274">
        <f>IF(N$5=0,0,N$5/ISI_fec!N$5)</f>
        <v>0.49384544571961103</v>
      </c>
      <c r="O136" s="274">
        <f>IF(O$5=0,0,O$5/ISI_fec!O$5)</f>
        <v>0.49947740435164323</v>
      </c>
      <c r="P136" s="274">
        <f>IF(P$5=0,0,P$5/ISI_fec!P$5)</f>
        <v>0.49948312074022611</v>
      </c>
      <c r="Q136" s="274">
        <f>IF(Q$5=0,0,Q$5/ISI_fec!Q$5)</f>
        <v>0.49941342560936713</v>
      </c>
      <c r="R136" s="274">
        <f>IF(R$5=0,0,R$5/ISI_fec!R$5)</f>
        <v>0.5090588422705945</v>
      </c>
      <c r="S136" s="274">
        <f>IF(S$5=0,0,S$5/ISI_fec!S$5)</f>
        <v>0.51022077376433683</v>
      </c>
      <c r="T136" s="274">
        <f>IF(T$5=0,0,T$5/ISI_fec!T$5)</f>
        <v>0.51726401807309408</v>
      </c>
      <c r="U136" s="274">
        <f>IF(U$5=0,0,U$5/ISI_fec!U$5)</f>
        <v>0.5181079322717802</v>
      </c>
      <c r="V136" s="274">
        <f>IF(V$5=0,0,V$5/ISI_fec!V$5)</f>
        <v>0.51309393843172169</v>
      </c>
      <c r="W136" s="274">
        <f>IF(W$5=0,0,W$5/ISI_fec!W$5)</f>
        <v>0.51272805971240698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0.44329782838101112</v>
      </c>
      <c r="C137" s="275">
        <f>IF(C$6=0,0,C$6/ISI_fec!C$6)</f>
        <v>0.4438804212489959</v>
      </c>
      <c r="D137" s="275">
        <f>IF(D$6=0,0,D$6/ISI_fec!D$6)</f>
        <v>0.44491492253192683</v>
      </c>
      <c r="E137" s="275">
        <f>IF(E$6=0,0,E$6/ISI_fec!E$6)</f>
        <v>0.44630923528326899</v>
      </c>
      <c r="F137" s="275">
        <f>IF(F$6=0,0,F$6/ISI_fec!F$6)</f>
        <v>0.44630923528326905</v>
      </c>
      <c r="G137" s="275">
        <f>IF(G$6=0,0,G$6/ISI_fec!G$6)</f>
        <v>0.44630923528326899</v>
      </c>
      <c r="H137" s="275">
        <f>IF(H$6=0,0,H$6/ISI_fec!H$6)</f>
        <v>0.4516654627130367</v>
      </c>
      <c r="I137" s="275">
        <f>IF(I$6=0,0,I$6/ISI_fec!I$6)</f>
        <v>0.45166546271303659</v>
      </c>
      <c r="J137" s="275">
        <f>IF(J$6=0,0,J$6/ISI_fec!J$6)</f>
        <v>0.45166546271303648</v>
      </c>
      <c r="K137" s="275">
        <f>IF(K$6=0,0,K$6/ISI_fec!K$6)</f>
        <v>0.4516654627130367</v>
      </c>
      <c r="L137" s="275">
        <f>IF(L$6=0,0,L$6/ISI_fec!L$6)</f>
        <v>0.4516654627130367</v>
      </c>
      <c r="M137" s="275">
        <f>IF(M$6=0,0,M$6/ISI_fec!M$6)</f>
        <v>0.45166546271303654</v>
      </c>
      <c r="N137" s="275">
        <f>IF(N$6=0,0,N$6/ISI_fec!N$6)</f>
        <v>0.45166546271303654</v>
      </c>
      <c r="O137" s="275">
        <f>IF(O$6=0,0,O$6/ISI_fec!O$6)</f>
        <v>0.4581329120514791</v>
      </c>
      <c r="P137" s="275">
        <f>IF(P$6=0,0,P$6/ISI_fec!P$6)</f>
        <v>0.4581329120514791</v>
      </c>
      <c r="Q137" s="275">
        <f>IF(Q$6=0,0,Q$6/ISI_fec!Q$6)</f>
        <v>0.45813291205147899</v>
      </c>
      <c r="R137" s="275">
        <f>IF(R$6=0,0,R$6/ISI_fec!R$6)</f>
        <v>0.4654292599824903</v>
      </c>
      <c r="S137" s="275">
        <f>IF(S$6=0,0,S$6/ISI_fec!S$6)</f>
        <v>0.4654292599824903</v>
      </c>
      <c r="T137" s="275">
        <f>IF(T$6=0,0,T$6/ISI_fec!T$6)</f>
        <v>0.47341315598409467</v>
      </c>
      <c r="U137" s="275">
        <f>IF(U$6=0,0,U$6/ISI_fec!U$6)</f>
        <v>0.47341315598409484</v>
      </c>
      <c r="V137" s="275">
        <f>IF(V$6=0,0,V$6/ISI_fec!V$6)</f>
        <v>0.47341315598409467</v>
      </c>
      <c r="W137" s="275">
        <f>IF(W$6=0,0,W$6/ISI_fec!W$6)</f>
        <v>0.47341315598409484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0.11497126732824145</v>
      </c>
      <c r="C138" s="276">
        <f>IF(C$7=0,0,C$7/ISI_fec!C$7)</f>
        <v>0.11512236538485331</v>
      </c>
      <c r="D138" s="276">
        <f>IF(D$7=0,0,D$7/ISI_fec!D$7)</f>
        <v>0.11539066790279172</v>
      </c>
      <c r="E138" s="276">
        <f>IF(E$7=0,0,E$7/ISI_fec!E$7)</f>
        <v>0.11575228912854678</v>
      </c>
      <c r="F138" s="276">
        <f>IF(F$7=0,0,F$7/ISI_fec!F$7)</f>
        <v>0.11575228912854686</v>
      </c>
      <c r="G138" s="276">
        <f>IF(G$7=0,0,G$7/ISI_fec!G$7)</f>
        <v>0.11575228912854686</v>
      </c>
      <c r="H138" s="276">
        <f>IF(H$7=0,0,H$7/ISI_fec!H$7)</f>
        <v>0.11714145058225327</v>
      </c>
      <c r="I138" s="276">
        <f>IF(I$7=0,0,I$7/ISI_fec!I$7)</f>
        <v>0.11714145058225338</v>
      </c>
      <c r="J138" s="276">
        <f>IF(J$7=0,0,J$7/ISI_fec!J$7)</f>
        <v>0.11714145058225328</v>
      </c>
      <c r="K138" s="276">
        <f>IF(K$7=0,0,K$7/ISI_fec!K$7)</f>
        <v>0.11714145058225334</v>
      </c>
      <c r="L138" s="276">
        <f>IF(L$7=0,0,L$7/ISI_fec!L$7)</f>
        <v>0.11714145058225332</v>
      </c>
      <c r="M138" s="276">
        <f>IF(M$7=0,0,M$7/ISI_fec!M$7)</f>
        <v>0.11714145058225335</v>
      </c>
      <c r="N138" s="276">
        <f>IF(N$7=0,0,N$7/ISI_fec!N$7)</f>
        <v>0.11714145058225325</v>
      </c>
      <c r="O138" s="276">
        <f>IF(O$7=0,0,O$7/ISI_fec!O$7)</f>
        <v>0.11881881239008701</v>
      </c>
      <c r="P138" s="276">
        <f>IF(P$7=0,0,P$7/ISI_fec!P$7)</f>
        <v>0.11881881239008703</v>
      </c>
      <c r="Q138" s="276">
        <f>IF(Q$7=0,0,Q$7/ISI_fec!Q$7)</f>
        <v>0.11881881239008693</v>
      </c>
      <c r="R138" s="276">
        <f>IF(R$7=0,0,R$7/ISI_fec!R$7)</f>
        <v>0.12071115274185416</v>
      </c>
      <c r="S138" s="276">
        <f>IF(S$7=0,0,S$7/ISI_fec!S$7)</f>
        <v>0.12071115274185415</v>
      </c>
      <c r="T138" s="276">
        <f>IF(T$7=0,0,T$7/ISI_fec!T$7)</f>
        <v>0.12278181174975802</v>
      </c>
      <c r="U138" s="276">
        <f>IF(U$7=0,0,U$7/ISI_fec!U$7)</f>
        <v>0.12278181174975798</v>
      </c>
      <c r="V138" s="276">
        <f>IF(V$7=0,0,V$7/ISI_fec!V$7)</f>
        <v>0.12278181174975802</v>
      </c>
      <c r="W138" s="276">
        <f>IF(W$7=0,0,W$7/ISI_fec!W$7)</f>
        <v>0.12278181174975808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0.63505290906786727</v>
      </c>
      <c r="C139" s="276">
        <f>IF(C$8=0,0,C$8/ISI_fec!C$8)</f>
        <v>0.63588751116137943</v>
      </c>
      <c r="D139" s="276">
        <f>IF(D$8=0,0,D$8/ISI_fec!D$8)</f>
        <v>0.63736950138803783</v>
      </c>
      <c r="E139" s="276">
        <f>IF(E$8=0,0,E$8/ISI_fec!E$8)</f>
        <v>0.63936694489486501</v>
      </c>
      <c r="F139" s="276">
        <f>IF(F$8=0,0,F$8/ISI_fec!F$8)</f>
        <v>0.63936694489486523</v>
      </c>
      <c r="G139" s="276">
        <f>IF(G$8=0,0,G$8/ISI_fec!G$8)</f>
        <v>0.63936694489486523</v>
      </c>
      <c r="H139" s="276">
        <f>IF(H$8=0,0,H$8/ISI_fec!H$8)</f>
        <v>0.64704008830575399</v>
      </c>
      <c r="I139" s="276">
        <f>IF(I$8=0,0,I$8/ISI_fec!I$8)</f>
        <v>0.6470400883057541</v>
      </c>
      <c r="J139" s="276">
        <f>IF(J$8=0,0,J$8/ISI_fec!J$8)</f>
        <v>0.6470400883057541</v>
      </c>
      <c r="K139" s="276">
        <f>IF(K$8=0,0,K$8/ISI_fec!K$8)</f>
        <v>0.64704008830575421</v>
      </c>
      <c r="L139" s="276">
        <f>IF(L$8=0,0,L$8/ISI_fec!L$8)</f>
        <v>0.64704008830575399</v>
      </c>
      <c r="M139" s="276">
        <f>IF(M$8=0,0,M$8/ISI_fec!M$8)</f>
        <v>0.6470400883057541</v>
      </c>
      <c r="N139" s="276">
        <f>IF(N$8=0,0,N$8/ISI_fec!N$8)</f>
        <v>0.6470400883057541</v>
      </c>
      <c r="O139" s="276">
        <f>IF(O$8=0,0,O$8/ISI_fec!O$8)</f>
        <v>0.65630512921882789</v>
      </c>
      <c r="P139" s="276">
        <f>IF(P$8=0,0,P$8/ISI_fec!P$8)</f>
        <v>0.656305129218828</v>
      </c>
      <c r="Q139" s="276">
        <f>IF(Q$8=0,0,Q$8/ISI_fec!Q$8)</f>
        <v>0.65630512921882811</v>
      </c>
      <c r="R139" s="276">
        <f>IF(R$8=0,0,R$8/ISI_fec!R$8)</f>
        <v>0.66675762116105652</v>
      </c>
      <c r="S139" s="276">
        <f>IF(S$8=0,0,S$8/ISI_fec!S$8)</f>
        <v>0.66675762116105675</v>
      </c>
      <c r="T139" s="276">
        <f>IF(T$8=0,0,T$8/ISI_fec!T$8)</f>
        <v>0.67669786096068385</v>
      </c>
      <c r="U139" s="276">
        <f>IF(U$8=0,0,U$8/ISI_fec!U$8)</f>
        <v>0.67819507033609894</v>
      </c>
      <c r="V139" s="276">
        <f>IF(V$8=0,0,V$8/ISI_fec!V$8)</f>
        <v>0.67819507033609872</v>
      </c>
      <c r="W139" s="276">
        <f>IF(W$8=0,0,W$8/ISI_fec!W$8)</f>
        <v>0.67819507033609872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0.438784951057618</v>
      </c>
      <c r="C140" s="276">
        <f>IF(C$9=0,0,C$9/ISI_fec!C$9)</f>
        <v>0.43936161299164744</v>
      </c>
      <c r="D140" s="276">
        <f>IF(D$9=0,0,D$9/ISI_fec!D$9)</f>
        <v>0.44038558280548057</v>
      </c>
      <c r="E140" s="276">
        <f>IF(E$9=0,0,E$9/ISI_fec!E$9)</f>
        <v>0.44176570112140157</v>
      </c>
      <c r="F140" s="276">
        <f>IF(F$9=0,0,F$9/ISI_fec!F$9)</f>
        <v>0.44176570112140134</v>
      </c>
      <c r="G140" s="276">
        <f>IF(G$9=0,0,G$9/ISI_fec!G$9)</f>
        <v>0.44176570112140157</v>
      </c>
      <c r="H140" s="276">
        <f>IF(H$9=0,0,H$9/ISI_fec!H$9)</f>
        <v>0.4470674008820511</v>
      </c>
      <c r="I140" s="276">
        <f>IF(I$9=0,0,I$9/ISI_fec!I$9)</f>
        <v>0.44706740088205121</v>
      </c>
      <c r="J140" s="276">
        <f>IF(J$9=0,0,J$9/ISI_fec!J$9)</f>
        <v>0.4470674008820511</v>
      </c>
      <c r="K140" s="276">
        <f>IF(K$9=0,0,K$9/ISI_fec!K$9)</f>
        <v>0.44706740088205105</v>
      </c>
      <c r="L140" s="276">
        <f>IF(L$9=0,0,L$9/ISI_fec!L$9)</f>
        <v>0.44706740088205121</v>
      </c>
      <c r="M140" s="276">
        <f>IF(M$9=0,0,M$9/ISI_fec!M$9)</f>
        <v>0.44706740088205121</v>
      </c>
      <c r="N140" s="276">
        <f>IF(N$9=0,0,N$9/ISI_fec!N$9)</f>
        <v>0.4470674008820511</v>
      </c>
      <c r="O140" s="276">
        <f>IF(O$9=0,0,O$9/ISI_fec!O$9)</f>
        <v>0.45346901004806073</v>
      </c>
      <c r="P140" s="276">
        <f>IF(P$9=0,0,P$9/ISI_fec!P$9)</f>
        <v>0.45346901004806078</v>
      </c>
      <c r="Q140" s="276">
        <f>IF(Q$9=0,0,Q$9/ISI_fec!Q$9)</f>
        <v>0.45346901004806073</v>
      </c>
      <c r="R140" s="276">
        <f>IF(R$9=0,0,R$9/ISI_fec!R$9)</f>
        <v>0.46069107942182824</v>
      </c>
      <c r="S140" s="276">
        <f>IF(S$9=0,0,S$9/ISI_fec!S$9)</f>
        <v>0.46069107942182819</v>
      </c>
      <c r="T140" s="276">
        <f>IF(T$9=0,0,T$9/ISI_fec!T$9)</f>
        <v>0.4685936974633092</v>
      </c>
      <c r="U140" s="276">
        <f>IF(U$9=0,0,U$9/ISI_fec!U$9)</f>
        <v>0.46859369746330926</v>
      </c>
      <c r="V140" s="276">
        <f>IF(V$9=0,0,V$9/ISI_fec!V$9)</f>
        <v>0.46859369746330931</v>
      </c>
      <c r="W140" s="276">
        <f>IF(W$9=0,0,W$9/ISI_fec!W$9)</f>
        <v>0.4685936974633092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0.70444069973342771</v>
      </c>
      <c r="C141" s="277">
        <f>IF(C$10=0,0,C$10/ISI_fec!C$10)</f>
        <v>0.72324238679654629</v>
      </c>
      <c r="D141" s="277">
        <f>IF(D$10=0,0,D$10/ISI_fec!D$10)</f>
        <v>0.68605037585348694</v>
      </c>
      <c r="E141" s="277">
        <f>IF(E$10=0,0,E$10/ISI_fec!E$10)</f>
        <v>0.71869059389280721</v>
      </c>
      <c r="F141" s="277">
        <f>IF(F$10=0,0,F$10/ISI_fec!F$10)</f>
        <v>0.72443858687634755</v>
      </c>
      <c r="G141" s="277">
        <f>IF(G$10=0,0,G$10/ISI_fec!G$10)</f>
        <v>0.71813888282484251</v>
      </c>
      <c r="H141" s="277">
        <f>IF(H$10=0,0,H$10/ISI_fec!H$10)</f>
        <v>0.72759292357694993</v>
      </c>
      <c r="I141" s="277">
        <f>IF(I$10=0,0,I$10/ISI_fec!I$10)</f>
        <v>0.73127182573764526</v>
      </c>
      <c r="J141" s="277">
        <f>IF(J$10=0,0,J$10/ISI_fec!J$10)</f>
        <v>0.7289302590519231</v>
      </c>
      <c r="K141" s="277">
        <f>IF(K$10=0,0,K$10/ISI_fec!K$10)</f>
        <v>0.72590090733472146</v>
      </c>
      <c r="L141" s="277">
        <f>IF(L$10=0,0,L$10/ISI_fec!L$10)</f>
        <v>0.72687431647774881</v>
      </c>
      <c r="M141" s="277">
        <f>IF(M$10=0,0,M$10/ISI_fec!M$10)</f>
        <v>0.72095473138033228</v>
      </c>
      <c r="N141" s="277">
        <f>IF(N$10=0,0,N$10/ISI_fec!N$10)</f>
        <v>0.72808688771283769</v>
      </c>
      <c r="O141" s="277">
        <f>IF(O$10=0,0,O$10/ISI_fec!O$10)</f>
        <v>0.72762755251250411</v>
      </c>
      <c r="P141" s="277">
        <f>IF(P$10=0,0,P$10/ISI_fec!P$10)</f>
        <v>0.73451038198735896</v>
      </c>
      <c r="Q141" s="277">
        <f>IF(Q$10=0,0,Q$10/ISI_fec!Q$10)</f>
        <v>0.73807024990485603</v>
      </c>
      <c r="R141" s="277">
        <f>IF(R$10=0,0,R$10/ISI_fec!R$10)</f>
        <v>0.75118527722547601</v>
      </c>
      <c r="S141" s="277">
        <f>IF(S$10=0,0,S$10/ISI_fec!S$10)</f>
        <v>0.75272432794903466</v>
      </c>
      <c r="T141" s="277">
        <f>IF(T$10=0,0,T$10/ISI_fec!T$10)</f>
        <v>0.76532733379818696</v>
      </c>
      <c r="U141" s="277">
        <f>IF(U$10=0,0,U$10/ISI_fec!U$10)</f>
        <v>0.79942284873377223</v>
      </c>
      <c r="V141" s="277">
        <f>IF(V$10=0,0,V$10/ISI_fec!V$10)</f>
        <v>0.79614165538874671</v>
      </c>
      <c r="W141" s="277">
        <f>IF(W$10=0,0,W$10/ISI_fec!W$10)</f>
        <v>0.81080253326905471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0.400516349807642</v>
      </c>
      <c r="C142" s="278">
        <f>IF(C$16=0,0,C$16/ISI_fec!C$16)</f>
        <v>0.40248710692439571</v>
      </c>
      <c r="D142" s="278">
        <f>IF(D$16=0,0,D$16/ISI_fec!D$16)</f>
        <v>0.39800575316069065</v>
      </c>
      <c r="E142" s="278">
        <f>IF(E$16=0,0,E$16/ISI_fec!E$16)</f>
        <v>0.40141022343131161</v>
      </c>
      <c r="F142" s="278">
        <f>IF(F$16=0,0,F$16/ISI_fec!F$16)</f>
        <v>0.40270284012441537</v>
      </c>
      <c r="G142" s="278">
        <f>IF(G$16=0,0,G$16/ISI_fec!G$16)</f>
        <v>0.3999451327500172</v>
      </c>
      <c r="H142" s="278">
        <f>IF(H$16=0,0,H$16/ISI_fec!H$16)</f>
        <v>0.40592734547119236</v>
      </c>
      <c r="I142" s="278">
        <f>IF(I$16=0,0,I$16/ISI_fec!I$16)</f>
        <v>0.40881620448592249</v>
      </c>
      <c r="J142" s="278">
        <f>IF(J$16=0,0,J$16/ISI_fec!J$16)</f>
        <v>0.40769453624112723</v>
      </c>
      <c r="K142" s="278">
        <f>IF(K$16=0,0,K$16/ISI_fec!K$16)</f>
        <v>0.40743056714981907</v>
      </c>
      <c r="L142" s="278">
        <f>IF(L$16=0,0,L$16/ISI_fec!L$16)</f>
        <v>0.40962450317947274</v>
      </c>
      <c r="M142" s="278">
        <f>IF(M$16=0,0,M$16/ISI_fec!M$16)</f>
        <v>0.41026020102316424</v>
      </c>
      <c r="N142" s="278">
        <f>IF(N$16=0,0,N$16/ISI_fec!N$16)</f>
        <v>0.41120987817143589</v>
      </c>
      <c r="O142" s="278">
        <f>IF(O$16=0,0,O$16/ISI_fec!O$16)</f>
        <v>0.41793482844966334</v>
      </c>
      <c r="P142" s="278">
        <f>IF(P$16=0,0,P$16/ISI_fec!P$16)</f>
        <v>0.41591204316268882</v>
      </c>
      <c r="Q142" s="278">
        <f>IF(Q$16=0,0,Q$16/ISI_fec!Q$16)</f>
        <v>0.41493946253426089</v>
      </c>
      <c r="R142" s="278">
        <f>IF(R$16=0,0,R$16/ISI_fec!R$16)</f>
        <v>0.42281084747815639</v>
      </c>
      <c r="S142" s="278">
        <f>IF(S$16=0,0,S$16/ISI_fec!S$16)</f>
        <v>0.42445243696050894</v>
      </c>
      <c r="T142" s="278">
        <f>IF(T$16=0,0,T$16/ISI_fec!T$16)</f>
        <v>0.4298867900719775</v>
      </c>
      <c r="U142" s="278">
        <f>IF(U$16=0,0,U$16/ISI_fec!U$16)</f>
        <v>0.43121646243138123</v>
      </c>
      <c r="V142" s="278">
        <f>IF(V$16=0,0,V$16/ISI_fec!V$16)</f>
        <v>0.42797591953623382</v>
      </c>
      <c r="W142" s="278">
        <f>IF(W$16=0,0,W$16/ISI_fec!W$16)</f>
        <v>0.42724559213599067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0.50017217843577355</v>
      </c>
      <c r="C143" s="278">
        <f>IF(C$22=0,0,C$22/ISI_fec!C$22)</f>
        <v>0.50103108289187082</v>
      </c>
      <c r="D143" s="278">
        <f>IF(D$22=0,0,D$22/ISI_fec!D$22)</f>
        <v>0.50255414629288098</v>
      </c>
      <c r="E143" s="278">
        <f>IF(E$22=0,0,E$22/ISI_fec!E$22)</f>
        <v>0.50323154982953588</v>
      </c>
      <c r="F143" s="278">
        <f>IF(F$22=0,0,F$22/ISI_fec!F$22)</f>
        <v>0.50341504912901558</v>
      </c>
      <c r="G143" s="278">
        <f>IF(G$22=0,0,G$22/ISI_fec!G$22)</f>
        <v>0.50188637259055424</v>
      </c>
      <c r="H143" s="278">
        <f>IF(H$22=0,0,H$22/ISI_fec!H$22)</f>
        <v>0.50897819046542181</v>
      </c>
      <c r="I143" s="278">
        <f>IF(I$22=0,0,I$22/ISI_fec!I$22)</f>
        <v>0.5110347332594054</v>
      </c>
      <c r="J143" s="278">
        <f>IF(J$22=0,0,J$22/ISI_fec!J$22)</f>
        <v>0.51226124672989781</v>
      </c>
      <c r="K143" s="278">
        <f>IF(K$22=0,0,K$22/ISI_fec!K$22)</f>
        <v>0.51079678462273292</v>
      </c>
      <c r="L143" s="278">
        <f>IF(L$22=0,0,L$22/ISI_fec!L$22)</f>
        <v>0.51233891574839496</v>
      </c>
      <c r="M143" s="278">
        <f>IF(M$22=0,0,M$22/ISI_fec!M$22)</f>
        <v>0.51199617014322751</v>
      </c>
      <c r="N143" s="278">
        <f>IF(N$22=0,0,N$22/ISI_fec!N$22)</f>
        <v>0.51076006554295439</v>
      </c>
      <c r="O143" s="278">
        <f>IF(O$22=0,0,O$22/ISI_fec!O$22)</f>
        <v>0.5182897419335275</v>
      </c>
      <c r="P143" s="278">
        <f>IF(P$22=0,0,P$22/ISI_fec!P$22)</f>
        <v>0.51842310035729799</v>
      </c>
      <c r="Q143" s="278">
        <f>IF(Q$22=0,0,Q$22/ISI_fec!Q$22)</f>
        <v>0.51843703614108627</v>
      </c>
      <c r="R143" s="278">
        <f>IF(R$22=0,0,R$22/ISI_fec!R$22)</f>
        <v>0.5291363520287683</v>
      </c>
      <c r="S143" s="278">
        <f>IF(S$22=0,0,S$22/ISI_fec!S$22)</f>
        <v>0.52864626661901026</v>
      </c>
      <c r="T143" s="278">
        <f>IF(T$22=0,0,T$22/ISI_fec!T$22)</f>
        <v>0.53650362243619332</v>
      </c>
      <c r="U143" s="278">
        <f>IF(U$22=0,0,U$22/ISI_fec!U$22)</f>
        <v>0.53640697044186503</v>
      </c>
      <c r="V143" s="278">
        <f>IF(V$22=0,0,V$22/ISI_fec!V$22)</f>
        <v>0.53583173532191697</v>
      </c>
      <c r="W143" s="278">
        <f>IF(W$22=0,0,W$22/ISI_fec!W$22)</f>
        <v>0.53779488851559742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0.52093638118721419</v>
      </c>
      <c r="C144" s="278">
        <f>IF(C$28=0,0,C$28/ISI_fec!C$28)</f>
        <v>0.53461759653801744</v>
      </c>
      <c r="D144" s="278">
        <f>IF(D$28=0,0,D$28/ISI_fec!D$28)</f>
        <v>0.50759779268963579</v>
      </c>
      <c r="E144" s="278">
        <f>IF(E$28=0,0,E$28/ISI_fec!E$28)</f>
        <v>0.53135631915887094</v>
      </c>
      <c r="F144" s="278">
        <f>IF(F$28=0,0,F$28/ISI_fec!F$28)</f>
        <v>0.53280850796260826</v>
      </c>
      <c r="G144" s="278">
        <f>IF(G$28=0,0,G$28/ISI_fec!G$28)</f>
        <v>0.52998448012080079</v>
      </c>
      <c r="H144" s="278">
        <f>IF(H$28=0,0,H$28/ISI_fec!H$28)</f>
        <v>0.53793475480344843</v>
      </c>
      <c r="I144" s="278">
        <f>IF(I$28=0,0,I$28/ISI_fec!I$28)</f>
        <v>0.54060948402793851</v>
      </c>
      <c r="J144" s="278">
        <f>IF(J$28=0,0,J$28/ISI_fec!J$28)</f>
        <v>0.53890705852929177</v>
      </c>
      <c r="K144" s="278">
        <f>IF(K$28=0,0,K$28/ISI_fec!K$28)</f>
        <v>0.53670458202534299</v>
      </c>
      <c r="L144" s="278">
        <f>IF(L$28=0,0,L$28/ISI_fec!L$28)</f>
        <v>0.53741229475281316</v>
      </c>
      <c r="M144" s="278">
        <f>IF(M$28=0,0,M$28/ISI_fec!M$28)</f>
        <v>0.53310848710441328</v>
      </c>
      <c r="N144" s="278">
        <f>IF(N$28=0,0,N$28/ISI_fec!N$28)</f>
        <v>0.5382938892007223</v>
      </c>
      <c r="O144" s="278">
        <f>IF(O$28=0,0,O$28/ISI_fec!O$28)</f>
        <v>0.53808796742183052</v>
      </c>
      <c r="P144" s="278">
        <f>IF(P$28=0,0,P$28/ISI_fec!P$28)</f>
        <v>0.54309209755072119</v>
      </c>
      <c r="Q144" s="278">
        <f>IF(Q$28=0,0,Q$28/ISI_fec!Q$28)</f>
        <v>0.54568028346552455</v>
      </c>
      <c r="R144" s="278">
        <f>IF(R$28=0,0,R$28/ISI_fec!R$28)</f>
        <v>0.55535995040719066</v>
      </c>
      <c r="S144" s="278">
        <f>IF(S$28=0,0,S$28/ISI_fec!S$28)</f>
        <v>0.55647891029480501</v>
      </c>
      <c r="T144" s="278">
        <f>IF(T$28=0,0,T$28/ISI_fec!T$28)</f>
        <v>0.56579992569338056</v>
      </c>
      <c r="U144" s="278">
        <f>IF(U$28=0,0,U$28/ISI_fec!U$28)</f>
        <v>0.56480997206547523</v>
      </c>
      <c r="V144" s="278">
        <f>IF(V$28=0,0,V$28/ISI_fec!V$28)</f>
        <v>0.55253114816313875</v>
      </c>
      <c r="W144" s="278">
        <f>IF(W$28=0,0,W$28/ISI_fec!W$28)</f>
        <v>0.5520499344518135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0.47398797440082718</v>
      </c>
      <c r="C145" s="279">
        <f>IF(C$35=0,0,C$35/ISI_fec!C$35)</f>
        <v>0.47827106371441408</v>
      </c>
      <c r="D145" s="279">
        <f>IF(D$35=0,0,D$35/ISI_fec!D$35)</f>
        <v>0.46626506278434809</v>
      </c>
      <c r="E145" s="279">
        <f>IF(E$35=0,0,E$35/ISI_fec!E$35)</f>
        <v>0.47706235943217057</v>
      </c>
      <c r="F145" s="279">
        <f>IF(F$35=0,0,F$35/ISI_fec!F$35)</f>
        <v>0.48024377458658096</v>
      </c>
      <c r="G145" s="279">
        <f>IF(G$35=0,0,G$35/ISI_fec!G$35)</f>
        <v>0.47744392887535758</v>
      </c>
      <c r="H145" s="279">
        <f>IF(H$35=0,0,H$35/ISI_fec!H$35)</f>
        <v>0.48497108563036329</v>
      </c>
      <c r="I145" s="279">
        <f>IF(I$35=0,0,I$35/ISI_fec!I$35)</f>
        <v>0.48780351108442332</v>
      </c>
      <c r="J145" s="279">
        <f>IF(J$35=0,0,J$35/ISI_fec!J$35)</f>
        <v>0.48597176938248093</v>
      </c>
      <c r="K145" s="279">
        <f>IF(K$35=0,0,K$35/ISI_fec!K$35)</f>
        <v>0.48583534069408935</v>
      </c>
      <c r="L145" s="279">
        <f>IF(L$35=0,0,L$35/ISI_fec!L$35)</f>
        <v>0.48654348339777637</v>
      </c>
      <c r="M145" s="279">
        <f>IF(M$35=0,0,M$35/ISI_fec!M$35)</f>
        <v>0.48436590842067406</v>
      </c>
      <c r="N145" s="279">
        <f>IF(N$35=0,0,N$35/ISI_fec!N$35)</f>
        <v>0.48677371848121059</v>
      </c>
      <c r="O145" s="279">
        <f>IF(O$35=0,0,O$35/ISI_fec!O$35)</f>
        <v>0.49013722763935913</v>
      </c>
      <c r="P145" s="279">
        <f>IF(P$35=0,0,P$35/ISI_fec!P$35)</f>
        <v>0.49205868946639453</v>
      </c>
      <c r="Q145" s="279">
        <f>IF(Q$35=0,0,Q$35/ISI_fec!Q$35)</f>
        <v>0.49264582589306005</v>
      </c>
      <c r="R145" s="279">
        <f>IF(R$35=0,0,R$35/ISI_fec!R$35)</f>
        <v>0.50250680920935087</v>
      </c>
      <c r="S145" s="279">
        <f>IF(S$35=0,0,S$35/ISI_fec!S$35)</f>
        <v>0.50309038432124487</v>
      </c>
      <c r="T145" s="279">
        <f>IF(T$35=0,0,T$35/ISI_fec!T$35)</f>
        <v>0.50959071449158755</v>
      </c>
      <c r="U145" s="279">
        <f>IF(U$35=0,0,U$35/ISI_fec!U$35)</f>
        <v>0.50991786454799681</v>
      </c>
      <c r="V145" s="279">
        <f>IF(V$35=0,0,V$35/ISI_fec!V$35)</f>
        <v>0.50225140032334714</v>
      </c>
      <c r="W145" s="279">
        <f>IF(W$35=0,0,W$35/ISI_fec!W$35)</f>
        <v>0.50218796280142974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0.54340523024947862</v>
      </c>
      <c r="C147" s="274">
        <f>IF(C$54=0,0,C$54/ISI_fec!C$54)</f>
        <v>0.54935111706068107</v>
      </c>
      <c r="D147" s="274">
        <f>IF(D$54=0,0,D$54/ISI_fec!D$54)</f>
        <v>0.53472456052002004</v>
      </c>
      <c r="E147" s="274">
        <f>IF(E$54=0,0,E$54/ISI_fec!E$54)</f>
        <v>0.54462304316049726</v>
      </c>
      <c r="F147" s="274">
        <f>IF(F$54=0,0,F$54/ISI_fec!F$54)</f>
        <v>0.55304689127844597</v>
      </c>
      <c r="G147" s="274">
        <f>IF(G$54=0,0,G$54/ISI_fec!G$54)</f>
        <v>0.54984656995226766</v>
      </c>
      <c r="H147" s="274">
        <f>IF(H$54=0,0,H$54/ISI_fec!H$54)</f>
        <v>0.55416449445462101</v>
      </c>
      <c r="I147" s="274">
        <f>IF(I$54=0,0,I$54/ISI_fec!I$54)</f>
        <v>0.56016146173182457</v>
      </c>
      <c r="J147" s="274">
        <f>IF(J$54=0,0,J$54/ISI_fec!J$54)</f>
        <v>0.55786556457896219</v>
      </c>
      <c r="K147" s="274">
        <f>IF(K$54=0,0,K$54/ISI_fec!K$54)</f>
        <v>0.55781965223298902</v>
      </c>
      <c r="L147" s="274">
        <f>IF(L$54=0,0,L$54/ISI_fec!L$54)</f>
        <v>0.55925243002082436</v>
      </c>
      <c r="M147" s="274">
        <f>IF(M$54=0,0,M$54/ISI_fec!M$54)</f>
        <v>0.56390310478326444</v>
      </c>
      <c r="N147" s="274">
        <f>IF(N$54=0,0,N$54/ISI_fec!N$54)</f>
        <v>0.56698477371795331</v>
      </c>
      <c r="O147" s="274">
        <f>IF(O$54=0,0,O$54/ISI_fec!O$54)</f>
        <v>0.56539285403762563</v>
      </c>
      <c r="P147" s="274">
        <f>IF(P$54=0,0,P$54/ISI_fec!P$54)</f>
        <v>0.5649556245671945</v>
      </c>
      <c r="Q147" s="274">
        <f>IF(Q$54=0,0,Q$54/ISI_fec!Q$54)</f>
        <v>0.56470619543538247</v>
      </c>
      <c r="R147" s="274">
        <f>IF(R$54=0,0,R$54/ISI_fec!R$54)</f>
        <v>0.56525965267108058</v>
      </c>
      <c r="S147" s="274">
        <f>IF(S$54=0,0,S$54/ISI_fec!S$54)</f>
        <v>0.5767371520167609</v>
      </c>
      <c r="T147" s="274">
        <f>IF(T$54=0,0,T$54/ISI_fec!T$54)</f>
        <v>0.57559925591278371</v>
      </c>
      <c r="U147" s="274">
        <f>IF(U$54=0,0,U$54/ISI_fec!U$54)</f>
        <v>0.5764974937915136</v>
      </c>
      <c r="V147" s="274">
        <f>IF(V$54=0,0,V$54/ISI_fec!V$54)</f>
        <v>0.57042815583964301</v>
      </c>
      <c r="W147" s="274">
        <f>IF(W$54=0,0,W$54/ISI_fec!W$54)</f>
        <v>0.56789001873072398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0.45119713754213403</v>
      </c>
      <c r="C148" s="275">
        <f>IF(C$55=0,0,C$55/ISI_fec!C$55)</f>
        <v>0.45227058466639891</v>
      </c>
      <c r="D148" s="275">
        <f>IF(D$55=0,0,D$55/ISI_fec!D$55)</f>
        <v>0.45227058466639886</v>
      </c>
      <c r="E148" s="275">
        <f>IF(E$55=0,0,E$55/ISI_fec!E$55)</f>
        <v>0.4522705846663988</v>
      </c>
      <c r="F148" s="275">
        <f>IF(F$55=0,0,F$55/ISI_fec!F$55)</f>
        <v>0.45775198577141374</v>
      </c>
      <c r="G148" s="275">
        <f>IF(G$55=0,0,G$55/ISI_fec!G$55)</f>
        <v>0.45775198577141374</v>
      </c>
      <c r="H148" s="275">
        <f>IF(H$55=0,0,H$55/ISI_fec!H$55)</f>
        <v>0.46004748795456762</v>
      </c>
      <c r="I148" s="275">
        <f>IF(I$55=0,0,I$55/ISI_fec!I$55)</f>
        <v>0.46267382111156341</v>
      </c>
      <c r="J148" s="275">
        <f>IF(J$55=0,0,J$55/ISI_fec!J$55)</f>
        <v>0.46267382111156335</v>
      </c>
      <c r="K148" s="275">
        <f>IF(K$55=0,0,K$55/ISI_fec!K$55)</f>
        <v>0.46267382111156313</v>
      </c>
      <c r="L148" s="275">
        <f>IF(L$55=0,0,L$55/ISI_fec!L$55)</f>
        <v>0.46267382111156319</v>
      </c>
      <c r="M148" s="275">
        <f>IF(M$55=0,0,M$55/ISI_fec!M$55)</f>
        <v>0.46711196232234842</v>
      </c>
      <c r="N148" s="275">
        <f>IF(N$55=0,0,N$55/ISI_fec!N$55)</f>
        <v>0.46711196232234825</v>
      </c>
      <c r="O148" s="275">
        <f>IF(O$55=0,0,O$55/ISI_fec!O$55)</f>
        <v>0.46711196232234836</v>
      </c>
      <c r="P148" s="275">
        <f>IF(P$55=0,0,P$55/ISI_fec!P$55)</f>
        <v>0.46711196232234842</v>
      </c>
      <c r="Q148" s="275">
        <f>IF(Q$55=0,0,Q$55/ISI_fec!Q$55)</f>
        <v>0.46711196232234831</v>
      </c>
      <c r="R148" s="275">
        <f>IF(R$55=0,0,R$55/ISI_fec!R$55)</f>
        <v>0.46711196232234847</v>
      </c>
      <c r="S148" s="275">
        <f>IF(S$55=0,0,S$55/ISI_fec!S$55)</f>
        <v>0.47496685918027209</v>
      </c>
      <c r="T148" s="275">
        <f>IF(T$55=0,0,T$55/ISI_fec!T$55)</f>
        <v>0.47496685918027215</v>
      </c>
      <c r="U148" s="275">
        <f>IF(U$55=0,0,U$55/ISI_fec!U$55)</f>
        <v>0.47496685918027209</v>
      </c>
      <c r="V148" s="275">
        <f>IF(V$55=0,0,V$55/ISI_fec!V$55)</f>
        <v>0.47496685918027215</v>
      </c>
      <c r="W148" s="275">
        <f>IF(W$55=0,0,W$55/ISI_fec!W$55)</f>
        <v>0.47496685918027193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0.11708730713699937</v>
      </c>
      <c r="C149" s="276">
        <f>IF(C$56=0,0,C$56/ISI_fec!C$56)</f>
        <v>0.11736587059114449</v>
      </c>
      <c r="D149" s="276">
        <f>IF(D$56=0,0,D$56/ISI_fec!D$56)</f>
        <v>0.11736587059114448</v>
      </c>
      <c r="E149" s="276">
        <f>IF(E$56=0,0,E$56/ISI_fec!E$56)</f>
        <v>0.11736587059114448</v>
      </c>
      <c r="F149" s="276">
        <f>IF(F$56=0,0,F$56/ISI_fec!F$56)</f>
        <v>0.11878831422236995</v>
      </c>
      <c r="G149" s="276">
        <f>IF(G$56=0,0,G$56/ISI_fec!G$56)</f>
        <v>0.11878831422236996</v>
      </c>
      <c r="H149" s="276">
        <f>IF(H$56=0,0,H$56/ISI_fec!H$56)</f>
        <v>0.11938400543312698</v>
      </c>
      <c r="I149" s="276">
        <f>IF(I$56=0,0,I$56/ISI_fec!I$56)</f>
        <v>0.12006554849138391</v>
      </c>
      <c r="J149" s="276">
        <f>IF(J$56=0,0,J$56/ISI_fec!J$56)</f>
        <v>0.1200655484913839</v>
      </c>
      <c r="K149" s="276">
        <f>IF(K$56=0,0,K$56/ISI_fec!K$56)</f>
        <v>0.1200655484913839</v>
      </c>
      <c r="L149" s="276">
        <f>IF(L$56=0,0,L$56/ISI_fec!L$56)</f>
        <v>0.1200655484913839</v>
      </c>
      <c r="M149" s="276">
        <f>IF(M$56=0,0,M$56/ISI_fec!M$56)</f>
        <v>0.12121726236504748</v>
      </c>
      <c r="N149" s="276">
        <f>IF(N$56=0,0,N$56/ISI_fec!N$56)</f>
        <v>0.12121726236504747</v>
      </c>
      <c r="O149" s="276">
        <f>IF(O$56=0,0,O$56/ISI_fec!O$56)</f>
        <v>0.12121726236504748</v>
      </c>
      <c r="P149" s="276">
        <f>IF(P$56=0,0,P$56/ISI_fec!P$56)</f>
        <v>0.12121726236504748</v>
      </c>
      <c r="Q149" s="276">
        <f>IF(Q$56=0,0,Q$56/ISI_fec!Q$56)</f>
        <v>0.12121726236504748</v>
      </c>
      <c r="R149" s="276">
        <f>IF(R$56=0,0,R$56/ISI_fec!R$56)</f>
        <v>0.12121726236504748</v>
      </c>
      <c r="S149" s="276">
        <f>IF(S$56=0,0,S$56/ISI_fec!S$56)</f>
        <v>0.12325563682358955</v>
      </c>
      <c r="T149" s="276">
        <f>IF(T$56=0,0,T$56/ISI_fec!T$56)</f>
        <v>0.12325563682358955</v>
      </c>
      <c r="U149" s="276">
        <f>IF(U$56=0,0,U$56/ISI_fec!U$56)</f>
        <v>0.1232556368235895</v>
      </c>
      <c r="V149" s="276">
        <f>IF(V$56=0,0,V$56/ISI_fec!V$56)</f>
        <v>0.12325563682358956</v>
      </c>
      <c r="W149" s="276">
        <f>IF(W$56=0,0,W$56/ISI_fec!W$56)</f>
        <v>0.12325563682358949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0.64789368034127071</v>
      </c>
      <c r="C150" s="276">
        <f>IF(C$57=0,0,C$57/ISI_fec!C$57)</f>
        <v>0.64943508996053467</v>
      </c>
      <c r="D150" s="276">
        <f>IF(D$57=0,0,D$57/ISI_fec!D$57)</f>
        <v>0.64943508996053434</v>
      </c>
      <c r="E150" s="276">
        <f>IF(E$57=0,0,E$57/ISI_fec!E$57)</f>
        <v>0.64943508996053434</v>
      </c>
      <c r="F150" s="276">
        <f>IF(F$57=0,0,F$57/ISI_fec!F$57)</f>
        <v>0.65730607326220292</v>
      </c>
      <c r="G150" s="276">
        <f>IF(G$57=0,0,G$57/ISI_fec!G$57)</f>
        <v>0.65730607326220314</v>
      </c>
      <c r="H150" s="276">
        <f>IF(H$57=0,0,H$57/ISI_fec!H$57)</f>
        <v>0.66060228512599362</v>
      </c>
      <c r="I150" s="276">
        <f>IF(I$57=0,0,I$57/ISI_fec!I$57)</f>
        <v>0.66437355163747414</v>
      </c>
      <c r="J150" s="276">
        <f>IF(J$57=0,0,J$57/ISI_fec!J$57)</f>
        <v>0.66437355163747402</v>
      </c>
      <c r="K150" s="276">
        <f>IF(K$57=0,0,K$57/ISI_fec!K$57)</f>
        <v>0.66437355163747391</v>
      </c>
      <c r="L150" s="276">
        <f>IF(L$57=0,0,L$57/ISI_fec!L$57)</f>
        <v>0.66437355163747369</v>
      </c>
      <c r="M150" s="276">
        <f>IF(M$57=0,0,M$57/ISI_fec!M$57)</f>
        <v>0.67074647248221475</v>
      </c>
      <c r="N150" s="276">
        <f>IF(N$57=0,0,N$57/ISI_fec!N$57)</f>
        <v>0.67074647248221508</v>
      </c>
      <c r="O150" s="276">
        <f>IF(O$57=0,0,O$57/ISI_fec!O$57)</f>
        <v>0.67074647248221497</v>
      </c>
      <c r="P150" s="276">
        <f>IF(P$57=0,0,P$57/ISI_fec!P$57)</f>
        <v>0.67074647248221497</v>
      </c>
      <c r="Q150" s="276">
        <f>IF(Q$57=0,0,Q$57/ISI_fec!Q$57)</f>
        <v>0.67074647248221519</v>
      </c>
      <c r="R150" s="276">
        <f>IF(R$57=0,0,R$57/ISI_fec!R$57)</f>
        <v>0.67074647248221519</v>
      </c>
      <c r="S150" s="276">
        <f>IF(S$57=0,0,S$57/ISI_fec!S$57)</f>
        <v>0.68028782714972635</v>
      </c>
      <c r="T150" s="276">
        <f>IF(T$57=0,0,T$57/ISI_fec!T$57)</f>
        <v>0.68202566202163439</v>
      </c>
      <c r="U150" s="276">
        <f>IF(U$57=0,0,U$57/ISI_fec!U$57)</f>
        <v>0.68202566202163484</v>
      </c>
      <c r="V150" s="276">
        <f>IF(V$57=0,0,V$57/ISI_fec!V$57)</f>
        <v>0.68202566202163462</v>
      </c>
      <c r="W150" s="276">
        <f>IF(W$57=0,0,W$57/ISI_fec!W$57)</f>
        <v>0.68202566202163462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0.44683411959341013</v>
      </c>
      <c r="C151" s="276">
        <f>IF(C$58=0,0,C$58/ISI_fec!C$58)</f>
        <v>0.44789718662285488</v>
      </c>
      <c r="D151" s="276">
        <f>IF(D$58=0,0,D$58/ISI_fec!D$58)</f>
        <v>0.44789718662285516</v>
      </c>
      <c r="E151" s="276">
        <f>IF(E$58=0,0,E$58/ISI_fec!E$58)</f>
        <v>0.44789718662285488</v>
      </c>
      <c r="F151" s="276">
        <f>IF(F$58=0,0,F$58/ISI_fec!F$58)</f>
        <v>0.45332558328831246</v>
      </c>
      <c r="G151" s="276">
        <f>IF(G$58=0,0,G$58/ISI_fec!G$58)</f>
        <v>0.45332558328831246</v>
      </c>
      <c r="H151" s="276">
        <f>IF(H$58=0,0,H$58/ISI_fec!H$58)</f>
        <v>0.45559888826232392</v>
      </c>
      <c r="I151" s="276">
        <f>IF(I$58=0,0,I$58/ISI_fec!I$58)</f>
        <v>0.45819982511745966</v>
      </c>
      <c r="J151" s="276">
        <f>IF(J$58=0,0,J$58/ISI_fec!J$58)</f>
        <v>0.45819982511745994</v>
      </c>
      <c r="K151" s="276">
        <f>IF(K$58=0,0,K$58/ISI_fec!K$58)</f>
        <v>0.45819982511745988</v>
      </c>
      <c r="L151" s="276">
        <f>IF(L$58=0,0,L$58/ISI_fec!L$58)</f>
        <v>0.45819982511745982</v>
      </c>
      <c r="M151" s="276">
        <f>IF(M$58=0,0,M$58/ISI_fec!M$58)</f>
        <v>0.46259505007689833</v>
      </c>
      <c r="N151" s="276">
        <f>IF(N$58=0,0,N$58/ISI_fec!N$58)</f>
        <v>0.46259505007689822</v>
      </c>
      <c r="O151" s="276">
        <f>IF(O$58=0,0,O$58/ISI_fec!O$58)</f>
        <v>0.46259505007689827</v>
      </c>
      <c r="P151" s="276">
        <f>IF(P$58=0,0,P$58/ISI_fec!P$58)</f>
        <v>0.46259505007689833</v>
      </c>
      <c r="Q151" s="276">
        <f>IF(Q$58=0,0,Q$58/ISI_fec!Q$58)</f>
        <v>0.4625950500768985</v>
      </c>
      <c r="R151" s="276">
        <f>IF(R$58=0,0,R$58/ISI_fec!R$58)</f>
        <v>0.46259505007689844</v>
      </c>
      <c r="S151" s="276">
        <f>IF(S$58=0,0,S$58/ISI_fec!S$58)</f>
        <v>0.47037399109839284</v>
      </c>
      <c r="T151" s="276">
        <f>IF(T$58=0,0,T$58/ISI_fec!T$58)</f>
        <v>0.47037399109839279</v>
      </c>
      <c r="U151" s="276">
        <f>IF(U$58=0,0,U$58/ISI_fec!U$58)</f>
        <v>0.47037399109839284</v>
      </c>
      <c r="V151" s="276">
        <f>IF(V$58=0,0,V$58/ISI_fec!V$58)</f>
        <v>0.47037399109839267</v>
      </c>
      <c r="W151" s="276">
        <f>IF(W$58=0,0,W$58/ISI_fec!W$58)</f>
        <v>0.47037399109839279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0.7173444596488221</v>
      </c>
      <c r="C152" s="277">
        <f>IF(C$59=0,0,C$59/ISI_fec!C$59)</f>
        <v>0.73727379901355872</v>
      </c>
      <c r="D152" s="277">
        <f>IF(D$59=0,0,D$59/ISI_fec!D$59)</f>
        <v>0.69773410782704781</v>
      </c>
      <c r="E152" s="277">
        <f>IF(E$59=0,0,E$59/ISI_fec!E$59)</f>
        <v>0.72864670688599675</v>
      </c>
      <c r="F152" s="277">
        <f>IF(F$59=0,0,F$59/ISI_fec!F$59)</f>
        <v>0.74337596415611573</v>
      </c>
      <c r="G152" s="277">
        <f>IF(G$59=0,0,G$59/ISI_fec!G$59)</f>
        <v>0.73691158103514165</v>
      </c>
      <c r="H152" s="277">
        <f>IF(H$59=0,0,H$59/ISI_fec!H$59)</f>
        <v>0.74145845856630777</v>
      </c>
      <c r="I152" s="277">
        <f>IF(I$59=0,0,I$59/ISI_fec!I$59)</f>
        <v>0.74946173170509633</v>
      </c>
      <c r="J152" s="277">
        <f>IF(J$59=0,0,J$59/ISI_fec!J$59)</f>
        <v>0.74706192008728367</v>
      </c>
      <c r="K152" s="277">
        <f>IF(K$59=0,0,K$59/ISI_fec!K$59)</f>
        <v>0.74395721523744518</v>
      </c>
      <c r="L152" s="277">
        <f>IF(L$59=0,0,L$59/ISI_fec!L$59)</f>
        <v>0.74495483729304024</v>
      </c>
      <c r="M152" s="277">
        <f>IF(M$59=0,0,M$59/ISI_fec!M$59)</f>
        <v>0.7459756979123483</v>
      </c>
      <c r="N152" s="277">
        <f>IF(N$59=0,0,N$59/ISI_fec!N$59)</f>
        <v>0.75335537803120178</v>
      </c>
      <c r="O152" s="277">
        <f>IF(O$59=0,0,O$59/ISI_fec!O$59)</f>
        <v>0.74225171439484117</v>
      </c>
      <c r="P152" s="277">
        <f>IF(P$59=0,0,P$59/ISI_fec!P$59)</f>
        <v>0.74927287784578256</v>
      </c>
      <c r="Q152" s="277">
        <f>IF(Q$59=0,0,Q$59/ISI_fec!Q$59)</f>
        <v>0.75290429347271581</v>
      </c>
      <c r="R152" s="277">
        <f>IF(R$59=0,0,R$59/ISI_fec!R$59)</f>
        <v>0.75427020204877049</v>
      </c>
      <c r="S152" s="277">
        <f>IF(S$59=0,0,S$59/ISI_fec!S$59)</f>
        <v>0.76852527425139405</v>
      </c>
      <c r="T152" s="277">
        <f>IF(T$59=0,0,T$59/ISI_fec!T$59)</f>
        <v>0.76821500607758364</v>
      </c>
      <c r="U152" s="277">
        <f>IF(U$59=0,0,U$59/ISI_fec!U$59)</f>
        <v>0.80243916750073441</v>
      </c>
      <c r="V152" s="277">
        <f>IF(V$59=0,0,V$59/ISI_fec!V$59)</f>
        <v>0.79914559381771855</v>
      </c>
      <c r="W152" s="277">
        <f>IF(W$59=0,0,W$59/ISI_fec!W$59)</f>
        <v>0.81386178895742234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0.40423244006544812</v>
      </c>
      <c r="C153" s="278">
        <f>IF(C$65=0,0,C$65/ISI_fec!C$65)</f>
        <v>0.40419722300366023</v>
      </c>
      <c r="D153" s="278">
        <f>IF(D$65=0,0,D$65/ISI_fec!D$65)</f>
        <v>0.40483114365830458</v>
      </c>
      <c r="E153" s="278">
        <f>IF(E$65=0,0,E$65/ISI_fec!E$65)</f>
        <v>0.40386287125952258</v>
      </c>
      <c r="F153" s="278">
        <f>IF(F$65=0,0,F$65/ISI_fec!F$65)</f>
        <v>0.40876710966428942</v>
      </c>
      <c r="G153" s="278">
        <f>IF(G$65=0,0,G$65/ISI_fec!G$65)</f>
        <v>0.40786651354804493</v>
      </c>
      <c r="H153" s="278">
        <f>IF(H$65=0,0,H$65/ISI_fec!H$65)</f>
        <v>0.41064539406737466</v>
      </c>
      <c r="I153" s="278">
        <f>IF(I$65=0,0,I$65/ISI_fec!I$65)</f>
        <v>0.4145182681724075</v>
      </c>
      <c r="J153" s="278">
        <f>IF(J$65=0,0,J$65/ISI_fec!J$65)</f>
        <v>0.41419540775382652</v>
      </c>
      <c r="K153" s="278">
        <f>IF(K$65=0,0,K$65/ISI_fec!K$65)</f>
        <v>0.41481567585264606</v>
      </c>
      <c r="L153" s="278">
        <f>IF(L$65=0,0,L$65/ISI_fec!L$65)</f>
        <v>0.41595654737950577</v>
      </c>
      <c r="M153" s="278">
        <f>IF(M$65=0,0,M$65/ISI_fec!M$65)</f>
        <v>0.42022127740350179</v>
      </c>
      <c r="N153" s="278">
        <f>IF(N$65=0,0,N$65/ISI_fec!N$65)</f>
        <v>0.41919382605581867</v>
      </c>
      <c r="O153" s="278">
        <f>IF(O$65=0,0,O$65/ISI_fec!O$65)</f>
        <v>0.42021044263873064</v>
      </c>
      <c r="P153" s="278">
        <f>IF(P$65=0,0,P$65/ISI_fec!P$65)</f>
        <v>0.41959408458291059</v>
      </c>
      <c r="Q153" s="278">
        <f>IF(Q$65=0,0,Q$65/ISI_fec!Q$65)</f>
        <v>0.4192663715140108</v>
      </c>
      <c r="R153" s="278">
        <f>IF(R$65=0,0,R$65/ISI_fec!R$65)</f>
        <v>0.42078314618766494</v>
      </c>
      <c r="S153" s="278">
        <f>IF(S$65=0,0,S$65/ISI_fec!S$65)</f>
        <v>0.42778027992653966</v>
      </c>
      <c r="T153" s="278">
        <f>IF(T$65=0,0,T$65/ISI_fec!T$65)</f>
        <v>0.4268970102646561</v>
      </c>
      <c r="U153" s="278">
        <f>IF(U$65=0,0,U$65/ISI_fec!U$65)</f>
        <v>0.42688316184732011</v>
      </c>
      <c r="V153" s="278">
        <f>IF(V$65=0,0,V$65/ISI_fec!V$65)</f>
        <v>0.42665296032764305</v>
      </c>
      <c r="W153" s="278">
        <f>IF(W$65=0,0,W$65/ISI_fec!W$65)</f>
        <v>0.42772708936747761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0.64709232809191286</v>
      </c>
      <c r="C154" s="278">
        <f>IF(C$71=0,0,C$71/ISI_fec!C$71)</f>
        <v>0.64863183120691048</v>
      </c>
      <c r="D154" s="278">
        <f>IF(D$71=0,0,D$71/ISI_fec!D$71)</f>
        <v>0.64863183120691015</v>
      </c>
      <c r="E154" s="278">
        <f>IF(E$71=0,0,E$71/ISI_fec!E$71)</f>
        <v>0.64863183120691048</v>
      </c>
      <c r="F154" s="278">
        <f>IF(F$71=0,0,F$71/ISI_fec!F$71)</f>
        <v>0.65649307922273692</v>
      </c>
      <c r="G154" s="278">
        <f>IF(G$71=0,0,G$71/ISI_fec!G$71)</f>
        <v>0.6564930792227367</v>
      </c>
      <c r="H154" s="278">
        <f>IF(H$71=0,0,H$71/ISI_fec!H$71)</f>
        <v>0.65978521414169666</v>
      </c>
      <c r="I154" s="278">
        <f>IF(I$71=0,0,I$71/ISI_fec!I$71)</f>
        <v>0.66355181613337344</v>
      </c>
      <c r="J154" s="278">
        <f>IF(J$71=0,0,J$71/ISI_fec!J$71)</f>
        <v>0.66355181613337333</v>
      </c>
      <c r="K154" s="278">
        <f>IF(K$71=0,0,K$71/ISI_fec!K$71)</f>
        <v>0.66355181613337366</v>
      </c>
      <c r="L154" s="278">
        <f>IF(L$71=0,0,L$71/ISI_fec!L$71)</f>
        <v>0.66355181613337344</v>
      </c>
      <c r="M154" s="278">
        <f>IF(M$71=0,0,M$71/ISI_fec!M$71)</f>
        <v>0.66991685458226968</v>
      </c>
      <c r="N154" s="278">
        <f>IF(N$71=0,0,N$71/ISI_fec!N$71)</f>
        <v>0.66991685458227002</v>
      </c>
      <c r="O154" s="278">
        <f>IF(O$71=0,0,O$71/ISI_fec!O$71)</f>
        <v>0.66991685458226957</v>
      </c>
      <c r="P154" s="278">
        <f>IF(P$71=0,0,P$71/ISI_fec!P$71)</f>
        <v>0.66991685458226946</v>
      </c>
      <c r="Q154" s="278">
        <f>IF(Q$71=0,0,Q$71/ISI_fec!Q$71)</f>
        <v>0.66991685458226979</v>
      </c>
      <c r="R154" s="278">
        <f>IF(R$71=0,0,R$71/ISI_fec!R$71)</f>
        <v>0.66991685458226979</v>
      </c>
      <c r="S154" s="278">
        <f>IF(S$71=0,0,S$71/ISI_fec!S$71)</f>
        <v>0.68118209336991831</v>
      </c>
      <c r="T154" s="278">
        <f>IF(T$71=0,0,T$71/ISI_fec!T$71)</f>
        <v>0.68118209336991853</v>
      </c>
      <c r="U154" s="278">
        <f>IF(U$71=0,0,U$71/ISI_fec!U$71)</f>
        <v>0.68118209336991853</v>
      </c>
      <c r="V154" s="278">
        <f>IF(V$71=0,0,V$71/ISI_fec!V$71)</f>
        <v>0.68118209336991853</v>
      </c>
      <c r="W154" s="278">
        <f>IF(W$71=0,0,W$71/ISI_fec!W$71)</f>
        <v>0.68118209336991842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0.52577039010522297</v>
      </c>
      <c r="C155" s="278">
        <f>IF(C$72=0,0,C$72/ISI_fec!C$72)</f>
        <v>0.5401523944029184</v>
      </c>
      <c r="D155" s="278">
        <f>IF(D$72=0,0,D$72/ISI_fec!D$72)</f>
        <v>0.51166039118442663</v>
      </c>
      <c r="E155" s="278">
        <f>IF(E$72=0,0,E$72/ISI_fec!E$72)</f>
        <v>0.53393577689052418</v>
      </c>
      <c r="F155" s="278">
        <f>IF(F$72=0,0,F$72/ISI_fec!F$72)</f>
        <v>0.5418838627600876</v>
      </c>
      <c r="G155" s="278">
        <f>IF(G$72=0,0,G$72/ISI_fec!G$72)</f>
        <v>0.53901173310639205</v>
      </c>
      <c r="H155" s="278">
        <f>IF(H$72=0,0,H$72/ISI_fec!H$72)</f>
        <v>0.54332049573564667</v>
      </c>
      <c r="I155" s="278">
        <f>IF(I$72=0,0,I$72/ISI_fec!I$72)</f>
        <v>0.54913915114325917</v>
      </c>
      <c r="J155" s="278">
        <f>IF(J$72=0,0,J$72/ISI_fec!J$72)</f>
        <v>0.54740986499340127</v>
      </c>
      <c r="K155" s="278">
        <f>IF(K$72=0,0,K$72/ISI_fec!K$72)</f>
        <v>0.54517263809760197</v>
      </c>
      <c r="L155" s="278">
        <f>IF(L$72=0,0,L$72/ISI_fec!L$72)</f>
        <v>0.54589151702573435</v>
      </c>
      <c r="M155" s="278">
        <f>IF(M$72=0,0,M$72/ISI_fec!M$72)</f>
        <v>0.54671426597326966</v>
      </c>
      <c r="N155" s="278">
        <f>IF(N$72=0,0,N$72/ISI_fec!N$72)</f>
        <v>0.55203200780149986</v>
      </c>
      <c r="O155" s="278">
        <f>IF(O$72=0,0,O$72/ISI_fec!O$72)</f>
        <v>0.54403079154080836</v>
      </c>
      <c r="P155" s="278">
        <f>IF(P$72=0,0,P$72/ISI_fec!P$72)</f>
        <v>0.54909018896245598</v>
      </c>
      <c r="Q155" s="278">
        <f>IF(Q$72=0,0,Q$72/ISI_fec!Q$72)</f>
        <v>0.55170695967121564</v>
      </c>
      <c r="R155" s="278">
        <f>IF(R$72=0,0,R$72/ISI_fec!R$72)</f>
        <v>0.55269122308798224</v>
      </c>
      <c r="S155" s="278">
        <f>IF(S$72=0,0,S$72/ISI_fec!S$72)</f>
        <v>0.56311751889451167</v>
      </c>
      <c r="T155" s="278">
        <f>IF(T$72=0,0,T$72/ISI_fec!T$72)</f>
        <v>0.56289394198883747</v>
      </c>
      <c r="U155" s="278">
        <f>IF(U$72=0,0,U$72/ISI_fec!U$72)</f>
        <v>0.56190907282450364</v>
      </c>
      <c r="V155" s="278">
        <f>IF(V$72=0,0,V$72/ISI_fec!V$72)</f>
        <v>0.54969331372749985</v>
      </c>
      <c r="W155" s="278">
        <f>IF(W$72=0,0,W$72/ISI_fec!W$72)</f>
        <v>0.54921457155980691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0.48333881645562099</v>
      </c>
      <c r="C156" s="279">
        <f>IF(C$79=0,0,C$79/ISI_fec!C$79)</f>
        <v>0.48833913152962599</v>
      </c>
      <c r="D156" s="279">
        <f>IF(D$79=0,0,D$79/ISI_fec!D$79)</f>
        <v>0.47518755093950449</v>
      </c>
      <c r="E156" s="279">
        <f>IF(E$79=0,0,E$79/ISI_fec!E$79)</f>
        <v>0.4846522945739547</v>
      </c>
      <c r="F156" s="279">
        <f>IF(F$79=0,0,F$79/ISI_fec!F$79)</f>
        <v>0.49365569154736</v>
      </c>
      <c r="G156" s="279">
        <f>IF(G$79=0,0,G$79/ISI_fec!G$79)</f>
        <v>0.49089064086053991</v>
      </c>
      <c r="H156" s="279">
        <f>IF(H$79=0,0,H$79/ISI_fec!H$79)</f>
        <v>0.49510165407297407</v>
      </c>
      <c r="I156" s="279">
        <f>IF(I$79=0,0,I$79/ISI_fec!I$79)</f>
        <v>0.50073832379170935</v>
      </c>
      <c r="J156" s="279">
        <f>IF(J$79=0,0,J$79/ISI_fec!J$79)</f>
        <v>0.49899948806114408</v>
      </c>
      <c r="K156" s="279">
        <f>IF(K$79=0,0,K$79/ISI_fec!K$79)</f>
        <v>0.49882399878100103</v>
      </c>
      <c r="L156" s="279">
        <f>IF(L$79=0,0,L$79/ISI_fec!L$79)</f>
        <v>0.4995045651654576</v>
      </c>
      <c r="M156" s="279">
        <f>IF(M$79=0,0,M$79/ISI_fec!M$79)</f>
        <v>0.50194904109072536</v>
      </c>
      <c r="N156" s="279">
        <f>IF(N$79=0,0,N$79/ISI_fec!N$79)</f>
        <v>0.50430348400388003</v>
      </c>
      <c r="O156" s="279">
        <f>IF(O$79=0,0,O$79/ISI_fec!O$79)</f>
        <v>0.50051045559203133</v>
      </c>
      <c r="P156" s="279">
        <f>IF(P$79=0,0,P$79/ISI_fec!P$79)</f>
        <v>0.50269909420903602</v>
      </c>
      <c r="Q156" s="279">
        <f>IF(Q$79=0,0,Q$79/ISI_fec!Q$79)</f>
        <v>0.50342529567115724</v>
      </c>
      <c r="R156" s="279">
        <f>IF(R$79=0,0,R$79/ISI_fec!R$79)</f>
        <v>0.50549077598808378</v>
      </c>
      <c r="S156" s="279">
        <f>IF(S$79=0,0,S$79/ISI_fec!S$79)</f>
        <v>0.51443251776756682</v>
      </c>
      <c r="T156" s="279">
        <f>IF(T$79=0,0,T$79/ISI_fec!T$79)</f>
        <v>0.51242154068183965</v>
      </c>
      <c r="U156" s="279">
        <f>IF(U$79=0,0,U$79/ISI_fec!U$79)</f>
        <v>0.51266430811594743</v>
      </c>
      <c r="V156" s="279">
        <f>IF(V$79=0,0,V$79/ISI_fec!V$79)</f>
        <v>0.50511006960281846</v>
      </c>
      <c r="W156" s="279">
        <f>IF(W$79=0,0,W$79/ISI_fec!W$79)</f>
        <v>0.50534619390504854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SK: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6859.2167075120715</v>
      </c>
      <c r="C5" s="225">
        <f t="shared" si="0"/>
        <v>6884.3465459728923</v>
      </c>
      <c r="D5" s="225">
        <f t="shared" si="0"/>
        <v>8223.8995329700301</v>
      </c>
      <c r="E5" s="225">
        <f t="shared" si="0"/>
        <v>8379.7496737443835</v>
      </c>
      <c r="F5" s="225">
        <f t="shared" si="0"/>
        <v>8699.708242245968</v>
      </c>
      <c r="G5" s="225">
        <f t="shared" si="0"/>
        <v>8162.3321569587042</v>
      </c>
      <c r="H5" s="225">
        <f t="shared" si="0"/>
        <v>9219.3212882944026</v>
      </c>
      <c r="I5" s="225">
        <f t="shared" si="0"/>
        <v>8856.1458812160508</v>
      </c>
      <c r="J5" s="225">
        <f t="shared" si="0"/>
        <v>8306.6044527338399</v>
      </c>
      <c r="K5" s="225">
        <f t="shared" si="0"/>
        <v>7014.3761511515131</v>
      </c>
      <c r="L5" s="225">
        <f t="shared" si="0"/>
        <v>8300.7251409849741</v>
      </c>
      <c r="M5" s="225">
        <f t="shared" si="0"/>
        <v>7594.0958488068718</v>
      </c>
      <c r="N5" s="225">
        <f t="shared" si="0"/>
        <v>8001.8328602353376</v>
      </c>
      <c r="O5" s="225">
        <f t="shared" si="0"/>
        <v>7902.743000412871</v>
      </c>
      <c r="P5" s="225">
        <f t="shared" si="0"/>
        <v>8427.6772450787666</v>
      </c>
      <c r="Q5" s="225">
        <f t="shared" si="0"/>
        <v>8096.8836076316557</v>
      </c>
      <c r="R5" s="225">
        <f t="shared" si="0"/>
        <v>8494.8020358846061</v>
      </c>
      <c r="S5" s="225">
        <f t="shared" si="0"/>
        <v>8826.3331669852414</v>
      </c>
      <c r="T5" s="225">
        <f t="shared" si="0"/>
        <v>8732.7245764656327</v>
      </c>
      <c r="U5" s="225">
        <f t="shared" si="0"/>
        <v>7103.1521223307691</v>
      </c>
      <c r="V5" s="225">
        <f t="shared" si="0"/>
        <v>6313.3319285035795</v>
      </c>
      <c r="W5" s="225">
        <f t="shared" si="0"/>
        <v>8456.8018182047417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1.437688041217585</v>
      </c>
      <c r="C10" s="262">
        <v>1.158582627402627</v>
      </c>
      <c r="D10" s="262">
        <v>1.828634423618394</v>
      </c>
      <c r="E10" s="262">
        <v>1.4271848252808379</v>
      </c>
      <c r="F10" s="262">
        <v>1.327133821031419</v>
      </c>
      <c r="G10" s="262">
        <v>1.350933672462487</v>
      </c>
      <c r="H10" s="262">
        <v>1.488773021456133</v>
      </c>
      <c r="I10" s="262">
        <v>1.4384512066041319</v>
      </c>
      <c r="J10" s="262">
        <v>1.333959293738602</v>
      </c>
      <c r="K10" s="262">
        <v>1.1807741003631991</v>
      </c>
      <c r="L10" s="262">
        <v>1.3839397291716771</v>
      </c>
      <c r="M10" s="262">
        <v>1.53898041501405</v>
      </c>
      <c r="N10" s="262">
        <v>1.453869981429377</v>
      </c>
      <c r="O10" s="262">
        <v>1.7792115071111509</v>
      </c>
      <c r="P10" s="262">
        <v>1.54972801497546</v>
      </c>
      <c r="Q10" s="262">
        <v>1.3578993898751051</v>
      </c>
      <c r="R10" s="262">
        <v>1.313036698706203</v>
      </c>
      <c r="S10" s="262">
        <v>1.414394056973505</v>
      </c>
      <c r="T10" s="262">
        <v>1.431486994193961</v>
      </c>
      <c r="U10" s="262">
        <v>1.115944568357123</v>
      </c>
      <c r="V10" s="262">
        <v>1.1195709835138301</v>
      </c>
      <c r="W10" s="262">
        <v>1.210558940468039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1.337061096279883E-2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1.437688041217585</v>
      </c>
      <c r="C12" s="228">
        <v>1.158582627402627</v>
      </c>
      <c r="D12" s="228">
        <v>1.828634423618394</v>
      </c>
      <c r="E12" s="228">
        <v>1.4271848252808379</v>
      </c>
      <c r="F12" s="228">
        <v>1.327133821031419</v>
      </c>
      <c r="G12" s="228">
        <v>1.350933672462487</v>
      </c>
      <c r="H12" s="228">
        <v>1.488773021456133</v>
      </c>
      <c r="I12" s="228">
        <v>1.4384512066041319</v>
      </c>
      <c r="J12" s="228">
        <v>1.333959293738602</v>
      </c>
      <c r="K12" s="228">
        <v>1.1807741003631991</v>
      </c>
      <c r="L12" s="228">
        <v>1.3839397291716771</v>
      </c>
      <c r="M12" s="228">
        <v>1.53898041501405</v>
      </c>
      <c r="N12" s="228">
        <v>1.453869981429377</v>
      </c>
      <c r="O12" s="228">
        <v>1.7792115071111509</v>
      </c>
      <c r="P12" s="228">
        <v>1.54972801497546</v>
      </c>
      <c r="Q12" s="228">
        <v>1.3578993898751051</v>
      </c>
      <c r="R12" s="228">
        <v>1.313036698706203</v>
      </c>
      <c r="S12" s="228">
        <v>1.414394056973505</v>
      </c>
      <c r="T12" s="228">
        <v>1.431486994193961</v>
      </c>
      <c r="U12" s="228">
        <v>1.1025739573943241</v>
      </c>
      <c r="V12" s="228">
        <v>1.1195709835138301</v>
      </c>
      <c r="W12" s="228">
        <v>1.210558940468039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997.22136186471039</v>
      </c>
      <c r="C16" s="263">
        <v>992.26650205589408</v>
      </c>
      <c r="D16" s="263">
        <v>1129.3072561323929</v>
      </c>
      <c r="E16" s="263">
        <v>1238.2122567209881</v>
      </c>
      <c r="F16" s="263">
        <v>1216.7532524118119</v>
      </c>
      <c r="G16" s="263">
        <v>1229.0468987912041</v>
      </c>
      <c r="H16" s="263">
        <v>1382.784462115686</v>
      </c>
      <c r="I16" s="263">
        <v>1325.515415175694</v>
      </c>
      <c r="J16" s="263">
        <v>1199.994137839403</v>
      </c>
      <c r="K16" s="263">
        <v>1037.222750332623</v>
      </c>
      <c r="L16" s="263">
        <v>1211.132713017568</v>
      </c>
      <c r="M16" s="263">
        <v>1175.279091756802</v>
      </c>
      <c r="N16" s="263">
        <v>1156.142803843881</v>
      </c>
      <c r="O16" s="263">
        <v>1177.7164066689991</v>
      </c>
      <c r="P16" s="263">
        <v>1255.183876772842</v>
      </c>
      <c r="Q16" s="263">
        <v>1162.184234675487</v>
      </c>
      <c r="R16" s="263">
        <v>1194.0964005955771</v>
      </c>
      <c r="S16" s="263">
        <v>1271.004671319575</v>
      </c>
      <c r="T16" s="263">
        <v>1297.9063044369459</v>
      </c>
      <c r="U16" s="263">
        <v>991.32018357464881</v>
      </c>
      <c r="V16" s="263">
        <v>893.73098320244674</v>
      </c>
      <c r="W16" s="263">
        <v>1220.19445632816</v>
      </c>
      <c r="DA16" s="70" t="s">
        <v>355</v>
      </c>
    </row>
    <row r="17" spans="1:105" ht="12" customHeight="1" x14ac:dyDescent="0.25">
      <c r="A17" s="18" t="s">
        <v>30</v>
      </c>
      <c r="B17" s="232">
        <v>295.78172033669392</v>
      </c>
      <c r="C17" s="232">
        <v>312.6039992023899</v>
      </c>
      <c r="D17" s="232">
        <v>343.27664743742127</v>
      </c>
      <c r="E17" s="232">
        <v>375.5086749814858</v>
      </c>
      <c r="F17" s="232">
        <v>364.077179290049</v>
      </c>
      <c r="G17" s="232">
        <v>389.66490029541501</v>
      </c>
      <c r="H17" s="232">
        <v>401.97821949579361</v>
      </c>
      <c r="I17" s="232">
        <v>349.22400253624249</v>
      </c>
      <c r="J17" s="232">
        <v>329.70185145115579</v>
      </c>
      <c r="K17" s="232">
        <v>271.64769755016289</v>
      </c>
      <c r="L17" s="232">
        <v>281.28084815599323</v>
      </c>
      <c r="M17" s="232">
        <v>283.99984884512281</v>
      </c>
      <c r="N17" s="232">
        <v>309.59435305510181</v>
      </c>
      <c r="O17" s="232">
        <v>308.99121317146307</v>
      </c>
      <c r="P17" s="232">
        <v>310.06847146682071</v>
      </c>
      <c r="Q17" s="232">
        <v>297.73453472894579</v>
      </c>
      <c r="R17" s="232">
        <v>251.55203664335221</v>
      </c>
      <c r="S17" s="232">
        <v>268.6565995286802</v>
      </c>
      <c r="T17" s="232">
        <v>298.33653698461239</v>
      </c>
      <c r="U17" s="232">
        <v>246.07649287175209</v>
      </c>
      <c r="V17" s="232">
        <v>226.94236419062861</v>
      </c>
      <c r="W17" s="232">
        <v>246.51490032705439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1.6026732389237499</v>
      </c>
      <c r="G18" s="232">
        <v>0.48647235603744582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0.2484308503270036</v>
      </c>
      <c r="DA18" s="71" t="s">
        <v>357</v>
      </c>
    </row>
    <row r="19" spans="1:105" ht="12" customHeight="1" x14ac:dyDescent="0.25">
      <c r="A19" s="18" t="s">
        <v>162</v>
      </c>
      <c r="B19" s="232">
        <v>26.43062238260994</v>
      </c>
      <c r="C19" s="232">
        <v>21.843611670294251</v>
      </c>
      <c r="D19" s="232">
        <v>29.022688345251389</v>
      </c>
      <c r="E19" s="232">
        <v>23.186037890688951</v>
      </c>
      <c r="F19" s="232">
        <v>22.744642193844079</v>
      </c>
      <c r="G19" s="232">
        <v>20.82081427339352</v>
      </c>
      <c r="H19" s="232">
        <v>23.829208252051409</v>
      </c>
      <c r="I19" s="232">
        <v>25.16674966959452</v>
      </c>
      <c r="J19" s="232">
        <v>22.681244296552109</v>
      </c>
      <c r="K19" s="232">
        <v>18.707392999148428</v>
      </c>
      <c r="L19" s="232">
        <v>24.048923522851151</v>
      </c>
      <c r="M19" s="232">
        <v>28.927234227213241</v>
      </c>
      <c r="N19" s="232">
        <v>29.163750059609281</v>
      </c>
      <c r="O19" s="232">
        <v>38.717897439593223</v>
      </c>
      <c r="P19" s="232">
        <v>28.95339895617791</v>
      </c>
      <c r="Q19" s="232">
        <v>23.497601351832071</v>
      </c>
      <c r="R19" s="232">
        <v>22.25723609763552</v>
      </c>
      <c r="S19" s="232">
        <v>26.65825244637066</v>
      </c>
      <c r="T19" s="232">
        <v>25.157988077806142</v>
      </c>
      <c r="U19" s="232">
        <v>23.774784800216779</v>
      </c>
      <c r="V19" s="232">
        <v>23.129575099085748</v>
      </c>
      <c r="W19" s="232">
        <v>22.31691817528996</v>
      </c>
      <c r="DA19" s="71" t="s">
        <v>358</v>
      </c>
    </row>
    <row r="20" spans="1:105" ht="12" customHeight="1" x14ac:dyDescent="0.25">
      <c r="A20" s="18" t="s">
        <v>36</v>
      </c>
      <c r="B20" s="232">
        <v>675.00901914540646</v>
      </c>
      <c r="C20" s="232">
        <v>657.81889118320987</v>
      </c>
      <c r="D20" s="232">
        <v>757.00792034972073</v>
      </c>
      <c r="E20" s="232">
        <v>839.51754384881281</v>
      </c>
      <c r="F20" s="232">
        <v>828.32875768899544</v>
      </c>
      <c r="G20" s="232">
        <v>818.07471186635769</v>
      </c>
      <c r="H20" s="232">
        <v>956.9770343678415</v>
      </c>
      <c r="I20" s="232">
        <v>951.12466296985656</v>
      </c>
      <c r="J20" s="232">
        <v>847.61104209169525</v>
      </c>
      <c r="K20" s="232">
        <v>746.86765978331186</v>
      </c>
      <c r="L20" s="232">
        <v>905.80294133872405</v>
      </c>
      <c r="M20" s="232">
        <v>862.35200868446589</v>
      </c>
      <c r="N20" s="232">
        <v>817.38470072916971</v>
      </c>
      <c r="O20" s="232">
        <v>830.00729605794254</v>
      </c>
      <c r="P20" s="232">
        <v>916.16200634984341</v>
      </c>
      <c r="Q20" s="232">
        <v>840.95209859470958</v>
      </c>
      <c r="R20" s="232">
        <v>920.28712785458879</v>
      </c>
      <c r="S20" s="232">
        <v>975.68981934452415</v>
      </c>
      <c r="T20" s="232">
        <v>974.4117793745271</v>
      </c>
      <c r="U20" s="232">
        <v>721.46890590267992</v>
      </c>
      <c r="V20" s="232">
        <v>643.65904391273239</v>
      </c>
      <c r="W20" s="232">
        <v>951.1142069754884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1845.949065695936</v>
      </c>
      <c r="C22" s="263">
        <v>1926.7425718884961</v>
      </c>
      <c r="D22" s="263">
        <v>2031.680003285732</v>
      </c>
      <c r="E22" s="263">
        <v>2313.4455696269069</v>
      </c>
      <c r="F22" s="263">
        <v>2307.4056727367679</v>
      </c>
      <c r="G22" s="263">
        <v>2279.6850916620479</v>
      </c>
      <c r="H22" s="263">
        <v>2573.5962960363149</v>
      </c>
      <c r="I22" s="263">
        <v>2507.414462835251</v>
      </c>
      <c r="J22" s="263">
        <v>2320.608455043458</v>
      </c>
      <c r="K22" s="263">
        <v>1914.5021007608659</v>
      </c>
      <c r="L22" s="263">
        <v>2262.3885721475481</v>
      </c>
      <c r="M22" s="263">
        <v>2189.968493736666</v>
      </c>
      <c r="N22" s="263">
        <v>2199.3387932991041</v>
      </c>
      <c r="O22" s="263">
        <v>2207.945113973869</v>
      </c>
      <c r="P22" s="263">
        <v>2340.1961230714401</v>
      </c>
      <c r="Q22" s="263">
        <v>2167.4135238402869</v>
      </c>
      <c r="R22" s="263">
        <v>2228.116802605698</v>
      </c>
      <c r="S22" s="263">
        <v>2398.1441462791349</v>
      </c>
      <c r="T22" s="263">
        <v>2424.5413584672428</v>
      </c>
      <c r="U22" s="263">
        <v>1882.132194348301</v>
      </c>
      <c r="V22" s="263">
        <v>1635.1243220158769</v>
      </c>
      <c r="W22" s="263">
        <v>2191.653278974265</v>
      </c>
      <c r="DA22" s="70" t="s">
        <v>361</v>
      </c>
    </row>
    <row r="23" spans="1:105" ht="12" customHeight="1" x14ac:dyDescent="0.25">
      <c r="A23" s="18" t="s">
        <v>30</v>
      </c>
      <c r="B23" s="232">
        <v>519.11395991519919</v>
      </c>
      <c r="C23" s="232">
        <v>532.23054008109955</v>
      </c>
      <c r="D23" s="232">
        <v>546.6068813056736</v>
      </c>
      <c r="E23" s="232">
        <v>632.10659237939444</v>
      </c>
      <c r="F23" s="232">
        <v>615.55841254476024</v>
      </c>
      <c r="G23" s="232">
        <v>664.40256423628057</v>
      </c>
      <c r="H23" s="232">
        <v>681.20198935580038</v>
      </c>
      <c r="I23" s="232">
        <v>590.99308080551953</v>
      </c>
      <c r="J23" s="232">
        <v>500.18161318141449</v>
      </c>
      <c r="K23" s="232">
        <v>472.73373089047072</v>
      </c>
      <c r="L23" s="232">
        <v>486.6827604335607</v>
      </c>
      <c r="M23" s="232">
        <v>500.88313374611391</v>
      </c>
      <c r="N23" s="232">
        <v>550.11807936535206</v>
      </c>
      <c r="O23" s="232">
        <v>556.63501950458658</v>
      </c>
      <c r="P23" s="232">
        <v>554.28557558015564</v>
      </c>
      <c r="Q23" s="232">
        <v>527.75320315321676</v>
      </c>
      <c r="R23" s="232">
        <v>437.08306628175637</v>
      </c>
      <c r="S23" s="232">
        <v>476.2635449576685</v>
      </c>
      <c r="T23" s="232">
        <v>531.85275176350876</v>
      </c>
      <c r="U23" s="232">
        <v>435.44708401266479</v>
      </c>
      <c r="V23" s="232">
        <v>388.76946314070841</v>
      </c>
      <c r="W23" s="232">
        <v>419.81158630657291</v>
      </c>
      <c r="DA23" s="71" t="s">
        <v>362</v>
      </c>
    </row>
    <row r="24" spans="1:105" ht="12" customHeight="1" x14ac:dyDescent="0.25">
      <c r="A24" s="18" t="s">
        <v>40</v>
      </c>
      <c r="B24" s="232">
        <v>95.768123207866168</v>
      </c>
      <c r="C24" s="232">
        <v>237.3382851836617</v>
      </c>
      <c r="D24" s="232">
        <v>233.45946623936771</v>
      </c>
      <c r="E24" s="232">
        <v>229.12053964752499</v>
      </c>
      <c r="F24" s="232">
        <v>250.19708313550251</v>
      </c>
      <c r="G24" s="232">
        <v>184.0847168157315</v>
      </c>
      <c r="H24" s="232">
        <v>230.2963838544984</v>
      </c>
      <c r="I24" s="232">
        <v>264.2397864651976</v>
      </c>
      <c r="J24" s="232">
        <v>500.13034419586711</v>
      </c>
      <c r="K24" s="232">
        <v>109.4796950816465</v>
      </c>
      <c r="L24" s="232">
        <v>166.84095172837689</v>
      </c>
      <c r="M24" s="232">
        <v>117.15938169215789</v>
      </c>
      <c r="N24" s="232">
        <v>144.9891178401638</v>
      </c>
      <c r="O24" s="232">
        <v>86.337226589406029</v>
      </c>
      <c r="P24" s="232">
        <v>96.400375942684377</v>
      </c>
      <c r="Q24" s="232">
        <v>107.3688163543319</v>
      </c>
      <c r="R24" s="232">
        <v>153.32017931977751</v>
      </c>
      <c r="S24" s="232">
        <v>144.95851271424971</v>
      </c>
      <c r="T24" s="232">
        <v>110.7280839583951</v>
      </c>
      <c r="U24" s="232">
        <v>127.9317901453167</v>
      </c>
      <c r="V24" s="232">
        <v>104.09543822415429</v>
      </c>
      <c r="W24" s="232">
        <v>113.678399427429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2.7096974237814782</v>
      </c>
      <c r="G25" s="232">
        <v>0.82946521623145242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0.42307442359428138</v>
      </c>
      <c r="DA25" s="71" t="s">
        <v>364</v>
      </c>
    </row>
    <row r="26" spans="1:105" ht="12" customHeight="1" x14ac:dyDescent="0.25">
      <c r="A26" s="18" t="s">
        <v>162</v>
      </c>
      <c r="B26" s="232">
        <v>46.387265015706959</v>
      </c>
      <c r="C26" s="232">
        <v>37.190302319438914</v>
      </c>
      <c r="D26" s="232">
        <v>46.213458683921537</v>
      </c>
      <c r="E26" s="232">
        <v>39.029850382512542</v>
      </c>
      <c r="F26" s="232">
        <v>38.45518653501582</v>
      </c>
      <c r="G26" s="232">
        <v>35.500765868936483</v>
      </c>
      <c r="H26" s="232">
        <v>40.381551235367233</v>
      </c>
      <c r="I26" s="232">
        <v>42.589784244716647</v>
      </c>
      <c r="J26" s="232">
        <v>34.409092066902993</v>
      </c>
      <c r="K26" s="232">
        <v>32.555459764530603</v>
      </c>
      <c r="L26" s="232">
        <v>41.610356916535842</v>
      </c>
      <c r="M26" s="232">
        <v>51.018209302766117</v>
      </c>
      <c r="N26" s="232">
        <v>51.821055557263357</v>
      </c>
      <c r="O26" s="232">
        <v>69.748707010982983</v>
      </c>
      <c r="P26" s="232">
        <v>51.757766049245802</v>
      </c>
      <c r="Q26" s="232">
        <v>41.65097740890689</v>
      </c>
      <c r="R26" s="232">
        <v>38.672956618928723</v>
      </c>
      <c r="S26" s="232">
        <v>47.258670863693162</v>
      </c>
      <c r="T26" s="232">
        <v>44.849837446175357</v>
      </c>
      <c r="U26" s="232">
        <v>42.070904837214677</v>
      </c>
      <c r="V26" s="232">
        <v>39.62271445445522</v>
      </c>
      <c r="W26" s="232">
        <v>38.005413904849703</v>
      </c>
      <c r="DA26" s="71" t="s">
        <v>365</v>
      </c>
    </row>
    <row r="27" spans="1:105" ht="12" customHeight="1" x14ac:dyDescent="0.25">
      <c r="A27" s="18" t="s">
        <v>36</v>
      </c>
      <c r="B27" s="232">
        <v>1184.679717557163</v>
      </c>
      <c r="C27" s="232">
        <v>1119.983444304296</v>
      </c>
      <c r="D27" s="232">
        <v>1205.400197056769</v>
      </c>
      <c r="E27" s="232">
        <v>1413.1885872174751</v>
      </c>
      <c r="F27" s="232">
        <v>1400.4852930977081</v>
      </c>
      <c r="G27" s="232">
        <v>1394.867579524868</v>
      </c>
      <c r="H27" s="232">
        <v>1621.716371590649</v>
      </c>
      <c r="I27" s="232">
        <v>1609.591811319817</v>
      </c>
      <c r="J27" s="232">
        <v>1285.887405599274</v>
      </c>
      <c r="K27" s="232">
        <v>1299.733215024218</v>
      </c>
      <c r="L27" s="232">
        <v>1567.2545030690751</v>
      </c>
      <c r="M27" s="232">
        <v>1520.907768995628</v>
      </c>
      <c r="N27" s="232">
        <v>1452.4105405363241</v>
      </c>
      <c r="O27" s="232">
        <v>1495.224160868893</v>
      </c>
      <c r="P27" s="232">
        <v>1637.7524054993539</v>
      </c>
      <c r="Q27" s="232">
        <v>1490.6405269238321</v>
      </c>
      <c r="R27" s="232">
        <v>1599.0406003852349</v>
      </c>
      <c r="S27" s="232">
        <v>1729.663417743524</v>
      </c>
      <c r="T27" s="232">
        <v>1737.1106852991641</v>
      </c>
      <c r="U27" s="232">
        <v>1276.682415353104</v>
      </c>
      <c r="V27" s="232">
        <v>1102.6367061965591</v>
      </c>
      <c r="W27" s="232">
        <v>1619.7348049118191</v>
      </c>
      <c r="DA27" s="71" t="s">
        <v>366</v>
      </c>
    </row>
    <row r="28" spans="1:105" ht="12" customHeight="1" x14ac:dyDescent="0.25">
      <c r="A28" s="57" t="s">
        <v>181</v>
      </c>
      <c r="B28" s="263">
        <v>205.38400588822651</v>
      </c>
      <c r="C28" s="263">
        <v>165.51180391466099</v>
      </c>
      <c r="D28" s="263">
        <v>261.23348908834208</v>
      </c>
      <c r="E28" s="263">
        <v>203.88354646869109</v>
      </c>
      <c r="F28" s="263">
        <v>199.27613782328169</v>
      </c>
      <c r="G28" s="263">
        <v>196.19227238577849</v>
      </c>
      <c r="H28" s="263">
        <v>212.68186020801889</v>
      </c>
      <c r="I28" s="263">
        <v>205.49302951487601</v>
      </c>
      <c r="J28" s="263">
        <v>190.56561339122891</v>
      </c>
      <c r="K28" s="263">
        <v>168.68201433759981</v>
      </c>
      <c r="L28" s="263">
        <v>197.70567559595381</v>
      </c>
      <c r="M28" s="263">
        <v>219.85434500200711</v>
      </c>
      <c r="N28" s="263">
        <v>207.69571163276811</v>
      </c>
      <c r="O28" s="263">
        <v>254.17307244445021</v>
      </c>
      <c r="P28" s="263">
        <v>221.3897164250657</v>
      </c>
      <c r="Q28" s="263">
        <v>193.9856271250151</v>
      </c>
      <c r="R28" s="263">
        <v>187.57667124374319</v>
      </c>
      <c r="S28" s="263">
        <v>202.0562938533578</v>
      </c>
      <c r="T28" s="263">
        <v>204.4981420277087</v>
      </c>
      <c r="U28" s="263">
        <v>177.03582238278449</v>
      </c>
      <c r="V28" s="263">
        <v>183.4408610371338</v>
      </c>
      <c r="W28" s="263">
        <v>209.89050655641881</v>
      </c>
      <c r="DA28" s="70" t="s">
        <v>367</v>
      </c>
    </row>
    <row r="29" spans="1:105" ht="12" customHeight="1" x14ac:dyDescent="0.25">
      <c r="A29" s="60" t="s">
        <v>183</v>
      </c>
      <c r="B29" s="264">
        <v>205.38400588822651</v>
      </c>
      <c r="C29" s="264">
        <v>165.51180391466099</v>
      </c>
      <c r="D29" s="264">
        <v>261.23348908834208</v>
      </c>
      <c r="E29" s="264">
        <v>203.88354646869109</v>
      </c>
      <c r="F29" s="264">
        <v>199.27613782328169</v>
      </c>
      <c r="G29" s="264">
        <v>196.19227238577849</v>
      </c>
      <c r="H29" s="264">
        <v>212.68186020801889</v>
      </c>
      <c r="I29" s="264">
        <v>205.49302951487601</v>
      </c>
      <c r="J29" s="264">
        <v>190.56561339122891</v>
      </c>
      <c r="K29" s="264">
        <v>168.68201433759981</v>
      </c>
      <c r="L29" s="264">
        <v>197.70567559595381</v>
      </c>
      <c r="M29" s="264">
        <v>219.85434500200711</v>
      </c>
      <c r="N29" s="264">
        <v>207.69571163276811</v>
      </c>
      <c r="O29" s="264">
        <v>254.17307244445021</v>
      </c>
      <c r="P29" s="264">
        <v>221.3897164250657</v>
      </c>
      <c r="Q29" s="264">
        <v>193.9856271250151</v>
      </c>
      <c r="R29" s="264">
        <v>187.57667124374319</v>
      </c>
      <c r="S29" s="264">
        <v>202.0562938533578</v>
      </c>
      <c r="T29" s="264">
        <v>204.4981420277087</v>
      </c>
      <c r="U29" s="264">
        <v>177.03582238278449</v>
      </c>
      <c r="V29" s="264">
        <v>183.4408610371338</v>
      </c>
      <c r="W29" s="264">
        <v>209.89050655641881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2.1211421917166908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13.11744344576177</v>
      </c>
      <c r="G32" s="232">
        <v>4.4793182090120904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2.310767582641057</v>
      </c>
      <c r="DA32" s="71" t="s">
        <v>371</v>
      </c>
    </row>
    <row r="33" spans="1:105" ht="12" customHeight="1" x14ac:dyDescent="0.25">
      <c r="A33" s="59" t="s">
        <v>162</v>
      </c>
      <c r="B33" s="232">
        <v>205.38400588822651</v>
      </c>
      <c r="C33" s="232">
        <v>165.51180391466099</v>
      </c>
      <c r="D33" s="232">
        <v>261.23348908834208</v>
      </c>
      <c r="E33" s="232">
        <v>203.88354646869109</v>
      </c>
      <c r="F33" s="232">
        <v>186.15869437751999</v>
      </c>
      <c r="G33" s="232">
        <v>191.7129541767664</v>
      </c>
      <c r="H33" s="232">
        <v>212.68186020801889</v>
      </c>
      <c r="I33" s="232">
        <v>205.49302951487601</v>
      </c>
      <c r="J33" s="232">
        <v>190.56561339122891</v>
      </c>
      <c r="K33" s="232">
        <v>168.68201433759981</v>
      </c>
      <c r="L33" s="232">
        <v>197.70567559595381</v>
      </c>
      <c r="M33" s="232">
        <v>219.85434500200711</v>
      </c>
      <c r="N33" s="232">
        <v>207.69571163276811</v>
      </c>
      <c r="O33" s="232">
        <v>254.17307244445021</v>
      </c>
      <c r="P33" s="232">
        <v>221.3897164250657</v>
      </c>
      <c r="Q33" s="232">
        <v>193.9856271250151</v>
      </c>
      <c r="R33" s="232">
        <v>187.57667124374319</v>
      </c>
      <c r="S33" s="232">
        <v>202.0562938533578</v>
      </c>
      <c r="T33" s="232">
        <v>204.4981420277087</v>
      </c>
      <c r="U33" s="232">
        <v>174.91468019106779</v>
      </c>
      <c r="V33" s="232">
        <v>183.4408610371338</v>
      </c>
      <c r="W33" s="232">
        <v>207.57973897377781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298.02148448103122</v>
      </c>
      <c r="C35" s="263">
        <f t="shared" si="1"/>
        <v>273.71582732360957</v>
      </c>
      <c r="D35" s="263">
        <f t="shared" si="1"/>
        <v>337.66879848645101</v>
      </c>
      <c r="E35" s="263">
        <f t="shared" si="1"/>
        <v>337.00092234029859</v>
      </c>
      <c r="F35" s="263">
        <f t="shared" si="1"/>
        <v>334.82397697966326</v>
      </c>
      <c r="G35" s="263">
        <f t="shared" si="1"/>
        <v>341.01470320975801</v>
      </c>
      <c r="H35" s="263">
        <f t="shared" si="1"/>
        <v>388.13126645250543</v>
      </c>
      <c r="I35" s="263">
        <f t="shared" si="1"/>
        <v>374.10379511131498</v>
      </c>
      <c r="J35" s="263">
        <f t="shared" si="1"/>
        <v>338.89599712309752</v>
      </c>
      <c r="K35" s="263">
        <f t="shared" si="1"/>
        <v>291.76982033791893</v>
      </c>
      <c r="L35" s="263">
        <f t="shared" si="1"/>
        <v>338.2520818864981</v>
      </c>
      <c r="M35" s="263">
        <f t="shared" si="1"/>
        <v>336.49820068319781</v>
      </c>
      <c r="N35" s="263">
        <f t="shared" si="1"/>
        <v>332.51897649511272</v>
      </c>
      <c r="O35" s="263">
        <f t="shared" si="1"/>
        <v>350.2365791800994</v>
      </c>
      <c r="P35" s="263">
        <f t="shared" si="1"/>
        <v>354.47206255890376</v>
      </c>
      <c r="Q35" s="263">
        <f t="shared" si="1"/>
        <v>322.06360767887713</v>
      </c>
      <c r="R35" s="263">
        <f t="shared" si="1"/>
        <v>328.39497110414203</v>
      </c>
      <c r="S35" s="263">
        <f t="shared" si="1"/>
        <v>351.21368046987794</v>
      </c>
      <c r="T35" s="263">
        <f t="shared" si="1"/>
        <v>348.37345001907909</v>
      </c>
      <c r="U35" s="263">
        <f t="shared" si="1"/>
        <v>273.61436178262693</v>
      </c>
      <c r="V35" s="263">
        <f t="shared" si="1"/>
        <v>247.62654027080839</v>
      </c>
      <c r="W35" s="263">
        <f t="shared" si="1"/>
        <v>317.91691795141276</v>
      </c>
      <c r="DA35" s="70"/>
    </row>
    <row r="36" spans="1:105" ht="12" customHeight="1" x14ac:dyDescent="0.25">
      <c r="A36" s="60" t="s">
        <v>192</v>
      </c>
      <c r="B36" s="264">
        <v>74.759778143314449</v>
      </c>
      <c r="C36" s="264">
        <v>60.24629662493664</v>
      </c>
      <c r="D36" s="264">
        <v>95.088990028156516</v>
      </c>
      <c r="E36" s="264">
        <v>74.213610914603564</v>
      </c>
      <c r="F36" s="264">
        <v>69.010958693633754</v>
      </c>
      <c r="G36" s="264">
        <v>70.248550968049315</v>
      </c>
      <c r="H36" s="264">
        <v>77.416197115718916</v>
      </c>
      <c r="I36" s="264">
        <v>74.799462743414878</v>
      </c>
      <c r="J36" s="264">
        <v>69.365883274407338</v>
      </c>
      <c r="K36" s="264">
        <v>61.400253218886327</v>
      </c>
      <c r="L36" s="264">
        <v>71.964865916927195</v>
      </c>
      <c r="M36" s="264">
        <v>80.026981580730592</v>
      </c>
      <c r="N36" s="264">
        <v>75.601239034327619</v>
      </c>
      <c r="O36" s="264">
        <v>92.518998369779894</v>
      </c>
      <c r="P36" s="264">
        <v>80.585856778723922</v>
      </c>
      <c r="Q36" s="264">
        <v>70.610768273505514</v>
      </c>
      <c r="R36" s="264">
        <v>68.277908332722532</v>
      </c>
      <c r="S36" s="264">
        <v>73.548490962622225</v>
      </c>
      <c r="T36" s="264">
        <v>74.43732369808599</v>
      </c>
      <c r="U36" s="264">
        <v>64.441039347333529</v>
      </c>
      <c r="V36" s="264">
        <v>66.772473417516679</v>
      </c>
      <c r="W36" s="264">
        <v>75.846421494357315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0.77209575778487594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74.759778143314449</v>
      </c>
      <c r="C39" s="232">
        <v>60.24629662493664</v>
      </c>
      <c r="D39" s="232">
        <v>95.088990028156516</v>
      </c>
      <c r="E39" s="232">
        <v>74.213610914603564</v>
      </c>
      <c r="F39" s="232">
        <v>69.010958693633754</v>
      </c>
      <c r="G39" s="232">
        <v>70.248550968049315</v>
      </c>
      <c r="H39" s="232">
        <v>77.416197115718916</v>
      </c>
      <c r="I39" s="232">
        <v>74.799462743414878</v>
      </c>
      <c r="J39" s="232">
        <v>69.365883274407338</v>
      </c>
      <c r="K39" s="232">
        <v>61.400253218886327</v>
      </c>
      <c r="L39" s="232">
        <v>71.964865916927195</v>
      </c>
      <c r="M39" s="232">
        <v>80.026981580730592</v>
      </c>
      <c r="N39" s="232">
        <v>75.601239034327619</v>
      </c>
      <c r="O39" s="232">
        <v>92.518998369779894</v>
      </c>
      <c r="P39" s="232">
        <v>80.585856778723922</v>
      </c>
      <c r="Q39" s="232">
        <v>70.610768273505514</v>
      </c>
      <c r="R39" s="232">
        <v>68.277908332722532</v>
      </c>
      <c r="S39" s="232">
        <v>73.548490962622225</v>
      </c>
      <c r="T39" s="232">
        <v>74.43732369808599</v>
      </c>
      <c r="U39" s="232">
        <v>63.668943589548647</v>
      </c>
      <c r="V39" s="232">
        <v>66.772473417516679</v>
      </c>
      <c r="W39" s="232">
        <v>75.846421494357315</v>
      </c>
      <c r="DA39" s="71" t="s">
        <v>377</v>
      </c>
    </row>
    <row r="40" spans="1:105" ht="12" customHeight="1" x14ac:dyDescent="0.25">
      <c r="A40" s="60" t="s">
        <v>197</v>
      </c>
      <c r="B40" s="264">
        <v>223.26170633771679</v>
      </c>
      <c r="C40" s="264">
        <v>213.46953069867291</v>
      </c>
      <c r="D40" s="264">
        <v>242.57980845829451</v>
      </c>
      <c r="E40" s="264">
        <v>262.78731142569501</v>
      </c>
      <c r="F40" s="264">
        <v>265.81301828602949</v>
      </c>
      <c r="G40" s="264">
        <v>270.76615224170871</v>
      </c>
      <c r="H40" s="264">
        <v>310.71506933678648</v>
      </c>
      <c r="I40" s="264">
        <v>299.30433236790009</v>
      </c>
      <c r="J40" s="264">
        <v>269.53011384869018</v>
      </c>
      <c r="K40" s="264">
        <v>230.36956711903261</v>
      </c>
      <c r="L40" s="264">
        <v>266.28721596957092</v>
      </c>
      <c r="M40" s="264">
        <v>256.47121910246722</v>
      </c>
      <c r="N40" s="264">
        <v>256.91773746078508</v>
      </c>
      <c r="O40" s="264">
        <v>257.71758081031948</v>
      </c>
      <c r="P40" s="264">
        <v>273.88620578017981</v>
      </c>
      <c r="Q40" s="264">
        <v>251.45283940537161</v>
      </c>
      <c r="R40" s="264">
        <v>260.11706277141951</v>
      </c>
      <c r="S40" s="264">
        <v>277.66518950725572</v>
      </c>
      <c r="T40" s="264">
        <v>273.93612632099308</v>
      </c>
      <c r="U40" s="264">
        <v>209.17332243529339</v>
      </c>
      <c r="V40" s="264">
        <v>180.8540668532917</v>
      </c>
      <c r="W40" s="264">
        <v>242.07049645705541</v>
      </c>
      <c r="DA40" s="72" t="s">
        <v>378</v>
      </c>
    </row>
    <row r="41" spans="1:105" ht="12" customHeight="1" x14ac:dyDescent="0.25">
      <c r="A41" s="64" t="s">
        <v>30</v>
      </c>
      <c r="B41" s="231">
        <v>66.220735045620287</v>
      </c>
      <c r="C41" s="231">
        <v>67.251518484198016</v>
      </c>
      <c r="D41" s="231">
        <v>73.737225127519096</v>
      </c>
      <c r="E41" s="231">
        <v>79.694668325065351</v>
      </c>
      <c r="F41" s="231">
        <v>79.536630557037299</v>
      </c>
      <c r="G41" s="231">
        <v>85.845435044348775</v>
      </c>
      <c r="H41" s="231">
        <v>90.325494510845914</v>
      </c>
      <c r="I41" s="231">
        <v>78.855557415076547</v>
      </c>
      <c r="J41" s="231">
        <v>74.054176396024076</v>
      </c>
      <c r="K41" s="231">
        <v>60.333580683073663</v>
      </c>
      <c r="L41" s="231">
        <v>61.844167163481217</v>
      </c>
      <c r="M41" s="231">
        <v>61.974885768917609</v>
      </c>
      <c r="N41" s="231">
        <v>68.797972407129137</v>
      </c>
      <c r="O41" s="231">
        <v>67.615996091473463</v>
      </c>
      <c r="P41" s="231">
        <v>67.658196343671278</v>
      </c>
      <c r="Q41" s="231">
        <v>64.41852497468723</v>
      </c>
      <c r="R41" s="231">
        <v>54.79706401694321</v>
      </c>
      <c r="S41" s="231">
        <v>58.691039697799603</v>
      </c>
      <c r="T41" s="231">
        <v>62.966914485432127</v>
      </c>
      <c r="U41" s="231">
        <v>51.908225783244383</v>
      </c>
      <c r="V41" s="231">
        <v>45.923717848639143</v>
      </c>
      <c r="W41" s="231">
        <v>48.905306852322589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6.08171652415498E-2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0.35012144830526798</v>
      </c>
      <c r="G45" s="231">
        <v>0.1071726783947526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4.9285406077711882E-2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5.9173881330371128</v>
      </c>
      <c r="C47" s="231">
        <v>4.6992874619475007</v>
      </c>
      <c r="D47" s="231">
        <v>6.2341919274009232</v>
      </c>
      <c r="E47" s="231">
        <v>4.9208013624770697</v>
      </c>
      <c r="F47" s="231">
        <v>4.9688151475228244</v>
      </c>
      <c r="G47" s="231">
        <v>4.5869460090503393</v>
      </c>
      <c r="H47" s="231">
        <v>5.354481697710483</v>
      </c>
      <c r="I47" s="231">
        <v>5.6827081160196373</v>
      </c>
      <c r="J47" s="231">
        <v>5.0944235181737154</v>
      </c>
      <c r="K47" s="231">
        <v>4.1549551682677697</v>
      </c>
      <c r="L47" s="231">
        <v>5.2875467924647364</v>
      </c>
      <c r="M47" s="231">
        <v>6.3125457430082479</v>
      </c>
      <c r="N47" s="231">
        <v>6.480760556806116</v>
      </c>
      <c r="O47" s="231">
        <v>8.47256844320966</v>
      </c>
      <c r="P47" s="231">
        <v>6.3177489221226786</v>
      </c>
      <c r="Q47" s="231">
        <v>5.0839947771133662</v>
      </c>
      <c r="R47" s="231">
        <v>4.848425031881308</v>
      </c>
      <c r="S47" s="231">
        <v>5.8237934796642694</v>
      </c>
      <c r="T47" s="231">
        <v>5.309845384450667</v>
      </c>
      <c r="U47" s="231">
        <v>5.0151352652806196</v>
      </c>
      <c r="V47" s="231">
        <v>4.6804662699164119</v>
      </c>
      <c r="W47" s="231">
        <v>4.4273824012777174</v>
      </c>
      <c r="DA47" s="73" t="s">
        <v>385</v>
      </c>
    </row>
    <row r="48" spans="1:105" ht="12" customHeight="1" x14ac:dyDescent="0.25">
      <c r="A48" s="64" t="s">
        <v>36</v>
      </c>
      <c r="B48" s="231">
        <v>151.12358315905939</v>
      </c>
      <c r="C48" s="231">
        <v>141.51872475252731</v>
      </c>
      <c r="D48" s="231">
        <v>162.60839140337441</v>
      </c>
      <c r="E48" s="231">
        <v>178.17184173815261</v>
      </c>
      <c r="F48" s="231">
        <v>180.95745113316411</v>
      </c>
      <c r="G48" s="231">
        <v>180.22659850991491</v>
      </c>
      <c r="H48" s="231">
        <v>215.0350931282301</v>
      </c>
      <c r="I48" s="231">
        <v>214.76606683680399</v>
      </c>
      <c r="J48" s="231">
        <v>190.3815139344924</v>
      </c>
      <c r="K48" s="231">
        <v>165.8810312676911</v>
      </c>
      <c r="L48" s="231">
        <v>199.1555020136249</v>
      </c>
      <c r="M48" s="231">
        <v>188.1837875905413</v>
      </c>
      <c r="N48" s="231">
        <v>181.63900449684979</v>
      </c>
      <c r="O48" s="231">
        <v>181.62901627563639</v>
      </c>
      <c r="P48" s="231">
        <v>199.91026051438581</v>
      </c>
      <c r="Q48" s="231">
        <v>181.950319653571</v>
      </c>
      <c r="R48" s="231">
        <v>200.471573722595</v>
      </c>
      <c r="S48" s="231">
        <v>213.1503563297918</v>
      </c>
      <c r="T48" s="231">
        <v>205.65936645111029</v>
      </c>
      <c r="U48" s="231">
        <v>152.18914422152679</v>
      </c>
      <c r="V48" s="231">
        <v>130.24988273473619</v>
      </c>
      <c r="W48" s="231">
        <v>188.68852179737729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3511.2031015409498</v>
      </c>
      <c r="C52" s="281">
        <v>3524.9512581628292</v>
      </c>
      <c r="D52" s="281">
        <v>4462.1813515534941</v>
      </c>
      <c r="E52" s="281">
        <v>4285.780193762218</v>
      </c>
      <c r="F52" s="281">
        <v>4640.1220684734126</v>
      </c>
      <c r="G52" s="281">
        <v>4115.0422572374537</v>
      </c>
      <c r="H52" s="281">
        <v>4660.6386304604202</v>
      </c>
      <c r="I52" s="281">
        <v>4442.1807273723107</v>
      </c>
      <c r="J52" s="281">
        <v>4255.2062900429146</v>
      </c>
      <c r="K52" s="281">
        <v>3601.0186912821418</v>
      </c>
      <c r="L52" s="281">
        <v>4289.8621586082336</v>
      </c>
      <c r="M52" s="281">
        <v>3670.9567372131851</v>
      </c>
      <c r="N52" s="281">
        <v>4104.6827049830426</v>
      </c>
      <c r="O52" s="281">
        <v>3910.8926166383421</v>
      </c>
      <c r="P52" s="281">
        <v>4254.88573823554</v>
      </c>
      <c r="Q52" s="281">
        <v>4249.8787149221143</v>
      </c>
      <c r="R52" s="281">
        <v>4555.30415363674</v>
      </c>
      <c r="S52" s="281">
        <v>4602.4999810063237</v>
      </c>
      <c r="T52" s="281">
        <v>4455.9738345204614</v>
      </c>
      <c r="U52" s="281">
        <v>3777.933615674051</v>
      </c>
      <c r="V52" s="281">
        <v>3352.2896509938</v>
      </c>
      <c r="W52" s="281">
        <v>4515.9360994540166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70.842882140025381</v>
      </c>
      <c r="C54" s="225">
        <f t="shared" si="2"/>
        <v>70.48995313923993</v>
      </c>
      <c r="D54" s="225">
        <f t="shared" si="2"/>
        <v>80.724673977591706</v>
      </c>
      <c r="E54" s="225">
        <f t="shared" si="2"/>
        <v>76.021482791445408</v>
      </c>
      <c r="F54" s="225">
        <f t="shared" si="2"/>
        <v>90.196947320425906</v>
      </c>
      <c r="G54" s="225">
        <f t="shared" si="2"/>
        <v>91.508720357410638</v>
      </c>
      <c r="H54" s="225">
        <f t="shared" si="2"/>
        <v>93.534552304521611</v>
      </c>
      <c r="I54" s="225">
        <f t="shared" si="2"/>
        <v>93.765587387870355</v>
      </c>
      <c r="J54" s="225">
        <f t="shared" si="2"/>
        <v>95.590188509270419</v>
      </c>
      <c r="K54" s="225">
        <f t="shared" si="2"/>
        <v>50.473702068150729</v>
      </c>
      <c r="L54" s="225">
        <f t="shared" si="2"/>
        <v>82.012770682357029</v>
      </c>
      <c r="M54" s="225">
        <f t="shared" si="2"/>
        <v>94.663305952607629</v>
      </c>
      <c r="N54" s="225">
        <f t="shared" si="2"/>
        <v>91.341997324539093</v>
      </c>
      <c r="O54" s="225">
        <f t="shared" si="2"/>
        <v>80.037210920786336</v>
      </c>
      <c r="P54" s="225">
        <f t="shared" si="2"/>
        <v>87.04757774548159</v>
      </c>
      <c r="Q54" s="225">
        <f t="shared" si="2"/>
        <v>76.43182038937519</v>
      </c>
      <c r="R54" s="225">
        <f t="shared" si="2"/>
        <v>69.868834805826978</v>
      </c>
      <c r="S54" s="225">
        <f t="shared" si="2"/>
        <v>82.60598664424208</v>
      </c>
      <c r="T54" s="225">
        <f t="shared" si="2"/>
        <v>59.203981419879199</v>
      </c>
      <c r="U54" s="225">
        <f t="shared" si="2"/>
        <v>63.125045459897549</v>
      </c>
      <c r="V54" s="225">
        <f t="shared" si="2"/>
        <v>34.485600885509285</v>
      </c>
      <c r="W54" s="225">
        <f t="shared" si="2"/>
        <v>47.930663120674133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6.5497720323768882E-2</v>
      </c>
      <c r="C59" s="262">
        <v>5.4545323924200743E-2</v>
      </c>
      <c r="D59" s="262">
        <v>8.2748294572517991E-2</v>
      </c>
      <c r="E59" s="262">
        <v>6.0067134264986707E-2</v>
      </c>
      <c r="F59" s="262">
        <v>6.5043627672216678E-2</v>
      </c>
      <c r="G59" s="262">
        <v>6.998940479679934E-2</v>
      </c>
      <c r="H59" s="262">
        <v>7.0151711806548875E-2</v>
      </c>
      <c r="I59" s="262">
        <v>7.0043604677104299E-2</v>
      </c>
      <c r="J59" s="262">
        <v>7.2342249782607185E-2</v>
      </c>
      <c r="K59" s="262">
        <v>3.9373732912354582E-2</v>
      </c>
      <c r="L59" s="262">
        <v>6.3528681660078995E-2</v>
      </c>
      <c r="M59" s="262">
        <v>8.3279069591796109E-2</v>
      </c>
      <c r="N59" s="262">
        <v>7.4669154656813785E-2</v>
      </c>
      <c r="O59" s="262">
        <v>7.6831262583588147E-2</v>
      </c>
      <c r="P59" s="262">
        <v>7.1971790024899146E-2</v>
      </c>
      <c r="Q59" s="262">
        <v>5.9920341689676547E-2</v>
      </c>
      <c r="R59" s="262">
        <v>5.191824168091793E-2</v>
      </c>
      <c r="S59" s="262">
        <v>6.1785811162640009E-2</v>
      </c>
      <c r="T59" s="262">
        <v>4.4965637459972847E-2</v>
      </c>
      <c r="U59" s="262">
        <v>4.6006488922232587E-2</v>
      </c>
      <c r="V59" s="262">
        <v>2.80349230120359E-2</v>
      </c>
      <c r="W59" s="262">
        <v>3.3086359903040367E-2</v>
      </c>
      <c r="DA59" s="68" t="s">
        <v>395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5.5122349495287078E-4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6.5497720323768882E-2</v>
      </c>
      <c r="C61" s="228">
        <v>5.4545323924200743E-2</v>
      </c>
      <c r="D61" s="228">
        <v>8.2748294572517991E-2</v>
      </c>
      <c r="E61" s="228">
        <v>6.0067134264986707E-2</v>
      </c>
      <c r="F61" s="228">
        <v>6.5043627672216678E-2</v>
      </c>
      <c r="G61" s="228">
        <v>6.998940479679934E-2</v>
      </c>
      <c r="H61" s="228">
        <v>7.0151711806548875E-2</v>
      </c>
      <c r="I61" s="228">
        <v>7.0043604677104299E-2</v>
      </c>
      <c r="J61" s="228">
        <v>7.2342249782607185E-2</v>
      </c>
      <c r="K61" s="228">
        <v>3.9373732912354582E-2</v>
      </c>
      <c r="L61" s="228">
        <v>6.3528681660078995E-2</v>
      </c>
      <c r="M61" s="228">
        <v>8.3279069591796109E-2</v>
      </c>
      <c r="N61" s="228">
        <v>7.4669154656813785E-2</v>
      </c>
      <c r="O61" s="228">
        <v>7.6831262583588147E-2</v>
      </c>
      <c r="P61" s="228">
        <v>7.1971790024899146E-2</v>
      </c>
      <c r="Q61" s="228">
        <v>5.9920341689676547E-2</v>
      </c>
      <c r="R61" s="228">
        <v>5.191824168091793E-2</v>
      </c>
      <c r="S61" s="228">
        <v>6.1785811162640009E-2</v>
      </c>
      <c r="T61" s="228">
        <v>4.4965637459972847E-2</v>
      </c>
      <c r="U61" s="228">
        <v>4.5455265427279713E-2</v>
      </c>
      <c r="V61" s="228">
        <v>2.80349230120359E-2</v>
      </c>
      <c r="W61" s="228">
        <v>3.3086359903040367E-2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30.34449922860486</v>
      </c>
      <c r="C65" s="263">
        <v>32.312555172156053</v>
      </c>
      <c r="D65" s="263">
        <v>32.748470444267262</v>
      </c>
      <c r="E65" s="263">
        <v>34.960178566869921</v>
      </c>
      <c r="F65" s="263">
        <v>40.594123145007707</v>
      </c>
      <c r="G65" s="263">
        <v>42.496714084066667</v>
      </c>
      <c r="H65" s="263">
        <v>43.679364414893143</v>
      </c>
      <c r="I65" s="263">
        <v>43.920576403387578</v>
      </c>
      <c r="J65" s="263">
        <v>44.143807760615942</v>
      </c>
      <c r="K65" s="263">
        <v>23.050630702209631</v>
      </c>
      <c r="L65" s="263">
        <v>37.502594103967773</v>
      </c>
      <c r="M65" s="263">
        <v>42.844069953306239</v>
      </c>
      <c r="N65" s="263">
        <v>40.767371948761323</v>
      </c>
      <c r="O65" s="263">
        <v>34.500884922146568</v>
      </c>
      <c r="P65" s="263">
        <v>39.404981651530079</v>
      </c>
      <c r="Q65" s="263">
        <v>34.594351547953359</v>
      </c>
      <c r="R65" s="263">
        <v>31.848163621187769</v>
      </c>
      <c r="S65" s="263">
        <v>37.972097863356481</v>
      </c>
      <c r="T65" s="263">
        <v>27.610561533659759</v>
      </c>
      <c r="U65" s="263">
        <v>27.976355827933961</v>
      </c>
      <c r="V65" s="263">
        <v>14.773695924564599</v>
      </c>
      <c r="W65" s="263">
        <v>21.746635841475449</v>
      </c>
      <c r="DA65" s="70" t="s">
        <v>401</v>
      </c>
    </row>
    <row r="66" spans="1:105" ht="12" customHeight="1" x14ac:dyDescent="0.25">
      <c r="A66" s="18" t="s">
        <v>30</v>
      </c>
      <c r="B66" s="232">
        <v>9.0003569195601347</v>
      </c>
      <c r="C66" s="232">
        <v>10.179759117470301</v>
      </c>
      <c r="D66" s="232">
        <v>9.9545850624496648</v>
      </c>
      <c r="E66" s="232">
        <v>10.60226165546641</v>
      </c>
      <c r="F66" s="232">
        <v>12.14658257217889</v>
      </c>
      <c r="G66" s="232">
        <v>13.47343040590008</v>
      </c>
      <c r="H66" s="232">
        <v>12.69767893496747</v>
      </c>
      <c r="I66" s="232">
        <v>11.57143803058438</v>
      </c>
      <c r="J66" s="232">
        <v>12.128638540671609</v>
      </c>
      <c r="K66" s="232">
        <v>6.0369392739662837</v>
      </c>
      <c r="L66" s="232">
        <v>8.7098311887980433</v>
      </c>
      <c r="M66" s="232">
        <v>10.35303824937496</v>
      </c>
      <c r="N66" s="232">
        <v>10.91677265323167</v>
      </c>
      <c r="O66" s="232">
        <v>9.0518143648305891</v>
      </c>
      <c r="P66" s="232">
        <v>9.7342251242757563</v>
      </c>
      <c r="Q66" s="232">
        <v>8.8625648628381999</v>
      </c>
      <c r="R66" s="232">
        <v>6.7092325362212319</v>
      </c>
      <c r="S66" s="232">
        <v>8.026292050011369</v>
      </c>
      <c r="T66" s="232">
        <v>6.346559288596767</v>
      </c>
      <c r="U66" s="232">
        <v>6.9446013906886099</v>
      </c>
      <c r="V66" s="232">
        <v>3.7514392406318509</v>
      </c>
      <c r="W66" s="232">
        <v>4.3934552719098008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5.3469439833524868E-2</v>
      </c>
      <c r="G67" s="232">
        <v>1.6820738610266589E-2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4.427601851353177E-3</v>
      </c>
      <c r="DA67" s="71" t="s">
        <v>403</v>
      </c>
    </row>
    <row r="68" spans="1:105" ht="12" customHeight="1" x14ac:dyDescent="0.25">
      <c r="A68" s="18" t="s">
        <v>162</v>
      </c>
      <c r="B68" s="232">
        <v>0.80425874451881396</v>
      </c>
      <c r="C68" s="232">
        <v>0.71132392940115219</v>
      </c>
      <c r="D68" s="232">
        <v>0.8416209550824133</v>
      </c>
      <c r="E68" s="232">
        <v>0.65464383874157661</v>
      </c>
      <c r="F68" s="232">
        <v>0.75882172846130425</v>
      </c>
      <c r="G68" s="232">
        <v>0.71992060843576922</v>
      </c>
      <c r="H68" s="232">
        <v>0.75271649304420196</v>
      </c>
      <c r="I68" s="232">
        <v>0.83389309474144813</v>
      </c>
      <c r="J68" s="232">
        <v>0.83436781599724774</v>
      </c>
      <c r="K68" s="232">
        <v>0.41574214148907418</v>
      </c>
      <c r="L68" s="232">
        <v>0.74467232849135911</v>
      </c>
      <c r="M68" s="232">
        <v>1.0545243725333431</v>
      </c>
      <c r="N68" s="232">
        <v>1.028358644060158</v>
      </c>
      <c r="O68" s="232">
        <v>1.1342303770472231</v>
      </c>
      <c r="P68" s="232">
        <v>0.90895698688463755</v>
      </c>
      <c r="Q68" s="232">
        <v>0.69944528366960834</v>
      </c>
      <c r="R68" s="232">
        <v>0.59363054493703393</v>
      </c>
      <c r="S68" s="232">
        <v>0.79643276976212496</v>
      </c>
      <c r="T68" s="232">
        <v>0.53518977102641163</v>
      </c>
      <c r="U68" s="232">
        <v>0.67095561083502797</v>
      </c>
      <c r="V68" s="232">
        <v>0.38234022966715292</v>
      </c>
      <c r="W68" s="232">
        <v>0.39773815570549842</v>
      </c>
      <c r="DA68" s="71" t="s">
        <v>404</v>
      </c>
    </row>
    <row r="69" spans="1:105" ht="12" customHeight="1" x14ac:dyDescent="0.25">
      <c r="A69" s="18" t="s">
        <v>36</v>
      </c>
      <c r="B69" s="232">
        <v>20.539883564525908</v>
      </c>
      <c r="C69" s="232">
        <v>21.421472125284598</v>
      </c>
      <c r="D69" s="232">
        <v>21.95226442673518</v>
      </c>
      <c r="E69" s="232">
        <v>23.703273072661929</v>
      </c>
      <c r="F69" s="232">
        <v>27.63524940453399</v>
      </c>
      <c r="G69" s="232">
        <v>28.28654233112055</v>
      </c>
      <c r="H69" s="232">
        <v>30.22896898688148</v>
      </c>
      <c r="I69" s="232">
        <v>31.515245278061759</v>
      </c>
      <c r="J69" s="232">
        <v>31.18080140394709</v>
      </c>
      <c r="K69" s="232">
        <v>16.597949286754272</v>
      </c>
      <c r="L69" s="232">
        <v>28.04809058667837</v>
      </c>
      <c r="M69" s="232">
        <v>31.43650733139793</v>
      </c>
      <c r="N69" s="232">
        <v>28.8222406514695</v>
      </c>
      <c r="O69" s="232">
        <v>24.31484018026876</v>
      </c>
      <c r="P69" s="232">
        <v>28.76179954036969</v>
      </c>
      <c r="Q69" s="232">
        <v>25.032341401445549</v>
      </c>
      <c r="R69" s="232">
        <v>24.545300540029508</v>
      </c>
      <c r="S69" s="232">
        <v>29.14937304358299</v>
      </c>
      <c r="T69" s="232">
        <v>20.72881247403658</v>
      </c>
      <c r="U69" s="232">
        <v>20.360798826410321</v>
      </c>
      <c r="V69" s="232">
        <v>10.63991645426559</v>
      </c>
      <c r="W69" s="232">
        <v>16.95101481200879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13.304755231763121</v>
      </c>
      <c r="C72" s="263">
        <v>11.07996095530314</v>
      </c>
      <c r="D72" s="263">
        <v>16.808917924028201</v>
      </c>
      <c r="E72" s="263">
        <v>12.20162342931318</v>
      </c>
      <c r="F72" s="263">
        <v>13.887500272213691</v>
      </c>
      <c r="G72" s="263">
        <v>14.45303038309533</v>
      </c>
      <c r="H72" s="263">
        <v>14.250134967470171</v>
      </c>
      <c r="I72" s="263">
        <v>14.228174830705729</v>
      </c>
      <c r="J72" s="263">
        <v>14.695105745892221</v>
      </c>
      <c r="K72" s="263">
        <v>7.9981085810338861</v>
      </c>
      <c r="L72" s="263">
        <v>12.90477829618778</v>
      </c>
      <c r="M72" s="263">
        <v>16.916735901199338</v>
      </c>
      <c r="N72" s="263">
        <v>15.167777155612731</v>
      </c>
      <c r="O72" s="263">
        <v>15.606972849877961</v>
      </c>
      <c r="P72" s="263">
        <v>14.619853105416199</v>
      </c>
      <c r="Q72" s="263">
        <v>12.171804997851931</v>
      </c>
      <c r="R72" s="263">
        <v>10.54631358486321</v>
      </c>
      <c r="S72" s="263">
        <v>12.550743602240249</v>
      </c>
      <c r="T72" s="263">
        <v>9.1340095088474786</v>
      </c>
      <c r="U72" s="263">
        <v>10.378064495025001</v>
      </c>
      <c r="V72" s="263">
        <v>6.531644793059356</v>
      </c>
      <c r="W72" s="263">
        <v>8.1570775374462894</v>
      </c>
      <c r="DA72" s="70" t="s">
        <v>407</v>
      </c>
    </row>
    <row r="73" spans="1:105" ht="12" customHeight="1" x14ac:dyDescent="0.25">
      <c r="A73" s="60" t="s">
        <v>183</v>
      </c>
      <c r="B73" s="264">
        <v>13.304755231763121</v>
      </c>
      <c r="C73" s="264">
        <v>11.07996095530314</v>
      </c>
      <c r="D73" s="264">
        <v>16.808917924028201</v>
      </c>
      <c r="E73" s="264">
        <v>12.20162342931318</v>
      </c>
      <c r="F73" s="264">
        <v>13.887500272213691</v>
      </c>
      <c r="G73" s="264">
        <v>14.45303038309533</v>
      </c>
      <c r="H73" s="264">
        <v>14.250134967470171</v>
      </c>
      <c r="I73" s="264">
        <v>14.228174830705729</v>
      </c>
      <c r="J73" s="264">
        <v>14.695105745892221</v>
      </c>
      <c r="K73" s="264">
        <v>7.9981085810338861</v>
      </c>
      <c r="L73" s="264">
        <v>12.90477829618778</v>
      </c>
      <c r="M73" s="264">
        <v>16.916735901199338</v>
      </c>
      <c r="N73" s="264">
        <v>15.167777155612731</v>
      </c>
      <c r="O73" s="264">
        <v>15.606972849877961</v>
      </c>
      <c r="P73" s="264">
        <v>14.619853105416199</v>
      </c>
      <c r="Q73" s="264">
        <v>12.171804997851931</v>
      </c>
      <c r="R73" s="264">
        <v>10.54631358486321</v>
      </c>
      <c r="S73" s="264">
        <v>12.550743602240249</v>
      </c>
      <c r="T73" s="264">
        <v>9.1340095088474786</v>
      </c>
      <c r="U73" s="264">
        <v>10.378064495025001</v>
      </c>
      <c r="V73" s="264">
        <v>6.531644793059356</v>
      </c>
      <c r="W73" s="264">
        <v>8.1570775374462894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0.1243440461510526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0.91415109412302753</v>
      </c>
      <c r="G76" s="232">
        <v>0.32998099967517752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8.9804492122438004E-2</v>
      </c>
      <c r="DA76" s="71" t="s">
        <v>411</v>
      </c>
    </row>
    <row r="77" spans="1:105" ht="12" customHeight="1" x14ac:dyDescent="0.25">
      <c r="A77" s="59" t="s">
        <v>162</v>
      </c>
      <c r="B77" s="232">
        <v>13.304755231763121</v>
      </c>
      <c r="C77" s="232">
        <v>11.07996095530314</v>
      </c>
      <c r="D77" s="232">
        <v>16.808917924028201</v>
      </c>
      <c r="E77" s="232">
        <v>12.20162342931318</v>
      </c>
      <c r="F77" s="232">
        <v>12.97334917809067</v>
      </c>
      <c r="G77" s="232">
        <v>14.123049383420151</v>
      </c>
      <c r="H77" s="232">
        <v>14.250134967470171</v>
      </c>
      <c r="I77" s="232">
        <v>14.228174830705729</v>
      </c>
      <c r="J77" s="232">
        <v>14.695105745892221</v>
      </c>
      <c r="K77" s="232">
        <v>7.9981085810338861</v>
      </c>
      <c r="L77" s="232">
        <v>12.90477829618778</v>
      </c>
      <c r="M77" s="232">
        <v>16.916735901199338</v>
      </c>
      <c r="N77" s="232">
        <v>15.167777155612731</v>
      </c>
      <c r="O77" s="232">
        <v>15.606972849877961</v>
      </c>
      <c r="P77" s="232">
        <v>14.619853105416199</v>
      </c>
      <c r="Q77" s="232">
        <v>12.171804997851931</v>
      </c>
      <c r="R77" s="232">
        <v>10.54631358486321</v>
      </c>
      <c r="S77" s="232">
        <v>12.550743602240249</v>
      </c>
      <c r="T77" s="232">
        <v>9.1340095088474786</v>
      </c>
      <c r="U77" s="232">
        <v>10.253720448873951</v>
      </c>
      <c r="V77" s="232">
        <v>6.531644793059356</v>
      </c>
      <c r="W77" s="232">
        <v>8.0672730453238515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11.165007974511221</v>
      </c>
      <c r="C79" s="263">
        <f t="shared" si="3"/>
        <v>10.59693727336543</v>
      </c>
      <c r="D79" s="263">
        <f t="shared" si="3"/>
        <v>12.565304950691729</v>
      </c>
      <c r="E79" s="263">
        <f t="shared" si="3"/>
        <v>11.663737113937287</v>
      </c>
      <c r="F79" s="263">
        <f t="shared" si="3"/>
        <v>13.494491635541706</v>
      </c>
      <c r="G79" s="263">
        <f t="shared" si="3"/>
        <v>14.528518062905247</v>
      </c>
      <c r="H79" s="263">
        <f t="shared" si="3"/>
        <v>15.039671549441801</v>
      </c>
      <c r="I79" s="263">
        <f t="shared" si="3"/>
        <v>14.980123956739748</v>
      </c>
      <c r="J79" s="263">
        <f t="shared" si="3"/>
        <v>15.1135265278959</v>
      </c>
      <c r="K79" s="263">
        <f t="shared" si="3"/>
        <v>8.0007385768067714</v>
      </c>
      <c r="L79" s="263">
        <f t="shared" si="3"/>
        <v>12.768594179065897</v>
      </c>
      <c r="M79" s="263">
        <f t="shared" si="3"/>
        <v>14.973918241695735</v>
      </c>
      <c r="N79" s="263">
        <f t="shared" si="3"/>
        <v>14.043716048550507</v>
      </c>
      <c r="O79" s="263">
        <f t="shared" si="3"/>
        <v>12.437177529730073</v>
      </c>
      <c r="P79" s="263">
        <f t="shared" si="3"/>
        <v>13.537509434050177</v>
      </c>
      <c r="Q79" s="263">
        <f t="shared" si="3"/>
        <v>11.686871833206645</v>
      </c>
      <c r="R79" s="263">
        <f t="shared" si="3"/>
        <v>10.67799096001362</v>
      </c>
      <c r="S79" s="263">
        <f t="shared" si="3"/>
        <v>12.61652329311447</v>
      </c>
      <c r="T79" s="263">
        <f t="shared" si="3"/>
        <v>8.9988774453575413</v>
      </c>
      <c r="U79" s="263">
        <f t="shared" si="3"/>
        <v>9.2760973316941993</v>
      </c>
      <c r="V79" s="263">
        <f t="shared" si="3"/>
        <v>5.0991156654796024</v>
      </c>
      <c r="W79" s="263">
        <f t="shared" si="3"/>
        <v>7.1454013767859372</v>
      </c>
      <c r="DA79" s="70"/>
    </row>
    <row r="80" spans="1:105" ht="12" customHeight="1" x14ac:dyDescent="0.25">
      <c r="A80" s="60" t="s">
        <v>192</v>
      </c>
      <c r="B80" s="264">
        <v>2.8007830395057369</v>
      </c>
      <c r="C80" s="264">
        <v>2.3324417609662742</v>
      </c>
      <c r="D80" s="264">
        <v>3.5384440686041452</v>
      </c>
      <c r="E80" s="264">
        <v>2.5685628453855802</v>
      </c>
      <c r="F80" s="264">
        <v>2.7813653408355452</v>
      </c>
      <c r="G80" s="264">
        <v>2.9928543608996478</v>
      </c>
      <c r="H80" s="264">
        <v>2.9997948577269011</v>
      </c>
      <c r="I80" s="264">
        <v>2.9951720309613079</v>
      </c>
      <c r="J80" s="264">
        <v>3.0934656233720199</v>
      </c>
      <c r="K80" s="264">
        <v>1.683681245665162</v>
      </c>
      <c r="L80" s="264">
        <v>2.7165839243894769</v>
      </c>
      <c r="M80" s="264">
        <v>3.561140823001685</v>
      </c>
      <c r="N80" s="264">
        <v>3.1929676468623862</v>
      </c>
      <c r="O80" s="264">
        <v>3.2854226999689131</v>
      </c>
      <c r="P80" s="264">
        <v>3.077624195592866</v>
      </c>
      <c r="Q80" s="264">
        <v>2.5622857695847472</v>
      </c>
      <c r="R80" s="264">
        <v>2.2201036924960809</v>
      </c>
      <c r="S80" s="264">
        <v>2.6420561071593158</v>
      </c>
      <c r="T80" s="264">
        <v>1.9227996659412441</v>
      </c>
      <c r="U80" s="264">
        <v>2.1846855890418979</v>
      </c>
      <c r="V80" s="264">
        <v>1.374976062152806</v>
      </c>
      <c r="W80" s="264">
        <v>1.7047004860964761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2.6175655955847001E-2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2.8007830395057369</v>
      </c>
      <c r="C83" s="232">
        <v>2.3324417609662742</v>
      </c>
      <c r="D83" s="232">
        <v>3.5384440686041452</v>
      </c>
      <c r="E83" s="232">
        <v>2.5685628453855802</v>
      </c>
      <c r="F83" s="232">
        <v>2.7813653408355452</v>
      </c>
      <c r="G83" s="232">
        <v>2.9928543608996478</v>
      </c>
      <c r="H83" s="232">
        <v>2.9997948577269011</v>
      </c>
      <c r="I83" s="232">
        <v>2.9951720309613079</v>
      </c>
      <c r="J83" s="232">
        <v>3.0934656233720199</v>
      </c>
      <c r="K83" s="232">
        <v>1.683681245665162</v>
      </c>
      <c r="L83" s="232">
        <v>2.7165839243894769</v>
      </c>
      <c r="M83" s="232">
        <v>3.561140823001685</v>
      </c>
      <c r="N83" s="232">
        <v>3.1929676468623862</v>
      </c>
      <c r="O83" s="232">
        <v>3.2854226999689131</v>
      </c>
      <c r="P83" s="232">
        <v>3.077624195592866</v>
      </c>
      <c r="Q83" s="232">
        <v>2.5622857695847472</v>
      </c>
      <c r="R83" s="232">
        <v>2.2201036924960809</v>
      </c>
      <c r="S83" s="232">
        <v>2.6420561071593158</v>
      </c>
      <c r="T83" s="232">
        <v>1.9227996659412441</v>
      </c>
      <c r="U83" s="232">
        <v>2.1585099330860511</v>
      </c>
      <c r="V83" s="232">
        <v>1.374976062152806</v>
      </c>
      <c r="W83" s="232">
        <v>1.7047004860964761</v>
      </c>
      <c r="DA83" s="71" t="s">
        <v>417</v>
      </c>
    </row>
    <row r="84" spans="1:105" ht="12" customHeight="1" x14ac:dyDescent="0.25">
      <c r="A84" s="60" t="s">
        <v>197</v>
      </c>
      <c r="B84" s="264">
        <v>8.3642249350054847</v>
      </c>
      <c r="C84" s="264">
        <v>8.2644955123991561</v>
      </c>
      <c r="D84" s="264">
        <v>9.0268608820875844</v>
      </c>
      <c r="E84" s="264">
        <v>9.0951742685517072</v>
      </c>
      <c r="F84" s="264">
        <v>10.713126294706161</v>
      </c>
      <c r="G84" s="264">
        <v>11.5356637020056</v>
      </c>
      <c r="H84" s="264">
        <v>12.0398766917149</v>
      </c>
      <c r="I84" s="264">
        <v>11.984951925778439</v>
      </c>
      <c r="J84" s="264">
        <v>12.020060904523881</v>
      </c>
      <c r="K84" s="264">
        <v>6.3170573311416103</v>
      </c>
      <c r="L84" s="264">
        <v>10.05201025467642</v>
      </c>
      <c r="M84" s="264">
        <v>11.41277741869405</v>
      </c>
      <c r="N84" s="264">
        <v>10.85074840168812</v>
      </c>
      <c r="O84" s="264">
        <v>9.1517548297611597</v>
      </c>
      <c r="P84" s="264">
        <v>10.459885238457311</v>
      </c>
      <c r="Q84" s="264">
        <v>9.1245860636218978</v>
      </c>
      <c r="R84" s="264">
        <v>8.4578872675175401</v>
      </c>
      <c r="S84" s="264">
        <v>9.9744671859551541</v>
      </c>
      <c r="T84" s="264">
        <v>7.0760777794162966</v>
      </c>
      <c r="U84" s="264">
        <v>7.0914117426523022</v>
      </c>
      <c r="V84" s="264">
        <v>3.7241396033267962</v>
      </c>
      <c r="W84" s="264">
        <v>5.4407008906894614</v>
      </c>
      <c r="DA84" s="72" t="s">
        <v>418</v>
      </c>
    </row>
    <row r="85" spans="1:105" ht="12" customHeight="1" x14ac:dyDescent="0.25">
      <c r="A85" s="64" t="s">
        <v>30</v>
      </c>
      <c r="B85" s="231">
        <v>2.4808783036224522</v>
      </c>
      <c r="C85" s="231">
        <v>2.6036496679202141</v>
      </c>
      <c r="D85" s="231">
        <v>2.7439038611151498</v>
      </c>
      <c r="E85" s="231">
        <v>2.7582644411499682</v>
      </c>
      <c r="F85" s="231">
        <v>3.20558403688127</v>
      </c>
      <c r="G85" s="231">
        <v>3.6573407009158312</v>
      </c>
      <c r="H85" s="231">
        <v>3.5000163279818191</v>
      </c>
      <c r="I85" s="231">
        <v>3.1575889905211141</v>
      </c>
      <c r="J85" s="231">
        <v>3.3025464123621888</v>
      </c>
      <c r="K85" s="231">
        <v>1.6544315854494061</v>
      </c>
      <c r="L85" s="231">
        <v>2.3345401703034598</v>
      </c>
      <c r="M85" s="231">
        <v>2.7578360617027311</v>
      </c>
      <c r="N85" s="231">
        <v>2.9056362418339621</v>
      </c>
      <c r="O85" s="231">
        <v>2.4010974216566749</v>
      </c>
      <c r="P85" s="231">
        <v>2.5839087703592081</v>
      </c>
      <c r="Q85" s="231">
        <v>2.3375849587266728</v>
      </c>
      <c r="R85" s="231">
        <v>1.781764660527188</v>
      </c>
      <c r="S85" s="231">
        <v>2.10833720501358</v>
      </c>
      <c r="T85" s="231">
        <v>1.6265061144460919</v>
      </c>
      <c r="U85" s="231">
        <v>1.759797079158681</v>
      </c>
      <c r="V85" s="231">
        <v>0.94565933378130085</v>
      </c>
      <c r="W85" s="231">
        <v>1.099180405895011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2.0618287013257431E-3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1.4111029318148741E-2</v>
      </c>
      <c r="G89" s="231">
        <v>4.5659620516431236E-3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1.1077233973970451E-3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0.22168766056811789</v>
      </c>
      <c r="C91" s="231">
        <v>0.18193341229367399</v>
      </c>
      <c r="D91" s="231">
        <v>0.23198626298922451</v>
      </c>
      <c r="E91" s="231">
        <v>0.17031090919057021</v>
      </c>
      <c r="F91" s="231">
        <v>0.20025935732455721</v>
      </c>
      <c r="G91" s="231">
        <v>0.19542127456324901</v>
      </c>
      <c r="H91" s="231">
        <v>0.20748044028273979</v>
      </c>
      <c r="I91" s="231">
        <v>0.22755094468532561</v>
      </c>
      <c r="J91" s="231">
        <v>0.22719272472931679</v>
      </c>
      <c r="K91" s="231">
        <v>0.1139347107975799</v>
      </c>
      <c r="L91" s="231">
        <v>0.1995982960969879</v>
      </c>
      <c r="M91" s="231">
        <v>0.28090356400378153</v>
      </c>
      <c r="N91" s="231">
        <v>0.27371057735638399</v>
      </c>
      <c r="O91" s="231">
        <v>0.30086759671896302</v>
      </c>
      <c r="P91" s="231">
        <v>0.2412787767187827</v>
      </c>
      <c r="Q91" s="231">
        <v>0.18448528161573091</v>
      </c>
      <c r="R91" s="231">
        <v>0.15764991311122839</v>
      </c>
      <c r="S91" s="231">
        <v>0.2092060479881396</v>
      </c>
      <c r="T91" s="231">
        <v>0.1371592693583627</v>
      </c>
      <c r="U91" s="231">
        <v>0.17002354170763009</v>
      </c>
      <c r="V91" s="231">
        <v>9.6379971438356984E-2</v>
      </c>
      <c r="W91" s="231">
        <v>9.950846437962288E-2</v>
      </c>
      <c r="DA91" s="73" t="s">
        <v>425</v>
      </c>
    </row>
    <row r="92" spans="1:105" ht="12" customHeight="1" x14ac:dyDescent="0.25">
      <c r="A92" s="64" t="s">
        <v>36</v>
      </c>
      <c r="B92" s="231">
        <v>5.6616589708149148</v>
      </c>
      <c r="C92" s="231">
        <v>5.4789124321852682</v>
      </c>
      <c r="D92" s="231">
        <v>6.0509707579832099</v>
      </c>
      <c r="E92" s="231">
        <v>6.166598918211168</v>
      </c>
      <c r="F92" s="231">
        <v>7.2931718711821789</v>
      </c>
      <c r="G92" s="231">
        <v>7.6783357644748742</v>
      </c>
      <c r="H92" s="231">
        <v>8.3323799234503397</v>
      </c>
      <c r="I92" s="231">
        <v>8.5998119905719985</v>
      </c>
      <c r="J92" s="231">
        <v>8.4903217674323752</v>
      </c>
      <c r="K92" s="231">
        <v>4.5486910348946248</v>
      </c>
      <c r="L92" s="231">
        <v>7.5178717882759756</v>
      </c>
      <c r="M92" s="231">
        <v>8.3740377929875383</v>
      </c>
      <c r="N92" s="231">
        <v>7.6714015824977766</v>
      </c>
      <c r="O92" s="231">
        <v>6.4497898113855214</v>
      </c>
      <c r="P92" s="231">
        <v>7.6346976913793174</v>
      </c>
      <c r="Q92" s="231">
        <v>6.6025158232794938</v>
      </c>
      <c r="R92" s="231">
        <v>6.5184726938791231</v>
      </c>
      <c r="S92" s="231">
        <v>7.6569239329534353</v>
      </c>
      <c r="T92" s="231">
        <v>5.3124123956118412</v>
      </c>
      <c r="U92" s="231">
        <v>5.159529293084665</v>
      </c>
      <c r="V92" s="231">
        <v>2.6821002981071378</v>
      </c>
      <c r="W92" s="231">
        <v>4.2409042970174298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15.96312198482241</v>
      </c>
      <c r="C96" s="281">
        <v>16.445954414491119</v>
      </c>
      <c r="D96" s="281">
        <v>18.519232364031989</v>
      </c>
      <c r="E96" s="281">
        <v>17.135876547060029</v>
      </c>
      <c r="F96" s="281">
        <v>22.155788639990579</v>
      </c>
      <c r="G96" s="281">
        <v>19.960468422546601</v>
      </c>
      <c r="H96" s="281">
        <v>20.495229660909949</v>
      </c>
      <c r="I96" s="281">
        <v>20.566668592360202</v>
      </c>
      <c r="J96" s="281">
        <v>21.565406225083748</v>
      </c>
      <c r="K96" s="281">
        <v>11.38485047518809</v>
      </c>
      <c r="L96" s="281">
        <v>18.77327542147551</v>
      </c>
      <c r="M96" s="281">
        <v>19.845302786814528</v>
      </c>
      <c r="N96" s="281">
        <v>21.288463016957721</v>
      </c>
      <c r="O96" s="281">
        <v>17.415344356448148</v>
      </c>
      <c r="P96" s="281">
        <v>19.413261764460241</v>
      </c>
      <c r="Q96" s="281">
        <v>17.918871668673589</v>
      </c>
      <c r="R96" s="281">
        <v>16.74444839808146</v>
      </c>
      <c r="S96" s="281">
        <v>19.40483607436823</v>
      </c>
      <c r="T96" s="281">
        <v>13.415567294554441</v>
      </c>
      <c r="U96" s="281">
        <v>15.448521316322161</v>
      </c>
      <c r="V96" s="281">
        <v>8.0531095793936949</v>
      </c>
      <c r="W96" s="281">
        <v>10.84846200506342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0.99999999999999978</v>
      </c>
      <c r="I100" s="234">
        <f t="shared" si="4"/>
        <v>1</v>
      </c>
      <c r="J100" s="234">
        <f t="shared" si="4"/>
        <v>1</v>
      </c>
      <c r="K100" s="234">
        <f t="shared" si="4"/>
        <v>0.99999999999999989</v>
      </c>
      <c r="L100" s="234">
        <f t="shared" si="4"/>
        <v>0.99999999999999989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1</v>
      </c>
      <c r="Q100" s="234">
        <f t="shared" si="4"/>
        <v>1</v>
      </c>
      <c r="R100" s="234">
        <f t="shared" si="4"/>
        <v>1</v>
      </c>
      <c r="S100" s="234">
        <f t="shared" si="4"/>
        <v>1.0000000000000002</v>
      </c>
      <c r="T100" s="234">
        <f t="shared" si="4"/>
        <v>0.99999999999999989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2.0959944881797639E-4</v>
      </c>
      <c r="C105" s="270">
        <f t="shared" si="9"/>
        <v>1.6829231644074604E-4</v>
      </c>
      <c r="D105" s="270">
        <f t="shared" si="9"/>
        <v>2.223561239150972E-4</v>
      </c>
      <c r="E105" s="270">
        <f t="shared" si="9"/>
        <v>1.7031353928775758E-4</v>
      </c>
      <c r="F105" s="270">
        <f t="shared" si="9"/>
        <v>1.5254923315552457E-4</v>
      </c>
      <c r="G105" s="270">
        <f t="shared" si="9"/>
        <v>1.6550829425763611E-4</v>
      </c>
      <c r="H105" s="270">
        <f t="shared" si="9"/>
        <v>1.6148401546070424E-4</v>
      </c>
      <c r="I105" s="270">
        <f t="shared" si="9"/>
        <v>1.6242406413551714E-4</v>
      </c>
      <c r="J105" s="270">
        <f t="shared" si="9"/>
        <v>1.6059020281139957E-4</v>
      </c>
      <c r="K105" s="270">
        <f t="shared" si="9"/>
        <v>1.6833629604670654E-4</v>
      </c>
      <c r="L105" s="270">
        <f t="shared" si="9"/>
        <v>1.6672516023189958E-4</v>
      </c>
      <c r="M105" s="270">
        <f t="shared" si="9"/>
        <v>2.0265485788618841E-4</v>
      </c>
      <c r="N105" s="270">
        <f t="shared" si="9"/>
        <v>1.8169212064579639E-4</v>
      </c>
      <c r="O105" s="270">
        <f t="shared" si="9"/>
        <v>2.2513847495966879E-4</v>
      </c>
      <c r="P105" s="270">
        <f t="shared" si="9"/>
        <v>1.8388554401278285E-4</v>
      </c>
      <c r="Q105" s="270">
        <f t="shared" si="9"/>
        <v>1.6770642332010645E-4</v>
      </c>
      <c r="R105" s="270">
        <f t="shared" si="9"/>
        <v>1.5456942882948184E-4</v>
      </c>
      <c r="S105" s="270">
        <f t="shared" si="9"/>
        <v>1.6024707318595488E-4</v>
      </c>
      <c r="T105" s="270">
        <f t="shared" si="9"/>
        <v>1.6392215071705856E-4</v>
      </c>
      <c r="U105" s="270">
        <f t="shared" si="9"/>
        <v>1.5710554260112708E-4</v>
      </c>
      <c r="V105" s="270">
        <f t="shared" si="9"/>
        <v>1.7733440854886224E-4</v>
      </c>
      <c r="W105" s="270">
        <f t="shared" si="9"/>
        <v>1.431461877068113E-4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0.14538414579795594</v>
      </c>
      <c r="C106" s="271">
        <f t="shared" si="10"/>
        <v>0.14413372357560009</v>
      </c>
      <c r="D106" s="271">
        <f t="shared" si="10"/>
        <v>0.13732016686304871</v>
      </c>
      <c r="E106" s="271">
        <f t="shared" si="10"/>
        <v>0.14776243980182152</v>
      </c>
      <c r="F106" s="271">
        <f t="shared" si="10"/>
        <v>0.13986138598340944</v>
      </c>
      <c r="G106" s="271">
        <f t="shared" si="10"/>
        <v>0.15057545749879758</v>
      </c>
      <c r="H106" s="271">
        <f t="shared" si="10"/>
        <v>0.14998766382850559</v>
      </c>
      <c r="I106" s="271">
        <f t="shared" si="10"/>
        <v>0.14967181355798595</v>
      </c>
      <c r="J106" s="271">
        <f t="shared" si="10"/>
        <v>0.14446265554927987</v>
      </c>
      <c r="K106" s="271">
        <f t="shared" si="10"/>
        <v>0.14787099065999584</v>
      </c>
      <c r="L106" s="271">
        <f t="shared" si="10"/>
        <v>0.14590685662359537</v>
      </c>
      <c r="M106" s="271">
        <f t="shared" si="10"/>
        <v>0.15476221464092441</v>
      </c>
      <c r="N106" s="271">
        <f t="shared" si="10"/>
        <v>0.14448474793684685</v>
      </c>
      <c r="O106" s="271">
        <f t="shared" si="10"/>
        <v>0.14902628196405607</v>
      </c>
      <c r="P106" s="271">
        <f t="shared" si="10"/>
        <v>0.14893592152046289</v>
      </c>
      <c r="Q106" s="271">
        <f t="shared" si="10"/>
        <v>0.14353475867926263</v>
      </c>
      <c r="R106" s="271">
        <f t="shared" si="10"/>
        <v>0.14056789028765518</v>
      </c>
      <c r="S106" s="271">
        <f t="shared" si="10"/>
        <v>0.14400143834064044</v>
      </c>
      <c r="T106" s="271">
        <f t="shared" si="10"/>
        <v>0.1486255856430827</v>
      </c>
      <c r="U106" s="271">
        <f t="shared" si="10"/>
        <v>0.13956060161771747</v>
      </c>
      <c r="V106" s="271">
        <f t="shared" si="10"/>
        <v>0.14156248924080944</v>
      </c>
      <c r="W106" s="271">
        <f t="shared" si="10"/>
        <v>0.14428556829858286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0.26911951384686406</v>
      </c>
      <c r="C107" s="271">
        <f t="shared" si="11"/>
        <v>0.27987297836068037</v>
      </c>
      <c r="D107" s="271">
        <f t="shared" si="11"/>
        <v>0.24704581994717031</v>
      </c>
      <c r="E107" s="271">
        <f t="shared" si="11"/>
        <v>0.27607573730698015</v>
      </c>
      <c r="F107" s="271">
        <f t="shared" si="11"/>
        <v>0.26522793736138839</v>
      </c>
      <c r="G107" s="271">
        <f t="shared" si="11"/>
        <v>0.27929334996720612</v>
      </c>
      <c r="H107" s="271">
        <f t="shared" si="11"/>
        <v>0.27915246855578851</v>
      </c>
      <c r="I107" s="271">
        <f t="shared" si="11"/>
        <v>0.28312705057777959</v>
      </c>
      <c r="J107" s="271">
        <f t="shared" si="11"/>
        <v>0.2793690813434252</v>
      </c>
      <c r="K107" s="271">
        <f t="shared" si="11"/>
        <v>0.27293975394327435</v>
      </c>
      <c r="L107" s="271">
        <f t="shared" si="11"/>
        <v>0.27255312442246343</v>
      </c>
      <c r="M107" s="271">
        <f t="shared" si="11"/>
        <v>0.28837777891369881</v>
      </c>
      <c r="N107" s="271">
        <f t="shared" si="11"/>
        <v>0.27485437795490525</v>
      </c>
      <c r="O107" s="271">
        <f t="shared" si="11"/>
        <v>0.27938971492031528</v>
      </c>
      <c r="P107" s="271">
        <f t="shared" si="11"/>
        <v>0.27767984641770277</v>
      </c>
      <c r="Q107" s="271">
        <f t="shared" si="11"/>
        <v>0.26768490556013524</v>
      </c>
      <c r="R107" s="271">
        <f t="shared" si="11"/>
        <v>0.26229178657648061</v>
      </c>
      <c r="S107" s="271">
        <f t="shared" si="11"/>
        <v>0.27170333375238487</v>
      </c>
      <c r="T107" s="271">
        <f t="shared" si="11"/>
        <v>0.27763859231302124</v>
      </c>
      <c r="U107" s="271">
        <f t="shared" si="11"/>
        <v>0.26497140451649426</v>
      </c>
      <c r="V107" s="271">
        <f t="shared" si="11"/>
        <v>0.25899546238549237</v>
      </c>
      <c r="W107" s="271">
        <f t="shared" si="11"/>
        <v>0.25915864248543097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2.9942778402568069E-2</v>
      </c>
      <c r="C108" s="271">
        <f t="shared" si="12"/>
        <v>2.4041759491535145E-2</v>
      </c>
      <c r="D108" s="271">
        <f t="shared" si="12"/>
        <v>3.1765160559299607E-2</v>
      </c>
      <c r="E108" s="271">
        <f t="shared" si="12"/>
        <v>2.4330505612536794E-2</v>
      </c>
      <c r="F108" s="271">
        <f t="shared" si="12"/>
        <v>2.2906071361748954E-2</v>
      </c>
      <c r="G108" s="271">
        <f t="shared" si="12"/>
        <v>2.4036300975391816E-2</v>
      </c>
      <c r="H108" s="271">
        <f t="shared" si="12"/>
        <v>2.3069145065814877E-2</v>
      </c>
      <c r="I108" s="271">
        <f t="shared" si="12"/>
        <v>2.3203437733645312E-2</v>
      </c>
      <c r="J108" s="271">
        <f t="shared" si="12"/>
        <v>2.2941457544485656E-2</v>
      </c>
      <c r="K108" s="271">
        <f t="shared" si="12"/>
        <v>2.4048042292386641E-2</v>
      </c>
      <c r="L108" s="271">
        <f t="shared" si="12"/>
        <v>2.3817880033128503E-2</v>
      </c>
      <c r="M108" s="271">
        <f t="shared" si="12"/>
        <v>2.8950693983741199E-2</v>
      </c>
      <c r="N108" s="271">
        <f t="shared" si="12"/>
        <v>2.5956017235113767E-2</v>
      </c>
      <c r="O108" s="271">
        <f t="shared" si="12"/>
        <v>3.2162639279952693E-2</v>
      </c>
      <c r="P108" s="271">
        <f t="shared" si="12"/>
        <v>2.6269363430397548E-2</v>
      </c>
      <c r="Q108" s="271">
        <f t="shared" si="12"/>
        <v>2.3958060474300932E-2</v>
      </c>
      <c r="R108" s="271">
        <f t="shared" si="12"/>
        <v>2.2081346975640251E-2</v>
      </c>
      <c r="S108" s="271">
        <f t="shared" si="12"/>
        <v>2.2892439026564976E-2</v>
      </c>
      <c r="T108" s="271">
        <f t="shared" si="12"/>
        <v>2.3417450102436937E-2</v>
      </c>
      <c r="U108" s="271">
        <f t="shared" si="12"/>
        <v>2.4923557785876817E-2</v>
      </c>
      <c r="V108" s="271">
        <f t="shared" si="12"/>
        <v>2.9056109058503751E-2</v>
      </c>
      <c r="W108" s="271">
        <f t="shared" si="12"/>
        <v>2.4819135066473104E-2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2.9942778402568069E-2</v>
      </c>
      <c r="C109" s="272">
        <f t="shared" si="13"/>
        <v>2.4041759491535145E-2</v>
      </c>
      <c r="D109" s="272">
        <f t="shared" si="13"/>
        <v>3.1765160559299607E-2</v>
      </c>
      <c r="E109" s="272">
        <f t="shared" si="13"/>
        <v>2.4330505612536794E-2</v>
      </c>
      <c r="F109" s="272">
        <f t="shared" si="13"/>
        <v>2.2906071361748954E-2</v>
      </c>
      <c r="G109" s="272">
        <f t="shared" si="13"/>
        <v>2.4036300975391816E-2</v>
      </c>
      <c r="H109" s="272">
        <f t="shared" si="13"/>
        <v>2.3069145065814877E-2</v>
      </c>
      <c r="I109" s="272">
        <f t="shared" si="13"/>
        <v>2.3203437733645312E-2</v>
      </c>
      <c r="J109" s="272">
        <f t="shared" si="13"/>
        <v>2.2941457544485656E-2</v>
      </c>
      <c r="K109" s="272">
        <f t="shared" si="13"/>
        <v>2.4048042292386641E-2</v>
      </c>
      <c r="L109" s="272">
        <f t="shared" si="13"/>
        <v>2.3817880033128503E-2</v>
      </c>
      <c r="M109" s="272">
        <f t="shared" si="13"/>
        <v>2.8950693983741199E-2</v>
      </c>
      <c r="N109" s="272">
        <f t="shared" si="13"/>
        <v>2.5956017235113767E-2</v>
      </c>
      <c r="O109" s="272">
        <f t="shared" si="13"/>
        <v>3.2162639279952693E-2</v>
      </c>
      <c r="P109" s="272">
        <f t="shared" si="13"/>
        <v>2.6269363430397548E-2</v>
      </c>
      <c r="Q109" s="272">
        <f t="shared" si="13"/>
        <v>2.3958060474300932E-2</v>
      </c>
      <c r="R109" s="272">
        <f t="shared" si="13"/>
        <v>2.2081346975640251E-2</v>
      </c>
      <c r="S109" s="272">
        <f t="shared" si="13"/>
        <v>2.2892439026564976E-2</v>
      </c>
      <c r="T109" s="272">
        <f t="shared" si="13"/>
        <v>2.3417450102436937E-2</v>
      </c>
      <c r="U109" s="272">
        <f t="shared" si="13"/>
        <v>2.4923557785876817E-2</v>
      </c>
      <c r="V109" s="272">
        <f t="shared" si="13"/>
        <v>2.9056109058503751E-2</v>
      </c>
      <c r="W109" s="272">
        <f t="shared" si="13"/>
        <v>2.4819135066473104E-2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4.344832612660339E-2</v>
      </c>
      <c r="C111" s="271">
        <f t="shared" si="15"/>
        <v>3.9759158766306438E-2</v>
      </c>
      <c r="D111" s="271">
        <f t="shared" si="15"/>
        <v>4.1059450827763605E-2</v>
      </c>
      <c r="E111" s="271">
        <f t="shared" si="15"/>
        <v>4.0216108530806989E-2</v>
      </c>
      <c r="F111" s="271">
        <f t="shared" si="15"/>
        <v>3.8486805264773237E-2</v>
      </c>
      <c r="G111" s="271">
        <f t="shared" si="15"/>
        <v>4.1779076941757358E-2</v>
      </c>
      <c r="H111" s="271">
        <f t="shared" si="15"/>
        <v>4.2099765732788633E-2</v>
      </c>
      <c r="I111" s="271">
        <f t="shared" si="15"/>
        <v>4.2242280121513334E-2</v>
      </c>
      <c r="J111" s="271">
        <f t="shared" si="15"/>
        <v>4.0798379055061576E-2</v>
      </c>
      <c r="K111" s="271">
        <f t="shared" si="15"/>
        <v>4.1595975757590449E-2</v>
      </c>
      <c r="L111" s="271">
        <f t="shared" si="15"/>
        <v>4.0749702723726217E-2</v>
      </c>
      <c r="M111" s="271">
        <f t="shared" si="15"/>
        <v>4.4310502182569357E-2</v>
      </c>
      <c r="N111" s="271">
        <f t="shared" si="15"/>
        <v>4.1555351417991652E-2</v>
      </c>
      <c r="O111" s="271">
        <f t="shared" si="15"/>
        <v>4.4318356191236592E-2</v>
      </c>
      <c r="P111" s="271">
        <f t="shared" si="15"/>
        <v>4.2060469599247308E-2</v>
      </c>
      <c r="Q111" s="271">
        <f t="shared" si="15"/>
        <v>3.9776242723227308E-2</v>
      </c>
      <c r="R111" s="271">
        <f t="shared" si="15"/>
        <v>3.8658343033410619E-2</v>
      </c>
      <c r="S111" s="271">
        <f t="shared" si="15"/>
        <v>3.9791572992461596E-2</v>
      </c>
      <c r="T111" s="271">
        <f t="shared" si="15"/>
        <v>3.9892870428770023E-2</v>
      </c>
      <c r="U111" s="271">
        <f t="shared" si="15"/>
        <v>3.8520132621465718E-2</v>
      </c>
      <c r="V111" s="271">
        <f t="shared" si="15"/>
        <v>3.9222797577427894E-2</v>
      </c>
      <c r="W111" s="271">
        <f t="shared" si="15"/>
        <v>3.7593043420627539E-2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1.0899171338534778E-2</v>
      </c>
      <c r="C112" s="272">
        <f t="shared" si="16"/>
        <v>8.7512004549187995E-3</v>
      </c>
      <c r="D112" s="272">
        <f t="shared" si="16"/>
        <v>1.1562518443585058E-2</v>
      </c>
      <c r="E112" s="272">
        <f t="shared" si="16"/>
        <v>8.8563040429633939E-3</v>
      </c>
      <c r="F112" s="272">
        <f t="shared" si="16"/>
        <v>7.9325601240872734E-3</v>
      </c>
      <c r="G112" s="272">
        <f t="shared" si="16"/>
        <v>8.6064313013970769E-3</v>
      </c>
      <c r="H112" s="272">
        <f t="shared" si="16"/>
        <v>8.39716880395662E-3</v>
      </c>
      <c r="I112" s="272">
        <f t="shared" si="16"/>
        <v>8.4460513350468943E-3</v>
      </c>
      <c r="J112" s="272">
        <f t="shared" si="16"/>
        <v>8.3506905461927811E-3</v>
      </c>
      <c r="K112" s="272">
        <f t="shared" si="16"/>
        <v>8.753487394428737E-3</v>
      </c>
      <c r="L112" s="272">
        <f t="shared" si="16"/>
        <v>8.6697083320587762E-3</v>
      </c>
      <c r="M112" s="272">
        <f t="shared" si="16"/>
        <v>1.0538052610081797E-2</v>
      </c>
      <c r="N112" s="272">
        <f t="shared" si="16"/>
        <v>9.4479902735814143E-3</v>
      </c>
      <c r="O112" s="272">
        <f t="shared" si="16"/>
        <v>1.1707200697902783E-2</v>
      </c>
      <c r="P112" s="272">
        <f t="shared" si="16"/>
        <v>9.5620482886647085E-3</v>
      </c>
      <c r="Q112" s="272">
        <f t="shared" si="16"/>
        <v>8.7207340126455417E-3</v>
      </c>
      <c r="R112" s="272">
        <f t="shared" si="16"/>
        <v>8.0376102991330522E-3</v>
      </c>
      <c r="S112" s="272">
        <f t="shared" si="16"/>
        <v>8.3328478056696499E-3</v>
      </c>
      <c r="T112" s="272">
        <f t="shared" si="16"/>
        <v>8.5239518372870488E-3</v>
      </c>
      <c r="U112" s="272">
        <f t="shared" si="16"/>
        <v>9.0721750340591583E-3</v>
      </c>
      <c r="V112" s="272">
        <f t="shared" si="16"/>
        <v>1.057642369729536E-2</v>
      </c>
      <c r="W112" s="272">
        <f t="shared" si="16"/>
        <v>8.9686885331857549E-3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3.2549154788068614E-2</v>
      </c>
      <c r="C113" s="272">
        <f t="shared" si="17"/>
        <v>3.1007958311387637E-2</v>
      </c>
      <c r="D113" s="272">
        <f t="shared" si="17"/>
        <v>2.9496932384178547E-2</v>
      </c>
      <c r="E113" s="272">
        <f t="shared" si="17"/>
        <v>3.1359804487843597E-2</v>
      </c>
      <c r="F113" s="272">
        <f t="shared" si="17"/>
        <v>3.0554245140685964E-2</v>
      </c>
      <c r="G113" s="272">
        <f t="shared" si="17"/>
        <v>3.3172645640360286E-2</v>
      </c>
      <c r="H113" s="272">
        <f t="shared" si="17"/>
        <v>3.3702596928832006E-2</v>
      </c>
      <c r="I113" s="272">
        <f t="shared" si="17"/>
        <v>3.3796228786466438E-2</v>
      </c>
      <c r="J113" s="272">
        <f t="shared" si="17"/>
        <v>3.2447688508868797E-2</v>
      </c>
      <c r="K113" s="272">
        <f t="shared" si="17"/>
        <v>3.2842488363161712E-2</v>
      </c>
      <c r="L113" s="272">
        <f t="shared" si="17"/>
        <v>3.2079994391667442E-2</v>
      </c>
      <c r="M113" s="272">
        <f t="shared" si="17"/>
        <v>3.377244957248756E-2</v>
      </c>
      <c r="N113" s="272">
        <f t="shared" si="17"/>
        <v>3.2107361144410235E-2</v>
      </c>
      <c r="O113" s="272">
        <f t="shared" si="17"/>
        <v>3.2611155493333807E-2</v>
      </c>
      <c r="P113" s="272">
        <f t="shared" si="17"/>
        <v>3.2498421310582594E-2</v>
      </c>
      <c r="Q113" s="272">
        <f t="shared" si="17"/>
        <v>3.1055508710581766E-2</v>
      </c>
      <c r="R113" s="272">
        <f t="shared" si="17"/>
        <v>3.0620732734277571E-2</v>
      </c>
      <c r="S113" s="272">
        <f t="shared" si="17"/>
        <v>3.1458725186791943E-2</v>
      </c>
      <c r="T113" s="272">
        <f t="shared" si="17"/>
        <v>3.1368918591482976E-2</v>
      </c>
      <c r="U113" s="272">
        <f t="shared" si="17"/>
        <v>2.9447957587406561E-2</v>
      </c>
      <c r="V113" s="272">
        <f t="shared" si="17"/>
        <v>2.8646373880132532E-2</v>
      </c>
      <c r="W113" s="272">
        <f t="shared" si="17"/>
        <v>2.8624354887441777E-2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0.5118956363771906</v>
      </c>
      <c r="C115" s="283">
        <f t="shared" si="19"/>
        <v>0.51202408748943717</v>
      </c>
      <c r="D115" s="283">
        <f t="shared" si="19"/>
        <v>0.54258704567880267</v>
      </c>
      <c r="E115" s="283">
        <f t="shared" si="19"/>
        <v>0.51144489520856684</v>
      </c>
      <c r="F115" s="283">
        <f t="shared" si="19"/>
        <v>0.53336525079552455</v>
      </c>
      <c r="G115" s="283">
        <f t="shared" si="19"/>
        <v>0.5041503063225895</v>
      </c>
      <c r="H115" s="283">
        <f t="shared" si="19"/>
        <v>0.50552947280164151</v>
      </c>
      <c r="I115" s="283">
        <f t="shared" si="19"/>
        <v>0.50159299394494028</v>
      </c>
      <c r="J115" s="283">
        <f t="shared" si="19"/>
        <v>0.51226783630493644</v>
      </c>
      <c r="K115" s="283">
        <f t="shared" si="19"/>
        <v>0.51337690105070588</v>
      </c>
      <c r="L115" s="283">
        <f t="shared" si="19"/>
        <v>0.51680571103685446</v>
      </c>
      <c r="M115" s="283">
        <f t="shared" si="19"/>
        <v>0.48339615542118008</v>
      </c>
      <c r="N115" s="283">
        <f t="shared" si="19"/>
        <v>0.5129678133344967</v>
      </c>
      <c r="O115" s="283">
        <f t="shared" si="19"/>
        <v>0.49487786916947968</v>
      </c>
      <c r="P115" s="283">
        <f t="shared" si="19"/>
        <v>0.5048705134881768</v>
      </c>
      <c r="Q115" s="283">
        <f t="shared" si="19"/>
        <v>0.52487832613975383</v>
      </c>
      <c r="R115" s="283">
        <f t="shared" si="19"/>
        <v>0.53624606369798389</v>
      </c>
      <c r="S115" s="283">
        <f t="shared" si="19"/>
        <v>0.52145096881476238</v>
      </c>
      <c r="T115" s="283">
        <f t="shared" si="19"/>
        <v>0.51026157936197192</v>
      </c>
      <c r="U115" s="283">
        <f t="shared" si="19"/>
        <v>0.53186719791584458</v>
      </c>
      <c r="V115" s="283">
        <f t="shared" si="19"/>
        <v>0.53098580732921774</v>
      </c>
      <c r="W115" s="283">
        <f t="shared" si="19"/>
        <v>0.53400046454117867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1.0000000000000002</v>
      </c>
      <c r="D117" s="234">
        <f t="shared" si="20"/>
        <v>1</v>
      </c>
      <c r="E117" s="234">
        <f t="shared" si="20"/>
        <v>1</v>
      </c>
      <c r="F117" s="234">
        <f t="shared" si="20"/>
        <v>0.99999999999999978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1.0000000000000002</v>
      </c>
      <c r="M117" s="234">
        <f t="shared" si="20"/>
        <v>1.0000000000000002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0.99999999999999989</v>
      </c>
      <c r="S117" s="234">
        <f t="shared" si="20"/>
        <v>0.99999999999999989</v>
      </c>
      <c r="T117" s="234">
        <f t="shared" si="20"/>
        <v>0.99999999999999978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9.2454906329627511E-4</v>
      </c>
      <c r="C122" s="270">
        <f t="shared" si="25"/>
        <v>7.7380281153622697E-4</v>
      </c>
      <c r="D122" s="270">
        <f t="shared" si="25"/>
        <v>1.0250681792222291E-3</v>
      </c>
      <c r="E122" s="270">
        <f t="shared" si="25"/>
        <v>7.9013368405050335E-4</v>
      </c>
      <c r="F122" s="270">
        <f t="shared" si="25"/>
        <v>7.2112892514142736E-4</v>
      </c>
      <c r="G122" s="270">
        <f t="shared" si="25"/>
        <v>7.6483863530642628E-4</v>
      </c>
      <c r="H122" s="270">
        <f t="shared" si="25"/>
        <v>7.5000852709654364E-4</v>
      </c>
      <c r="I122" s="270">
        <f t="shared" si="25"/>
        <v>7.4700758165532736E-4</v>
      </c>
      <c r="J122" s="270">
        <f t="shared" si="25"/>
        <v>7.5679576440621172E-4</v>
      </c>
      <c r="K122" s="270">
        <f t="shared" si="25"/>
        <v>7.8008410913055833E-4</v>
      </c>
      <c r="L122" s="270">
        <f t="shared" si="25"/>
        <v>7.74619381000203E-4</v>
      </c>
      <c r="M122" s="270">
        <f t="shared" si="25"/>
        <v>8.7973971280370304E-4</v>
      </c>
      <c r="N122" s="270">
        <f t="shared" si="25"/>
        <v>8.1746794293881579E-4</v>
      </c>
      <c r="O122" s="270">
        <f t="shared" si="25"/>
        <v>9.5994427716414115E-4</v>
      </c>
      <c r="P122" s="270">
        <f t="shared" si="25"/>
        <v>8.2680979630860561E-4</v>
      </c>
      <c r="Q122" s="270">
        <f t="shared" si="25"/>
        <v>7.8397114427495814E-4</v>
      </c>
      <c r="R122" s="270">
        <f t="shared" si="25"/>
        <v>7.4308154451415028E-4</v>
      </c>
      <c r="S122" s="270">
        <f t="shared" si="25"/>
        <v>7.4795803152539054E-4</v>
      </c>
      <c r="T122" s="270">
        <f t="shared" si="25"/>
        <v>7.595036073853392E-4</v>
      </c>
      <c r="U122" s="270">
        <f t="shared" si="25"/>
        <v>7.2881514123359899E-4</v>
      </c>
      <c r="V122" s="270">
        <f t="shared" si="25"/>
        <v>8.1294575974217881E-4</v>
      </c>
      <c r="W122" s="270">
        <f t="shared" si="25"/>
        <v>6.9029631031265846E-4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0.42833518784042501</v>
      </c>
      <c r="C123" s="271">
        <f t="shared" si="26"/>
        <v>0.45839944180879999</v>
      </c>
      <c r="D123" s="271">
        <f t="shared" si="26"/>
        <v>0.40568104930789667</v>
      </c>
      <c r="E123" s="271">
        <f t="shared" si="26"/>
        <v>0.45987235822245687</v>
      </c>
      <c r="F123" s="271">
        <f t="shared" si="26"/>
        <v>0.450060942758922</v>
      </c>
      <c r="G123" s="271">
        <f t="shared" si="26"/>
        <v>0.46440070321260002</v>
      </c>
      <c r="H123" s="271">
        <f t="shared" si="26"/>
        <v>0.4669864059720486</v>
      </c>
      <c r="I123" s="271">
        <f t="shared" si="26"/>
        <v>0.46840826818165066</v>
      </c>
      <c r="J123" s="271">
        <f t="shared" si="26"/>
        <v>0.46180270641829352</v>
      </c>
      <c r="K123" s="271">
        <f t="shared" si="26"/>
        <v>0.45668595244086019</v>
      </c>
      <c r="L123" s="271">
        <f t="shared" si="26"/>
        <v>0.45727749217519736</v>
      </c>
      <c r="M123" s="271">
        <f t="shared" si="26"/>
        <v>0.45259427105531003</v>
      </c>
      <c r="N123" s="271">
        <f t="shared" si="26"/>
        <v>0.44631574897485998</v>
      </c>
      <c r="O123" s="271">
        <f t="shared" si="26"/>
        <v>0.43106055952265071</v>
      </c>
      <c r="P123" s="271">
        <f t="shared" si="26"/>
        <v>0.45268326439532075</v>
      </c>
      <c r="Q123" s="271">
        <f t="shared" si="26"/>
        <v>0.45261713474460608</v>
      </c>
      <c r="R123" s="271">
        <f t="shared" si="26"/>
        <v>0.45582789107185268</v>
      </c>
      <c r="S123" s="271">
        <f t="shared" si="26"/>
        <v>0.45967731160805964</v>
      </c>
      <c r="T123" s="271">
        <f t="shared" si="26"/>
        <v>0.46636325583989913</v>
      </c>
      <c r="U123" s="271">
        <f t="shared" si="26"/>
        <v>0.44318947612809156</v>
      </c>
      <c r="V123" s="271">
        <f t="shared" si="26"/>
        <v>0.42840187049698325</v>
      </c>
      <c r="W123" s="271">
        <f t="shared" si="26"/>
        <v>0.45371030621304675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0.18780652099198111</v>
      </c>
      <c r="C125" s="271">
        <f t="shared" si="28"/>
        <v>0.15718496696141529</v>
      </c>
      <c r="D125" s="271">
        <f t="shared" si="28"/>
        <v>0.20822528101747645</v>
      </c>
      <c r="E125" s="271">
        <f t="shared" si="28"/>
        <v>0.16050230778563834</v>
      </c>
      <c r="F125" s="271">
        <f t="shared" si="28"/>
        <v>0.15396862848227172</v>
      </c>
      <c r="G125" s="271">
        <f t="shared" si="28"/>
        <v>0.15794156367442724</v>
      </c>
      <c r="H125" s="271">
        <f t="shared" si="28"/>
        <v>0.15235156010664197</v>
      </c>
      <c r="I125" s="271">
        <f t="shared" si="28"/>
        <v>0.15174196874434881</v>
      </c>
      <c r="J125" s="271">
        <f t="shared" si="28"/>
        <v>0.15373027268867742</v>
      </c>
      <c r="K125" s="271">
        <f t="shared" si="28"/>
        <v>0.1584609064386571</v>
      </c>
      <c r="L125" s="271">
        <f t="shared" si="28"/>
        <v>0.1573508392512328</v>
      </c>
      <c r="M125" s="271">
        <f t="shared" si="28"/>
        <v>0.17870425853993052</v>
      </c>
      <c r="N125" s="271">
        <f t="shared" si="28"/>
        <v>0.16605480063810579</v>
      </c>
      <c r="O125" s="271">
        <f t="shared" si="28"/>
        <v>0.19499646065033857</v>
      </c>
      <c r="P125" s="271">
        <f t="shared" si="28"/>
        <v>0.1679524403098635</v>
      </c>
      <c r="Q125" s="271">
        <f t="shared" si="28"/>
        <v>0.15925049195274613</v>
      </c>
      <c r="R125" s="271">
        <f t="shared" si="28"/>
        <v>0.15094446063359368</v>
      </c>
      <c r="S125" s="271">
        <f t="shared" si="28"/>
        <v>0.1519350365766145</v>
      </c>
      <c r="T125" s="271">
        <f t="shared" si="28"/>
        <v>0.15428032523806767</v>
      </c>
      <c r="U125" s="271">
        <f t="shared" si="28"/>
        <v>0.16440486370212656</v>
      </c>
      <c r="V125" s="271">
        <f t="shared" si="28"/>
        <v>0.18940208740291742</v>
      </c>
      <c r="W125" s="271">
        <f t="shared" si="28"/>
        <v>0.17018495064233449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0.18780652099198111</v>
      </c>
      <c r="C126" s="272">
        <f t="shared" si="29"/>
        <v>0.15718496696141529</v>
      </c>
      <c r="D126" s="272">
        <f t="shared" si="29"/>
        <v>0.20822528101747645</v>
      </c>
      <c r="E126" s="272">
        <f t="shared" si="29"/>
        <v>0.16050230778563834</v>
      </c>
      <c r="F126" s="272">
        <f t="shared" si="29"/>
        <v>0.15396862848227172</v>
      </c>
      <c r="G126" s="272">
        <f t="shared" si="29"/>
        <v>0.15794156367442724</v>
      </c>
      <c r="H126" s="272">
        <f t="shared" si="29"/>
        <v>0.15235156010664197</v>
      </c>
      <c r="I126" s="272">
        <f t="shared" si="29"/>
        <v>0.15174196874434881</v>
      </c>
      <c r="J126" s="272">
        <f t="shared" si="29"/>
        <v>0.15373027268867742</v>
      </c>
      <c r="K126" s="272">
        <f t="shared" si="29"/>
        <v>0.1584609064386571</v>
      </c>
      <c r="L126" s="272">
        <f t="shared" si="29"/>
        <v>0.1573508392512328</v>
      </c>
      <c r="M126" s="272">
        <f t="shared" si="29"/>
        <v>0.17870425853993052</v>
      </c>
      <c r="N126" s="272">
        <f t="shared" si="29"/>
        <v>0.16605480063810579</v>
      </c>
      <c r="O126" s="272">
        <f t="shared" si="29"/>
        <v>0.19499646065033857</v>
      </c>
      <c r="P126" s="272">
        <f t="shared" si="29"/>
        <v>0.1679524403098635</v>
      </c>
      <c r="Q126" s="272">
        <f t="shared" si="29"/>
        <v>0.15925049195274613</v>
      </c>
      <c r="R126" s="272">
        <f t="shared" si="29"/>
        <v>0.15094446063359368</v>
      </c>
      <c r="S126" s="272">
        <f t="shared" si="29"/>
        <v>0.1519350365766145</v>
      </c>
      <c r="T126" s="272">
        <f t="shared" si="29"/>
        <v>0.15428032523806767</v>
      </c>
      <c r="U126" s="272">
        <f t="shared" si="29"/>
        <v>0.16440486370212656</v>
      </c>
      <c r="V126" s="272">
        <f t="shared" si="29"/>
        <v>0.18940208740291742</v>
      </c>
      <c r="W126" s="272">
        <f t="shared" si="29"/>
        <v>0.17018495064233449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0.15760239613688903</v>
      </c>
      <c r="C128" s="271">
        <f t="shared" si="31"/>
        <v>0.15033259069463603</v>
      </c>
      <c r="D128" s="271">
        <f t="shared" si="31"/>
        <v>0.15565631090909976</v>
      </c>
      <c r="E128" s="271">
        <f t="shared" si="31"/>
        <v>0.15342685627344527</v>
      </c>
      <c r="F128" s="271">
        <f t="shared" si="31"/>
        <v>0.14961140078945617</v>
      </c>
      <c r="G128" s="271">
        <f t="shared" si="31"/>
        <v>0.15876648702069504</v>
      </c>
      <c r="H128" s="271">
        <f t="shared" si="31"/>
        <v>0.16079268226437812</v>
      </c>
      <c r="I128" s="271">
        <f t="shared" si="31"/>
        <v>0.15976142606319979</v>
      </c>
      <c r="J128" s="271">
        <f t="shared" si="31"/>
        <v>0.15810750834987816</v>
      </c>
      <c r="K128" s="271">
        <f t="shared" si="31"/>
        <v>0.15851301269726548</v>
      </c>
      <c r="L128" s="271">
        <f t="shared" si="31"/>
        <v>0.15569031594505972</v>
      </c>
      <c r="M128" s="271">
        <f t="shared" si="31"/>
        <v>0.1581808081918489</v>
      </c>
      <c r="N128" s="271">
        <f t="shared" si="31"/>
        <v>0.15374872960849578</v>
      </c>
      <c r="O128" s="271">
        <f t="shared" si="31"/>
        <v>0.15539244042423314</v>
      </c>
      <c r="P128" s="271">
        <f t="shared" si="31"/>
        <v>0.15551850820745983</v>
      </c>
      <c r="Q128" s="271">
        <f t="shared" si="31"/>
        <v>0.1529058417511045</v>
      </c>
      <c r="R128" s="271">
        <f t="shared" si="31"/>
        <v>0.15282909740356923</v>
      </c>
      <c r="S128" s="271">
        <f t="shared" si="31"/>
        <v>0.15273134315857584</v>
      </c>
      <c r="T128" s="271">
        <f t="shared" si="31"/>
        <v>0.15199784253590665</v>
      </c>
      <c r="U128" s="271">
        <f t="shared" si="31"/>
        <v>0.14694797071611099</v>
      </c>
      <c r="V128" s="271">
        <f t="shared" si="31"/>
        <v>0.14786216665930943</v>
      </c>
      <c r="W128" s="271">
        <f t="shared" si="31"/>
        <v>0.14907787440361703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3.9535136839433133E-2</v>
      </c>
      <c r="C129" s="272">
        <f t="shared" si="32"/>
        <v>3.3088995765949293E-2</v>
      </c>
      <c r="D129" s="272">
        <f t="shared" si="32"/>
        <v>4.3833488501748286E-2</v>
      </c>
      <c r="E129" s="272">
        <f t="shared" si="32"/>
        <v>3.3787328937427898E-2</v>
      </c>
      <c r="F129" s="272">
        <f t="shared" si="32"/>
        <v>3.0836579545809973E-2</v>
      </c>
      <c r="G129" s="272">
        <f t="shared" si="32"/>
        <v>3.270567383316357E-2</v>
      </c>
      <c r="H129" s="272">
        <f t="shared" si="32"/>
        <v>3.2071515646543446E-2</v>
      </c>
      <c r="I129" s="272">
        <f t="shared" si="32"/>
        <v>3.1943190613966839E-2</v>
      </c>
      <c r="J129" s="272">
        <f t="shared" si="32"/>
        <v>3.2361748330185715E-2</v>
      </c>
      <c r="K129" s="272">
        <f t="shared" si="32"/>
        <v>3.335759369090497E-2</v>
      </c>
      <c r="L129" s="272">
        <f t="shared" si="32"/>
        <v>3.3123913529406968E-2</v>
      </c>
      <c r="M129" s="272">
        <f t="shared" si="32"/>
        <v>3.7619020244069434E-2</v>
      </c>
      <c r="N129" s="272">
        <f t="shared" si="32"/>
        <v>3.495618379700783E-2</v>
      </c>
      <c r="O129" s="272">
        <f t="shared" si="32"/>
        <v>4.1048690504976872E-2</v>
      </c>
      <c r="P129" s="272">
        <f t="shared" si="32"/>
        <v>3.5355655783915453E-2</v>
      </c>
      <c r="Q129" s="272">
        <f t="shared" si="32"/>
        <v>3.3523809279059527E-2</v>
      </c>
      <c r="R129" s="272">
        <f t="shared" si="32"/>
        <v>3.1775307240574258E-2</v>
      </c>
      <c r="S129" s="272">
        <f t="shared" si="32"/>
        <v>3.1983833309053224E-2</v>
      </c>
      <c r="T129" s="272">
        <f t="shared" si="32"/>
        <v>3.2477539851663025E-2</v>
      </c>
      <c r="U129" s="272">
        <f t="shared" si="32"/>
        <v>3.4608855694682993E-2</v>
      </c>
      <c r="V129" s="272">
        <f t="shared" si="32"/>
        <v>3.9871019406553694E-2</v>
      </c>
      <c r="W129" s="272">
        <f t="shared" si="32"/>
        <v>3.5565969154329947E-2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0.1180672592974559</v>
      </c>
      <c r="C130" s="272">
        <f t="shared" si="33"/>
        <v>0.11724359492868673</v>
      </c>
      <c r="D130" s="272">
        <f t="shared" si="33"/>
        <v>0.11182282240735147</v>
      </c>
      <c r="E130" s="272">
        <f t="shared" si="33"/>
        <v>0.11963952733601738</v>
      </c>
      <c r="F130" s="272">
        <f t="shared" si="33"/>
        <v>0.1187748212436462</v>
      </c>
      <c r="G130" s="272">
        <f t="shared" si="33"/>
        <v>0.12606081318753146</v>
      </c>
      <c r="H130" s="272">
        <f t="shared" si="33"/>
        <v>0.1287211666178347</v>
      </c>
      <c r="I130" s="272">
        <f t="shared" si="33"/>
        <v>0.12781823544923293</v>
      </c>
      <c r="J130" s="272">
        <f t="shared" si="33"/>
        <v>0.12574576001969245</v>
      </c>
      <c r="K130" s="272">
        <f t="shared" si="33"/>
        <v>0.12515541900636051</v>
      </c>
      <c r="L130" s="272">
        <f t="shared" si="33"/>
        <v>0.12256640241565275</v>
      </c>
      <c r="M130" s="272">
        <f t="shared" si="33"/>
        <v>0.12056178794777946</v>
      </c>
      <c r="N130" s="272">
        <f t="shared" si="33"/>
        <v>0.11879254581148796</v>
      </c>
      <c r="O130" s="272">
        <f t="shared" si="33"/>
        <v>0.11434374991925628</v>
      </c>
      <c r="P130" s="272">
        <f t="shared" si="33"/>
        <v>0.12016285242354438</v>
      </c>
      <c r="Q130" s="272">
        <f t="shared" si="33"/>
        <v>0.11938203247204497</v>
      </c>
      <c r="R130" s="272">
        <f t="shared" si="33"/>
        <v>0.12105379016299499</v>
      </c>
      <c r="S130" s="272">
        <f t="shared" si="33"/>
        <v>0.12074750984952262</v>
      </c>
      <c r="T130" s="272">
        <f t="shared" si="33"/>
        <v>0.11952030268424362</v>
      </c>
      <c r="U130" s="272">
        <f t="shared" si="33"/>
        <v>0.112339115021428</v>
      </c>
      <c r="V130" s="272">
        <f t="shared" si="33"/>
        <v>0.10799114725275571</v>
      </c>
      <c r="W130" s="272">
        <f t="shared" si="33"/>
        <v>0.11351190524928709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0.22533134596740859</v>
      </c>
      <c r="C132" s="283">
        <f t="shared" si="35"/>
        <v>0.23330919772361267</v>
      </c>
      <c r="D132" s="283">
        <f t="shared" si="35"/>
        <v>0.22941229058630483</v>
      </c>
      <c r="E132" s="283">
        <f t="shared" si="35"/>
        <v>0.22540834403440899</v>
      </c>
      <c r="F132" s="283">
        <f t="shared" si="35"/>
        <v>0.24563789904420857</v>
      </c>
      <c r="G132" s="283">
        <f t="shared" si="35"/>
        <v>0.21812640745697134</v>
      </c>
      <c r="H132" s="283">
        <f t="shared" si="35"/>
        <v>0.21911934312983478</v>
      </c>
      <c r="I132" s="283">
        <f t="shared" si="35"/>
        <v>0.2193413294291455</v>
      </c>
      <c r="J132" s="283">
        <f t="shared" si="35"/>
        <v>0.22560271677874469</v>
      </c>
      <c r="K132" s="283">
        <f t="shared" si="35"/>
        <v>0.22556004431408674</v>
      </c>
      <c r="L132" s="283">
        <f t="shared" si="35"/>
        <v>0.22890673324751001</v>
      </c>
      <c r="M132" s="283">
        <f t="shared" si="35"/>
        <v>0.20964092250010694</v>
      </c>
      <c r="N132" s="283">
        <f t="shared" si="35"/>
        <v>0.23306325283559964</v>
      </c>
      <c r="O132" s="283">
        <f t="shared" si="35"/>
        <v>0.21759059512561346</v>
      </c>
      <c r="P132" s="283">
        <f t="shared" si="35"/>
        <v>0.22301897729104739</v>
      </c>
      <c r="Q132" s="283">
        <f t="shared" si="35"/>
        <v>0.23444256040726849</v>
      </c>
      <c r="R132" s="283">
        <f t="shared" si="35"/>
        <v>0.23965546934647022</v>
      </c>
      <c r="S132" s="283">
        <f t="shared" si="35"/>
        <v>0.2349083506252245</v>
      </c>
      <c r="T132" s="283">
        <f t="shared" si="35"/>
        <v>0.22659907277874108</v>
      </c>
      <c r="U132" s="283">
        <f t="shared" si="35"/>
        <v>0.24472887431243734</v>
      </c>
      <c r="V132" s="283">
        <f t="shared" si="35"/>
        <v>0.23352092968104785</v>
      </c>
      <c r="W132" s="283">
        <f t="shared" si="35"/>
        <v>0.22633657243068911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3.8328025253861493</v>
      </c>
      <c r="C136" s="274">
        <f>IF(C$5=0,0,(C$5-C$52)/ISI_fec!C$5)</f>
        <v>3.643718931122105</v>
      </c>
      <c r="D136" s="274">
        <f>IF(D$5=0,0,(D$5-D$52)/ISI_fec!D$5)</f>
        <v>3.9938042973093295</v>
      </c>
      <c r="E136" s="274">
        <f>IF(E$5=0,0,(E$5-E$52)/ISI_fec!E$5)</f>
        <v>3.9173061597567993</v>
      </c>
      <c r="F136" s="274">
        <f>IF(F$5=0,0,(F$5-F$52)/ISI_fec!F$5)</f>
        <v>3.909068457122526</v>
      </c>
      <c r="G136" s="274">
        <f>IF(G$5=0,0,(G$5-G$52)/ISI_fec!G$5)</f>
        <v>4.0654252966448743</v>
      </c>
      <c r="H136" s="274">
        <f>IF(H$5=0,0,(H$5-H$52)/ISI_fec!H$5)</f>
        <v>4.1578619152687333</v>
      </c>
      <c r="I136" s="274">
        <f>IF(I$5=0,0,(I$5-I$52)/ISI_fec!I$5)</f>
        <v>4.0569635535297568</v>
      </c>
      <c r="J136" s="274">
        <f>IF(J$5=0,0,(J$5-J$52)/ISI_fec!J$5)</f>
        <v>3.9725142687584394</v>
      </c>
      <c r="K136" s="274">
        <f>IF(K$5=0,0,(K$5-K$52)/ISI_fec!K$5)</f>
        <v>4.0668026571456135</v>
      </c>
      <c r="L136" s="274">
        <f>IF(L$5=0,0,(L$5-L$52)/ISI_fec!L$5)</f>
        <v>4.1093365523023015</v>
      </c>
      <c r="M136" s="274">
        <f>IF(M$5=0,0,(M$5-M$52)/ISI_fec!M$5)</f>
        <v>4.0333828542793082</v>
      </c>
      <c r="N136" s="274">
        <f>IF(N$5=0,0,(N$5-N$52)/ISI_fec!N$5)</f>
        <v>3.9332733146794863</v>
      </c>
      <c r="O136" s="274">
        <f>IF(O$5=0,0,(O$5-O$52)/ISI_fec!O$5)</f>
        <v>3.9401680935988712</v>
      </c>
      <c r="P136" s="274">
        <f>IF(P$5=0,0,(P$5-P$52)/ISI_fec!P$5)</f>
        <v>4.1006469027589834</v>
      </c>
      <c r="Q136" s="274">
        <f>IF(Q$5=0,0,(Q$5-Q$52)/ISI_fec!Q$5)</f>
        <v>3.9947188394827502</v>
      </c>
      <c r="R136" s="274">
        <f>IF(R$5=0,0,(R$5-R$52)/ISI_fec!R$5)</f>
        <v>4.1068671648668218</v>
      </c>
      <c r="S136" s="274">
        <f>IF(S$5=0,0,(S$5-S$52)/ISI_fec!S$5)</f>
        <v>4.1533746568779462</v>
      </c>
      <c r="T136" s="274">
        <f>IF(T$5=0,0,(T$5-T$52)/ISI_fec!T$5)</f>
        <v>4.1034528319695704</v>
      </c>
      <c r="U136" s="274">
        <f>IF(U$5=0,0,(U$5-U$52)/ISI_fec!U$5)</f>
        <v>3.851516222388947</v>
      </c>
      <c r="V136" s="274">
        <f>IF(V$5=0,0,(V$5-V$52)/ISI_fec!V$5)</f>
        <v>3.9972704779678692</v>
      </c>
      <c r="W136" s="274">
        <f>IF(W$5=0,0,(W$5-W$52)/ISI_fec!W$5)</f>
        <v>4.4181750790407488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1.2023076075948653</v>
      </c>
      <c r="C141" s="277">
        <f>IF(C$10=0,0,C$10/ISI_fec!C$10)</f>
        <v>0.93129360475572187</v>
      </c>
      <c r="D141" s="277">
        <f>IF(D$10=0,0,D$10/ISI_fec!D$10)</f>
        <v>1.5193409686355037</v>
      </c>
      <c r="E141" s="277">
        <f>IF(E$10=0,0,E$10/ISI_fec!E$10)</f>
        <v>1.0595985720259671</v>
      </c>
      <c r="F141" s="277">
        <f>IF(F$10=0,0,F$10/ISI_fec!F$10)</f>
        <v>0.97292827014689731</v>
      </c>
      <c r="G141" s="277">
        <f>IF(G$10=0,0,G$10/ISI_fec!G$10)</f>
        <v>1.0679174695868079</v>
      </c>
      <c r="H141" s="277">
        <f>IF(H$10=0,0,H$10/ISI_fec!H$10)</f>
        <v>1.0554682585971649</v>
      </c>
      <c r="I141" s="277">
        <f>IF(I$10=0,0,I$10/ISI_fec!I$10)</f>
        <v>1.0006542821650986</v>
      </c>
      <c r="J141" s="277">
        <f>IF(J$10=0,0,J$10/ISI_fec!J$10)</f>
        <v>1.0355425655493551</v>
      </c>
      <c r="K141" s="277">
        <f>IF(K$10=0,0,K$10/ISI_fec!K$10)</f>
        <v>1.0806785344819319</v>
      </c>
      <c r="L141" s="277">
        <f>IF(L$10=0,0,L$10/ISI_fec!L$10)</f>
        <v>1.0661751789986802</v>
      </c>
      <c r="M141" s="277">
        <f>IF(M$10=0,0,M$10/ISI_fec!M$10)</f>
        <v>1.1543743166338236</v>
      </c>
      <c r="N141" s="277">
        <f>IF(N$10=0,0,N$10/ISI_fec!N$10)</f>
        <v>1.0481084166334012</v>
      </c>
      <c r="O141" s="277">
        <f>IF(O$10=0,0,O$10/ISI_fec!O$10)</f>
        <v>1.2079989255194594</v>
      </c>
      <c r="P141" s="277">
        <f>IF(P$10=0,0,P$10/ISI_fec!P$10)</f>
        <v>1.1068955929700997</v>
      </c>
      <c r="Q141" s="277">
        <f>IF(Q$10=0,0,Q$10/ISI_fec!Q$10)</f>
        <v>1.0546039429721852</v>
      </c>
      <c r="R141" s="277">
        <f>IF(R$10=0,0,R$10/ISI_fec!R$10)</f>
        <v>1.034935135948706</v>
      </c>
      <c r="S141" s="277">
        <f>IF(S$10=0,0,S$10/ISI_fec!S$10)</f>
        <v>1.0126821033322833</v>
      </c>
      <c r="T141" s="277">
        <f>IF(T$10=0,0,T$10/ISI_fec!T$10)</f>
        <v>1.0170760147641926</v>
      </c>
      <c r="U141" s="277">
        <f>IF(U$10=0,0,U$10/ISI_fec!U$10)</f>
        <v>0.84113773801932035</v>
      </c>
      <c r="V141" s="277">
        <f>IF(V$10=0,0,V$10/ISI_fec!V$10)</f>
        <v>0.97139137737362258</v>
      </c>
      <c r="W141" s="277">
        <f>IF(W$10=0,0,W$10/ISI_fec!W$10)</f>
        <v>0.87976341543979664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4.8493818651519769</v>
      </c>
      <c r="C142" s="278">
        <f>IF(C$16=0,0,C$16/ISI_fec!C$16)</f>
        <v>4.6848300509558474</v>
      </c>
      <c r="D142" s="278">
        <f>IF(D$16=0,0,D$16/ISI_fec!D$16)</f>
        <v>4.9499048759948154</v>
      </c>
      <c r="E142" s="278">
        <f>IF(E$16=0,0,E$16/ISI_fec!E$16)</f>
        <v>5.0001146859561123</v>
      </c>
      <c r="F142" s="278">
        <f>IF(F$16=0,0,F$16/ISI_fec!F$16)</f>
        <v>5.0123237741287774</v>
      </c>
      <c r="G142" s="278">
        <f>IF(G$16=0,0,G$16/ISI_fec!G$16)</f>
        <v>5.1467993332008426</v>
      </c>
      <c r="H142" s="278">
        <f>IF(H$16=0,0,H$16/ISI_fec!H$16)</f>
        <v>5.292697081771105</v>
      </c>
      <c r="I142" s="278">
        <f>IF(I$16=0,0,I$16/ISI_fec!I$16)</f>
        <v>5.2063773188279008</v>
      </c>
      <c r="J142" s="278">
        <f>IF(J$16=0,0,J$16/ISI_fec!J$16)</f>
        <v>5.058911000649041</v>
      </c>
      <c r="K142" s="278">
        <f>IF(K$16=0,0,K$16/ISI_fec!K$16)</f>
        <v>5.162524866049087</v>
      </c>
      <c r="L142" s="278">
        <f>IF(L$16=0,0,L$16/ISI_fec!L$16)</f>
        <v>5.2710944752984092</v>
      </c>
      <c r="M142" s="278">
        <f>IF(M$16=0,0,M$16/ISI_fec!M$16)</f>
        <v>5.1657847132913526</v>
      </c>
      <c r="N142" s="278">
        <f>IF(N$16=0,0,N$16/ISI_fec!N$16)</f>
        <v>5.0699238429055953</v>
      </c>
      <c r="O142" s="278">
        <f>IF(O$16=0,0,O$16/ISI_fec!O$16)</f>
        <v>5.0743871444292061</v>
      </c>
      <c r="P142" s="278">
        <f>IF(P$16=0,0,P$16/ISI_fec!P$16)</f>
        <v>5.2770671685732227</v>
      </c>
      <c r="Q142" s="278">
        <f>IF(Q$16=0,0,Q$16/ISI_fec!Q$16)</f>
        <v>5.1167348997767883</v>
      </c>
      <c r="R142" s="278">
        <f>IF(R$16=0,0,R$16/ISI_fec!R$16)</f>
        <v>5.2760320443827844</v>
      </c>
      <c r="S142" s="278">
        <f>IF(S$16=0,0,S$16/ISI_fec!S$16)</f>
        <v>5.3892000654184233</v>
      </c>
      <c r="T142" s="278">
        <f>IF(T$16=0,0,T$16/ISI_fec!T$16)</f>
        <v>5.3121162947059508</v>
      </c>
      <c r="U142" s="278">
        <f>IF(U$16=0,0,U$16/ISI_fec!U$16)</f>
        <v>4.9807201464283395</v>
      </c>
      <c r="V142" s="278">
        <f>IF(V$16=0,0,V$16/ISI_fec!V$16)</f>
        <v>5.129062828896445</v>
      </c>
      <c r="W142" s="278">
        <f>IF(W$16=0,0,W$16/ISI_fec!W$16)</f>
        <v>5.6709379149827841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5.078287149674547</v>
      </c>
      <c r="C143" s="278">
        <f>IF(C$22=0,0,C$22/ISI_fec!C$22)</f>
        <v>4.9454043834542993</v>
      </c>
      <c r="D143" s="278">
        <f>IF(D$22=0,0,D$22/ISI_fec!D$22)</f>
        <v>5.0193935560704688</v>
      </c>
      <c r="E143" s="278">
        <f>IF(E$22=0,0,E$22/ISI_fec!E$22)</f>
        <v>5.1651998257193021</v>
      </c>
      <c r="F143" s="278">
        <f>IF(F$22=0,0,F$22/ISI_fec!F$22)</f>
        <v>5.20571306698025</v>
      </c>
      <c r="G143" s="278">
        <f>IF(G$22=0,0,G$22/ISI_fec!G$22)</f>
        <v>5.3143466117298308</v>
      </c>
      <c r="H143" s="278">
        <f>IF(H$22=0,0,H$22/ISI_fec!H$22)</f>
        <v>5.4577855397071726</v>
      </c>
      <c r="I143" s="278">
        <f>IF(I$22=0,0,I$22/ISI_fec!I$22)</f>
        <v>5.3989729475708241</v>
      </c>
      <c r="J143" s="278">
        <f>IF(J$22=0,0,J$22/ISI_fec!J$22)</f>
        <v>5.1567575747724428</v>
      </c>
      <c r="K143" s="278">
        <f>IF(K$22=0,0,K$22/ISI_fec!K$22)</f>
        <v>5.3628510507663547</v>
      </c>
      <c r="L143" s="278">
        <f>IF(L$22=0,0,L$22/ISI_fec!L$22)</f>
        <v>5.4823372755034407</v>
      </c>
      <c r="M143" s="278">
        <f>IF(M$22=0,0,M$22/ISI_fec!M$22)</f>
        <v>5.414821377495544</v>
      </c>
      <c r="N143" s="278">
        <f>IF(N$22=0,0,N$22/ISI_fec!N$22)</f>
        <v>5.3704424390217458</v>
      </c>
      <c r="O143" s="278">
        <f>IF(O$22=0,0,O$22/ISI_fec!O$22)</f>
        <v>5.4024977314169895</v>
      </c>
      <c r="P143" s="278">
        <f>IF(P$22=0,0,P$22/ISI_fec!P$22)</f>
        <v>5.5484736567742443</v>
      </c>
      <c r="Q143" s="278">
        <f>IF(Q$22=0,0,Q$22/ISI_fec!Q$22)</f>
        <v>5.3593562547348679</v>
      </c>
      <c r="R143" s="278">
        <f>IF(R$22=0,0,R$22/ISI_fec!R$22)</f>
        <v>5.4883235550322578</v>
      </c>
      <c r="S143" s="278">
        <f>IF(S$22=0,0,S$22/ISI_fec!S$22)</f>
        <v>5.664293998262524</v>
      </c>
      <c r="T143" s="278">
        <f>IF(T$22=0,0,T$22/ISI_fec!T$22)</f>
        <v>5.5754898549020941</v>
      </c>
      <c r="U143" s="278">
        <f>IF(U$22=0,0,U$22/ISI_fec!U$22)</f>
        <v>5.2682329198640563</v>
      </c>
      <c r="V143" s="278">
        <f>IF(V$22=0,0,V$22/ISI_fec!V$22)</f>
        <v>5.3215070143616536</v>
      </c>
      <c r="W143" s="278">
        <f>IF(W$22=0,0,W$22/ISI_fec!W$22)</f>
        <v>5.7993433894640045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1.2023076075948655</v>
      </c>
      <c r="C144" s="278">
        <f>IF(C$28=0,0,C$28/ISI_fec!C$28)</f>
        <v>0.93129360475572176</v>
      </c>
      <c r="D144" s="278">
        <f>IF(D$28=0,0,D$28/ISI_fec!D$28)</f>
        <v>1.5193409686355046</v>
      </c>
      <c r="E144" s="278">
        <f>IF(E$28=0,0,E$28/ISI_fec!E$28)</f>
        <v>1.0595985720259664</v>
      </c>
      <c r="F144" s="278">
        <f>IF(F$28=0,0,F$28/ISI_fec!F$28)</f>
        <v>1.0199077934347973</v>
      </c>
      <c r="G144" s="278">
        <f>IF(G$28=0,0,G$28/ISI_fec!G$28)</f>
        <v>1.0845185650557723</v>
      </c>
      <c r="H144" s="278">
        <f>IF(H$28=0,0,H$28/ISI_fec!H$28)</f>
        <v>1.0554682585971644</v>
      </c>
      <c r="I144" s="278">
        <f>IF(I$28=0,0,I$28/ISI_fec!I$28)</f>
        <v>1.0006542821650983</v>
      </c>
      <c r="J144" s="278">
        <f>IF(J$28=0,0,J$28/ISI_fec!J$28)</f>
        <v>1.0355425655493546</v>
      </c>
      <c r="K144" s="278">
        <f>IF(K$28=0,0,K$28/ISI_fec!K$28)</f>
        <v>1.0806785344819312</v>
      </c>
      <c r="L144" s="278">
        <f>IF(L$28=0,0,L$28/ISI_fec!L$28)</f>
        <v>1.0661751789986802</v>
      </c>
      <c r="M144" s="278">
        <f>IF(M$28=0,0,M$28/ISI_fec!M$28)</f>
        <v>1.1543743166338236</v>
      </c>
      <c r="N144" s="278">
        <f>IF(N$28=0,0,N$28/ISI_fec!N$28)</f>
        <v>1.0481084166334016</v>
      </c>
      <c r="O144" s="278">
        <f>IF(O$28=0,0,O$28/ISI_fec!O$28)</f>
        <v>1.2079989255194594</v>
      </c>
      <c r="P144" s="278">
        <f>IF(P$28=0,0,P$28/ISI_fec!P$28)</f>
        <v>1.1068955929700999</v>
      </c>
      <c r="Q144" s="278">
        <f>IF(Q$28=0,0,Q$28/ISI_fec!Q$28)</f>
        <v>1.054603942972185</v>
      </c>
      <c r="R144" s="278">
        <f>IF(R$28=0,0,R$28/ISI_fec!R$28)</f>
        <v>1.0349351359487049</v>
      </c>
      <c r="S144" s="278">
        <f>IF(S$28=0,0,S$28/ISI_fec!S$28)</f>
        <v>1.0126821033322833</v>
      </c>
      <c r="T144" s="278">
        <f>IF(T$28=0,0,T$28/ISI_fec!T$28)</f>
        <v>1.0170760147641924</v>
      </c>
      <c r="U144" s="278">
        <f>IF(U$28=0,0,U$28/ISI_fec!U$28)</f>
        <v>1.0364678476976061</v>
      </c>
      <c r="V144" s="278">
        <f>IF(V$28=0,0,V$28/ISI_fec!V$28)</f>
        <v>1.2765052758095954</v>
      </c>
      <c r="W144" s="278">
        <f>IF(W$28=0,0,W$28/ISI_fec!W$28)</f>
        <v>1.2838982697825334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2.8163833320559499</v>
      </c>
      <c r="C145" s="279">
        <f>IF(C$35=0,0,C$35/ISI_fec!C$35)</f>
        <v>2.4093799701632657</v>
      </c>
      <c r="D145" s="279">
        <f>IF(D$35=0,0,D$35/ISI_fec!D$35)</f>
        <v>3.0657132818355803</v>
      </c>
      <c r="E145" s="279">
        <f>IF(E$35=0,0,E$35/ISI_fec!E$35)</f>
        <v>2.6794619157903523</v>
      </c>
      <c r="F145" s="279">
        <f>IF(F$35=0,0,F$35/ISI_fec!F$35)</f>
        <v>2.6739080831336084</v>
      </c>
      <c r="G145" s="279">
        <f>IF(G$35=0,0,G$35/ISI_fec!G$35)</f>
        <v>2.9019227295154457</v>
      </c>
      <c r="H145" s="279">
        <f>IF(H$35=0,0,H$35/ISI_fec!H$35)</f>
        <v>3.0027015168100326</v>
      </c>
      <c r="I145" s="279">
        <f>IF(I$35=0,0,I$35/ISI_fec!I$35)</f>
        <v>2.8774465073795654</v>
      </c>
      <c r="J145" s="279">
        <f>IF(J$35=0,0,J$35/ISI_fec!J$35)</f>
        <v>2.8555714943671653</v>
      </c>
      <c r="K145" s="279">
        <f>IF(K$35=0,0,K$35/ISI_fec!K$35)</f>
        <v>2.9226957832282907</v>
      </c>
      <c r="L145" s="279">
        <f>IF(L$35=0,0,L$35/ISI_fec!L$35)</f>
        <v>2.8693120437598552</v>
      </c>
      <c r="M145" s="279">
        <f>IF(M$35=0,0,M$35/ISI_fec!M$35)</f>
        <v>2.8205536163316758</v>
      </c>
      <c r="N145" s="279">
        <f>IF(N$35=0,0,N$35/ISI_fec!N$35)</f>
        <v>2.7124425191372992</v>
      </c>
      <c r="O145" s="279">
        <f>IF(O$35=0,0,O$35/ISI_fec!O$35)</f>
        <v>2.7464764390127714</v>
      </c>
      <c r="P145" s="279">
        <f>IF(P$35=0,0,P$35/ISI_fec!P$35)</f>
        <v>2.8295342967794062</v>
      </c>
      <c r="Q145" s="279">
        <f>IF(Q$35=0,0,Q$35/ISI_fec!Q$35)</f>
        <v>2.7420844858843143</v>
      </c>
      <c r="R145" s="279">
        <f>IF(R$35=0,0,R$35/ISI_fec!R$35)</f>
        <v>2.830220124127226</v>
      </c>
      <c r="S145" s="279">
        <f>IF(S$35=0,0,S$35/ISI_fec!S$35)</f>
        <v>2.7997708429784529</v>
      </c>
      <c r="T145" s="279">
        <f>IF(T$35=0,0,T$35/ISI_fec!T$35)</f>
        <v>2.7022376087293409</v>
      </c>
      <c r="U145" s="279">
        <f>IF(U$35=0,0,U$35/ISI_fec!U$35)</f>
        <v>2.5319373152848863</v>
      </c>
      <c r="V145" s="279">
        <f>IF(V$35=0,0,V$35/ISI_fec!V$35)</f>
        <v>2.6901191070246484</v>
      </c>
      <c r="W145" s="279">
        <f>IF(W$35=0,0,W$35/ISI_fec!W$35)</f>
        <v>2.9221835061642323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1.6345958621943724</v>
      </c>
      <c r="C147" s="274">
        <f>IF(C$54=0,0,(C$54-C$96)/ISI_fec!C$54)</f>
        <v>1.481577234703696</v>
      </c>
      <c r="D147" s="274">
        <f>IF(D$54=0,0,(D$54-D$96)/ISI_fec!D$54)</f>
        <v>1.8452928581996291</v>
      </c>
      <c r="E147" s="274">
        <f>IF(E$54=0,0,(E$54-E$96)/ISI_fec!E$54)</f>
        <v>1.6491177951672154</v>
      </c>
      <c r="F147" s="274">
        <f>IF(F$54=0,0,(F$54-F$96)/ISI_fec!F$54)</f>
        <v>1.6232453696771507</v>
      </c>
      <c r="G147" s="274">
        <f>IF(G$54=0,0,(G$54-G$96)/ISI_fec!G$54)</f>
        <v>1.7280639617848021</v>
      </c>
      <c r="H147" s="274">
        <f>IF(H$54=0,0,(H$54-H$96)/ISI_fec!H$54)</f>
        <v>1.7468742321442872</v>
      </c>
      <c r="I147" s="274">
        <f>IF(I$54=0,0,(I$54-I$96)/ISI_fec!I$54)</f>
        <v>1.6741921770272106</v>
      </c>
      <c r="J147" s="274">
        <f>IF(J$54=0,0,(J$54-J$96)/ISI_fec!J$54)</f>
        <v>1.6837265766917504</v>
      </c>
      <c r="K147" s="274">
        <f>IF(K$54=0,0,(K$54-K$96)/ISI_fec!K$54)</f>
        <v>1.7081190833110704</v>
      </c>
      <c r="L147" s="274">
        <f>IF(L$54=0,0,(L$54-L$96)/ISI_fec!L$54)</f>
        <v>1.7016460747155207</v>
      </c>
      <c r="M147" s="274">
        <f>IF(M$54=0,0,(M$54-M$96)/ISI_fec!M$54)</f>
        <v>1.6807132340291202</v>
      </c>
      <c r="N147" s="274">
        <f>IF(N$54=0,0,(N$54-N$96)/ISI_fec!N$54)</f>
        <v>1.5989316664914912</v>
      </c>
      <c r="O147" s="274">
        <f>IF(O$54=0,0,(O$54-O$96)/ISI_fec!O$54)</f>
        <v>1.6212666184970896</v>
      </c>
      <c r="P147" s="274">
        <f>IF(P$54=0,0,(P$54-P$96)/ISI_fec!P$54)</f>
        <v>1.6833855934863122</v>
      </c>
      <c r="Q147" s="274">
        <f>IF(Q$54=0,0,(Q$54-Q$96)/ISI_fec!Q$54)</f>
        <v>1.6505304501178113</v>
      </c>
      <c r="R147" s="274">
        <f>IF(R$54=0,0,(R$54-R$96)/ISI_fec!R$54)</f>
        <v>1.6922375344314591</v>
      </c>
      <c r="S147" s="274">
        <f>IF(S$54=0,0,(S$54-S$96)/ISI_fec!S$54)</f>
        <v>1.6722248164354676</v>
      </c>
      <c r="T147" s="274">
        <f>IF(T$54=0,0,(T$54-T$96)/ISI_fec!T$54)</f>
        <v>1.6601418754541462</v>
      </c>
      <c r="U147" s="274">
        <f>IF(U$54=0,0,(U$54-U$96)/ISI_fec!U$54)</f>
        <v>1.5640287465993821</v>
      </c>
      <c r="V147" s="274">
        <f>IF(V$54=0,0,(V$54-V$96)/ISI_fec!V$54)</f>
        <v>1.694886477829264</v>
      </c>
      <c r="W147" s="274">
        <f>IF(W$54=0,0,(W$54-W$96)/ISI_fec!W$54)</f>
        <v>1.8830706943171542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1.2023076075948655</v>
      </c>
      <c r="C152" s="277">
        <f>IF(C$59=0,0,C$59/ISI_fec!C$59)</f>
        <v>0.93129360475572165</v>
      </c>
      <c r="D152" s="277">
        <f>IF(D$59=0,0,D$59/ISI_fec!D$59)</f>
        <v>1.5193409686355044</v>
      </c>
      <c r="E152" s="277">
        <f>IF(E$59=0,0,E$59/ISI_fec!E$59)</f>
        <v>1.0595985720259666</v>
      </c>
      <c r="F152" s="277">
        <f>IF(F$59=0,0,F$59/ISI_fec!F$59)</f>
        <v>0.9729282701468972</v>
      </c>
      <c r="G152" s="277">
        <f>IF(G$59=0,0,G$59/ISI_fec!G$59)</f>
        <v>1.0679174695868074</v>
      </c>
      <c r="H152" s="277">
        <f>IF(H$59=0,0,H$59/ISI_fec!H$59)</f>
        <v>1.0554682585971646</v>
      </c>
      <c r="I152" s="277">
        <f>IF(I$59=0,0,I$59/ISI_fec!I$59)</f>
        <v>1.0006542821650986</v>
      </c>
      <c r="J152" s="277">
        <f>IF(J$59=0,0,J$59/ISI_fec!J$59)</f>
        <v>1.0355425655493551</v>
      </c>
      <c r="K152" s="277">
        <f>IF(K$59=0,0,K$59/ISI_fec!K$59)</f>
        <v>1.0806785344819312</v>
      </c>
      <c r="L152" s="277">
        <f>IF(L$59=0,0,L$59/ISI_fec!L$59)</f>
        <v>1.0661751789986798</v>
      </c>
      <c r="M152" s="277">
        <f>IF(M$59=0,0,M$59/ISI_fec!M$59)</f>
        <v>1.1543743166338238</v>
      </c>
      <c r="N152" s="277">
        <f>IF(N$59=0,0,N$59/ISI_fec!N$59)</f>
        <v>1.0481084166334016</v>
      </c>
      <c r="O152" s="277">
        <f>IF(O$59=0,0,O$59/ISI_fec!O$59)</f>
        <v>1.2079989255194592</v>
      </c>
      <c r="P152" s="277">
        <f>IF(P$59=0,0,P$59/ISI_fec!P$59)</f>
        <v>1.1068955929701001</v>
      </c>
      <c r="Q152" s="277">
        <f>IF(Q$59=0,0,Q$59/ISI_fec!Q$59)</f>
        <v>1.0546039429721852</v>
      </c>
      <c r="R152" s="277">
        <f>IF(R$59=0,0,R$59/ISI_fec!R$59)</f>
        <v>1.0349351359487053</v>
      </c>
      <c r="S152" s="277">
        <f>IF(S$59=0,0,S$59/ISI_fec!S$59)</f>
        <v>1.012682103332283</v>
      </c>
      <c r="T152" s="277">
        <f>IF(T$59=0,0,T$59/ISI_fec!T$59)</f>
        <v>1.0170760147641924</v>
      </c>
      <c r="U152" s="277">
        <f>IF(U$59=0,0,U$59/ISI_fec!U$59)</f>
        <v>0.84113773801932012</v>
      </c>
      <c r="V152" s="277">
        <f>IF(V$59=0,0,V$59/ISI_fec!V$59)</f>
        <v>0.97139137737362236</v>
      </c>
      <c r="W152" s="277">
        <f>IF(W$59=0,0,W$59/ISI_fec!W$59)</f>
        <v>0.87976341543979553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5.1163574943670582</v>
      </c>
      <c r="C153" s="278">
        <f>IF(C$65=0,0,C$65/ISI_fec!C$65)</f>
        <v>5.020347799926375</v>
      </c>
      <c r="D153" s="278">
        <f>IF(D$65=0,0,D$65/ISI_fec!D$65)</f>
        <v>5.1007203053311159</v>
      </c>
      <c r="E153" s="278">
        <f>IF(E$65=0,0,E$65/ISI_fec!E$65)</f>
        <v>5.2549826685994203</v>
      </c>
      <c r="F153" s="278">
        <f>IF(F$65=0,0,F$65/ISI_fec!F$65)</f>
        <v>5.3119794459583982</v>
      </c>
      <c r="G153" s="278">
        <f>IF(G$65=0,0,G$65/ISI_fec!G$65)</f>
        <v>5.3866321344738779</v>
      </c>
      <c r="H153" s="278">
        <f>IF(H$65=0,0,H$65/ISI_fec!H$65)</f>
        <v>5.557120497260005</v>
      </c>
      <c r="I153" s="278">
        <f>IF(I$65=0,0,I$65/ISI_fec!I$65)</f>
        <v>5.5193236571824151</v>
      </c>
      <c r="J153" s="278">
        <f>IF(J$65=0,0,J$65/ISI_fec!J$65)</f>
        <v>5.3343071919875777</v>
      </c>
      <c r="K153" s="278">
        <f>IF(K$65=0,0,K$65/ISI_fec!K$65)</f>
        <v>5.414391427420739</v>
      </c>
      <c r="L153" s="278">
        <f>IF(L$65=0,0,L$65/ISI_fec!L$65)</f>
        <v>5.569673052264605</v>
      </c>
      <c r="M153" s="278">
        <f>IF(M$65=0,0,M$65/ISI_fec!M$65)</f>
        <v>5.4722891399297504</v>
      </c>
      <c r="N153" s="278">
        <f>IF(N$65=0,0,N$65/ISI_fec!N$65)</f>
        <v>5.4373244593229852</v>
      </c>
      <c r="O153" s="278">
        <f>IF(O$65=0,0,O$65/ISI_fec!O$65)</f>
        <v>5.4392142711822036</v>
      </c>
      <c r="P153" s="278">
        <f>IF(P$65=0,0,P$65/ISI_fec!P$65)</f>
        <v>5.6028501924208829</v>
      </c>
      <c r="Q153" s="278">
        <f>IF(Q$65=0,0,Q$65/ISI_fec!Q$65)</f>
        <v>5.40910342253349</v>
      </c>
      <c r="R153" s="278">
        <f>IF(R$65=0,0,R$65/ISI_fec!R$65)</f>
        <v>5.5722134457097141</v>
      </c>
      <c r="S153" s="278">
        <f>IF(S$65=0,0,S$65/ISI_fec!S$65)</f>
        <v>5.7545823838182244</v>
      </c>
      <c r="T153" s="278">
        <f>IF(T$65=0,0,T$65/ISI_fec!T$65)</f>
        <v>5.635601522854726</v>
      </c>
      <c r="U153" s="278">
        <f>IF(U$65=0,0,U$65/ISI_fec!U$65)</f>
        <v>5.3288158670048116</v>
      </c>
      <c r="V153" s="278">
        <f>IF(V$65=0,0,V$65/ISI_fec!V$65)</f>
        <v>5.3846880991019166</v>
      </c>
      <c r="W153" s="278">
        <f>IF(W$65=0,0,W$65/ISI_fec!W$65)</f>
        <v>5.8898592233896165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1.2023076075948653</v>
      </c>
      <c r="C155" s="278">
        <f>IF(C$72=0,0,C$72/ISI_fec!C$72)</f>
        <v>0.93129360475572176</v>
      </c>
      <c r="D155" s="278">
        <f>IF(D$72=0,0,D$72/ISI_fec!D$72)</f>
        <v>1.5193409686355037</v>
      </c>
      <c r="E155" s="278">
        <f>IF(E$72=0,0,E$72/ISI_fec!E$72)</f>
        <v>1.0595985720259671</v>
      </c>
      <c r="F155" s="278">
        <f>IF(F$72=0,0,F$72/ISI_fec!F$72)</f>
        <v>1.0199077934347971</v>
      </c>
      <c r="G155" s="278">
        <f>IF(G$72=0,0,G$72/ISI_fec!G$72)</f>
        <v>1.0845185650557725</v>
      </c>
      <c r="H155" s="278">
        <f>IF(H$72=0,0,H$72/ISI_fec!H$72)</f>
        <v>1.0554682585971651</v>
      </c>
      <c r="I155" s="278">
        <f>IF(I$72=0,0,I$72/ISI_fec!I$72)</f>
        <v>1.0006542821650986</v>
      </c>
      <c r="J155" s="278">
        <f>IF(J$72=0,0,J$72/ISI_fec!J$72)</f>
        <v>1.0355425655493553</v>
      </c>
      <c r="K155" s="278">
        <f>IF(K$72=0,0,K$72/ISI_fec!K$72)</f>
        <v>1.0806785344819312</v>
      </c>
      <c r="L155" s="278">
        <f>IF(L$72=0,0,L$72/ISI_fec!L$72)</f>
        <v>1.0661751789986798</v>
      </c>
      <c r="M155" s="278">
        <f>IF(M$72=0,0,M$72/ISI_fec!M$72)</f>
        <v>1.1543743166338236</v>
      </c>
      <c r="N155" s="278">
        <f>IF(N$72=0,0,N$72/ISI_fec!N$72)</f>
        <v>1.0481084166334012</v>
      </c>
      <c r="O155" s="278">
        <f>IF(O$72=0,0,O$72/ISI_fec!O$72)</f>
        <v>1.2079989255194588</v>
      </c>
      <c r="P155" s="278">
        <f>IF(P$72=0,0,P$72/ISI_fec!P$72)</f>
        <v>1.1068955929701003</v>
      </c>
      <c r="Q155" s="278">
        <f>IF(Q$72=0,0,Q$72/ISI_fec!Q$72)</f>
        <v>1.0546039429721852</v>
      </c>
      <c r="R155" s="278">
        <f>IF(R$72=0,0,R$72/ISI_fec!R$72)</f>
        <v>1.0349351359487053</v>
      </c>
      <c r="S155" s="278">
        <f>IF(S$72=0,0,S$72/ISI_fec!S$72)</f>
        <v>1.012682103332283</v>
      </c>
      <c r="T155" s="278">
        <f>IF(T$72=0,0,T$72/ISI_fec!T$72)</f>
        <v>1.0170760147641926</v>
      </c>
      <c r="U155" s="278">
        <f>IF(U$72=0,0,U$72/ISI_fec!U$72)</f>
        <v>1.0364678476976066</v>
      </c>
      <c r="V155" s="278">
        <f>IF(V$72=0,0,V$72/ISI_fec!V$72)</f>
        <v>1.2765052758095954</v>
      </c>
      <c r="W155" s="278">
        <f>IF(W$72=0,0,W$72/ISI_fec!W$72)</f>
        <v>1.2838982697825334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2.8163833320559517</v>
      </c>
      <c r="C156" s="279">
        <f>IF(C$79=0,0,C$79/ISI_fec!C$79)</f>
        <v>2.4093799701632661</v>
      </c>
      <c r="D156" s="279">
        <f>IF(D$79=0,0,D$79/ISI_fec!D$79)</f>
        <v>3.0657132818355803</v>
      </c>
      <c r="E156" s="279">
        <f>IF(E$79=0,0,E$79/ISI_fec!E$79)</f>
        <v>2.6794619157903523</v>
      </c>
      <c r="F156" s="279">
        <f>IF(F$79=0,0,F$79/ISI_fec!F$79)</f>
        <v>2.6739080831336111</v>
      </c>
      <c r="G156" s="279">
        <f>IF(G$79=0,0,G$79/ISI_fec!G$79)</f>
        <v>2.9019227295154479</v>
      </c>
      <c r="H156" s="279">
        <f>IF(H$79=0,0,H$79/ISI_fec!H$79)</f>
        <v>3.0027015168100335</v>
      </c>
      <c r="I156" s="279">
        <f>IF(I$79=0,0,I$79/ISI_fec!I$79)</f>
        <v>2.8774465073795676</v>
      </c>
      <c r="J156" s="279">
        <f>IF(J$79=0,0,J$79/ISI_fec!J$79)</f>
        <v>2.8555714943671653</v>
      </c>
      <c r="K156" s="279">
        <f>IF(K$79=0,0,K$79/ISI_fec!K$79)</f>
        <v>2.9226957832282907</v>
      </c>
      <c r="L156" s="279">
        <f>IF(L$79=0,0,L$79/ISI_fec!L$79)</f>
        <v>2.8693120437598556</v>
      </c>
      <c r="M156" s="279">
        <f>IF(M$79=0,0,M$79/ISI_fec!M$79)</f>
        <v>2.8205536163316767</v>
      </c>
      <c r="N156" s="279">
        <f>IF(N$79=0,0,N$79/ISI_fec!N$79)</f>
        <v>2.7124425191373001</v>
      </c>
      <c r="O156" s="279">
        <f>IF(O$79=0,0,O$79/ISI_fec!O$79)</f>
        <v>2.7464764390127741</v>
      </c>
      <c r="P156" s="279">
        <f>IF(P$79=0,0,P$79/ISI_fec!P$79)</f>
        <v>2.8295342967794075</v>
      </c>
      <c r="Q156" s="279">
        <f>IF(Q$79=0,0,Q$79/ISI_fec!Q$79)</f>
        <v>2.7420844858843156</v>
      </c>
      <c r="R156" s="279">
        <f>IF(R$79=0,0,R$79/ISI_fec!R$79)</f>
        <v>2.8302201241272269</v>
      </c>
      <c r="S156" s="279">
        <f>IF(S$79=0,0,S$79/ISI_fec!S$79)</f>
        <v>2.7997708429784542</v>
      </c>
      <c r="T156" s="279">
        <f>IF(T$79=0,0,T$79/ISI_fec!T$79)</f>
        <v>2.7022376087293423</v>
      </c>
      <c r="U156" s="279">
        <f>IF(U$79=0,0,U$79/ISI_fec!U$79)</f>
        <v>2.5319373152848859</v>
      </c>
      <c r="V156" s="279">
        <f>IF(V$79=0,0,V$79/ISI_fec!V$79)</f>
        <v>2.6901191070246493</v>
      </c>
      <c r="W156" s="279">
        <f>IF(W$79=0,0,W$79/ISI_fec!W$79)</f>
        <v>2.9221835061642332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SK: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153.3819483925279</v>
      </c>
      <c r="C3" s="205">
        <f t="shared" si="0"/>
        <v>179.00136373635024</v>
      </c>
      <c r="D3" s="205">
        <f t="shared" si="0"/>
        <v>157.19630441784031</v>
      </c>
      <c r="E3" s="205">
        <f t="shared" si="0"/>
        <v>187.0430960744861</v>
      </c>
      <c r="F3" s="205">
        <f t="shared" si="0"/>
        <v>242.79901724390919</v>
      </c>
      <c r="G3" s="205">
        <f t="shared" si="0"/>
        <v>255.71349184110065</v>
      </c>
      <c r="H3" s="205">
        <f t="shared" si="0"/>
        <v>279.61626353642964</v>
      </c>
      <c r="I3" s="205">
        <f t="shared" si="0"/>
        <v>281.31949197437945</v>
      </c>
      <c r="J3" s="205">
        <f t="shared" si="0"/>
        <v>216.93291304628156</v>
      </c>
      <c r="K3" s="205">
        <f t="shared" si="0"/>
        <v>129.36583052738246</v>
      </c>
      <c r="L3" s="205">
        <f t="shared" si="0"/>
        <v>613.7423595101701</v>
      </c>
      <c r="M3" s="205">
        <f t="shared" si="0"/>
        <v>544.68607820632246</v>
      </c>
      <c r="N3" s="205">
        <f t="shared" si="0"/>
        <v>248.50415425171201</v>
      </c>
      <c r="O3" s="205">
        <f t="shared" si="0"/>
        <v>208.16797965190923</v>
      </c>
      <c r="P3" s="205">
        <f t="shared" si="0"/>
        <v>160.51000763757168</v>
      </c>
      <c r="Q3" s="205">
        <f t="shared" si="0"/>
        <v>269.2912021998452</v>
      </c>
      <c r="R3" s="205">
        <f t="shared" si="0"/>
        <v>310.22099813146184</v>
      </c>
      <c r="S3" s="205">
        <f t="shared" si="0"/>
        <v>252.50540672150046</v>
      </c>
      <c r="T3" s="205">
        <f t="shared" si="0"/>
        <v>186.77579561896673</v>
      </c>
      <c r="U3" s="205">
        <f t="shared" si="0"/>
        <v>248.55951862423007</v>
      </c>
      <c r="V3" s="205">
        <f t="shared" si="0"/>
        <v>216.90113921404927</v>
      </c>
      <c r="W3" s="205">
        <f t="shared" si="0"/>
        <v>256.47643110485456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146.59084311291701</v>
      </c>
      <c r="C5" s="284">
        <f t="shared" si="1"/>
        <v>159.40563702150169</v>
      </c>
      <c r="D5" s="284">
        <f t="shared" si="1"/>
        <v>139.9876320498845</v>
      </c>
      <c r="E5" s="284">
        <f t="shared" si="1"/>
        <v>166.5670208197003</v>
      </c>
      <c r="F5" s="284">
        <f t="shared" si="1"/>
        <v>216.21920193281909</v>
      </c>
      <c r="G5" s="284">
        <f t="shared" si="1"/>
        <v>227.7198967152089</v>
      </c>
      <c r="H5" s="284">
        <f t="shared" si="1"/>
        <v>249.0059722463736</v>
      </c>
      <c r="I5" s="284">
        <f t="shared" si="1"/>
        <v>250.52274400988051</v>
      </c>
      <c r="J5" s="284">
        <f t="shared" si="1"/>
        <v>193.1847248158715</v>
      </c>
      <c r="K5" s="284">
        <f t="shared" si="1"/>
        <v>125.63304480260091</v>
      </c>
      <c r="L5" s="284">
        <f t="shared" si="1"/>
        <v>576.70948102633952</v>
      </c>
      <c r="M5" s="284">
        <f t="shared" si="1"/>
        <v>517.44555657007243</v>
      </c>
      <c r="N5" s="284">
        <f t="shared" si="1"/>
        <v>234.499967718102</v>
      </c>
      <c r="O5" s="284">
        <f t="shared" si="1"/>
        <v>197.04727284424999</v>
      </c>
      <c r="P5" s="284">
        <f t="shared" si="1"/>
        <v>148.03483750897141</v>
      </c>
      <c r="Q5" s="284">
        <f t="shared" si="1"/>
        <v>248.10303680727461</v>
      </c>
      <c r="R5" s="284">
        <f t="shared" si="1"/>
        <v>280.35727125001011</v>
      </c>
      <c r="S5" s="284">
        <f t="shared" si="1"/>
        <v>215.71545326229571</v>
      </c>
      <c r="T5" s="284">
        <f t="shared" si="1"/>
        <v>167.07077713911249</v>
      </c>
      <c r="U5" s="284">
        <f t="shared" si="1"/>
        <v>225.9064486226861</v>
      </c>
      <c r="V5" s="284">
        <f t="shared" si="1"/>
        <v>180.9871039001853</v>
      </c>
      <c r="W5" s="284">
        <f t="shared" si="1"/>
        <v>208.22446921261781</v>
      </c>
      <c r="DA5" s="94"/>
    </row>
    <row r="6" spans="1:105" ht="12" customHeight="1" x14ac:dyDescent="0.25">
      <c r="A6" s="99" t="s">
        <v>44</v>
      </c>
      <c r="B6" s="284">
        <v>146.59084311291701</v>
      </c>
      <c r="C6" s="284">
        <v>159.40563702150169</v>
      </c>
      <c r="D6" s="284">
        <v>139.9876320498845</v>
      </c>
      <c r="E6" s="284">
        <v>166.5670208197003</v>
      </c>
      <c r="F6" s="284">
        <v>216.21920193281909</v>
      </c>
      <c r="G6" s="284">
        <v>227.7198967152089</v>
      </c>
      <c r="H6" s="284">
        <v>249.0059722463736</v>
      </c>
      <c r="I6" s="284">
        <v>250.52274400988051</v>
      </c>
      <c r="J6" s="284">
        <v>193.1847248158715</v>
      </c>
      <c r="K6" s="284">
        <v>125.63304480260091</v>
      </c>
      <c r="L6" s="284">
        <v>576.70948102633952</v>
      </c>
      <c r="M6" s="284">
        <v>517.44555657007243</v>
      </c>
      <c r="N6" s="284">
        <v>234.499967718102</v>
      </c>
      <c r="O6" s="284">
        <v>197.04727284424999</v>
      </c>
      <c r="P6" s="284">
        <v>148.03483750897141</v>
      </c>
      <c r="Q6" s="284">
        <v>248.10303680727461</v>
      </c>
      <c r="R6" s="284">
        <v>280.35727125001011</v>
      </c>
      <c r="S6" s="284">
        <v>215.71545326229571</v>
      </c>
      <c r="T6" s="284">
        <v>167.07077713911249</v>
      </c>
      <c r="U6" s="284">
        <v>225.9064486226861</v>
      </c>
      <c r="V6" s="284">
        <v>180.9871039001853</v>
      </c>
      <c r="W6" s="284">
        <v>208.22446921261781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6.7911052796108891</v>
      </c>
      <c r="C8" s="244">
        <v>19.595726714848549</v>
      </c>
      <c r="D8" s="244">
        <v>17.20867236795581</v>
      </c>
      <c r="E8" s="244">
        <v>20.476075254785801</v>
      </c>
      <c r="F8" s="244">
        <v>26.579815311090101</v>
      </c>
      <c r="G8" s="244">
        <v>27.993595125891741</v>
      </c>
      <c r="H8" s="244">
        <v>30.61029129005604</v>
      </c>
      <c r="I8" s="244">
        <v>30.796747964498909</v>
      </c>
      <c r="J8" s="244">
        <v>23.748188230410051</v>
      </c>
      <c r="K8" s="244">
        <v>3.7327857247815359</v>
      </c>
      <c r="L8" s="244">
        <v>37.032878483830594</v>
      </c>
      <c r="M8" s="244">
        <v>27.24052163625004</v>
      </c>
      <c r="N8" s="244">
        <v>14.00418653361001</v>
      </c>
      <c r="O8" s="244">
        <v>11.12070680765925</v>
      </c>
      <c r="P8" s="244">
        <v>12.47517012860027</v>
      </c>
      <c r="Q8" s="244">
        <v>21.1881653925706</v>
      </c>
      <c r="R8" s="244">
        <v>29.863726881451729</v>
      </c>
      <c r="S8" s="244">
        <v>36.789953459204753</v>
      </c>
      <c r="T8" s="244">
        <v>19.705018479854228</v>
      </c>
      <c r="U8" s="244">
        <v>22.65307000154397</v>
      </c>
      <c r="V8" s="244">
        <v>35.914035313863963</v>
      </c>
      <c r="W8" s="244">
        <v>48.251961892236721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109</v>
      </c>
      <c r="C12" s="284">
        <f t="shared" si="2"/>
        <v>110.062</v>
      </c>
      <c r="D12" s="284">
        <f t="shared" si="2"/>
        <v>111.6</v>
      </c>
      <c r="E12" s="284">
        <f t="shared" si="2"/>
        <v>132.089</v>
      </c>
      <c r="F12" s="284">
        <f t="shared" si="2"/>
        <v>156.893</v>
      </c>
      <c r="G12" s="284">
        <f t="shared" si="2"/>
        <v>159.203</v>
      </c>
      <c r="H12" s="284">
        <f t="shared" si="2"/>
        <v>158.28899999999999</v>
      </c>
      <c r="I12" s="284">
        <f t="shared" si="2"/>
        <v>160.46100000000001</v>
      </c>
      <c r="J12" s="284">
        <f t="shared" si="2"/>
        <v>162.995</v>
      </c>
      <c r="K12" s="284">
        <f t="shared" si="2"/>
        <v>149.60400000000001</v>
      </c>
      <c r="L12" s="284">
        <f t="shared" si="2"/>
        <v>163</v>
      </c>
      <c r="M12" s="284">
        <f t="shared" si="2"/>
        <v>162.84</v>
      </c>
      <c r="N12" s="284">
        <f t="shared" si="2"/>
        <v>160.66200000000001</v>
      </c>
      <c r="O12" s="284">
        <f t="shared" si="2"/>
        <v>163</v>
      </c>
      <c r="P12" s="284">
        <f t="shared" si="2"/>
        <v>167.767</v>
      </c>
      <c r="Q12" s="284">
        <f t="shared" si="2"/>
        <v>171.328</v>
      </c>
      <c r="R12" s="284">
        <f t="shared" si="2"/>
        <v>173.6</v>
      </c>
      <c r="S12" s="284">
        <f t="shared" si="2"/>
        <v>173.5</v>
      </c>
      <c r="T12" s="284">
        <f t="shared" si="2"/>
        <v>173.7</v>
      </c>
      <c r="U12" s="284">
        <f t="shared" si="2"/>
        <v>174.79400000000001</v>
      </c>
      <c r="V12" s="284">
        <f t="shared" si="2"/>
        <v>151.875</v>
      </c>
      <c r="W12" s="284">
        <f t="shared" si="2"/>
        <v>163.995</v>
      </c>
      <c r="DA12" s="94"/>
    </row>
    <row r="13" spans="1:105" ht="12" customHeight="1" x14ac:dyDescent="0.25">
      <c r="A13" s="99" t="s">
        <v>44</v>
      </c>
      <c r="B13" s="284">
        <v>109</v>
      </c>
      <c r="C13" s="284">
        <v>110.062</v>
      </c>
      <c r="D13" s="284">
        <v>111.6</v>
      </c>
      <c r="E13" s="284">
        <v>132.089</v>
      </c>
      <c r="F13" s="284">
        <v>156.893</v>
      </c>
      <c r="G13" s="284">
        <v>159.203</v>
      </c>
      <c r="H13" s="284">
        <v>158.28899999999999</v>
      </c>
      <c r="I13" s="284">
        <v>160.46100000000001</v>
      </c>
      <c r="J13" s="284">
        <v>162.995</v>
      </c>
      <c r="K13" s="284">
        <v>149.60400000000001</v>
      </c>
      <c r="L13" s="284">
        <v>163</v>
      </c>
      <c r="M13" s="284">
        <v>162.84</v>
      </c>
      <c r="N13" s="284">
        <v>160.66200000000001</v>
      </c>
      <c r="O13" s="284">
        <v>163</v>
      </c>
      <c r="P13" s="284">
        <v>167.767</v>
      </c>
      <c r="Q13" s="284">
        <v>171.328</v>
      </c>
      <c r="R13" s="284">
        <v>173.6</v>
      </c>
      <c r="S13" s="284">
        <v>173.5</v>
      </c>
      <c r="T13" s="284">
        <v>173.7</v>
      </c>
      <c r="U13" s="284">
        <v>174.79400000000001</v>
      </c>
      <c r="V13" s="284">
        <v>151.875</v>
      </c>
      <c r="W13" s="284">
        <v>163.995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10.33333333333333</v>
      </c>
      <c r="C15" s="244">
        <v>20.666666666666661</v>
      </c>
      <c r="D15" s="244">
        <v>29.694666666666659</v>
      </c>
      <c r="E15" s="244">
        <v>24.24433333333333</v>
      </c>
      <c r="F15" s="244">
        <v>43.933666666666667</v>
      </c>
      <c r="G15" s="244">
        <v>30.43366666666666</v>
      </c>
      <c r="H15" s="244">
        <v>39.50633333333333</v>
      </c>
      <c r="I15" s="244">
        <v>48.550666666666658</v>
      </c>
      <c r="J15" s="244">
        <v>40.378</v>
      </c>
      <c r="K15" s="244">
        <v>17.666666666666661</v>
      </c>
      <c r="L15" s="244">
        <v>23.469666666666669</v>
      </c>
      <c r="M15" s="244">
        <v>14.401</v>
      </c>
      <c r="N15" s="244">
        <v>20.983666666666661</v>
      </c>
      <c r="O15" s="244">
        <v>9.6376666666666662</v>
      </c>
      <c r="P15" s="244">
        <v>16.73233333333333</v>
      </c>
      <c r="Q15" s="244">
        <v>17.470666666666659</v>
      </c>
      <c r="R15" s="244">
        <v>23.769333333333329</v>
      </c>
      <c r="S15" s="244">
        <v>41.19</v>
      </c>
      <c r="T15" s="244">
        <v>23.196333333333332</v>
      </c>
      <c r="U15" s="244">
        <v>36.349999999999987</v>
      </c>
      <c r="V15" s="244">
        <v>44.44</v>
      </c>
      <c r="W15" s="244">
        <v>53.012666666666661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168.42105263157899</v>
      </c>
      <c r="C19" s="284">
        <f t="shared" si="3"/>
        <v>168.42105263157899</v>
      </c>
      <c r="D19" s="284">
        <f t="shared" si="3"/>
        <v>150.97405174363081</v>
      </c>
      <c r="E19" s="284">
        <f t="shared" si="3"/>
        <v>150.97405174363081</v>
      </c>
      <c r="F19" s="284">
        <f t="shared" si="3"/>
        <v>168.42105263157899</v>
      </c>
      <c r="G19" s="284">
        <f t="shared" si="3"/>
        <v>168.42105263157899</v>
      </c>
      <c r="H19" s="284">
        <f t="shared" si="3"/>
        <v>168.42105263157899</v>
      </c>
      <c r="I19" s="284">
        <f t="shared" si="3"/>
        <v>168.42105263157899</v>
      </c>
      <c r="J19" s="284">
        <f t="shared" si="3"/>
        <v>168.42105263157899</v>
      </c>
      <c r="K19" s="284">
        <f t="shared" si="3"/>
        <v>168.42105263157899</v>
      </c>
      <c r="L19" s="284">
        <f t="shared" si="3"/>
        <v>168.42105263157899</v>
      </c>
      <c r="M19" s="284">
        <f t="shared" si="3"/>
        <v>168.42105263157899</v>
      </c>
      <c r="N19" s="284">
        <f t="shared" si="3"/>
        <v>168.42105263157899</v>
      </c>
      <c r="O19" s="284">
        <f t="shared" si="3"/>
        <v>168.42105263157899</v>
      </c>
      <c r="P19" s="284">
        <f t="shared" si="3"/>
        <v>185.86805351952719</v>
      </c>
      <c r="Q19" s="284">
        <f t="shared" si="3"/>
        <v>185.86805351952719</v>
      </c>
      <c r="R19" s="284">
        <f t="shared" si="3"/>
        <v>185.86805351952719</v>
      </c>
      <c r="S19" s="284">
        <f t="shared" si="3"/>
        <v>185.86805351952719</v>
      </c>
      <c r="T19" s="284">
        <f t="shared" si="3"/>
        <v>185.86805351952719</v>
      </c>
      <c r="U19" s="284">
        <f t="shared" si="3"/>
        <v>185.86805351952719</v>
      </c>
      <c r="V19" s="284">
        <f t="shared" si="3"/>
        <v>185.86805351952719</v>
      </c>
      <c r="W19" s="284">
        <f t="shared" si="3"/>
        <v>185.86805351952719</v>
      </c>
      <c r="DA19" s="94"/>
    </row>
    <row r="20" spans="1:105" ht="12" customHeight="1" x14ac:dyDescent="0.25">
      <c r="A20" s="99" t="s">
        <v>44</v>
      </c>
      <c r="B20" s="284">
        <v>168.42105263157899</v>
      </c>
      <c r="C20" s="284">
        <v>168.42105263157899</v>
      </c>
      <c r="D20" s="284">
        <v>150.97405174363081</v>
      </c>
      <c r="E20" s="284">
        <v>150.97405174363081</v>
      </c>
      <c r="F20" s="284">
        <v>168.42105263157899</v>
      </c>
      <c r="G20" s="284">
        <v>168.42105263157899</v>
      </c>
      <c r="H20" s="284">
        <v>168.42105263157899</v>
      </c>
      <c r="I20" s="284">
        <v>168.42105263157899</v>
      </c>
      <c r="J20" s="284">
        <v>168.42105263157899</v>
      </c>
      <c r="K20" s="284">
        <v>168.42105263157899</v>
      </c>
      <c r="L20" s="284">
        <v>168.42105263157899</v>
      </c>
      <c r="M20" s="284">
        <v>168.42105263157899</v>
      </c>
      <c r="N20" s="284">
        <v>168.42105263157899</v>
      </c>
      <c r="O20" s="284">
        <v>168.42105263157899</v>
      </c>
      <c r="P20" s="284">
        <v>185.86805351952719</v>
      </c>
      <c r="Q20" s="284">
        <v>185.86805351952719</v>
      </c>
      <c r="R20" s="284">
        <v>185.86805351952719</v>
      </c>
      <c r="S20" s="284">
        <v>185.86805351952719</v>
      </c>
      <c r="T20" s="284">
        <v>185.86805351952719</v>
      </c>
      <c r="U20" s="284">
        <v>185.86805351952719</v>
      </c>
      <c r="V20" s="284">
        <v>185.86805351952719</v>
      </c>
      <c r="W20" s="284">
        <v>185.86805351952719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11.877394636015319</v>
      </c>
      <c r="C22" s="244">
        <v>22.294038068635071</v>
      </c>
      <c r="D22" s="244">
        <v>31.842627881869848</v>
      </c>
      <c r="E22" s="244">
        <v>30.974574262484872</v>
      </c>
      <c r="F22" s="244">
        <v>46.599539411414497</v>
      </c>
      <c r="G22" s="244">
        <v>45.731485792029517</v>
      </c>
      <c r="H22" s="244">
        <v>45.731485792029517</v>
      </c>
      <c r="I22" s="244">
        <v>51.807861127724372</v>
      </c>
      <c r="J22" s="244">
        <v>50.939807508339392</v>
      </c>
      <c r="K22" s="244">
        <v>50.939807508339392</v>
      </c>
      <c r="L22" s="244">
        <v>50.071753888954412</v>
      </c>
      <c r="M22" s="244">
        <v>50.071753888954412</v>
      </c>
      <c r="N22" s="244">
        <v>49.203700269569431</v>
      </c>
      <c r="O22" s="244">
        <v>49.203700269569431</v>
      </c>
      <c r="P22" s="244">
        <v>48.335646650184451</v>
      </c>
      <c r="Q22" s="244">
        <v>48.335646650184451</v>
      </c>
      <c r="R22" s="244">
        <v>47.46759303079947</v>
      </c>
      <c r="S22" s="244">
        <v>47.46759303079947</v>
      </c>
      <c r="T22" s="244">
        <v>47.46759303079947</v>
      </c>
      <c r="U22" s="244">
        <v>46.59953941141449</v>
      </c>
      <c r="V22" s="244">
        <v>47.46759303079947</v>
      </c>
      <c r="W22" s="244">
        <v>56.148129224649267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17.44700088794821</v>
      </c>
      <c r="G25" s="284">
        <f t="shared" si="4"/>
        <v>0</v>
      </c>
      <c r="H25" s="284">
        <f t="shared" si="4"/>
        <v>17.44700088794821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17.44700088794821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17.44700088794821</v>
      </c>
      <c r="Q25" s="284">
        <f t="shared" si="4"/>
        <v>17.44700088794821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17.44700088794821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17.44700088794821</v>
      </c>
      <c r="G26" s="284">
        <v>0</v>
      </c>
      <c r="H26" s="284">
        <v>17.44700088794821</v>
      </c>
      <c r="I26" s="284">
        <v>0</v>
      </c>
      <c r="J26" s="284">
        <v>0</v>
      </c>
      <c r="K26" s="284">
        <v>0</v>
      </c>
      <c r="L26" s="284">
        <v>17.44700088794821</v>
      </c>
      <c r="M26" s="284">
        <v>0</v>
      </c>
      <c r="N26" s="284">
        <v>0</v>
      </c>
      <c r="O26" s="284">
        <v>0</v>
      </c>
      <c r="P26" s="284">
        <v>17.44700088794821</v>
      </c>
      <c r="Q26" s="284">
        <v>17.44700088794821</v>
      </c>
      <c r="R26" s="284">
        <v>0</v>
      </c>
      <c r="S26" s="284">
        <v>0</v>
      </c>
      <c r="T26" s="284">
        <v>0</v>
      </c>
      <c r="U26" s="284">
        <v>17.44700088794821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11.284697052004731</v>
      </c>
      <c r="D28" s="244">
        <v>9.5485898132347735</v>
      </c>
      <c r="E28" s="244">
        <v>0</v>
      </c>
      <c r="F28" s="244">
        <v>15.624965148929631</v>
      </c>
      <c r="G28" s="244">
        <v>0</v>
      </c>
      <c r="H28" s="244">
        <v>0</v>
      </c>
      <c r="I28" s="244">
        <v>6.0763753356948564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0.86805361938497938</v>
      </c>
      <c r="W28" s="244">
        <v>9.5485898132347717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17.447000887948178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17.447000887948207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17.447000887948207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17.447000887948207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17.447000887948207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17.447000887948178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17.447000887948207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17.447000887948207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17.447000887948207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17.447000887948207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0.86805361938497683</v>
      </c>
      <c r="D34" s="244">
        <f t="shared" si="9"/>
        <v>0</v>
      </c>
      <c r="E34" s="244">
        <f t="shared" si="9"/>
        <v>0.86805361938497683</v>
      </c>
      <c r="F34" s="244">
        <f t="shared" si="9"/>
        <v>0</v>
      </c>
      <c r="G34" s="244">
        <f t="shared" si="9"/>
        <v>0.86805361938498038</v>
      </c>
      <c r="H34" s="244">
        <f t="shared" si="9"/>
        <v>0</v>
      </c>
      <c r="I34" s="244">
        <f t="shared" si="9"/>
        <v>0</v>
      </c>
      <c r="J34" s="244">
        <f t="shared" si="9"/>
        <v>0.86805361938498038</v>
      </c>
      <c r="K34" s="244">
        <f t="shared" si="9"/>
        <v>0</v>
      </c>
      <c r="L34" s="244">
        <f t="shared" si="9"/>
        <v>0.86805361938498038</v>
      </c>
      <c r="M34" s="244">
        <f t="shared" si="9"/>
        <v>0</v>
      </c>
      <c r="N34" s="244">
        <f t="shared" si="9"/>
        <v>0.86805361938498038</v>
      </c>
      <c r="O34" s="244">
        <f t="shared" si="9"/>
        <v>0</v>
      </c>
      <c r="P34" s="244">
        <f t="shared" si="9"/>
        <v>0.86805361938498038</v>
      </c>
      <c r="Q34" s="244">
        <f t="shared" si="9"/>
        <v>0</v>
      </c>
      <c r="R34" s="244">
        <f t="shared" si="9"/>
        <v>0.86805361938498038</v>
      </c>
      <c r="S34" s="244">
        <f t="shared" si="9"/>
        <v>0</v>
      </c>
      <c r="T34" s="244">
        <f t="shared" si="9"/>
        <v>0</v>
      </c>
      <c r="U34" s="244">
        <f t="shared" si="9"/>
        <v>0.86805361938498038</v>
      </c>
      <c r="V34" s="244">
        <f t="shared" si="9"/>
        <v>0</v>
      </c>
      <c r="W34" s="244">
        <f t="shared" si="9"/>
        <v>0.86805361938497327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59.421052631578988</v>
      </c>
      <c r="C37" s="284">
        <f t="shared" si="11"/>
        <v>58.35905263157899</v>
      </c>
      <c r="D37" s="284">
        <f t="shared" si="11"/>
        <v>39.374051743630815</v>
      </c>
      <c r="E37" s="284">
        <f t="shared" si="11"/>
        <v>18.885051743630811</v>
      </c>
      <c r="F37" s="284">
        <f t="shared" si="11"/>
        <v>11.528052631578987</v>
      </c>
      <c r="G37" s="284">
        <f t="shared" si="11"/>
        <v>9.2180526315789848</v>
      </c>
      <c r="H37" s="284">
        <f t="shared" si="11"/>
        <v>10.132052631579</v>
      </c>
      <c r="I37" s="284">
        <f t="shared" si="11"/>
        <v>7.960052631578975</v>
      </c>
      <c r="J37" s="284">
        <f t="shared" si="11"/>
        <v>5.4260526315789832</v>
      </c>
      <c r="K37" s="284">
        <f t="shared" si="11"/>
        <v>18.817052631578974</v>
      </c>
      <c r="L37" s="284">
        <f t="shared" si="11"/>
        <v>5.4210526315789878</v>
      </c>
      <c r="M37" s="284">
        <f t="shared" si="11"/>
        <v>5.5810526315789843</v>
      </c>
      <c r="N37" s="284">
        <f t="shared" si="11"/>
        <v>7.7590526315789816</v>
      </c>
      <c r="O37" s="284">
        <f t="shared" si="11"/>
        <v>5.4210526315789878</v>
      </c>
      <c r="P37" s="284">
        <f t="shared" si="11"/>
        <v>18.101053519527198</v>
      </c>
      <c r="Q37" s="284">
        <f t="shared" si="11"/>
        <v>14.540053519527191</v>
      </c>
      <c r="R37" s="284">
        <f t="shared" si="11"/>
        <v>12.2680535195272</v>
      </c>
      <c r="S37" s="284">
        <f t="shared" si="11"/>
        <v>12.368053519527194</v>
      </c>
      <c r="T37" s="284">
        <f t="shared" si="11"/>
        <v>12.168053519527206</v>
      </c>
      <c r="U37" s="284">
        <f t="shared" si="11"/>
        <v>11.074053519527183</v>
      </c>
      <c r="V37" s="284">
        <f t="shared" si="11"/>
        <v>33.993053519527194</v>
      </c>
      <c r="W37" s="284">
        <f t="shared" si="11"/>
        <v>21.87305351952719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59.421052631578988</v>
      </c>
      <c r="C38" s="284">
        <f t="shared" si="12"/>
        <v>58.35905263157899</v>
      </c>
      <c r="D38" s="284">
        <f t="shared" si="12"/>
        <v>39.374051743630815</v>
      </c>
      <c r="E38" s="284">
        <f t="shared" si="12"/>
        <v>18.885051743630811</v>
      </c>
      <c r="F38" s="284">
        <f t="shared" si="12"/>
        <v>11.528052631578987</v>
      </c>
      <c r="G38" s="284">
        <f t="shared" si="12"/>
        <v>9.2180526315789848</v>
      </c>
      <c r="H38" s="284">
        <f t="shared" si="12"/>
        <v>10.132052631579</v>
      </c>
      <c r="I38" s="284">
        <f t="shared" si="12"/>
        <v>7.960052631578975</v>
      </c>
      <c r="J38" s="284">
        <f t="shared" si="12"/>
        <v>5.4260526315789832</v>
      </c>
      <c r="K38" s="284">
        <f t="shared" si="12"/>
        <v>18.817052631578974</v>
      </c>
      <c r="L38" s="284">
        <f t="shared" si="12"/>
        <v>5.4210526315789878</v>
      </c>
      <c r="M38" s="284">
        <f t="shared" si="12"/>
        <v>5.5810526315789843</v>
      </c>
      <c r="N38" s="284">
        <f t="shared" si="12"/>
        <v>7.7590526315789816</v>
      </c>
      <c r="O38" s="284">
        <f t="shared" si="12"/>
        <v>5.4210526315789878</v>
      </c>
      <c r="P38" s="284">
        <f t="shared" si="12"/>
        <v>18.101053519527198</v>
      </c>
      <c r="Q38" s="284">
        <f t="shared" si="12"/>
        <v>14.540053519527191</v>
      </c>
      <c r="R38" s="284">
        <f t="shared" si="12"/>
        <v>12.2680535195272</v>
      </c>
      <c r="S38" s="284">
        <f t="shared" si="12"/>
        <v>12.368053519527194</v>
      </c>
      <c r="T38" s="284">
        <f t="shared" si="12"/>
        <v>12.168053519527206</v>
      </c>
      <c r="U38" s="284">
        <f t="shared" si="12"/>
        <v>11.074053519527183</v>
      </c>
      <c r="V38" s="284">
        <f t="shared" si="12"/>
        <v>33.993053519527194</v>
      </c>
      <c r="W38" s="284">
        <f t="shared" si="12"/>
        <v>21.87305351952719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1.5440613026819889</v>
      </c>
      <c r="C40" s="244">
        <f t="shared" si="14"/>
        <v>1.6273714019684107</v>
      </c>
      <c r="D40" s="244">
        <f t="shared" si="14"/>
        <v>2.1479612152031891</v>
      </c>
      <c r="E40" s="244">
        <f t="shared" si="14"/>
        <v>6.7302409291515417</v>
      </c>
      <c r="F40" s="244">
        <f t="shared" si="14"/>
        <v>2.6658727447478299</v>
      </c>
      <c r="G40" s="244">
        <f t="shared" si="14"/>
        <v>15.297819125362857</v>
      </c>
      <c r="H40" s="244">
        <f t="shared" si="14"/>
        <v>6.2251524586961864</v>
      </c>
      <c r="I40" s="244">
        <f t="shared" si="14"/>
        <v>3.2571944610577148</v>
      </c>
      <c r="J40" s="244">
        <f t="shared" si="14"/>
        <v>10.561807508339392</v>
      </c>
      <c r="K40" s="244">
        <f t="shared" si="14"/>
        <v>33.273140841672728</v>
      </c>
      <c r="L40" s="244">
        <f t="shared" si="14"/>
        <v>26.602087222287743</v>
      </c>
      <c r="M40" s="244">
        <f t="shared" si="14"/>
        <v>35.670753888954408</v>
      </c>
      <c r="N40" s="244">
        <f t="shared" si="14"/>
        <v>28.22003360290277</v>
      </c>
      <c r="O40" s="244">
        <f t="shared" si="14"/>
        <v>39.566033602902763</v>
      </c>
      <c r="P40" s="244">
        <f t="shared" si="14"/>
        <v>31.603313316851121</v>
      </c>
      <c r="Q40" s="244">
        <f t="shared" si="14"/>
        <v>30.864979983517792</v>
      </c>
      <c r="R40" s="244">
        <f t="shared" si="14"/>
        <v>23.698259697466142</v>
      </c>
      <c r="S40" s="244">
        <f t="shared" si="14"/>
        <v>6.2775930307994727</v>
      </c>
      <c r="T40" s="244">
        <f t="shared" si="14"/>
        <v>24.271259697466139</v>
      </c>
      <c r="U40" s="244">
        <f t="shared" si="14"/>
        <v>10.249539411414503</v>
      </c>
      <c r="V40" s="244">
        <f t="shared" si="14"/>
        <v>3.0275930307994727</v>
      </c>
      <c r="W40" s="244">
        <f t="shared" si="14"/>
        <v>3.1354625579826063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143.28741591219469</v>
      </c>
      <c r="C43" s="212">
        <v>168.82648323301811</v>
      </c>
      <c r="D43" s="212">
        <v>187.3490971625107</v>
      </c>
      <c r="E43" s="212">
        <v>214.11926053310401</v>
      </c>
      <c r="F43" s="212">
        <v>241.29939810834051</v>
      </c>
      <c r="G43" s="212">
        <v>240.9981943250215</v>
      </c>
      <c r="H43" s="212">
        <v>240.80197764402411</v>
      </c>
      <c r="I43" s="212">
        <v>217.76380051590709</v>
      </c>
      <c r="J43" s="212">
        <v>258.65907136715379</v>
      </c>
      <c r="K43" s="212">
        <v>222.48409286328459</v>
      </c>
      <c r="L43" s="212">
        <v>245.79793637145309</v>
      </c>
      <c r="M43" s="212">
        <v>246.58314703353389</v>
      </c>
      <c r="N43" s="212">
        <v>247.8051590713672</v>
      </c>
      <c r="O43" s="212">
        <v>244.45116079105759</v>
      </c>
      <c r="P43" s="212">
        <v>249.45941530524499</v>
      </c>
      <c r="Q43" s="212">
        <v>256.07549441100599</v>
      </c>
      <c r="R43" s="212">
        <v>257.64041272570933</v>
      </c>
      <c r="S43" s="212">
        <v>266.53628546861557</v>
      </c>
      <c r="T43" s="212">
        <v>253.17067927772999</v>
      </c>
      <c r="U43" s="212">
        <v>263.36888339270018</v>
      </c>
      <c r="V43" s="212">
        <v>239.32073316129939</v>
      </c>
      <c r="W43" s="212">
        <v>264.66942288630491</v>
      </c>
      <c r="DA43" s="109" t="s">
        <v>459</v>
      </c>
    </row>
    <row r="44" spans="1:105" ht="12" customHeight="1" x14ac:dyDescent="0.25">
      <c r="A44" s="24" t="s">
        <v>30</v>
      </c>
      <c r="B44" s="215">
        <v>9.3349097162510759</v>
      </c>
      <c r="C44" s="215">
        <v>6.2082545141874448</v>
      </c>
      <c r="D44" s="215">
        <v>16.605331040412722</v>
      </c>
      <c r="E44" s="215">
        <v>12.27059329320722</v>
      </c>
      <c r="F44" s="215">
        <v>9.3561478933791911</v>
      </c>
      <c r="G44" s="215">
        <v>8.8829750644883916</v>
      </c>
      <c r="H44" s="215">
        <v>7.0315563198624247</v>
      </c>
      <c r="I44" s="215">
        <v>5.8549441100601891</v>
      </c>
      <c r="J44" s="215">
        <v>6.0150472914875319</v>
      </c>
      <c r="K44" s="215">
        <v>3.3740326741186579</v>
      </c>
      <c r="L44" s="215">
        <v>2.6981943250214959</v>
      </c>
      <c r="M44" s="215">
        <v>3.375924333619948</v>
      </c>
      <c r="N44" s="215">
        <v>3.3726569217540838</v>
      </c>
      <c r="O44" s="215">
        <v>1.9963026655202061</v>
      </c>
      <c r="P44" s="215">
        <v>2.6623387790197759</v>
      </c>
      <c r="Q44" s="215">
        <v>3.3669819432502148</v>
      </c>
      <c r="R44" s="215">
        <v>3.362682717110919</v>
      </c>
      <c r="S44" s="215">
        <v>3.3865004299226129</v>
      </c>
      <c r="T44" s="215">
        <v>2.698452278589853</v>
      </c>
      <c r="U44" s="215">
        <v>3.3416165090283751</v>
      </c>
      <c r="V44" s="215">
        <v>3.373086844368014</v>
      </c>
      <c r="W44" s="215">
        <v>3.3930352536543422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3.1110920034393801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1.098710232158211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2.0123817712811691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25.12897678417885</v>
      </c>
      <c r="C51" s="206">
        <f t="shared" si="16"/>
        <v>19.453998280309541</v>
      </c>
      <c r="D51" s="206">
        <f t="shared" si="16"/>
        <v>26.031814273430779</v>
      </c>
      <c r="E51" s="206">
        <f t="shared" si="16"/>
        <v>27.987962166809972</v>
      </c>
      <c r="F51" s="206">
        <f t="shared" si="16"/>
        <v>29.707652622527942</v>
      </c>
      <c r="G51" s="206">
        <f t="shared" si="16"/>
        <v>27.815993121238179</v>
      </c>
      <c r="H51" s="206">
        <f t="shared" si="16"/>
        <v>27.407566638005161</v>
      </c>
      <c r="I51" s="206">
        <f t="shared" si="16"/>
        <v>29.621668099742049</v>
      </c>
      <c r="J51" s="206">
        <f t="shared" si="16"/>
        <v>37.510748065348231</v>
      </c>
      <c r="K51" s="206">
        <f t="shared" si="16"/>
        <v>25.730868443680141</v>
      </c>
      <c r="L51" s="206">
        <f t="shared" si="16"/>
        <v>32.007738607050733</v>
      </c>
      <c r="M51" s="206">
        <f t="shared" si="16"/>
        <v>32.201203783319002</v>
      </c>
      <c r="N51" s="206">
        <f t="shared" si="16"/>
        <v>31.534823731728292</v>
      </c>
      <c r="O51" s="206">
        <f t="shared" si="16"/>
        <v>29.385210662080819</v>
      </c>
      <c r="P51" s="206">
        <f t="shared" si="16"/>
        <v>29.858125537403261</v>
      </c>
      <c r="Q51" s="206">
        <f t="shared" si="16"/>
        <v>32.330180567497848</v>
      </c>
      <c r="R51" s="206">
        <f t="shared" si="16"/>
        <v>31.92175408426483</v>
      </c>
      <c r="S51" s="206">
        <f t="shared" si="16"/>
        <v>35.189165950128967</v>
      </c>
      <c r="T51" s="206">
        <f t="shared" si="16"/>
        <v>32.931384350816849</v>
      </c>
      <c r="U51" s="206">
        <f t="shared" si="16"/>
        <v>32.889337919174537</v>
      </c>
      <c r="V51" s="206">
        <f t="shared" si="16"/>
        <v>31.965090283748921</v>
      </c>
      <c r="W51" s="206">
        <f t="shared" si="16"/>
        <v>41.229320722269989</v>
      </c>
      <c r="DA51" s="71"/>
    </row>
    <row r="52" spans="1:105" ht="12" customHeight="1" x14ac:dyDescent="0.25">
      <c r="A52" s="18" t="s">
        <v>72</v>
      </c>
      <c r="B52" s="206">
        <v>25.12897678417885</v>
      </c>
      <c r="C52" s="206">
        <v>19.453998280309541</v>
      </c>
      <c r="D52" s="206">
        <v>26.031814273430779</v>
      </c>
      <c r="E52" s="206">
        <v>27.987962166809972</v>
      </c>
      <c r="F52" s="206">
        <v>29.707652622527942</v>
      </c>
      <c r="G52" s="206">
        <v>27.815993121238179</v>
      </c>
      <c r="H52" s="206">
        <v>27.407566638005161</v>
      </c>
      <c r="I52" s="206">
        <v>29.621668099742049</v>
      </c>
      <c r="J52" s="206">
        <v>37.510748065348231</v>
      </c>
      <c r="K52" s="206">
        <v>25.730868443680141</v>
      </c>
      <c r="L52" s="206">
        <v>32.007738607050733</v>
      </c>
      <c r="M52" s="206">
        <v>32.201203783319002</v>
      </c>
      <c r="N52" s="206">
        <v>31.534823731728292</v>
      </c>
      <c r="O52" s="206">
        <v>29.385210662080819</v>
      </c>
      <c r="P52" s="206">
        <v>29.858125537403261</v>
      </c>
      <c r="Q52" s="206">
        <v>32.330180567497848</v>
      </c>
      <c r="R52" s="206">
        <v>31.92175408426483</v>
      </c>
      <c r="S52" s="206">
        <v>35.189165950128967</v>
      </c>
      <c r="T52" s="206">
        <v>32.931384350816849</v>
      </c>
      <c r="U52" s="206">
        <v>32.889337919174537</v>
      </c>
      <c r="V52" s="206">
        <v>31.965090283748921</v>
      </c>
      <c r="W52" s="206">
        <v>41.229320722269989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7.6707984273638674E-2</v>
      </c>
      <c r="V54" s="206">
        <f t="shared" si="17"/>
        <v>0.11325250781695362</v>
      </c>
      <c r="W54" s="206">
        <f t="shared" si="17"/>
        <v>0.127290470139787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2.3903697334479789E-2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7.6707984273638674E-2</v>
      </c>
      <c r="V60" s="206">
        <v>8.9348810482473826E-2</v>
      </c>
      <c r="W60" s="206">
        <v>0.127290470139787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1.265864144453998</v>
      </c>
      <c r="V61" s="206">
        <v>2.1496130696474629</v>
      </c>
      <c r="W61" s="206">
        <v>2.2929492691315558</v>
      </c>
      <c r="DA61" s="71" t="s">
        <v>474</v>
      </c>
    </row>
    <row r="62" spans="1:105" ht="12" customHeight="1" x14ac:dyDescent="0.25">
      <c r="A62" s="21" t="s">
        <v>38</v>
      </c>
      <c r="B62" s="209">
        <v>108.8235294117647</v>
      </c>
      <c r="C62" s="209">
        <v>143.16423043852109</v>
      </c>
      <c r="D62" s="209">
        <v>144.71195184866721</v>
      </c>
      <c r="E62" s="209">
        <v>173.86070507308679</v>
      </c>
      <c r="F62" s="209">
        <v>202.23559759243341</v>
      </c>
      <c r="G62" s="209">
        <v>204.29922613929489</v>
      </c>
      <c r="H62" s="209">
        <v>206.36285468615651</v>
      </c>
      <c r="I62" s="209">
        <v>182.28718830610489</v>
      </c>
      <c r="J62" s="209">
        <v>215.1332760103181</v>
      </c>
      <c r="K62" s="209">
        <v>193.3791917454858</v>
      </c>
      <c r="L62" s="209">
        <v>211.0920034393809</v>
      </c>
      <c r="M62" s="209">
        <v>211.006018916595</v>
      </c>
      <c r="N62" s="209">
        <v>212.8976784178848</v>
      </c>
      <c r="O62" s="209">
        <v>213.06964746345659</v>
      </c>
      <c r="P62" s="209">
        <v>216.938950988822</v>
      </c>
      <c r="Q62" s="209">
        <v>220.3783319002579</v>
      </c>
      <c r="R62" s="209">
        <v>222.35597592433359</v>
      </c>
      <c r="S62" s="209">
        <v>224.84952708512469</v>
      </c>
      <c r="T62" s="209">
        <v>217.54084264832329</v>
      </c>
      <c r="U62" s="209">
        <v>225.79535683576961</v>
      </c>
      <c r="V62" s="209">
        <v>201.71969045571799</v>
      </c>
      <c r="W62" s="209">
        <v>217.6268271711092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143.28741591219466</v>
      </c>
      <c r="C63" s="286">
        <f t="shared" si="18"/>
        <v>168.82648323301808</v>
      </c>
      <c r="D63" s="286">
        <f t="shared" si="18"/>
        <v>187.34909716251073</v>
      </c>
      <c r="E63" s="286">
        <f t="shared" si="18"/>
        <v>214.11926053310404</v>
      </c>
      <c r="F63" s="286">
        <f t="shared" si="18"/>
        <v>241.29939810834057</v>
      </c>
      <c r="G63" s="286">
        <f t="shared" si="18"/>
        <v>240.99819432502144</v>
      </c>
      <c r="H63" s="286">
        <f t="shared" si="18"/>
        <v>240.80197764402405</v>
      </c>
      <c r="I63" s="286">
        <f t="shared" si="18"/>
        <v>217.76380051590712</v>
      </c>
      <c r="J63" s="286">
        <f t="shared" si="18"/>
        <v>258.65907136715379</v>
      </c>
      <c r="K63" s="286">
        <f t="shared" si="18"/>
        <v>222.48409286328459</v>
      </c>
      <c r="L63" s="286">
        <f t="shared" si="18"/>
        <v>245.7979363714532</v>
      </c>
      <c r="M63" s="286">
        <f t="shared" si="18"/>
        <v>246.58314703353392</v>
      </c>
      <c r="N63" s="286">
        <f t="shared" si="18"/>
        <v>247.80515907136711</v>
      </c>
      <c r="O63" s="286">
        <f t="shared" si="18"/>
        <v>244.45116079105753</v>
      </c>
      <c r="P63" s="286">
        <f t="shared" si="18"/>
        <v>249.4594153052451</v>
      </c>
      <c r="Q63" s="286">
        <f t="shared" si="18"/>
        <v>256.07549441100582</v>
      </c>
      <c r="R63" s="286">
        <f t="shared" si="18"/>
        <v>257.64041272570933</v>
      </c>
      <c r="S63" s="286">
        <f t="shared" si="18"/>
        <v>266.53628546861569</v>
      </c>
      <c r="T63" s="286">
        <f t="shared" si="18"/>
        <v>253.17067927772985</v>
      </c>
      <c r="U63" s="286">
        <f t="shared" si="18"/>
        <v>263.36888339270013</v>
      </c>
      <c r="V63" s="286">
        <f t="shared" si="18"/>
        <v>239.32073316129919</v>
      </c>
      <c r="W63" s="286">
        <f t="shared" si="18"/>
        <v>264.66942288630474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139.43727298658311</v>
      </c>
      <c r="C65" s="284">
        <f t="shared" si="19"/>
        <v>161.20109998421009</v>
      </c>
      <c r="D65" s="284">
        <f t="shared" si="19"/>
        <v>176.48775558780861</v>
      </c>
      <c r="E65" s="284">
        <f t="shared" si="19"/>
        <v>205.39963386306891</v>
      </c>
      <c r="F65" s="284">
        <f t="shared" si="19"/>
        <v>227.36447378660651</v>
      </c>
      <c r="G65" s="284">
        <f t="shared" si="19"/>
        <v>231.3197860323348</v>
      </c>
      <c r="H65" s="284">
        <f t="shared" si="19"/>
        <v>227.82945949737211</v>
      </c>
      <c r="I65" s="284">
        <f t="shared" si="19"/>
        <v>204.1047133075833</v>
      </c>
      <c r="J65" s="284">
        <f t="shared" si="19"/>
        <v>245.2229307404881</v>
      </c>
      <c r="K65" s="284">
        <f t="shared" si="19"/>
        <v>216.82097445810919</v>
      </c>
      <c r="L65" s="284">
        <f t="shared" si="19"/>
        <v>237.87080514638791</v>
      </c>
      <c r="M65" s="284">
        <f t="shared" si="19"/>
        <v>241.6371835049427</v>
      </c>
      <c r="N65" s="284">
        <f t="shared" si="19"/>
        <v>240.53405484265079</v>
      </c>
      <c r="O65" s="284">
        <f t="shared" si="19"/>
        <v>241.15104608716101</v>
      </c>
      <c r="P65" s="284">
        <f t="shared" si="19"/>
        <v>243.54906511291219</v>
      </c>
      <c r="Q65" s="284">
        <f t="shared" si="19"/>
        <v>249.57206357578099</v>
      </c>
      <c r="R65" s="284">
        <f t="shared" si="19"/>
        <v>248.93055790444919</v>
      </c>
      <c r="S65" s="284">
        <f t="shared" si="19"/>
        <v>251.2910294599119</v>
      </c>
      <c r="T65" s="284">
        <f t="shared" si="19"/>
        <v>244.816093737242</v>
      </c>
      <c r="U65" s="284">
        <f t="shared" si="19"/>
        <v>249.42449480038439</v>
      </c>
      <c r="V65" s="284">
        <f t="shared" si="19"/>
        <v>222.02136704310291</v>
      </c>
      <c r="W65" s="284">
        <f t="shared" si="19"/>
        <v>245.44818642615709</v>
      </c>
      <c r="DA65" s="94"/>
    </row>
    <row r="66" spans="1:105" ht="12" customHeight="1" x14ac:dyDescent="0.25">
      <c r="A66" s="44" t="s">
        <v>44</v>
      </c>
      <c r="B66" s="284">
        <f>NFM_fec!B34</f>
        <v>139.43727298658311</v>
      </c>
      <c r="C66" s="284">
        <f>NFM_fec!C34</f>
        <v>161.20109998421009</v>
      </c>
      <c r="D66" s="284">
        <f>NFM_fec!D34</f>
        <v>176.48775558780861</v>
      </c>
      <c r="E66" s="284">
        <f>NFM_fec!E34</f>
        <v>205.39963386306891</v>
      </c>
      <c r="F66" s="284">
        <f>NFM_fec!F34</f>
        <v>227.36447378660651</v>
      </c>
      <c r="G66" s="284">
        <f>NFM_fec!G34</f>
        <v>231.3197860323348</v>
      </c>
      <c r="H66" s="284">
        <f>NFM_fec!H34</f>
        <v>227.82945949737211</v>
      </c>
      <c r="I66" s="284">
        <f>NFM_fec!I34</f>
        <v>204.1047133075833</v>
      </c>
      <c r="J66" s="284">
        <f>NFM_fec!J34</f>
        <v>245.2229307404881</v>
      </c>
      <c r="K66" s="284">
        <f>NFM_fec!K34</f>
        <v>216.82097445810919</v>
      </c>
      <c r="L66" s="284">
        <f>NFM_fec!L34</f>
        <v>237.87080514638791</v>
      </c>
      <c r="M66" s="284">
        <f>NFM_fec!M34</f>
        <v>241.6371835049427</v>
      </c>
      <c r="N66" s="284">
        <f>NFM_fec!N34</f>
        <v>240.53405484265079</v>
      </c>
      <c r="O66" s="284">
        <f>NFM_fec!O34</f>
        <v>241.15104608716101</v>
      </c>
      <c r="P66" s="284">
        <f>NFM_fec!P34</f>
        <v>243.54906511291219</v>
      </c>
      <c r="Q66" s="284">
        <f>NFM_fec!Q34</f>
        <v>249.57206357578099</v>
      </c>
      <c r="R66" s="284">
        <f>NFM_fec!R34</f>
        <v>248.93055790444919</v>
      </c>
      <c r="S66" s="284">
        <f>NFM_fec!S34</f>
        <v>251.2910294599119</v>
      </c>
      <c r="T66" s="284">
        <f>NFM_fec!T34</f>
        <v>244.816093737242</v>
      </c>
      <c r="U66" s="284">
        <f>NFM_fec!U34</f>
        <v>249.42449480038439</v>
      </c>
      <c r="V66" s="284">
        <f>NFM_fec!V34</f>
        <v>222.02136704310291</v>
      </c>
      <c r="W66" s="284">
        <f>NFM_fec!W34</f>
        <v>245.44818642615709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3.8501429256115491</v>
      </c>
      <c r="C68" s="244">
        <f>NFM_fec!C115</f>
        <v>7.6253832488079922</v>
      </c>
      <c r="D68" s="244">
        <f>NFM_fec!D115</f>
        <v>10.861341574702131</v>
      </c>
      <c r="E68" s="244">
        <f>NFM_fec!E115</f>
        <v>8.7196266700351259</v>
      </c>
      <c r="F68" s="244">
        <f>NFM_fec!F115</f>
        <v>13.93492432173405</v>
      </c>
      <c r="G68" s="244">
        <f>NFM_fec!G115</f>
        <v>9.6784082926866404</v>
      </c>
      <c r="H68" s="244">
        <f>NFM_fec!H115</f>
        <v>12.972518146651931</v>
      </c>
      <c r="I68" s="244">
        <f>NFM_fec!I115</f>
        <v>13.659087208323831</v>
      </c>
      <c r="J68" s="244">
        <f>NFM_fec!J115</f>
        <v>13.436140626665701</v>
      </c>
      <c r="K68" s="244">
        <f>NFM_fec!K115</f>
        <v>5.6631184051753962</v>
      </c>
      <c r="L68" s="244">
        <f>NFM_fec!L115</f>
        <v>7.9271312250652954</v>
      </c>
      <c r="M68" s="244">
        <f>NFM_fec!M115</f>
        <v>4.9459635285912196</v>
      </c>
      <c r="N68" s="244">
        <f>NFM_fec!N115</f>
        <v>7.2711042287163288</v>
      </c>
      <c r="O68" s="244">
        <f>NFM_fec!O115</f>
        <v>3.3001147038965262</v>
      </c>
      <c r="P68" s="244">
        <f>NFM_fec!P115</f>
        <v>5.9103501923329143</v>
      </c>
      <c r="Q68" s="244">
        <f>NFM_fec!Q115</f>
        <v>6.5034308352248607</v>
      </c>
      <c r="R68" s="244">
        <f>NFM_fec!R115</f>
        <v>8.7098548212601106</v>
      </c>
      <c r="S68" s="244">
        <f>NFM_fec!S115</f>
        <v>15.245256008703789</v>
      </c>
      <c r="T68" s="244">
        <f>NFM_fec!T115</f>
        <v>8.3545855404878466</v>
      </c>
      <c r="U68" s="244">
        <f>NFM_fec!U115</f>
        <v>13.944388592315731</v>
      </c>
      <c r="V68" s="244">
        <f>NFM_fec!V115</f>
        <v>17.299366118196279</v>
      </c>
      <c r="W68" s="244">
        <f>NFM_fec!W115</f>
        <v>19.221236460147669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274.61587882118647</v>
      </c>
      <c r="C70" s="205">
        <f t="shared" si="20"/>
        <v>248.79627184609268</v>
      </c>
      <c r="D70" s="205">
        <f t="shared" si="20"/>
        <v>305.53654715623054</v>
      </c>
      <c r="E70" s="205">
        <f t="shared" si="20"/>
        <v>295.81669726031924</v>
      </c>
      <c r="F70" s="205">
        <f t="shared" si="20"/>
        <v>360.98247505663556</v>
      </c>
      <c r="G70" s="205">
        <f t="shared" si="20"/>
        <v>357.66907648463905</v>
      </c>
      <c r="H70" s="205">
        <f t="shared" si="20"/>
        <v>335.15052544201961</v>
      </c>
      <c r="I70" s="205">
        <f t="shared" si="20"/>
        <v>332.52792921028225</v>
      </c>
      <c r="J70" s="205">
        <f t="shared" si="20"/>
        <v>357.93852479745635</v>
      </c>
      <c r="K70" s="205">
        <f t="shared" si="20"/>
        <v>301.19682593712139</v>
      </c>
      <c r="L70" s="205">
        <f t="shared" si="20"/>
        <v>351.008976724413</v>
      </c>
      <c r="M70" s="205">
        <f t="shared" si="20"/>
        <v>352.33656815870745</v>
      </c>
      <c r="N70" s="205">
        <f t="shared" si="20"/>
        <v>349.06963651599921</v>
      </c>
      <c r="O70" s="205">
        <f t="shared" si="20"/>
        <v>343.57309930097483</v>
      </c>
      <c r="P70" s="205">
        <f t="shared" si="20"/>
        <v>348.24551500269308</v>
      </c>
      <c r="Q70" s="205">
        <f t="shared" si="20"/>
        <v>367.67339292409463</v>
      </c>
      <c r="R70" s="205">
        <f t="shared" si="20"/>
        <v>361.78139546319028</v>
      </c>
      <c r="S70" s="205">
        <f t="shared" si="20"/>
        <v>381.29005369499862</v>
      </c>
      <c r="T70" s="205">
        <f t="shared" si="20"/>
        <v>365.19108365794693</v>
      </c>
      <c r="U70" s="205">
        <f t="shared" si="20"/>
        <v>367.20798350862555</v>
      </c>
      <c r="V70" s="205">
        <f t="shared" si="20"/>
        <v>329.12015383959306</v>
      </c>
      <c r="W70" s="205">
        <f t="shared" si="20"/>
        <v>370.90753490900534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98.058537421186443</v>
      </c>
      <c r="C71" s="215">
        <f>NFM_emi!C5+(NFM_emi!C34-NFM_emi!C70)+NFM_emi!C72+(NFM_emi!C115-NFM_emi!C158)</f>
        <v>71.836980446092667</v>
      </c>
      <c r="D71" s="215">
        <f>NFM_emi!D5+(NFM_emi!D34-NFM_emi!D70)+NFM_emi!D72+(NFM_emi!D115-NFM_emi!D158)</f>
        <v>128.9792057562305</v>
      </c>
      <c r="E71" s="215">
        <f>NFM_emi!E5+(NFM_emi!E34-NFM_emi!E70)+NFM_emi!E72+(NFM_emi!E115-NFM_emi!E158)</f>
        <v>116.35784762931927</v>
      </c>
      <c r="F71" s="215">
        <f>NFM_emi!F5+(NFM_emi!F34-NFM_emi!F70)+NFM_emi!F72+(NFM_emi!F115-NFM_emi!F158)</f>
        <v>108.72830185663557</v>
      </c>
      <c r="G71" s="215">
        <f>NFM_emi!G5+(NFM_emi!G34-NFM_emi!G70)+NFM_emi!G72+(NFM_emi!G115-NFM_emi!G158)</f>
        <v>103.44889090630578</v>
      </c>
      <c r="H71" s="215">
        <f>NFM_emi!H5+(NFM_emi!H34-NFM_emi!H70)+NFM_emi!H72+(NFM_emi!H115-NFM_emi!H158)</f>
        <v>94.801413952686332</v>
      </c>
      <c r="I71" s="215">
        <f>NFM_emi!I5+(NFM_emi!I34-NFM_emi!I70)+NFM_emi!I72+(NFM_emi!I115-NFM_emi!I158)</f>
        <v>95.093368085948853</v>
      </c>
      <c r="J71" s="215">
        <f>NFM_emi!J5+(NFM_emi!J34-NFM_emi!J70)+NFM_emi!J72+(NFM_emi!J115-NFM_emi!J158)</f>
        <v>114.29485693745634</v>
      </c>
      <c r="K71" s="215">
        <f>NFM_emi!K5+(NFM_emi!K34-NFM_emi!K70)+NFM_emi!K72+(NFM_emi!K115-NFM_emi!K158)</f>
        <v>76.076372561121374</v>
      </c>
      <c r="L71" s="215">
        <f>NFM_emi!L5+(NFM_emi!L34-NFM_emi!L70)+NFM_emi!L72+(NFM_emi!L115-NFM_emi!L158)</f>
        <v>87.538023979746399</v>
      </c>
      <c r="M71" s="215">
        <f>NFM_emi!M5+(NFM_emi!M34-NFM_emi!M70)+NFM_emi!M72+(NFM_emi!M115-NFM_emi!M158)</f>
        <v>91.049841774707446</v>
      </c>
      <c r="N71" s="215">
        <f>NFM_emi!N5+(NFM_emi!N34-NFM_emi!N70)+NFM_emi!N72+(NFM_emi!N115-NFM_emi!N158)</f>
        <v>89.493229336999207</v>
      </c>
      <c r="O71" s="215">
        <f>NFM_emi!O5+(NFM_emi!O34-NFM_emi!O70)+NFM_emi!O72+(NFM_emi!O115-NFM_emi!O158)</f>
        <v>78.270375202974819</v>
      </c>
      <c r="P71" s="215">
        <f>NFM_emi!P5+(NFM_emi!P34-NFM_emi!P70)+NFM_emi!P72+(NFM_emi!P115-NFM_emi!P158)</f>
        <v>82.180511052693092</v>
      </c>
      <c r="Q71" s="215">
        <f>NFM_emi!Q5+(NFM_emi!Q34-NFM_emi!Q70)+NFM_emi!Q72+(NFM_emi!Q115-NFM_emi!Q158)</f>
        <v>91.275250420020967</v>
      </c>
      <c r="R71" s="215">
        <f>NFM_emi!R5+(NFM_emi!R34-NFM_emi!R70)+NFM_emi!R72+(NFM_emi!R115-NFM_emi!R158)</f>
        <v>90.309550318691294</v>
      </c>
      <c r="S71" s="215">
        <f>NFM_emi!S5+(NFM_emi!S34-NFM_emi!S70)+NFM_emi!S72+(NFM_emi!S115-NFM_emi!S158)</f>
        <v>107.21927485573062</v>
      </c>
      <c r="T71" s="215">
        <f>NFM_emi!T5+(NFM_emi!T34-NFM_emi!T70)+NFM_emi!T72+(NFM_emi!T115-NFM_emi!T158)</f>
        <v>89.652054082931883</v>
      </c>
      <c r="U71" s="215">
        <f>NFM_emi!U5+(NFM_emi!U34-NFM_emi!U70)+NFM_emi!U72+(NFM_emi!U115-NFM_emi!U158)</f>
        <v>92.480476842958581</v>
      </c>
      <c r="V71" s="215">
        <f>NFM_emi!V5+(NFM_emi!V34-NFM_emi!V70)+NFM_emi!V72+(NFM_emi!V115-NFM_emi!V158)</f>
        <v>90.38754460910404</v>
      </c>
      <c r="W71" s="215">
        <f>NFM_emi!W5+(NFM_emi!W34-NFM_emi!W70)+NFM_emi!W72+(NFM_emi!W115-NFM_emi!W158)</f>
        <v>112.20112842247133</v>
      </c>
      <c r="DA71" s="85"/>
    </row>
    <row r="72" spans="1:105" ht="12" customHeight="1" x14ac:dyDescent="0.25">
      <c r="A72" s="14" t="s">
        <v>147</v>
      </c>
      <c r="B72" s="206">
        <f>NFM_emi!B70+NFM_emi!B158</f>
        <v>176.55734140000001</v>
      </c>
      <c r="C72" s="206">
        <f>NFM_emi!C70+NFM_emi!C158</f>
        <v>176.95929140000001</v>
      </c>
      <c r="D72" s="206">
        <f>NFM_emi!D70+NFM_emi!D158</f>
        <v>176.55734140000001</v>
      </c>
      <c r="E72" s="206">
        <f>NFM_emi!E70+NFM_emi!E158</f>
        <v>179.45884963099999</v>
      </c>
      <c r="F72" s="206">
        <f>NFM_emi!F70+NFM_emi!F158</f>
        <v>252.2541732</v>
      </c>
      <c r="G72" s="206">
        <f>NFM_emi!G70+NFM_emi!G158</f>
        <v>254.22018557833329</v>
      </c>
      <c r="H72" s="206">
        <f>NFM_emi!H70+NFM_emi!H158</f>
        <v>240.3491114893333</v>
      </c>
      <c r="I72" s="206">
        <f>NFM_emi!I70+NFM_emi!I158</f>
        <v>237.43456112433341</v>
      </c>
      <c r="J72" s="206">
        <f>NFM_emi!J70+NFM_emi!J158</f>
        <v>243.64366785999999</v>
      </c>
      <c r="K72" s="206">
        <f>NFM_emi!K70+NFM_emi!K158</f>
        <v>225.120453376</v>
      </c>
      <c r="L72" s="206">
        <f>NFM_emi!L70+NFM_emi!L158</f>
        <v>263.47095274466659</v>
      </c>
      <c r="M72" s="206">
        <f>NFM_emi!M70+NFM_emi!M158</f>
        <v>261.28672638400002</v>
      </c>
      <c r="N72" s="206">
        <f>NFM_emi!N70+NFM_emi!N158</f>
        <v>259.576407179</v>
      </c>
      <c r="O72" s="206">
        <f>NFM_emi!O70+NFM_emi!O158</f>
        <v>265.302724098</v>
      </c>
      <c r="P72" s="206">
        <f>NFM_emi!P70+NFM_emi!P158</f>
        <v>266.06500395</v>
      </c>
      <c r="Q72" s="206">
        <f>NFM_emi!Q70+NFM_emi!Q158</f>
        <v>276.39814250407369</v>
      </c>
      <c r="R72" s="206">
        <f>NFM_emi!R70+NFM_emi!R158</f>
        <v>271.47184514449896</v>
      </c>
      <c r="S72" s="206">
        <f>NFM_emi!S70+NFM_emi!S158</f>
        <v>274.07077883926797</v>
      </c>
      <c r="T72" s="206">
        <f>NFM_emi!T70+NFM_emi!T158</f>
        <v>275.53902957501504</v>
      </c>
      <c r="U72" s="206">
        <f>NFM_emi!U70+NFM_emi!U158</f>
        <v>274.72750666566697</v>
      </c>
      <c r="V72" s="206">
        <f>NFM_emi!V70+NFM_emi!V158</f>
        <v>238.732609230489</v>
      </c>
      <c r="W72" s="206">
        <f>NFM_emi!W70+NFM_emi!W158</f>
        <v>258.70640648653398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274.61587882118647</v>
      </c>
      <c r="C73" s="212">
        <f t="shared" si="21"/>
        <v>248.79627184609268</v>
      </c>
      <c r="D73" s="212">
        <f t="shared" si="21"/>
        <v>305.53654715623054</v>
      </c>
      <c r="E73" s="212">
        <f t="shared" si="21"/>
        <v>295.81669726031924</v>
      </c>
      <c r="F73" s="212">
        <f t="shared" si="21"/>
        <v>360.98247505663556</v>
      </c>
      <c r="G73" s="212">
        <f t="shared" si="21"/>
        <v>357.66907648463905</v>
      </c>
      <c r="H73" s="212">
        <f t="shared" si="21"/>
        <v>335.15052544201961</v>
      </c>
      <c r="I73" s="212">
        <f t="shared" si="21"/>
        <v>332.52792921028225</v>
      </c>
      <c r="J73" s="212">
        <f t="shared" si="21"/>
        <v>357.93852479745635</v>
      </c>
      <c r="K73" s="212">
        <f t="shared" si="21"/>
        <v>301.19682593712139</v>
      </c>
      <c r="L73" s="212">
        <f t="shared" si="21"/>
        <v>351.008976724413</v>
      </c>
      <c r="M73" s="212">
        <f t="shared" si="21"/>
        <v>352.33656815870745</v>
      </c>
      <c r="N73" s="212">
        <f t="shared" si="21"/>
        <v>349.06963651599921</v>
      </c>
      <c r="O73" s="212">
        <f t="shared" si="21"/>
        <v>343.57309930097483</v>
      </c>
      <c r="P73" s="212">
        <f t="shared" si="21"/>
        <v>348.24551500269308</v>
      </c>
      <c r="Q73" s="212">
        <f t="shared" si="21"/>
        <v>367.67339292409468</v>
      </c>
      <c r="R73" s="212">
        <f t="shared" si="21"/>
        <v>361.78139546319028</v>
      </c>
      <c r="S73" s="212">
        <f t="shared" si="21"/>
        <v>381.29005369499862</v>
      </c>
      <c r="T73" s="212">
        <f t="shared" si="21"/>
        <v>365.19108365794693</v>
      </c>
      <c r="U73" s="212">
        <f t="shared" si="21"/>
        <v>367.20798350862555</v>
      </c>
      <c r="V73" s="212">
        <f t="shared" si="21"/>
        <v>329.12015383959306</v>
      </c>
      <c r="W73" s="212">
        <f t="shared" si="21"/>
        <v>370.90753490900534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261.38092483919672</v>
      </c>
      <c r="C75" s="284">
        <f t="shared" si="22"/>
        <v>229.23541345777898</v>
      </c>
      <c r="D75" s="284">
        <f t="shared" si="22"/>
        <v>268.53284148882165</v>
      </c>
      <c r="E75" s="284">
        <f t="shared" si="22"/>
        <v>268.65513068629605</v>
      </c>
      <c r="F75" s="284">
        <f t="shared" si="22"/>
        <v>326.10155746523634</v>
      </c>
      <c r="G75" s="284">
        <f t="shared" si="22"/>
        <v>331.91018510989318</v>
      </c>
      <c r="H75" s="284">
        <f t="shared" si="22"/>
        <v>305.68325754923376</v>
      </c>
      <c r="I75" s="284">
        <f t="shared" si="22"/>
        <v>301.74700192640819</v>
      </c>
      <c r="J75" s="284">
        <f t="shared" si="22"/>
        <v>327.2620622683628</v>
      </c>
      <c r="K75" s="284">
        <f t="shared" si="22"/>
        <v>289.10735935593402</v>
      </c>
      <c r="L75" s="284">
        <f t="shared" si="22"/>
        <v>335.41159798390845</v>
      </c>
      <c r="M75" s="284">
        <f t="shared" si="22"/>
        <v>341.42615475293445</v>
      </c>
      <c r="N75" s="284">
        <f t="shared" si="22"/>
        <v>333.83286402528472</v>
      </c>
      <c r="O75" s="284">
        <f t="shared" si="22"/>
        <v>337.11385433012998</v>
      </c>
      <c r="P75" s="284">
        <f t="shared" si="22"/>
        <v>336.65574053125283</v>
      </c>
      <c r="Q75" s="284">
        <f t="shared" si="22"/>
        <v>353.9803203997576</v>
      </c>
      <c r="R75" s="284">
        <f t="shared" si="22"/>
        <v>344.32129381867423</v>
      </c>
      <c r="S75" s="284">
        <f t="shared" si="22"/>
        <v>351.35393092879394</v>
      </c>
      <c r="T75" s="284">
        <f t="shared" si="22"/>
        <v>348.9409622337177</v>
      </c>
      <c r="U75" s="284">
        <f t="shared" si="22"/>
        <v>341.64434583148591</v>
      </c>
      <c r="V75" s="284">
        <f t="shared" si="22"/>
        <v>297.96179892032882</v>
      </c>
      <c r="W75" s="284">
        <f t="shared" si="22"/>
        <v>334.52479226120516</v>
      </c>
      <c r="DA75" s="94"/>
    </row>
    <row r="76" spans="1:105" ht="12" customHeight="1" x14ac:dyDescent="0.25">
      <c r="A76" s="44" t="s">
        <v>44</v>
      </c>
      <c r="B76" s="284">
        <f>NFM_emi!B$34</f>
        <v>261.38092483919672</v>
      </c>
      <c r="C76" s="284">
        <f>NFM_emi!C$34</f>
        <v>229.23541345777898</v>
      </c>
      <c r="D76" s="284">
        <f>NFM_emi!D$34</f>
        <v>268.53284148882165</v>
      </c>
      <c r="E76" s="284">
        <f>NFM_emi!E$34</f>
        <v>268.65513068629605</v>
      </c>
      <c r="F76" s="284">
        <f>NFM_emi!F$34</f>
        <v>326.10155746523634</v>
      </c>
      <c r="G76" s="284">
        <f>NFM_emi!G$34</f>
        <v>331.91018510989318</v>
      </c>
      <c r="H76" s="284">
        <f>NFM_emi!H$34</f>
        <v>305.68325754923376</v>
      </c>
      <c r="I76" s="284">
        <f>NFM_emi!I$34</f>
        <v>301.74700192640819</v>
      </c>
      <c r="J76" s="284">
        <f>NFM_emi!J$34</f>
        <v>327.2620622683628</v>
      </c>
      <c r="K76" s="284">
        <f>NFM_emi!K$34</f>
        <v>289.10735935593402</v>
      </c>
      <c r="L76" s="284">
        <f>NFM_emi!L$34</f>
        <v>335.41159798390845</v>
      </c>
      <c r="M76" s="284">
        <f>NFM_emi!M$34</f>
        <v>341.42615475293445</v>
      </c>
      <c r="N76" s="284">
        <f>NFM_emi!N$34</f>
        <v>333.83286402528472</v>
      </c>
      <c r="O76" s="284">
        <f>NFM_emi!O$34</f>
        <v>337.11385433012998</v>
      </c>
      <c r="P76" s="284">
        <f>NFM_emi!P$34</f>
        <v>336.65574053125283</v>
      </c>
      <c r="Q76" s="284">
        <f>NFM_emi!Q$34</f>
        <v>353.9803203997576</v>
      </c>
      <c r="R76" s="284">
        <f>NFM_emi!R$34</f>
        <v>344.32129381867423</v>
      </c>
      <c r="S76" s="284">
        <f>NFM_emi!S$34</f>
        <v>351.35393092879394</v>
      </c>
      <c r="T76" s="284">
        <f>NFM_emi!T$34</f>
        <v>348.9409622337177</v>
      </c>
      <c r="U76" s="284">
        <f>NFM_emi!U$34</f>
        <v>341.64434583148591</v>
      </c>
      <c r="V76" s="284">
        <f>NFM_emi!V$34</f>
        <v>297.96179892032882</v>
      </c>
      <c r="W76" s="284">
        <f>NFM_emi!W$34</f>
        <v>334.52479226120516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13.234953981989731</v>
      </c>
      <c r="C78" s="244">
        <f>NFM_emi!C$115</f>
        <v>19.560858388313701</v>
      </c>
      <c r="D78" s="244">
        <f>NFM_emi!D$115</f>
        <v>37.00370566740888</v>
      </c>
      <c r="E78" s="244">
        <f>NFM_emi!E$115</f>
        <v>27.161566574023212</v>
      </c>
      <c r="F78" s="244">
        <f>NFM_emi!F$115</f>
        <v>34.880917591399225</v>
      </c>
      <c r="G78" s="244">
        <f>NFM_emi!G$115</f>
        <v>25.758891374745886</v>
      </c>
      <c r="H78" s="244">
        <f>NFM_emi!H$115</f>
        <v>29.467267892785873</v>
      </c>
      <c r="I78" s="244">
        <f>NFM_emi!I$115</f>
        <v>30.780927283874075</v>
      </c>
      <c r="J78" s="244">
        <f>NFM_emi!J$115</f>
        <v>30.676462529093545</v>
      </c>
      <c r="K78" s="244">
        <f>NFM_emi!K$115</f>
        <v>12.089466581187352</v>
      </c>
      <c r="L78" s="244">
        <f>NFM_emi!L$115</f>
        <v>15.597378740504537</v>
      </c>
      <c r="M78" s="244">
        <f>NFM_emi!M$115</f>
        <v>10.91041340577301</v>
      </c>
      <c r="N78" s="244">
        <f>NFM_emi!N$115</f>
        <v>15.236772490714488</v>
      </c>
      <c r="O78" s="244">
        <f>NFM_emi!O$115</f>
        <v>6.459244970844833</v>
      </c>
      <c r="P78" s="244">
        <f>NFM_emi!P$115</f>
        <v>11.58977447144027</v>
      </c>
      <c r="Q78" s="244">
        <f>NFM_emi!Q$115</f>
        <v>13.693072524337058</v>
      </c>
      <c r="R78" s="244">
        <f>NFM_emi!R$115</f>
        <v>17.460101644516016</v>
      </c>
      <c r="S78" s="244">
        <f>NFM_emi!S$115</f>
        <v>29.936122766204655</v>
      </c>
      <c r="T78" s="244">
        <f>NFM_emi!T$115</f>
        <v>16.250121424229221</v>
      </c>
      <c r="U78" s="244">
        <f>NFM_emi!U$115</f>
        <v>25.563637677139639</v>
      </c>
      <c r="V78" s="244">
        <f>NFM_emi!V$115</f>
        <v>31.158354919264227</v>
      </c>
      <c r="W78" s="244">
        <f>NFM_emi!W$115</f>
        <v>36.38274264780015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1344.8701203019909</v>
      </c>
      <c r="C82" s="290">
        <f t="shared" si="24"/>
        <v>1448.3258256392007</v>
      </c>
      <c r="D82" s="290">
        <f t="shared" si="24"/>
        <v>1254.3694628125852</v>
      </c>
      <c r="E82" s="290">
        <f t="shared" si="24"/>
        <v>1261.0211358985252</v>
      </c>
      <c r="F82" s="290">
        <f t="shared" si="24"/>
        <v>1378.1316051883709</v>
      </c>
      <c r="G82" s="290">
        <f t="shared" si="24"/>
        <v>1430.374406984849</v>
      </c>
      <c r="H82" s="290">
        <f t="shared" si="24"/>
        <v>1573.1097691335065</v>
      </c>
      <c r="I82" s="290">
        <f t="shared" si="24"/>
        <v>1561.2687444916864</v>
      </c>
      <c r="J82" s="290">
        <f t="shared" si="24"/>
        <v>1185.2187172359368</v>
      </c>
      <c r="K82" s="290">
        <f t="shared" si="24"/>
        <v>839.77062647122341</v>
      </c>
      <c r="L82" s="290">
        <f t="shared" si="24"/>
        <v>3538.0949756217151</v>
      </c>
      <c r="M82" s="290">
        <f t="shared" si="24"/>
        <v>3177.6317647388382</v>
      </c>
      <c r="N82" s="290">
        <f t="shared" si="24"/>
        <v>1459.5857621472533</v>
      </c>
      <c r="O82" s="290">
        <f t="shared" si="24"/>
        <v>1208.878974504601</v>
      </c>
      <c r="P82" s="290">
        <f t="shared" si="24"/>
        <v>882.38352899540087</v>
      </c>
      <c r="Q82" s="290">
        <f t="shared" si="24"/>
        <v>1448.1172768448509</v>
      </c>
      <c r="R82" s="290">
        <f t="shared" si="24"/>
        <v>1614.9612399194132</v>
      </c>
      <c r="S82" s="290">
        <f t="shared" si="24"/>
        <v>1243.3167335002636</v>
      </c>
      <c r="T82" s="290">
        <f t="shared" si="24"/>
        <v>961.83521669034258</v>
      </c>
      <c r="U82" s="290">
        <f t="shared" si="24"/>
        <v>1292.41534962691</v>
      </c>
      <c r="V82" s="290">
        <f t="shared" si="24"/>
        <v>1191.6846347337305</v>
      </c>
      <c r="W82" s="290">
        <f t="shared" si="24"/>
        <v>1269.70010800706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657.20373673653785</v>
      </c>
      <c r="C83" s="291">
        <f t="shared" si="25"/>
        <v>948.18032491202689</v>
      </c>
      <c r="D83" s="291">
        <f t="shared" si="25"/>
        <v>579.52064460360384</v>
      </c>
      <c r="E83" s="291">
        <f t="shared" si="25"/>
        <v>844.57159424686745</v>
      </c>
      <c r="F83" s="291">
        <f t="shared" si="25"/>
        <v>604.99879312956887</v>
      </c>
      <c r="G83" s="291">
        <f t="shared" si="25"/>
        <v>919.82328099007941</v>
      </c>
      <c r="H83" s="291">
        <f t="shared" si="25"/>
        <v>774.81985057390057</v>
      </c>
      <c r="I83" s="291">
        <f t="shared" si="25"/>
        <v>634.32183487694476</v>
      </c>
      <c r="J83" s="291">
        <f t="shared" si="25"/>
        <v>588.14671926321398</v>
      </c>
      <c r="K83" s="291">
        <f t="shared" si="25"/>
        <v>211.2897580065021</v>
      </c>
      <c r="L83" s="291">
        <f t="shared" si="25"/>
        <v>1577.9038965400982</v>
      </c>
      <c r="M83" s="291">
        <f t="shared" si="25"/>
        <v>1891.5715322720671</v>
      </c>
      <c r="N83" s="291">
        <f t="shared" si="25"/>
        <v>667.3851027121101</v>
      </c>
      <c r="O83" s="291">
        <f t="shared" si="25"/>
        <v>1153.8795843730416</v>
      </c>
      <c r="P83" s="291">
        <f t="shared" si="25"/>
        <v>745.57265146922771</v>
      </c>
      <c r="Q83" s="291">
        <f t="shared" si="25"/>
        <v>1212.7851670936393</v>
      </c>
      <c r="R83" s="291">
        <f t="shared" si="25"/>
        <v>1256.3973277101477</v>
      </c>
      <c r="S83" s="291">
        <f t="shared" si="25"/>
        <v>893.17682590931668</v>
      </c>
      <c r="T83" s="291">
        <f t="shared" si="25"/>
        <v>849.48850306172938</v>
      </c>
      <c r="U83" s="291">
        <f t="shared" si="25"/>
        <v>623.19312246338325</v>
      </c>
      <c r="V83" s="291">
        <f t="shared" si="25"/>
        <v>808.14660922286157</v>
      </c>
      <c r="W83" s="291">
        <f t="shared" si="25"/>
        <v>910.19684400401275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1.2792410365741569</v>
      </c>
      <c r="C86" s="293">
        <f t="shared" si="27"/>
        <v>1.4646390214988834</v>
      </c>
      <c r="D86" s="293">
        <f t="shared" si="27"/>
        <v>1.5814315016828728</v>
      </c>
      <c r="E86" s="293">
        <f t="shared" si="27"/>
        <v>1.5550093790025583</v>
      </c>
      <c r="F86" s="293">
        <f t="shared" si="27"/>
        <v>1.4491690119164431</v>
      </c>
      <c r="G86" s="293">
        <f t="shared" si="27"/>
        <v>1.452986350962826</v>
      </c>
      <c r="H86" s="293">
        <f t="shared" si="27"/>
        <v>1.4393259133444025</v>
      </c>
      <c r="I86" s="293">
        <f t="shared" si="27"/>
        <v>1.271989538315125</v>
      </c>
      <c r="J86" s="293">
        <f t="shared" si="27"/>
        <v>1.5044813076504684</v>
      </c>
      <c r="K86" s="293">
        <f t="shared" si="27"/>
        <v>1.4492993132410175</v>
      </c>
      <c r="L86" s="293">
        <f t="shared" si="27"/>
        <v>1.4593300929226252</v>
      </c>
      <c r="M86" s="293">
        <f t="shared" si="27"/>
        <v>1.4838932909908051</v>
      </c>
      <c r="N86" s="293">
        <f t="shared" si="27"/>
        <v>1.4971434118998319</v>
      </c>
      <c r="O86" s="293">
        <f t="shared" si="27"/>
        <v>1.4794542704733804</v>
      </c>
      <c r="P86" s="293">
        <f t="shared" si="27"/>
        <v>1.451710199937486</v>
      </c>
      <c r="Q86" s="293">
        <f t="shared" si="27"/>
        <v>1.4566916299482922</v>
      </c>
      <c r="R86" s="293">
        <f t="shared" si="27"/>
        <v>1.4339317851638778</v>
      </c>
      <c r="S86" s="293">
        <f t="shared" si="27"/>
        <v>1.4483632821896939</v>
      </c>
      <c r="T86" s="293">
        <f t="shared" si="27"/>
        <v>1.4094190773589061</v>
      </c>
      <c r="U86" s="293">
        <f t="shared" si="27"/>
        <v>1.4269625662230074</v>
      </c>
      <c r="V86" s="293">
        <f t="shared" si="27"/>
        <v>1.4618690834113772</v>
      </c>
      <c r="W86" s="293">
        <f t="shared" si="27"/>
        <v>1.4966809136019823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1.2792410365741569</v>
      </c>
      <c r="C87" s="293">
        <f t="shared" si="28"/>
        <v>1.4646390214988834</v>
      </c>
      <c r="D87" s="293">
        <f t="shared" si="28"/>
        <v>1.5814315016828728</v>
      </c>
      <c r="E87" s="293">
        <f t="shared" si="28"/>
        <v>1.5550093790025583</v>
      </c>
      <c r="F87" s="293">
        <f t="shared" si="28"/>
        <v>1.4491690119164431</v>
      </c>
      <c r="G87" s="293">
        <f t="shared" si="28"/>
        <v>1.452986350962826</v>
      </c>
      <c r="H87" s="293">
        <f t="shared" si="28"/>
        <v>1.4393259133444025</v>
      </c>
      <c r="I87" s="293">
        <f t="shared" si="28"/>
        <v>1.271989538315125</v>
      </c>
      <c r="J87" s="293">
        <f t="shared" si="28"/>
        <v>1.5044813076504684</v>
      </c>
      <c r="K87" s="293">
        <f t="shared" si="28"/>
        <v>1.4492993132410175</v>
      </c>
      <c r="L87" s="293">
        <f t="shared" si="28"/>
        <v>1.4593300929226252</v>
      </c>
      <c r="M87" s="293">
        <f t="shared" si="28"/>
        <v>1.4838932909908051</v>
      </c>
      <c r="N87" s="293">
        <f t="shared" si="28"/>
        <v>1.4971434118998319</v>
      </c>
      <c r="O87" s="293">
        <f t="shared" si="28"/>
        <v>1.4794542704733804</v>
      </c>
      <c r="P87" s="293">
        <f t="shared" si="28"/>
        <v>1.451710199937486</v>
      </c>
      <c r="Q87" s="293">
        <f t="shared" si="28"/>
        <v>1.4566916299482922</v>
      </c>
      <c r="R87" s="293">
        <f t="shared" si="28"/>
        <v>1.4339317851638778</v>
      </c>
      <c r="S87" s="293">
        <f t="shared" si="28"/>
        <v>1.4483632821896939</v>
      </c>
      <c r="T87" s="293">
        <f t="shared" si="28"/>
        <v>1.4094190773589061</v>
      </c>
      <c r="U87" s="293">
        <f t="shared" si="28"/>
        <v>1.4269625662230074</v>
      </c>
      <c r="V87" s="293">
        <f t="shared" si="28"/>
        <v>1.4618690834113772</v>
      </c>
      <c r="W87" s="293">
        <f t="shared" si="28"/>
        <v>1.4966809136019823</v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0.37259447667208551</v>
      </c>
      <c r="C89" s="255">
        <f t="shared" si="30"/>
        <v>0.36897015720038684</v>
      </c>
      <c r="D89" s="255">
        <f t="shared" si="30"/>
        <v>0.36576741866223339</v>
      </c>
      <c r="E89" s="255">
        <f t="shared" si="30"/>
        <v>0.35965627720711896</v>
      </c>
      <c r="F89" s="255">
        <f t="shared" si="30"/>
        <v>0.31718099988013859</v>
      </c>
      <c r="G89" s="255">
        <f t="shared" si="30"/>
        <v>0.31801650450772639</v>
      </c>
      <c r="H89" s="255">
        <f t="shared" si="30"/>
        <v>0.32836553160215487</v>
      </c>
      <c r="I89" s="255">
        <f t="shared" si="30"/>
        <v>0.28133675902130761</v>
      </c>
      <c r="J89" s="255">
        <f t="shared" si="30"/>
        <v>0.33275894364915798</v>
      </c>
      <c r="K89" s="255">
        <f t="shared" si="30"/>
        <v>0.32055387199106028</v>
      </c>
      <c r="L89" s="255">
        <f t="shared" si="30"/>
        <v>0.3377607077958199</v>
      </c>
      <c r="M89" s="255">
        <f t="shared" si="30"/>
        <v>0.3434458390800097</v>
      </c>
      <c r="N89" s="255">
        <f t="shared" si="30"/>
        <v>0.34651256828563476</v>
      </c>
      <c r="O89" s="255">
        <f t="shared" si="30"/>
        <v>0.34241843155983742</v>
      </c>
      <c r="P89" s="255">
        <f t="shared" si="30"/>
        <v>0.35322928814468491</v>
      </c>
      <c r="Q89" s="255">
        <f t="shared" si="30"/>
        <v>0.3722485786780621</v>
      </c>
      <c r="R89" s="255">
        <f t="shared" si="30"/>
        <v>0.36643244045240836</v>
      </c>
      <c r="S89" s="255">
        <f t="shared" si="30"/>
        <v>0.37012032067744088</v>
      </c>
      <c r="T89" s="255">
        <f t="shared" si="30"/>
        <v>0.36016836887243014</v>
      </c>
      <c r="U89" s="255">
        <f t="shared" si="30"/>
        <v>0.3836145417418359</v>
      </c>
      <c r="V89" s="255">
        <f t="shared" si="30"/>
        <v>0.3892746651259289</v>
      </c>
      <c r="W89" s="255">
        <f t="shared" si="30"/>
        <v>0.3625781849648701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0.57922168754158965</v>
      </c>
      <c r="C92" s="293">
        <f>IF(SUM(NFM_ued!C$34,NFM_ued!C$72)=0,"",SUM(NFM_ued!C$34,NFM_ued!C$72)/C$12)</f>
        <v>0.67916784326099155</v>
      </c>
      <c r="D92" s="293">
        <f>IF(SUM(NFM_ued!D$34,NFM_ued!D$72)=0,"",SUM(NFM_ued!D$34,NFM_ued!D$72)/D$12)</f>
        <v>0.72208854470451111</v>
      </c>
      <c r="E92" s="293">
        <f>IF(SUM(NFM_ued!E$34,NFM_ued!E$72)=0,"",SUM(NFM_ued!E$34,NFM_ued!E$72)/E$12)</f>
        <v>0.71471967970770245</v>
      </c>
      <c r="F92" s="293">
        <f>IF(SUM(NFM_ued!F$34,NFM_ued!F$72)=0,"",SUM(NFM_ued!F$34,NFM_ued!F$72)/F$12)</f>
        <v>0.67608532520431441</v>
      </c>
      <c r="G92" s="293">
        <f>IF(SUM(NFM_ued!G$34,NFM_ued!G$72)=0,"",SUM(NFM_ued!G$34,NFM_ued!G$72)/G$12)</f>
        <v>0.67759810609288207</v>
      </c>
      <c r="H92" s="293">
        <f>IF(SUM(NFM_ued!H$34,NFM_ued!H$72)=0,"",SUM(NFM_ued!H$34,NFM_ued!H$72)/H$12)</f>
        <v>0.67990072263283563</v>
      </c>
      <c r="I92" s="293">
        <f>IF(SUM(NFM_ued!I$34,NFM_ued!I$72)=0,"",SUM(NFM_ued!I$34,NFM_ued!I$72)/I$12)</f>
        <v>0.59911794842263322</v>
      </c>
      <c r="J92" s="293">
        <f>IF(SUM(NFM_ued!J$34,NFM_ued!J$72)=0,"",SUM(NFM_ued!J$34,NFM_ued!J$72)/J$12)</f>
        <v>0.70689418949081195</v>
      </c>
      <c r="K92" s="293">
        <f>IF(SUM(NFM_ued!K$34,NFM_ued!K$72)=0,"",SUM(NFM_ued!K$34,NFM_ued!K$72)/K$12)</f>
        <v>0.68410629012236768</v>
      </c>
      <c r="L92" s="293">
        <f>IF(SUM(NFM_ued!L$34,NFM_ued!L$72)=0,"",SUM(NFM_ued!L$34,NFM_ued!L$72)/L$12)</f>
        <v>0.69837439937117296</v>
      </c>
      <c r="M92" s="293">
        <f>IF(SUM(NFM_ued!M$34,NFM_ued!M$72)=0,"",SUM(NFM_ued!M$34,NFM_ued!M$72)/M$12)</f>
        <v>0.70848853613666662</v>
      </c>
      <c r="N92" s="293">
        <f>IF(SUM(NFM_ued!N$34,NFM_ued!N$72)=0,"",SUM(NFM_ued!N$34,NFM_ued!N$72)/N$12)</f>
        <v>0.7162039148527044</v>
      </c>
      <c r="O92" s="293">
        <f>IF(SUM(NFM_ued!O$34,NFM_ued!O$72)=0,"",SUM(NFM_ued!O$34,NFM_ued!O$72)/O$12)</f>
        <v>0.7083775481669724</v>
      </c>
      <c r="P92" s="293">
        <f>IF(SUM(NFM_ued!P$34,NFM_ued!P$72)=0,"",SUM(NFM_ued!P$34,NFM_ued!P$72)/P$12)</f>
        <v>0.70855489359196033</v>
      </c>
      <c r="Q92" s="293">
        <f>IF(SUM(NFM_ued!Q$34,NFM_ued!Q$72)=0,"",SUM(NFM_ued!Q$34,NFM_ued!Q$72)/Q$12)</f>
        <v>0.72268261851557769</v>
      </c>
      <c r="R92" s="293">
        <f>IF(SUM(NFM_ued!R$34,NFM_ued!R$72)=0,"",SUM(NFM_ued!R$34,NFM_ued!R$72)/R$12)</f>
        <v>0.71249524332225056</v>
      </c>
      <c r="S92" s="293">
        <f>IF(SUM(NFM_ued!S$34,NFM_ued!S$72)=0,"",SUM(NFM_ued!S$34,NFM_ued!S$72)/S$12)</f>
        <v>0.7184646471683741</v>
      </c>
      <c r="T92" s="293">
        <f>IF(SUM(NFM_ued!T$34,NFM_ued!T$72)=0,"",SUM(NFM_ued!T$34,NFM_ued!T$72)/T$12)</f>
        <v>0.69974933301884978</v>
      </c>
      <c r="U92" s="293">
        <f>IF(SUM(NFM_ued!U$34,NFM_ued!U$72)=0,"",SUM(NFM_ued!U$34,NFM_ued!U$72)/U$12)</f>
        <v>0.72679736259842498</v>
      </c>
      <c r="V92" s="293">
        <f>IF(SUM(NFM_ued!V$34,NFM_ued!V$72)=0,"",SUM(NFM_ued!V$34,NFM_ued!V$72)/V$12)</f>
        <v>0.74445400296638553</v>
      </c>
      <c r="W92" s="293">
        <f>IF(SUM(NFM_ued!W$34,NFM_ued!W$72)=0,"",SUM(NFM_ued!W$34,NFM_ued!W$72)/W$12)</f>
        <v>0.75918680227079915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0.57922168754158965</v>
      </c>
      <c r="C93" s="293">
        <f>IF(NFM_ued!C$34=0,"",NFM_ued!C$34/C$13)</f>
        <v>0.67916784326099155</v>
      </c>
      <c r="D93" s="293">
        <f>IF(NFM_ued!D$34=0,"",NFM_ued!D$34/D$13)</f>
        <v>0.72208854470451111</v>
      </c>
      <c r="E93" s="293">
        <f>IF(NFM_ued!E$34=0,"",NFM_ued!E$34/E$13)</f>
        <v>0.71471967970770245</v>
      </c>
      <c r="F93" s="293">
        <f>IF(NFM_ued!F$34=0,"",NFM_ued!F$34/F$13)</f>
        <v>0.67608532520431441</v>
      </c>
      <c r="G93" s="293">
        <f>IF(NFM_ued!G$34=0,"",NFM_ued!G$34/G$13)</f>
        <v>0.67759810609288207</v>
      </c>
      <c r="H93" s="293">
        <f>IF(NFM_ued!H$34=0,"",NFM_ued!H$34/H$13)</f>
        <v>0.67990072263283563</v>
      </c>
      <c r="I93" s="293">
        <f>IF(NFM_ued!I$34=0,"",NFM_ued!I$34/I$13)</f>
        <v>0.59911794842263322</v>
      </c>
      <c r="J93" s="293">
        <f>IF(NFM_ued!J$34=0,"",NFM_ued!J$34/J$13)</f>
        <v>0.70689418949081195</v>
      </c>
      <c r="K93" s="293">
        <f>IF(NFM_ued!K$34=0,"",NFM_ued!K$34/K$13)</f>
        <v>0.68410629012236768</v>
      </c>
      <c r="L93" s="293">
        <f>IF(NFM_ued!L$34=0,"",NFM_ued!L$34/L$13)</f>
        <v>0.69837439937117296</v>
      </c>
      <c r="M93" s="293">
        <f>IF(NFM_ued!M$34=0,"",NFM_ued!M$34/M$13)</f>
        <v>0.70848853613666662</v>
      </c>
      <c r="N93" s="293">
        <f>IF(NFM_ued!N$34=0,"",NFM_ued!N$34/N$13)</f>
        <v>0.7162039148527044</v>
      </c>
      <c r="O93" s="293">
        <f>IF(NFM_ued!O$34=0,"",NFM_ued!O$34/O$13)</f>
        <v>0.7083775481669724</v>
      </c>
      <c r="P93" s="293">
        <f>IF(NFM_ued!P$34=0,"",NFM_ued!P$34/P$13)</f>
        <v>0.70855489359196033</v>
      </c>
      <c r="Q93" s="293">
        <f>IF(NFM_ued!Q$34=0,"",NFM_ued!Q$34/Q$13)</f>
        <v>0.72268261851557769</v>
      </c>
      <c r="R93" s="293">
        <f>IF(NFM_ued!R$34=0,"",NFM_ued!R$34/R$13)</f>
        <v>0.71249524332225056</v>
      </c>
      <c r="S93" s="293">
        <f>IF(NFM_ued!S$34=0,"",NFM_ued!S$34/S$13)</f>
        <v>0.7184646471683741</v>
      </c>
      <c r="T93" s="293">
        <f>IF(NFM_ued!T$34=0,"",NFM_ued!T$34/T$13)</f>
        <v>0.69974933301884978</v>
      </c>
      <c r="U93" s="293">
        <f>IF(NFM_ued!U$34=0,"",NFM_ued!U$34/U$13)</f>
        <v>0.72679736259842498</v>
      </c>
      <c r="V93" s="293">
        <f>IF(NFM_ued!V$34=0,"",NFM_ued!V$34/V$13)</f>
        <v>0.74445400296638553</v>
      </c>
      <c r="W93" s="293">
        <f>IF(NFM_ued!W$34=0,"",NFM_ued!W$34/W$13)</f>
        <v>0.75918680227079915</v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0.12235526541747835</v>
      </c>
      <c r="C95" s="255">
        <f>IF(NFM_ued!C$115=0,"",NFM_ued!C$115/C$15)</f>
        <v>0.13631856968573994</v>
      </c>
      <c r="D95" s="255">
        <f>IF(NFM_ued!D$115=0,"",NFM_ued!D$115/D$15)</f>
        <v>0.12127283515218495</v>
      </c>
      <c r="E95" s="255">
        <f>IF(NFM_ued!E$115=0,"",NFM_ued!E$115/E$15)</f>
        <v>0.12483534988679017</v>
      </c>
      <c r="F95" s="255">
        <f>IF(NFM_ued!F$115=0,"",NFM_ued!F$115/F$15)</f>
        <v>0.12023524008672717</v>
      </c>
      <c r="G95" s="255">
        <f>IF(NFM_ued!G$115=0,"",NFM_ued!G$115/G$15)</f>
        <v>0.11941156259892055</v>
      </c>
      <c r="H95" s="255">
        <f>IF(NFM_ued!H$115=0,"",NFM_ued!H$115/H$15)</f>
        <v>0.12824269832113414</v>
      </c>
      <c r="I95" s="255">
        <f>IF(NFM_ued!I$115=0,"",NFM_ued!I$115/I$15)</f>
        <v>0.11093258234826958</v>
      </c>
      <c r="J95" s="255">
        <f>IF(NFM_ued!J$115=0,"",NFM_ued!J$115/J$15)</f>
        <v>0.13079673283398172</v>
      </c>
      <c r="K95" s="255">
        <f>IF(NFM_ued!K$115=0,"",NFM_ued!K$115/K$15)</f>
        <v>0.12893171574426088</v>
      </c>
      <c r="L95" s="255">
        <f>IF(NFM_ued!L$115=0,"",NFM_ued!L$115/L$15)</f>
        <v>0.13734536734294508</v>
      </c>
      <c r="M95" s="255">
        <f>IF(NFM_ued!M$115=0,"",NFM_ued!M$115/M$15)</f>
        <v>0.13691209441263863</v>
      </c>
      <c r="N95" s="255">
        <f>IF(NFM_ued!N$115=0,"",NFM_ued!N$115/N$15)</f>
        <v>0.13954802035075828</v>
      </c>
      <c r="O95" s="255">
        <f>IF(NFM_ued!O$115=0,"",NFM_ued!O$115/O$15)</f>
        <v>0.13991435680531461</v>
      </c>
      <c r="P95" s="255">
        <f>IF(NFM_ued!P$115=0,"",NFM_ued!P$115/P$15)</f>
        <v>0.14397052911767003</v>
      </c>
      <c r="Q95" s="255">
        <f>IF(NFM_ued!Q$115=0,"",NFM_ued!Q$115/Q$15)</f>
        <v>0.14980013842136053</v>
      </c>
      <c r="R95" s="255">
        <f>IF(NFM_ued!R$115=0,"",NFM_ued!R$115/R$15)</f>
        <v>0.14869365240318841</v>
      </c>
      <c r="S95" s="255">
        <f>IF(NFM_ued!S$115=0,"",NFM_ued!S$115/S$15)</f>
        <v>0.15019837616092774</v>
      </c>
      <c r="T95" s="255">
        <f>IF(NFM_ued!T$115=0,"",NFM_ued!T$115/T$15)</f>
        <v>0.14670819512709601</v>
      </c>
      <c r="U95" s="255">
        <f>IF(NFM_ued!U$115=0,"",NFM_ued!U$115/U$15)</f>
        <v>0.15799271386853059</v>
      </c>
      <c r="V95" s="255">
        <f>IF(NFM_ued!V$115=0,"",NFM_ued!V$115/V$15)</f>
        <v>0.1616070047930204</v>
      </c>
      <c r="W95" s="255">
        <f>IF(NFM_ued!W$115=0,"",NFM_ued!W$115/W$15)</f>
        <v>0.15505098082094226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1.9165387069962152</v>
      </c>
      <c r="C96" s="294">
        <f t="shared" si="31"/>
        <v>1.4736803556033238</v>
      </c>
      <c r="D96" s="294">
        <f t="shared" si="31"/>
        <v>1.6308407768370585</v>
      </c>
      <c r="E96" s="294">
        <f t="shared" si="31"/>
        <v>1.381551087575255</v>
      </c>
      <c r="F96" s="294">
        <f t="shared" si="31"/>
        <v>1.4959940964898666</v>
      </c>
      <c r="G96" s="294">
        <f t="shared" si="31"/>
        <v>1.4841151714285037</v>
      </c>
      <c r="H96" s="294">
        <f t="shared" si="31"/>
        <v>1.3918096882803446</v>
      </c>
      <c r="I96" s="294">
        <f t="shared" si="31"/>
        <v>1.5270119662794546</v>
      </c>
      <c r="J96" s="294">
        <f t="shared" si="31"/>
        <v>1.3838235902787275</v>
      </c>
      <c r="K96" s="294">
        <f t="shared" si="31"/>
        <v>1.353790385914041</v>
      </c>
      <c r="L96" s="294">
        <f t="shared" si="31"/>
        <v>1.4280387455896433</v>
      </c>
      <c r="M96" s="294">
        <f t="shared" si="31"/>
        <v>1.4288752998630181</v>
      </c>
      <c r="N96" s="294">
        <f t="shared" si="31"/>
        <v>1.4086455577604349</v>
      </c>
      <c r="O96" s="294">
        <f t="shared" si="31"/>
        <v>1.4054876981935909</v>
      </c>
      <c r="P96" s="294">
        <f t="shared" si="31"/>
        <v>1.3960006864305792</v>
      </c>
      <c r="Q96" s="294">
        <f t="shared" si="31"/>
        <v>1.4358007733999421</v>
      </c>
      <c r="R96" s="294">
        <f t="shared" si="31"/>
        <v>1.4042105880662137</v>
      </c>
      <c r="S96" s="294">
        <f t="shared" si="31"/>
        <v>1.4305371331510321</v>
      </c>
      <c r="T96" s="294">
        <f t="shared" si="31"/>
        <v>1.4424698969872811</v>
      </c>
      <c r="U96" s="294">
        <f t="shared" si="31"/>
        <v>1.3942724697704496</v>
      </c>
      <c r="V96" s="294">
        <f t="shared" si="31"/>
        <v>1.3752262476054267</v>
      </c>
      <c r="W96" s="294">
        <f t="shared" si="31"/>
        <v>1.4013992657865044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1.8745412846990146</v>
      </c>
      <c r="C98" s="295">
        <f t="shared" si="33"/>
        <v>1.422046211100501</v>
      </c>
      <c r="D98" s="295">
        <f t="shared" si="33"/>
        <v>1.5215380840129586</v>
      </c>
      <c r="E98" s="295">
        <f t="shared" si="33"/>
        <v>1.307963045666366</v>
      </c>
      <c r="F98" s="295">
        <f t="shared" si="33"/>
        <v>1.4342678609117261</v>
      </c>
      <c r="G98" s="295">
        <f t="shared" si="33"/>
        <v>1.4348542803143414</v>
      </c>
      <c r="H98" s="295">
        <f t="shared" si="33"/>
        <v>1.3417196275829275</v>
      </c>
      <c r="I98" s="295">
        <f t="shared" si="33"/>
        <v>1.4783931102643335</v>
      </c>
      <c r="J98" s="295">
        <f t="shared" si="33"/>
        <v>1.3345491846139552</v>
      </c>
      <c r="K98" s="295">
        <f t="shared" si="33"/>
        <v>1.3333920303535527</v>
      </c>
      <c r="L98" s="295">
        <f t="shared" si="33"/>
        <v>1.4100578579935148</v>
      </c>
      <c r="M98" s="295">
        <f t="shared" si="33"/>
        <v>1.4129702631050183</v>
      </c>
      <c r="N98" s="295">
        <f t="shared" si="33"/>
        <v>1.387881912370649</v>
      </c>
      <c r="O98" s="295">
        <f t="shared" si="33"/>
        <v>1.3979365206994974</v>
      </c>
      <c r="P98" s="295">
        <f t="shared" si="33"/>
        <v>1.382291245401313</v>
      </c>
      <c r="Q98" s="295">
        <f t="shared" si="33"/>
        <v>1.4183491346268959</v>
      </c>
      <c r="R98" s="295">
        <f t="shared" si="33"/>
        <v>1.3832021938858963</v>
      </c>
      <c r="S98" s="295">
        <f t="shared" si="33"/>
        <v>1.3981952785339873</v>
      </c>
      <c r="T98" s="295">
        <f t="shared" si="33"/>
        <v>1.4253187235649287</v>
      </c>
      <c r="U98" s="295">
        <f t="shared" si="33"/>
        <v>1.3697305314977404</v>
      </c>
      <c r="V98" s="295">
        <f t="shared" si="33"/>
        <v>1.342041096713376</v>
      </c>
      <c r="W98" s="295">
        <f t="shared" si="33"/>
        <v>1.3629140925098939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1.8745412846990146</v>
      </c>
      <c r="C99" s="295">
        <f t="shared" si="34"/>
        <v>1.422046211100501</v>
      </c>
      <c r="D99" s="295">
        <f t="shared" si="34"/>
        <v>1.5215380840129586</v>
      </c>
      <c r="E99" s="295">
        <f t="shared" si="34"/>
        <v>1.307963045666366</v>
      </c>
      <c r="F99" s="295">
        <f t="shared" si="34"/>
        <v>1.4342678609117261</v>
      </c>
      <c r="G99" s="295">
        <f t="shared" si="34"/>
        <v>1.4348542803143414</v>
      </c>
      <c r="H99" s="295">
        <f t="shared" si="34"/>
        <v>1.3417196275829275</v>
      </c>
      <c r="I99" s="295">
        <f t="shared" si="34"/>
        <v>1.4783931102643335</v>
      </c>
      <c r="J99" s="295">
        <f t="shared" si="34"/>
        <v>1.3345491846139552</v>
      </c>
      <c r="K99" s="295">
        <f t="shared" si="34"/>
        <v>1.3333920303535527</v>
      </c>
      <c r="L99" s="295">
        <f t="shared" si="34"/>
        <v>1.4100578579935148</v>
      </c>
      <c r="M99" s="295">
        <f t="shared" si="34"/>
        <v>1.4129702631050183</v>
      </c>
      <c r="N99" s="295">
        <f t="shared" si="34"/>
        <v>1.387881912370649</v>
      </c>
      <c r="O99" s="295">
        <f t="shared" si="34"/>
        <v>1.3979365206994974</v>
      </c>
      <c r="P99" s="295">
        <f t="shared" si="34"/>
        <v>1.382291245401313</v>
      </c>
      <c r="Q99" s="295">
        <f t="shared" si="34"/>
        <v>1.4183491346268959</v>
      </c>
      <c r="R99" s="295">
        <f t="shared" si="34"/>
        <v>1.3832021938858963</v>
      </c>
      <c r="S99" s="295">
        <f t="shared" si="34"/>
        <v>1.3981952785339873</v>
      </c>
      <c r="T99" s="295">
        <f t="shared" si="34"/>
        <v>1.4253187235649287</v>
      </c>
      <c r="U99" s="295">
        <f t="shared" si="34"/>
        <v>1.3697305314977404</v>
      </c>
      <c r="V99" s="295">
        <f t="shared" si="34"/>
        <v>1.342041096713376</v>
      </c>
      <c r="W99" s="295">
        <f t="shared" si="34"/>
        <v>1.3629140925098939</v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3.4375227719338541</v>
      </c>
      <c r="C101" s="258">
        <f t="shared" si="36"/>
        <v>2.5652295432326597</v>
      </c>
      <c r="D101" s="258">
        <f t="shared" si="36"/>
        <v>3.4069185112082891</v>
      </c>
      <c r="E101" s="258">
        <f t="shared" si="36"/>
        <v>3.1149919144317901</v>
      </c>
      <c r="F101" s="258">
        <f t="shared" si="36"/>
        <v>2.503129316389332</v>
      </c>
      <c r="G101" s="258">
        <f t="shared" si="36"/>
        <v>2.6614801314189491</v>
      </c>
      <c r="H101" s="258">
        <f t="shared" si="36"/>
        <v>2.2715148716435647</v>
      </c>
      <c r="I101" s="258">
        <f t="shared" si="36"/>
        <v>2.253512757800991</v>
      </c>
      <c r="J101" s="258">
        <f t="shared" si="36"/>
        <v>2.2831305046191814</v>
      </c>
      <c r="K101" s="258">
        <f t="shared" si="36"/>
        <v>2.1347719959623412</v>
      </c>
      <c r="L101" s="258">
        <f t="shared" si="36"/>
        <v>1.9675943664444715</v>
      </c>
      <c r="M101" s="258">
        <f t="shared" si="36"/>
        <v>2.2059227373398507</v>
      </c>
      <c r="N101" s="258">
        <f t="shared" si="36"/>
        <v>2.0955238725005119</v>
      </c>
      <c r="O101" s="258">
        <f t="shared" si="36"/>
        <v>1.9572789282803547</v>
      </c>
      <c r="P101" s="258">
        <f t="shared" si="36"/>
        <v>1.960928556564191</v>
      </c>
      <c r="Q101" s="258">
        <f t="shared" si="36"/>
        <v>2.1055152074764258</v>
      </c>
      <c r="R101" s="258">
        <f t="shared" si="36"/>
        <v>2.0046375057707277</v>
      </c>
      <c r="S101" s="258">
        <f t="shared" si="36"/>
        <v>1.9636352940950015</v>
      </c>
      <c r="T101" s="258">
        <f t="shared" si="36"/>
        <v>1.9450541676158759</v>
      </c>
      <c r="U101" s="258">
        <f t="shared" si="36"/>
        <v>1.8332562598855624</v>
      </c>
      <c r="V101" s="258">
        <f t="shared" si="36"/>
        <v>1.8011269723050962</v>
      </c>
      <c r="W101" s="258">
        <f t="shared" si="36"/>
        <v>1.8928409066312812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SK: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139.43727298658311</v>
      </c>
      <c r="C34" s="225">
        <v>161.20109998421009</v>
      </c>
      <c r="D34" s="225">
        <v>176.48775558780861</v>
      </c>
      <c r="E34" s="225">
        <v>205.39963386306891</v>
      </c>
      <c r="F34" s="225">
        <v>227.36447378660651</v>
      </c>
      <c r="G34" s="225">
        <v>231.3197860323348</v>
      </c>
      <c r="H34" s="225">
        <v>227.82945949737211</v>
      </c>
      <c r="I34" s="225">
        <v>204.1047133075833</v>
      </c>
      <c r="J34" s="225">
        <v>245.2229307404881</v>
      </c>
      <c r="K34" s="225">
        <v>216.82097445810919</v>
      </c>
      <c r="L34" s="225">
        <v>237.87080514638791</v>
      </c>
      <c r="M34" s="225">
        <v>241.6371835049427</v>
      </c>
      <c r="N34" s="225">
        <v>240.53405484265079</v>
      </c>
      <c r="O34" s="225">
        <v>241.15104608716101</v>
      </c>
      <c r="P34" s="225">
        <v>243.54906511291219</v>
      </c>
      <c r="Q34" s="225">
        <v>249.57206357578099</v>
      </c>
      <c r="R34" s="225">
        <v>248.93055790444919</v>
      </c>
      <c r="S34" s="225">
        <v>251.2910294599119</v>
      </c>
      <c r="T34" s="225">
        <v>244.816093737242</v>
      </c>
      <c r="U34" s="225">
        <v>249.42449480038439</v>
      </c>
      <c r="V34" s="225">
        <v>222.02136704310291</v>
      </c>
      <c r="W34" s="225">
        <v>245.44818642615709</v>
      </c>
      <c r="DA34" s="89" t="s">
        <v>506</v>
      </c>
    </row>
    <row r="35" spans="1:105" ht="12" customHeight="1" x14ac:dyDescent="0.25">
      <c r="A35" s="55" t="s">
        <v>92</v>
      </c>
      <c r="B35" s="261">
        <v>0.16386904250030759</v>
      </c>
      <c r="C35" s="261">
        <v>0.18944626023312761</v>
      </c>
      <c r="D35" s="261">
        <v>0.20741139654949339</v>
      </c>
      <c r="E35" s="261">
        <v>0.2413891250891135</v>
      </c>
      <c r="F35" s="261">
        <v>0.26720257661374069</v>
      </c>
      <c r="G35" s="261">
        <v>0.27185092648878861</v>
      </c>
      <c r="H35" s="261">
        <v>0.26774903568841651</v>
      </c>
      <c r="I35" s="261">
        <v>0.23986731254233329</v>
      </c>
      <c r="J35" s="261">
        <v>0.28819013739189259</v>
      </c>
      <c r="K35" s="261">
        <v>0.25481167780609848</v>
      </c>
      <c r="L35" s="261">
        <v>0.2795497949951688</v>
      </c>
      <c r="M35" s="261">
        <v>0.28397610656945521</v>
      </c>
      <c r="N35" s="261">
        <v>0.28267969110058161</v>
      </c>
      <c r="O35" s="261">
        <v>0.28340478965056048</v>
      </c>
      <c r="P35" s="261">
        <v>0.28622298218426218</v>
      </c>
      <c r="Q35" s="261">
        <v>0.2933013118873099</v>
      </c>
      <c r="R35" s="261">
        <v>0.29254740356807851</v>
      </c>
      <c r="S35" s="261">
        <v>0.29532146967940859</v>
      </c>
      <c r="T35" s="261">
        <v>0.28771201566180049</v>
      </c>
      <c r="U35" s="261">
        <v>0.2931278865656749</v>
      </c>
      <c r="V35" s="261">
        <v>0.26092326716310299</v>
      </c>
      <c r="W35" s="261">
        <v>0.2884548616850276</v>
      </c>
      <c r="DA35" s="67" t="s">
        <v>507</v>
      </c>
    </row>
    <row r="36" spans="1:105" ht="12" customHeight="1" x14ac:dyDescent="0.25">
      <c r="A36" s="202" t="s">
        <v>93</v>
      </c>
      <c r="B36" s="226">
        <v>7.6154239799797296E-2</v>
      </c>
      <c r="C36" s="226">
        <v>8.8040643374976205E-2</v>
      </c>
      <c r="D36" s="226">
        <v>9.6389513168793406E-2</v>
      </c>
      <c r="E36" s="226">
        <v>0.11217985433133359</v>
      </c>
      <c r="F36" s="226">
        <v>0.1241760419423231</v>
      </c>
      <c r="G36" s="226">
        <v>0.12633625198356441</v>
      </c>
      <c r="H36" s="226">
        <v>0.1244299957994926</v>
      </c>
      <c r="I36" s="226">
        <v>0.1114726281472444</v>
      </c>
      <c r="J36" s="226">
        <v>0.1339295116149686</v>
      </c>
      <c r="K36" s="226">
        <v>0.1184176664448252</v>
      </c>
      <c r="L36" s="226">
        <v>0.12991411800069741</v>
      </c>
      <c r="M36" s="226">
        <v>0.1319711410229451</v>
      </c>
      <c r="N36" s="226">
        <v>0.1313686627696376</v>
      </c>
      <c r="O36" s="226">
        <v>0.13170563507393029</v>
      </c>
      <c r="P36" s="226">
        <v>0.13301532302193381</v>
      </c>
      <c r="Q36" s="226">
        <v>0.13630480839002521</v>
      </c>
      <c r="R36" s="226">
        <v>0.13595444743072629</v>
      </c>
      <c r="S36" s="226">
        <v>0.13724362867350029</v>
      </c>
      <c r="T36" s="226">
        <v>0.13370731591325841</v>
      </c>
      <c r="U36" s="226">
        <v>0.13622421309679819</v>
      </c>
      <c r="V36" s="226">
        <v>0.1212578822314668</v>
      </c>
      <c r="W36" s="226">
        <v>0.13405253593361119</v>
      </c>
      <c r="DA36" s="174" t="s">
        <v>508</v>
      </c>
    </row>
    <row r="37" spans="1:105" ht="12" customHeight="1" x14ac:dyDescent="0.25">
      <c r="A37" s="202" t="s">
        <v>94</v>
      </c>
      <c r="B37" s="226">
        <v>2.2332229960786489</v>
      </c>
      <c r="C37" s="226">
        <v>2.581791767489741</v>
      </c>
      <c r="D37" s="226">
        <v>2.8266223647596349</v>
      </c>
      <c r="E37" s="226">
        <v>3.2896741015088429</v>
      </c>
      <c r="F37" s="226">
        <v>3.6414622896460309</v>
      </c>
      <c r="G37" s="226">
        <v>3.7048104466645042</v>
      </c>
      <c r="H37" s="226">
        <v>3.6489094862205742</v>
      </c>
      <c r="I37" s="226">
        <v>3.2689346944595581</v>
      </c>
      <c r="J37" s="226">
        <v>3.9274827767754359</v>
      </c>
      <c r="K37" s="226">
        <v>3.472597934688578</v>
      </c>
      <c r="L37" s="226">
        <v>3.8097313635741248</v>
      </c>
      <c r="M37" s="226">
        <v>3.8700535613772091</v>
      </c>
      <c r="N37" s="226">
        <v>3.8523858872797341</v>
      </c>
      <c r="O37" s="226">
        <v>3.862267599722359</v>
      </c>
      <c r="P37" s="226">
        <v>3.9006741973176768</v>
      </c>
      <c r="Q37" s="226">
        <v>3.9971383520200101</v>
      </c>
      <c r="R37" s="226">
        <v>3.9868640172844589</v>
      </c>
      <c r="S37" s="226">
        <v>4.0246692557720936</v>
      </c>
      <c r="T37" s="226">
        <v>3.9209668880738571</v>
      </c>
      <c r="U37" s="226">
        <v>3.9947748951371951</v>
      </c>
      <c r="V37" s="226">
        <v>3.555887259422541</v>
      </c>
      <c r="W37" s="226">
        <v>3.9310904647806231</v>
      </c>
      <c r="DA37" s="174" t="s">
        <v>509</v>
      </c>
    </row>
    <row r="38" spans="1:105" ht="12" customHeight="1" x14ac:dyDescent="0.25">
      <c r="A38" s="202" t="s">
        <v>95</v>
      </c>
      <c r="B38" s="226">
        <v>5.4623014166769193E-2</v>
      </c>
      <c r="C38" s="226">
        <v>6.3148753411042521E-2</v>
      </c>
      <c r="D38" s="226">
        <v>6.913713218316446E-2</v>
      </c>
      <c r="E38" s="226">
        <v>8.0463041696371113E-2</v>
      </c>
      <c r="F38" s="226">
        <v>8.9067525537913569E-2</v>
      </c>
      <c r="G38" s="226">
        <v>9.0616975496262867E-2</v>
      </c>
      <c r="H38" s="226">
        <v>8.9249678562805509E-2</v>
      </c>
      <c r="I38" s="226">
        <v>7.9955770847444416E-2</v>
      </c>
      <c r="J38" s="226">
        <v>9.6063379130630872E-2</v>
      </c>
      <c r="K38" s="226">
        <v>8.4937225935366165E-2</v>
      </c>
      <c r="L38" s="226">
        <v>9.3183264998389595E-2</v>
      </c>
      <c r="M38" s="226">
        <v>9.4658702189818394E-2</v>
      </c>
      <c r="N38" s="226">
        <v>9.4226563700193847E-2</v>
      </c>
      <c r="O38" s="226">
        <v>9.446826321685349E-2</v>
      </c>
      <c r="P38" s="226">
        <v>9.5407660728087346E-2</v>
      </c>
      <c r="Q38" s="226">
        <v>9.7767103962436583E-2</v>
      </c>
      <c r="R38" s="226">
        <v>9.7515801189359499E-2</v>
      </c>
      <c r="S38" s="226">
        <v>9.8440489893136168E-2</v>
      </c>
      <c r="T38" s="226">
        <v>9.5904005220600164E-2</v>
      </c>
      <c r="U38" s="226">
        <v>9.7709295521891615E-2</v>
      </c>
      <c r="V38" s="226">
        <v>8.6974422387700978E-2</v>
      </c>
      <c r="W38" s="226">
        <v>9.615162056167588E-2</v>
      </c>
      <c r="DA38" s="174" t="s">
        <v>510</v>
      </c>
    </row>
    <row r="39" spans="1:105" ht="12" customHeight="1" x14ac:dyDescent="0.25">
      <c r="A39" s="56" t="s">
        <v>96</v>
      </c>
      <c r="B39" s="262">
        <v>0.4943186462343267</v>
      </c>
      <c r="C39" s="262">
        <v>0.43548896218797872</v>
      </c>
      <c r="D39" s="262">
        <v>0.5446638436544724</v>
      </c>
      <c r="E39" s="262">
        <v>0.60579303249718452</v>
      </c>
      <c r="F39" s="262">
        <v>0.62192431413712368</v>
      </c>
      <c r="G39" s="262">
        <v>0.62970192900550925</v>
      </c>
      <c r="H39" s="262">
        <v>0.59781915115787376</v>
      </c>
      <c r="I39" s="262">
        <v>0.5666684875921566</v>
      </c>
      <c r="J39" s="262">
        <v>0.70994799908923445</v>
      </c>
      <c r="K39" s="262">
        <v>0.5838967084070803</v>
      </c>
      <c r="L39" s="262">
        <v>0.66131680733045206</v>
      </c>
      <c r="M39" s="262">
        <v>0.69040254361395292</v>
      </c>
      <c r="N39" s="262">
        <v>0.66843922453996751</v>
      </c>
      <c r="O39" s="262">
        <v>0.66511647901576232</v>
      </c>
      <c r="P39" s="262">
        <v>0.66195847459824697</v>
      </c>
      <c r="Q39" s="262">
        <v>0.69517669200871857</v>
      </c>
      <c r="R39" s="262">
        <v>0.67799005462474393</v>
      </c>
      <c r="S39" s="262">
        <v>0.69763233784003253</v>
      </c>
      <c r="T39" s="262">
        <v>0.67899511799602807</v>
      </c>
      <c r="U39" s="262">
        <v>0.70269493680769246</v>
      </c>
      <c r="V39" s="262">
        <v>0.63906198378422796</v>
      </c>
      <c r="W39" s="262">
        <v>0.76748400576781517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2.3808624895772301E-2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0.40738449245225722</v>
      </c>
      <c r="C41" s="228">
        <v>0.26257588331640652</v>
      </c>
      <c r="D41" s="228">
        <v>0.40322707730019242</v>
      </c>
      <c r="E41" s="228">
        <v>0.42103632295195631</v>
      </c>
      <c r="F41" s="228">
        <v>0.38364890448513078</v>
      </c>
      <c r="G41" s="228">
        <v>0.38495064052677141</v>
      </c>
      <c r="H41" s="228">
        <v>0.34002029669492972</v>
      </c>
      <c r="I41" s="228">
        <v>0.3578942350257811</v>
      </c>
      <c r="J41" s="228">
        <v>0.476140521707068</v>
      </c>
      <c r="K41" s="228">
        <v>0.34670652807070279</v>
      </c>
      <c r="L41" s="228">
        <v>0.41524006855051371</v>
      </c>
      <c r="M41" s="228">
        <v>0.45148561185980318</v>
      </c>
      <c r="N41" s="228">
        <v>0.41939641066418981</v>
      </c>
      <c r="O41" s="228">
        <v>0.41021875052483142</v>
      </c>
      <c r="P41" s="228">
        <v>0.39907170767316053</v>
      </c>
      <c r="Q41" s="228">
        <v>0.4374735850700408</v>
      </c>
      <c r="R41" s="228">
        <v>0.41136394860844622</v>
      </c>
      <c r="S41" s="228">
        <v>0.41632540328981449</v>
      </c>
      <c r="T41" s="228">
        <v>0.4247168382976837</v>
      </c>
      <c r="U41" s="228">
        <v>0.3702167438178316</v>
      </c>
      <c r="V41" s="228">
        <v>0.33307194695373188</v>
      </c>
      <c r="W41" s="228">
        <v>0.43363328157066727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7.2990991914823736E-2</v>
      </c>
      <c r="V43" s="228">
        <v>8.3475426114326443E-2</v>
      </c>
      <c r="W43" s="228">
        <v>0.11932779881787819</v>
      </c>
      <c r="DA43" s="69" t="s">
        <v>515</v>
      </c>
    </row>
    <row r="44" spans="1:105" ht="12" customHeight="1" x14ac:dyDescent="0.25">
      <c r="A44" s="37" t="s">
        <v>38</v>
      </c>
      <c r="B44" s="228">
        <v>8.6934153782069465E-2</v>
      </c>
      <c r="C44" s="228">
        <v>0.1729130788715722</v>
      </c>
      <c r="D44" s="228">
        <v>0.1414367663542801</v>
      </c>
      <c r="E44" s="228">
        <v>0.18475670954522819</v>
      </c>
      <c r="F44" s="228">
        <v>0.23827540965199279</v>
      </c>
      <c r="G44" s="228">
        <v>0.24475128847873789</v>
      </c>
      <c r="H44" s="228">
        <v>0.25779885446294409</v>
      </c>
      <c r="I44" s="228">
        <v>0.2087742525663755</v>
      </c>
      <c r="J44" s="228">
        <v>0.23380747738216651</v>
      </c>
      <c r="K44" s="228">
        <v>0.23719018033637751</v>
      </c>
      <c r="L44" s="228">
        <v>0.24607673877993841</v>
      </c>
      <c r="M44" s="228">
        <v>0.23891693175414969</v>
      </c>
      <c r="N44" s="228">
        <v>0.24904281387577781</v>
      </c>
      <c r="O44" s="228">
        <v>0.2548977284909309</v>
      </c>
      <c r="P44" s="228">
        <v>0.26288676692508639</v>
      </c>
      <c r="Q44" s="228">
        <v>0.25770310693867782</v>
      </c>
      <c r="R44" s="228">
        <v>0.26662610601629771</v>
      </c>
      <c r="S44" s="228">
        <v>0.2574983096544457</v>
      </c>
      <c r="T44" s="228">
        <v>0.25427827969834438</v>
      </c>
      <c r="U44" s="228">
        <v>0.2594872010750372</v>
      </c>
      <c r="V44" s="228">
        <v>0.2225146107161696</v>
      </c>
      <c r="W44" s="228">
        <v>0.2145229253792697</v>
      </c>
      <c r="DA44" s="69" t="s">
        <v>516</v>
      </c>
    </row>
    <row r="45" spans="1:105" ht="12" customHeight="1" x14ac:dyDescent="0.25">
      <c r="A45" s="57" t="s">
        <v>517</v>
      </c>
      <c r="B45" s="263">
        <v>101.08294976873719</v>
      </c>
      <c r="C45" s="263">
        <v>128.53903235153419</v>
      </c>
      <c r="D45" s="263">
        <v>132.504563834045</v>
      </c>
      <c r="E45" s="263">
        <v>158.43081198349319</v>
      </c>
      <c r="F45" s="263">
        <v>181.19058411452809</v>
      </c>
      <c r="G45" s="263">
        <v>183.91350859887319</v>
      </c>
      <c r="H45" s="263">
        <v>183.64097774637511</v>
      </c>
      <c r="I45" s="263">
        <v>162.9913877099446</v>
      </c>
      <c r="J45" s="263">
        <v>194.04763957441509</v>
      </c>
      <c r="K45" s="263">
        <v>174.1036321942247</v>
      </c>
      <c r="L45" s="263">
        <v>190.26617887219081</v>
      </c>
      <c r="M45" s="263">
        <v>191.63756537318491</v>
      </c>
      <c r="N45" s="263">
        <v>192.14414770268081</v>
      </c>
      <c r="O45" s="263">
        <v>193.04193627430149</v>
      </c>
      <c r="P45" s="263">
        <v>195.55375073619931</v>
      </c>
      <c r="Q45" s="263">
        <v>199.20401854966229</v>
      </c>
      <c r="R45" s="263">
        <v>199.82873232237819</v>
      </c>
      <c r="S45" s="263">
        <v>201.100269736662</v>
      </c>
      <c r="T45" s="263">
        <v>195.95778428781239</v>
      </c>
      <c r="U45" s="263">
        <v>200.90872821897869</v>
      </c>
      <c r="V45" s="263">
        <v>178.418552846663</v>
      </c>
      <c r="W45" s="263">
        <v>194.5433902112735</v>
      </c>
      <c r="DA45" s="70" t="s">
        <v>518</v>
      </c>
    </row>
    <row r="46" spans="1:105" ht="12" customHeight="1" x14ac:dyDescent="0.25">
      <c r="A46" s="57" t="s">
        <v>519</v>
      </c>
      <c r="B46" s="296">
        <v>26.494657953678299</v>
      </c>
      <c r="C46" s="296">
        <v>23.341484655028179</v>
      </c>
      <c r="D46" s="296">
        <v>29.193076869125921</v>
      </c>
      <c r="E46" s="296">
        <v>32.469499803424277</v>
      </c>
      <c r="F46" s="296">
        <v>33.334109691520709</v>
      </c>
      <c r="G46" s="296">
        <v>33.750976923220563</v>
      </c>
      <c r="H46" s="296">
        <v>32.042113015048699</v>
      </c>
      <c r="I46" s="296">
        <v>30.372489215721991</v>
      </c>
      <c r="J46" s="296">
        <v>38.052032922607928</v>
      </c>
      <c r="K46" s="296">
        <v>31.295893220646921</v>
      </c>
      <c r="L46" s="296">
        <v>35.445481862185467</v>
      </c>
      <c r="M46" s="296">
        <v>37.004428990789123</v>
      </c>
      <c r="N46" s="296">
        <v>35.82723158821149</v>
      </c>
      <c r="O46" s="296">
        <v>35.649137950025732</v>
      </c>
      <c r="P46" s="296">
        <v>35.479874161383172</v>
      </c>
      <c r="Q46" s="296">
        <v>37.260315410819999</v>
      </c>
      <c r="R46" s="296">
        <v>36.339140208688441</v>
      </c>
      <c r="S46" s="296">
        <v>37.664168116461681</v>
      </c>
      <c r="T46" s="296">
        <v>36.393009935122578</v>
      </c>
      <c r="U46" s="296">
        <v>35.658849320974241</v>
      </c>
      <c r="V46" s="296">
        <v>31.943440506263361</v>
      </c>
      <c r="W46" s="296">
        <v>37.812255821918519</v>
      </c>
      <c r="DA46" s="70" t="s">
        <v>520</v>
      </c>
    </row>
    <row r="47" spans="1:105" ht="12" customHeight="1" x14ac:dyDescent="0.25">
      <c r="A47" s="60" t="s">
        <v>521</v>
      </c>
      <c r="B47" s="264">
        <v>21.835131782665631</v>
      </c>
      <c r="C47" s="264">
        <v>14.073630983475599</v>
      </c>
      <c r="D47" s="264">
        <v>21.612301239524061</v>
      </c>
      <c r="E47" s="264">
        <v>22.56684721012628</v>
      </c>
      <c r="F47" s="264">
        <v>20.562943712664431</v>
      </c>
      <c r="G47" s="264">
        <v>20.632714601203581</v>
      </c>
      <c r="H47" s="264">
        <v>18.224522839403239</v>
      </c>
      <c r="I47" s="264">
        <v>19.182536230094868</v>
      </c>
      <c r="J47" s="264">
        <v>25.5203406883717</v>
      </c>
      <c r="K47" s="264">
        <v>18.582893729616998</v>
      </c>
      <c r="L47" s="264">
        <v>22.256177606726521</v>
      </c>
      <c r="M47" s="264">
        <v>24.198878493372082</v>
      </c>
      <c r="N47" s="264">
        <v>22.47895063679368</v>
      </c>
      <c r="O47" s="264">
        <v>21.987043305237869</v>
      </c>
      <c r="P47" s="264">
        <v>21.389580333124901</v>
      </c>
      <c r="Q47" s="264">
        <v>23.447857143356991</v>
      </c>
      <c r="R47" s="264">
        <v>22.048424019369779</v>
      </c>
      <c r="S47" s="264">
        <v>24.019650678900518</v>
      </c>
      <c r="T47" s="264">
        <v>22.7641167161851</v>
      </c>
      <c r="U47" s="264">
        <v>20.964618676714419</v>
      </c>
      <c r="V47" s="264">
        <v>19.149966418271799</v>
      </c>
      <c r="W47" s="264">
        <v>25.297378008314841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0.69749205773776568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1.2615896313675441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21.835131782665631</v>
      </c>
      <c r="C51" s="299">
        <v>14.073630983475599</v>
      </c>
      <c r="D51" s="299">
        <v>21.612301239524061</v>
      </c>
      <c r="E51" s="299">
        <v>22.56684721012628</v>
      </c>
      <c r="F51" s="299">
        <v>20.562943712664431</v>
      </c>
      <c r="G51" s="299">
        <v>20.632714601203581</v>
      </c>
      <c r="H51" s="299">
        <v>18.224522839403239</v>
      </c>
      <c r="I51" s="299">
        <v>19.182536230094868</v>
      </c>
      <c r="J51" s="299">
        <v>25.5203406883717</v>
      </c>
      <c r="K51" s="299">
        <v>18.582893729616998</v>
      </c>
      <c r="L51" s="299">
        <v>22.256177606726521</v>
      </c>
      <c r="M51" s="299">
        <v>24.198878493372082</v>
      </c>
      <c r="N51" s="299">
        <v>22.47895063679368</v>
      </c>
      <c r="O51" s="299">
        <v>21.987043305237869</v>
      </c>
      <c r="P51" s="299">
        <v>21.389580333124901</v>
      </c>
      <c r="Q51" s="299">
        <v>23.447857143356991</v>
      </c>
      <c r="R51" s="299">
        <v>22.048424019369779</v>
      </c>
      <c r="S51" s="299">
        <v>22.060568989795211</v>
      </c>
      <c r="T51" s="299">
        <v>22.7641167161851</v>
      </c>
      <c r="U51" s="299">
        <v>20.964618676714419</v>
      </c>
      <c r="V51" s="299">
        <v>19.149966418271799</v>
      </c>
      <c r="W51" s="299">
        <v>25.297378008314841</v>
      </c>
      <c r="DA51" s="71" t="s">
        <v>526</v>
      </c>
    </row>
    <row r="52" spans="1:105" ht="12" customHeight="1" x14ac:dyDescent="0.25">
      <c r="A52" s="60" t="s">
        <v>527</v>
      </c>
      <c r="B52" s="264">
        <v>4.6595261710126703</v>
      </c>
      <c r="C52" s="264">
        <v>9.2678536715525723</v>
      </c>
      <c r="D52" s="264">
        <v>7.5807756296018551</v>
      </c>
      <c r="E52" s="264">
        <v>9.902652593297999</v>
      </c>
      <c r="F52" s="264">
        <v>12.771165978856279</v>
      </c>
      <c r="G52" s="264">
        <v>13.118262322016969</v>
      </c>
      <c r="H52" s="264">
        <v>13.81759017564546</v>
      </c>
      <c r="I52" s="264">
        <v>11.189952985627119</v>
      </c>
      <c r="J52" s="264">
        <v>12.531692234236219</v>
      </c>
      <c r="K52" s="264">
        <v>12.712999491029921</v>
      </c>
      <c r="L52" s="264">
        <v>13.18930425545895</v>
      </c>
      <c r="M52" s="264">
        <v>12.805550497417039</v>
      </c>
      <c r="N52" s="264">
        <v>13.348280951417809</v>
      </c>
      <c r="O52" s="264">
        <v>13.66209464478785</v>
      </c>
      <c r="P52" s="264">
        <v>14.09029382825827</v>
      </c>
      <c r="Q52" s="264">
        <v>13.812458267463009</v>
      </c>
      <c r="R52" s="264">
        <v>14.29071618931866</v>
      </c>
      <c r="S52" s="264">
        <v>13.644517437561159</v>
      </c>
      <c r="T52" s="264">
        <v>13.62889321893749</v>
      </c>
      <c r="U52" s="264">
        <v>14.69423064425982</v>
      </c>
      <c r="V52" s="264">
        <v>12.79347408799156</v>
      </c>
      <c r="W52" s="264">
        <v>12.514877813603681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8.8374773253877539</v>
      </c>
      <c r="C53" s="296">
        <f t="shared" si="0"/>
        <v>5.9626665909508567</v>
      </c>
      <c r="D53" s="296">
        <f t="shared" si="0"/>
        <v>11.045890634322166</v>
      </c>
      <c r="E53" s="296">
        <f t="shared" si="0"/>
        <v>10.169822921028558</v>
      </c>
      <c r="F53" s="296">
        <f t="shared" si="0"/>
        <v>8.0959472326804978</v>
      </c>
      <c r="G53" s="296">
        <f t="shared" si="0"/>
        <v>8.8319839806024465</v>
      </c>
      <c r="H53" s="296">
        <f t="shared" si="0"/>
        <v>7.4182113885192118</v>
      </c>
      <c r="I53" s="296">
        <f t="shared" si="0"/>
        <v>6.4739374883279428</v>
      </c>
      <c r="J53" s="296">
        <f t="shared" si="0"/>
        <v>7.9676444394629371</v>
      </c>
      <c r="K53" s="296">
        <f t="shared" si="0"/>
        <v>6.9067878299556966</v>
      </c>
      <c r="L53" s="296">
        <f t="shared" si="0"/>
        <v>7.1854490631127739</v>
      </c>
      <c r="M53" s="296">
        <f t="shared" si="0"/>
        <v>7.9241270861952966</v>
      </c>
      <c r="N53" s="296">
        <f t="shared" si="0"/>
        <v>7.5335755223684115</v>
      </c>
      <c r="O53" s="296">
        <f t="shared" si="0"/>
        <v>7.42300909615434</v>
      </c>
      <c r="P53" s="296">
        <f t="shared" si="0"/>
        <v>7.4381615774794776</v>
      </c>
      <c r="Q53" s="296">
        <f t="shared" si="0"/>
        <v>7.8880413470301844</v>
      </c>
      <c r="R53" s="296">
        <f t="shared" si="0"/>
        <v>7.5718136492852084</v>
      </c>
      <c r="S53" s="296">
        <f t="shared" si="0"/>
        <v>7.2732844249300248</v>
      </c>
      <c r="T53" s="296">
        <f t="shared" si="0"/>
        <v>7.3480141714415685</v>
      </c>
      <c r="U53" s="296">
        <f t="shared" si="0"/>
        <v>7.6323860333022679</v>
      </c>
      <c r="V53" s="296">
        <f t="shared" si="0"/>
        <v>6.9952688751875325</v>
      </c>
      <c r="W53" s="296">
        <f t="shared" si="0"/>
        <v>7.8753069042363668</v>
      </c>
      <c r="DA53" s="70"/>
    </row>
    <row r="54" spans="1:105" ht="12" customHeight="1" x14ac:dyDescent="0.25">
      <c r="A54" s="60" t="s">
        <v>530</v>
      </c>
      <c r="B54" s="264">
        <v>0.88096643412761877</v>
      </c>
      <c r="C54" s="264">
        <v>0.74512419379068884</v>
      </c>
      <c r="D54" s="264">
        <v>1.0016562434327541</v>
      </c>
      <c r="E54" s="264">
        <v>1.0944046661785669</v>
      </c>
      <c r="F54" s="264">
        <v>1.0752315852981069</v>
      </c>
      <c r="G54" s="264">
        <v>1.0840911163496401</v>
      </c>
      <c r="H54" s="264">
        <v>0.99340851683784137</v>
      </c>
      <c r="I54" s="264">
        <v>0.98823824053711162</v>
      </c>
      <c r="J54" s="264">
        <v>1.260818763186828</v>
      </c>
      <c r="K54" s="264">
        <v>0.98698434612567898</v>
      </c>
      <c r="L54" s="264">
        <v>1.145021962789381</v>
      </c>
      <c r="M54" s="264">
        <v>1.211401975633025</v>
      </c>
      <c r="N54" s="264">
        <v>1.156970633972485</v>
      </c>
      <c r="O54" s="264">
        <v>1.14022334973672</v>
      </c>
      <c r="P54" s="264">
        <v>1.1256144002976509</v>
      </c>
      <c r="Q54" s="264">
        <v>1.204025218372186</v>
      </c>
      <c r="R54" s="264">
        <v>1.1578814544493941</v>
      </c>
      <c r="S54" s="264">
        <v>1.2285653818134039</v>
      </c>
      <c r="T54" s="264">
        <v>1.173966684742322</v>
      </c>
      <c r="U54" s="264">
        <v>1.124195195025983</v>
      </c>
      <c r="V54" s="264">
        <v>1.0203850320687149</v>
      </c>
      <c r="W54" s="264">
        <v>1.2588840500237879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3.5675564465188117E-2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6.4528221824408552E-2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0.88096643412761877</v>
      </c>
      <c r="C57" s="232">
        <v>0.74512419379068884</v>
      </c>
      <c r="D57" s="232">
        <v>1.0016562434327541</v>
      </c>
      <c r="E57" s="232">
        <v>1.0944046661785669</v>
      </c>
      <c r="F57" s="232">
        <v>1.0752315852981069</v>
      </c>
      <c r="G57" s="232">
        <v>1.0840911163496401</v>
      </c>
      <c r="H57" s="232">
        <v>0.99340851683784137</v>
      </c>
      <c r="I57" s="232">
        <v>0.98823824053711162</v>
      </c>
      <c r="J57" s="232">
        <v>1.260818763186828</v>
      </c>
      <c r="K57" s="232">
        <v>0.98698434612567898</v>
      </c>
      <c r="L57" s="232">
        <v>1.145021962789381</v>
      </c>
      <c r="M57" s="232">
        <v>1.211401975633025</v>
      </c>
      <c r="N57" s="232">
        <v>1.156970633972485</v>
      </c>
      <c r="O57" s="232">
        <v>1.14022334973672</v>
      </c>
      <c r="P57" s="232">
        <v>1.1256144002976509</v>
      </c>
      <c r="Q57" s="232">
        <v>1.204025218372186</v>
      </c>
      <c r="R57" s="232">
        <v>1.1578814544493941</v>
      </c>
      <c r="S57" s="232">
        <v>1.1283615955238071</v>
      </c>
      <c r="T57" s="232">
        <v>1.173966684742322</v>
      </c>
      <c r="U57" s="232">
        <v>1.124195195025983</v>
      </c>
      <c r="V57" s="232">
        <v>1.0203850320687149</v>
      </c>
      <c r="W57" s="232">
        <v>1.2588840500237879</v>
      </c>
      <c r="DA57" s="71" t="s">
        <v>534</v>
      </c>
    </row>
    <row r="58" spans="1:105" ht="12" customHeight="1" x14ac:dyDescent="0.25">
      <c r="A58" s="60" t="s">
        <v>535</v>
      </c>
      <c r="B58" s="264">
        <v>7.7685163237686723</v>
      </c>
      <c r="C58" s="264">
        <v>4.7268586494269824</v>
      </c>
      <c r="D58" s="264">
        <v>9.6928913684459221</v>
      </c>
      <c r="E58" s="264">
        <v>8.5951779667521677</v>
      </c>
      <c r="F58" s="264">
        <v>6.3529143231442866</v>
      </c>
      <c r="G58" s="264">
        <v>7.0586286583487894</v>
      </c>
      <c r="H58" s="264">
        <v>5.6716137822538544</v>
      </c>
      <c r="I58" s="264">
        <v>4.9092197188294797</v>
      </c>
      <c r="J58" s="264">
        <v>6.087704133333423</v>
      </c>
      <c r="K58" s="264">
        <v>5.2445840227214244</v>
      </c>
      <c r="L58" s="264">
        <v>5.3618719902200471</v>
      </c>
      <c r="M58" s="264">
        <v>6.0716760150065303</v>
      </c>
      <c r="N58" s="264">
        <v>5.6895813113466236</v>
      </c>
      <c r="O58" s="264">
        <v>5.5742848759713848</v>
      </c>
      <c r="P58" s="264">
        <v>5.5710535438097537</v>
      </c>
      <c r="Q58" s="264">
        <v>5.974759501066746</v>
      </c>
      <c r="R58" s="264">
        <v>5.6634497462093218</v>
      </c>
      <c r="S58" s="264">
        <v>5.3468245566634032</v>
      </c>
      <c r="T58" s="264">
        <v>5.4711927795114477</v>
      </c>
      <c r="U58" s="264">
        <v>5.720235486470699</v>
      </c>
      <c r="V58" s="264">
        <v>5.2931975580144277</v>
      </c>
      <c r="W58" s="264">
        <v>5.9936397316943522</v>
      </c>
      <c r="DA58" s="72" t="s">
        <v>536</v>
      </c>
    </row>
    <row r="59" spans="1:105" ht="12" customHeight="1" x14ac:dyDescent="0.25">
      <c r="A59" s="64" t="s">
        <v>30</v>
      </c>
      <c r="B59" s="231">
        <v>6.6913788061384576</v>
      </c>
      <c r="C59" s="231">
        <v>3.0879868709402638</v>
      </c>
      <c r="D59" s="231">
        <v>8.7228443538224312</v>
      </c>
      <c r="E59" s="231">
        <v>7.0045529045568298</v>
      </c>
      <c r="F59" s="231">
        <v>3.968855851954185</v>
      </c>
      <c r="G59" s="231">
        <v>4.7365300617705213</v>
      </c>
      <c r="H59" s="231">
        <v>3.0707557280258651</v>
      </c>
      <c r="I59" s="231">
        <v>2.271130860956676</v>
      </c>
      <c r="J59" s="231">
        <v>2.641971169525807</v>
      </c>
      <c r="K59" s="231">
        <v>2.1379195847817041</v>
      </c>
      <c r="L59" s="231">
        <v>1.526704762761099</v>
      </c>
      <c r="M59" s="231">
        <v>2.3197484431102779</v>
      </c>
      <c r="N59" s="231">
        <v>2.0010121353305448</v>
      </c>
      <c r="O59" s="231">
        <v>1.5313921203965599</v>
      </c>
      <c r="P59" s="231">
        <v>1.723906515711874</v>
      </c>
      <c r="Q59" s="231">
        <v>2.1224254290692199</v>
      </c>
      <c r="R59" s="231">
        <v>1.869384512535649</v>
      </c>
      <c r="S59" s="231">
        <v>1.3720496788911769</v>
      </c>
      <c r="T59" s="231">
        <v>1.509862831570941</v>
      </c>
      <c r="U59" s="231">
        <v>1.3817385856507181</v>
      </c>
      <c r="V59" s="231">
        <v>1.058320162884222</v>
      </c>
      <c r="W59" s="231">
        <v>1.051085920241551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0.115421075252233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0.2087680141502862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1.077137517630214</v>
      </c>
      <c r="C65" s="231">
        <v>1.6388717784867171</v>
      </c>
      <c r="D65" s="231">
        <v>0.97004701462349063</v>
      </c>
      <c r="E65" s="231">
        <v>1.5906250621953391</v>
      </c>
      <c r="F65" s="231">
        <v>2.3840584711901021</v>
      </c>
      <c r="G65" s="231">
        <v>2.322098596578269</v>
      </c>
      <c r="H65" s="231">
        <v>2.6008580542279889</v>
      </c>
      <c r="I65" s="231">
        <v>2.6380888578728028</v>
      </c>
      <c r="J65" s="231">
        <v>3.4457329638076168</v>
      </c>
      <c r="K65" s="231">
        <v>3.106664437939719</v>
      </c>
      <c r="L65" s="231">
        <v>3.8351672274589479</v>
      </c>
      <c r="M65" s="231">
        <v>3.7519275718962519</v>
      </c>
      <c r="N65" s="231">
        <v>3.6885691760160788</v>
      </c>
      <c r="O65" s="231">
        <v>4.0428927555748251</v>
      </c>
      <c r="P65" s="231">
        <v>3.8471470280978801</v>
      </c>
      <c r="Q65" s="231">
        <v>3.8523340719975252</v>
      </c>
      <c r="R65" s="231">
        <v>3.7940652336736731</v>
      </c>
      <c r="S65" s="231">
        <v>3.6505857883697068</v>
      </c>
      <c r="T65" s="231">
        <v>3.9613299479405071</v>
      </c>
      <c r="U65" s="231">
        <v>3.3552524802532262</v>
      </c>
      <c r="V65" s="231">
        <v>2.6791921735090281</v>
      </c>
      <c r="W65" s="231">
        <v>3.276950716242883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1.7108967940924421E-2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0.98324442056675521</v>
      </c>
      <c r="V68" s="231">
        <v>1.538576253680253</v>
      </c>
      <c r="W68" s="231">
        <v>1.6656030952099179</v>
      </c>
      <c r="DA68" s="73" t="s">
        <v>546</v>
      </c>
    </row>
    <row r="69" spans="1:105" ht="12" customHeight="1" x14ac:dyDescent="0.25">
      <c r="A69" s="61" t="s">
        <v>547</v>
      </c>
      <c r="B69" s="265">
        <v>0.1879945674914642</v>
      </c>
      <c r="C69" s="265">
        <v>0.49068374773318568</v>
      </c>
      <c r="D69" s="265">
        <v>0.35134302244348992</v>
      </c>
      <c r="E69" s="265">
        <v>0.48024028809782382</v>
      </c>
      <c r="F69" s="265">
        <v>0.66780132423810334</v>
      </c>
      <c r="G69" s="265">
        <v>0.68926420590401671</v>
      </c>
      <c r="H69" s="265">
        <v>0.75318908942751561</v>
      </c>
      <c r="I69" s="265">
        <v>0.57647952896135124</v>
      </c>
      <c r="J69" s="265">
        <v>0.61912154294268595</v>
      </c>
      <c r="K69" s="265">
        <v>0.67521946110859332</v>
      </c>
      <c r="L69" s="265">
        <v>0.67855511010334635</v>
      </c>
      <c r="M69" s="265">
        <v>0.64104909555574185</v>
      </c>
      <c r="N69" s="265">
        <v>0.68702357704930328</v>
      </c>
      <c r="O69" s="265">
        <v>0.70850087044623522</v>
      </c>
      <c r="P69" s="265">
        <v>0.74149363337207308</v>
      </c>
      <c r="Q69" s="265">
        <v>0.70925662759125296</v>
      </c>
      <c r="R69" s="265">
        <v>0.75048244862649194</v>
      </c>
      <c r="S69" s="265">
        <v>0.69789448645321805</v>
      </c>
      <c r="T69" s="265">
        <v>0.70285470718779919</v>
      </c>
      <c r="U69" s="265">
        <v>0.78795535180558551</v>
      </c>
      <c r="V69" s="265">
        <v>0.68168628510439033</v>
      </c>
      <c r="W69" s="265">
        <v>0.62278312251822698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3.8501429256115491</v>
      </c>
      <c r="C115" s="225">
        <v>7.6253832488079922</v>
      </c>
      <c r="D115" s="225">
        <v>10.861341574702131</v>
      </c>
      <c r="E115" s="225">
        <v>8.7196266700351259</v>
      </c>
      <c r="F115" s="225">
        <v>13.93492432173405</v>
      </c>
      <c r="G115" s="225">
        <v>9.6784082926866404</v>
      </c>
      <c r="H115" s="225">
        <v>12.972518146651931</v>
      </c>
      <c r="I115" s="225">
        <v>13.659087208323831</v>
      </c>
      <c r="J115" s="225">
        <v>13.436140626665701</v>
      </c>
      <c r="K115" s="225">
        <v>5.6631184051753962</v>
      </c>
      <c r="L115" s="225">
        <v>7.9271312250652954</v>
      </c>
      <c r="M115" s="225">
        <v>4.9459635285912196</v>
      </c>
      <c r="N115" s="225">
        <v>7.2711042287163288</v>
      </c>
      <c r="O115" s="225">
        <v>3.3001147038965262</v>
      </c>
      <c r="P115" s="225">
        <v>5.9103501923329143</v>
      </c>
      <c r="Q115" s="225">
        <v>6.5034308352248607</v>
      </c>
      <c r="R115" s="225">
        <v>8.7098548212601106</v>
      </c>
      <c r="S115" s="225">
        <v>15.245256008703789</v>
      </c>
      <c r="T115" s="225">
        <v>8.3545855404878466</v>
      </c>
      <c r="U115" s="225">
        <v>13.944388592315731</v>
      </c>
      <c r="V115" s="225">
        <v>17.299366118196279</v>
      </c>
      <c r="W115" s="225">
        <v>19.221236460147669</v>
      </c>
      <c r="DA115" s="89" t="s">
        <v>593</v>
      </c>
    </row>
    <row r="116" spans="1:105" ht="12" customHeight="1" x14ac:dyDescent="0.25">
      <c r="A116" s="55" t="s">
        <v>92</v>
      </c>
      <c r="B116" s="261">
        <v>6.467508102789685E-3</v>
      </c>
      <c r="C116" s="261">
        <v>1.280919407468019E-2</v>
      </c>
      <c r="D116" s="261">
        <v>1.8244988822695912E-2</v>
      </c>
      <c r="E116" s="261">
        <v>1.464731497838891E-2</v>
      </c>
      <c r="F116" s="261">
        <v>2.340802346976037E-2</v>
      </c>
      <c r="G116" s="261">
        <v>1.625788581527551E-2</v>
      </c>
      <c r="H116" s="261">
        <v>2.1791364074263748E-2</v>
      </c>
      <c r="I116" s="261">
        <v>2.2944669563080621E-2</v>
      </c>
      <c r="J116" s="261">
        <v>2.2570161693925839E-2</v>
      </c>
      <c r="K116" s="261">
        <v>9.5129622148793485E-3</v>
      </c>
      <c r="L116" s="261">
        <v>1.331607330490844E-2</v>
      </c>
      <c r="M116" s="261">
        <v>8.3082783720738219E-3</v>
      </c>
      <c r="N116" s="261">
        <v>1.221407267872365E-2</v>
      </c>
      <c r="O116" s="261">
        <v>5.5435652651587694E-3</v>
      </c>
      <c r="P116" s="261">
        <v>9.9282646122955155E-3</v>
      </c>
      <c r="Q116" s="261">
        <v>1.092452733232682E-2</v>
      </c>
      <c r="R116" s="261">
        <v>1.4630900130457701E-2</v>
      </c>
      <c r="S116" s="261">
        <v>2.5609131576206031E-2</v>
      </c>
      <c r="T116" s="261">
        <v>1.403411528468095E-2</v>
      </c>
      <c r="U116" s="261">
        <v>2.3423921645257511E-2</v>
      </c>
      <c r="V116" s="261">
        <v>2.9059646020289969E-2</v>
      </c>
      <c r="W116" s="261">
        <v>3.2288022797571148E-2</v>
      </c>
      <c r="DA116" s="67" t="s">
        <v>594</v>
      </c>
    </row>
    <row r="117" spans="1:105" ht="12" customHeight="1" x14ac:dyDescent="0.25">
      <c r="A117" s="202" t="s">
        <v>93</v>
      </c>
      <c r="B117" s="226">
        <v>3.2281977037078801E-3</v>
      </c>
      <c r="C117" s="226">
        <v>6.3935924379275319E-3</v>
      </c>
      <c r="D117" s="226">
        <v>9.1068198269744285E-3</v>
      </c>
      <c r="E117" s="226">
        <v>7.3110737284311318E-3</v>
      </c>
      <c r="F117" s="226">
        <v>1.1683901498449801E-2</v>
      </c>
      <c r="G117" s="226">
        <v>8.1149754777081907E-3</v>
      </c>
      <c r="H117" s="226">
        <v>1.087696070065337E-2</v>
      </c>
      <c r="I117" s="226">
        <v>1.145262262043765E-2</v>
      </c>
      <c r="J117" s="226">
        <v>1.126569043202578E-2</v>
      </c>
      <c r="K117" s="226">
        <v>4.7483083576326801E-3</v>
      </c>
      <c r="L117" s="226">
        <v>6.6465965843582513E-3</v>
      </c>
      <c r="M117" s="226">
        <v>4.1470014008835546E-3</v>
      </c>
      <c r="N117" s="226">
        <v>6.0965430189982173E-3</v>
      </c>
      <c r="O117" s="226">
        <v>2.7670200601095799E-3</v>
      </c>
      <c r="P117" s="226">
        <v>4.9556027628928703E-3</v>
      </c>
      <c r="Q117" s="226">
        <v>5.4528782164338704E-3</v>
      </c>
      <c r="R117" s="226">
        <v>7.3028804067443148E-3</v>
      </c>
      <c r="S117" s="226">
        <v>1.278256454175943E-2</v>
      </c>
      <c r="T117" s="226">
        <v>7.0050006920033053E-3</v>
      </c>
      <c r="U117" s="226">
        <v>1.169183692780177E-2</v>
      </c>
      <c r="V117" s="226">
        <v>1.450485736736842E-2</v>
      </c>
      <c r="W117" s="226">
        <v>1.611627220187441E-2</v>
      </c>
      <c r="DA117" s="174" t="s">
        <v>595</v>
      </c>
    </row>
    <row r="118" spans="1:105" ht="12" customHeight="1" x14ac:dyDescent="0.25">
      <c r="A118" s="202" t="s">
        <v>94</v>
      </c>
      <c r="B118" s="226">
        <v>8.2062772386432836E-2</v>
      </c>
      <c r="C118" s="226">
        <v>0.16252905463708961</v>
      </c>
      <c r="D118" s="226">
        <v>0.23150096469211859</v>
      </c>
      <c r="E118" s="226">
        <v>0.18585199369529201</v>
      </c>
      <c r="F118" s="226">
        <v>0.29701196681712</v>
      </c>
      <c r="G118" s="226">
        <v>0.20628767091425701</v>
      </c>
      <c r="H118" s="226">
        <v>0.27649903511444401</v>
      </c>
      <c r="I118" s="226">
        <v>0.29113271540005181</v>
      </c>
      <c r="J118" s="226">
        <v>0.28638078412529699</v>
      </c>
      <c r="K118" s="226">
        <v>0.1207049207443051</v>
      </c>
      <c r="L118" s="226">
        <v>0.1689605757479313</v>
      </c>
      <c r="M118" s="226">
        <v>0.1054193278360997</v>
      </c>
      <c r="N118" s="226">
        <v>0.15497787559216331</v>
      </c>
      <c r="O118" s="226">
        <v>7.0339352859540252E-2</v>
      </c>
      <c r="P118" s="226">
        <v>0.12597447210304291</v>
      </c>
      <c r="Q118" s="226">
        <v>0.1386155201746723</v>
      </c>
      <c r="R118" s="226">
        <v>0.18564371441552491</v>
      </c>
      <c r="S118" s="226">
        <v>0.32494065753793538</v>
      </c>
      <c r="T118" s="226">
        <v>0.1780714287400689</v>
      </c>
      <c r="U118" s="226">
        <v>0.29721369031501832</v>
      </c>
      <c r="V118" s="226">
        <v>0.36872240113077642</v>
      </c>
      <c r="W118" s="226">
        <v>0.40968555795115941</v>
      </c>
      <c r="DA118" s="174" t="s">
        <v>596</v>
      </c>
    </row>
    <row r="119" spans="1:105" ht="12" customHeight="1" x14ac:dyDescent="0.25">
      <c r="A119" s="202" t="s">
        <v>95</v>
      </c>
      <c r="B119" s="226">
        <v>2.1558360342632289E-3</v>
      </c>
      <c r="C119" s="226">
        <v>4.2697313582267284E-3</v>
      </c>
      <c r="D119" s="226">
        <v>6.0816629408986366E-3</v>
      </c>
      <c r="E119" s="226">
        <v>4.8824383261296391E-3</v>
      </c>
      <c r="F119" s="226">
        <v>7.8026744899201269E-3</v>
      </c>
      <c r="G119" s="226">
        <v>5.4192952717585039E-3</v>
      </c>
      <c r="H119" s="226">
        <v>7.2637880247545866E-3</v>
      </c>
      <c r="I119" s="226">
        <v>7.6482231876935421E-3</v>
      </c>
      <c r="J119" s="226">
        <v>7.5233872313086158E-3</v>
      </c>
      <c r="K119" s="226">
        <v>3.1709874049597828E-3</v>
      </c>
      <c r="L119" s="226">
        <v>4.4386911016361481E-3</v>
      </c>
      <c r="M119" s="226">
        <v>2.769426124024608E-3</v>
      </c>
      <c r="N119" s="226">
        <v>4.0713575595745528E-3</v>
      </c>
      <c r="O119" s="226">
        <v>1.8478550883862571E-3</v>
      </c>
      <c r="P119" s="226">
        <v>3.3094215374318389E-3</v>
      </c>
      <c r="Q119" s="226">
        <v>3.6415091107756081E-3</v>
      </c>
      <c r="R119" s="226">
        <v>4.8769667101525686E-3</v>
      </c>
      <c r="S119" s="226">
        <v>8.5363771920686799E-3</v>
      </c>
      <c r="T119" s="226">
        <v>4.6780384282269849E-3</v>
      </c>
      <c r="U119" s="226">
        <v>7.8079738817525054E-3</v>
      </c>
      <c r="V119" s="226">
        <v>9.6865486734299903E-3</v>
      </c>
      <c r="W119" s="226">
        <v>1.076267426585705E-2</v>
      </c>
      <c r="DA119" s="174" t="s">
        <v>597</v>
      </c>
    </row>
    <row r="120" spans="1:105" ht="12" customHeight="1" x14ac:dyDescent="0.25">
      <c r="A120" s="56" t="s">
        <v>96</v>
      </c>
      <c r="B120" s="262">
        <v>5.2450284059223883E-3</v>
      </c>
      <c r="C120" s="262">
        <v>1.536711837085907E-2</v>
      </c>
      <c r="D120" s="262">
        <v>1.356292392424043E-2</v>
      </c>
      <c r="E120" s="262">
        <v>1.3843721180348441E-2</v>
      </c>
      <c r="F120" s="262">
        <v>2.878721398003466E-2</v>
      </c>
      <c r="G120" s="262">
        <v>1.9115711085832741E-2</v>
      </c>
      <c r="H120" s="262">
        <v>2.8628079209209411E-2</v>
      </c>
      <c r="I120" s="262">
        <v>3.1198408007189982E-2</v>
      </c>
      <c r="J120" s="262">
        <v>3.0872033651051921E-2</v>
      </c>
      <c r="K120" s="262">
        <v>1.3195166218281099E-2</v>
      </c>
      <c r="L120" s="262">
        <v>1.934975155305356E-2</v>
      </c>
      <c r="M120" s="262">
        <v>1.155884374515778E-2</v>
      </c>
      <c r="N120" s="262">
        <v>1.729850183210279E-2</v>
      </c>
      <c r="O120" s="262">
        <v>8.0490013120310139E-3</v>
      </c>
      <c r="P120" s="262">
        <v>1.4295002271275189E-2</v>
      </c>
      <c r="Q120" s="262">
        <v>1.543055574592557E-2</v>
      </c>
      <c r="R120" s="262">
        <v>2.0959188886559121E-2</v>
      </c>
      <c r="S120" s="262">
        <v>3.749559573746216E-2</v>
      </c>
      <c r="T120" s="262">
        <v>2.0461960288557221E-2</v>
      </c>
      <c r="U120" s="262">
        <v>3.57840281622583E-2</v>
      </c>
      <c r="V120" s="262">
        <v>4.4964809882512877E-2</v>
      </c>
      <c r="W120" s="262">
        <v>5.121374015404638E-2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1.2796404721156381E-3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4.3226029431053716E-3</v>
      </c>
      <c r="C122" s="228">
        <v>9.2655268688862352E-3</v>
      </c>
      <c r="D122" s="228">
        <v>1.004094220193134E-2</v>
      </c>
      <c r="E122" s="228">
        <v>9.6216185216245684E-3</v>
      </c>
      <c r="F122" s="228">
        <v>1.775808222250061E-2</v>
      </c>
      <c r="G122" s="228">
        <v>1.1685854668156239E-2</v>
      </c>
      <c r="H122" s="228">
        <v>1.6282730266616561E-2</v>
      </c>
      <c r="I122" s="228">
        <v>1.9704166743416442E-2</v>
      </c>
      <c r="J122" s="228">
        <v>2.070493363968539E-2</v>
      </c>
      <c r="K122" s="228">
        <v>7.8350334930584638E-3</v>
      </c>
      <c r="L122" s="228">
        <v>1.214968691595718E-2</v>
      </c>
      <c r="M122" s="228">
        <v>7.5588534383970833E-3</v>
      </c>
      <c r="N122" s="228">
        <v>1.0853536584787941E-2</v>
      </c>
      <c r="O122" s="228">
        <v>4.9643203339062693E-3</v>
      </c>
      <c r="P122" s="228">
        <v>8.617958960419364E-3</v>
      </c>
      <c r="Q122" s="228">
        <v>9.7104241545953821E-3</v>
      </c>
      <c r="R122" s="228">
        <v>1.2716786391176901E-2</v>
      </c>
      <c r="S122" s="228">
        <v>2.2376211895971849E-2</v>
      </c>
      <c r="T122" s="228">
        <v>1.279911865165961E-2</v>
      </c>
      <c r="U122" s="228">
        <v>1.885291282601401E-2</v>
      </c>
      <c r="V122" s="228">
        <v>2.3435155199326679E-2</v>
      </c>
      <c r="W122" s="228">
        <v>2.8936084710050759E-2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3.716992358215931E-3</v>
      </c>
      <c r="V124" s="228">
        <v>5.8733843669845848E-3</v>
      </c>
      <c r="W124" s="228">
        <v>7.9626713206867109E-3</v>
      </c>
      <c r="DA124" s="69" t="s">
        <v>602</v>
      </c>
    </row>
    <row r="125" spans="1:105" ht="12" customHeight="1" x14ac:dyDescent="0.25">
      <c r="A125" s="37" t="s">
        <v>38</v>
      </c>
      <c r="B125" s="228">
        <v>9.2242546281701577E-4</v>
      </c>
      <c r="C125" s="228">
        <v>6.1015915019728339E-3</v>
      </c>
      <c r="D125" s="228">
        <v>3.5219817223090919E-3</v>
      </c>
      <c r="E125" s="228">
        <v>4.2221026587238751E-3</v>
      </c>
      <c r="F125" s="228">
        <v>1.102913175753405E-2</v>
      </c>
      <c r="G125" s="228">
        <v>7.4298564176765039E-3</v>
      </c>
      <c r="H125" s="228">
        <v>1.234534894259285E-2</v>
      </c>
      <c r="I125" s="228">
        <v>1.149424126377354E-2</v>
      </c>
      <c r="J125" s="228">
        <v>1.0167100011366529E-2</v>
      </c>
      <c r="K125" s="228">
        <v>5.3601327252226364E-3</v>
      </c>
      <c r="L125" s="228">
        <v>7.2000646370963773E-3</v>
      </c>
      <c r="M125" s="228">
        <v>3.9999903067606986E-3</v>
      </c>
      <c r="N125" s="228">
        <v>6.444965247314847E-3</v>
      </c>
      <c r="O125" s="228">
        <v>3.0846809781247442E-3</v>
      </c>
      <c r="P125" s="228">
        <v>5.6770433108558243E-3</v>
      </c>
      <c r="Q125" s="228">
        <v>5.720131591330186E-3</v>
      </c>
      <c r="R125" s="228">
        <v>8.2424024953822277E-3</v>
      </c>
      <c r="S125" s="228">
        <v>1.383974336937468E-2</v>
      </c>
      <c r="T125" s="228">
        <v>7.6628416368976094E-3</v>
      </c>
      <c r="U125" s="228">
        <v>1.3214122978028349E-2</v>
      </c>
      <c r="V125" s="228">
        <v>1.565627031620162E-2</v>
      </c>
      <c r="W125" s="228">
        <v>1.4314984123308909E-2</v>
      </c>
      <c r="DA125" s="69" t="s">
        <v>603</v>
      </c>
    </row>
    <row r="126" spans="1:105" ht="12" customHeight="1" x14ac:dyDescent="0.25">
      <c r="A126" s="57" t="s">
        <v>604</v>
      </c>
      <c r="B126" s="296">
        <v>2.6808506284477591</v>
      </c>
      <c r="C126" s="296">
        <v>4.7103664234960254</v>
      </c>
      <c r="D126" s="296">
        <v>7.6563555932570351</v>
      </c>
      <c r="E126" s="296">
        <v>5.7879250143849088</v>
      </c>
      <c r="F126" s="296">
        <v>8.5866181964823376</v>
      </c>
      <c r="G126" s="296">
        <v>6.0092687290043276</v>
      </c>
      <c r="H126" s="296">
        <v>7.7929711976470983</v>
      </c>
      <c r="I126" s="296">
        <v>8.1712467568468998</v>
      </c>
      <c r="J126" s="296">
        <v>8.023073982242277</v>
      </c>
      <c r="K126" s="296">
        <v>3.3211105690424798</v>
      </c>
      <c r="L126" s="296">
        <v>4.5974281721735633</v>
      </c>
      <c r="M126" s="296">
        <v>2.9069913811768808</v>
      </c>
      <c r="N126" s="296">
        <v>4.2504502834536328</v>
      </c>
      <c r="O126" s="296">
        <v>1.902574424446865</v>
      </c>
      <c r="P126" s="296">
        <v>3.4242866950290658</v>
      </c>
      <c r="Q126" s="296">
        <v>3.801314065643393</v>
      </c>
      <c r="R126" s="296">
        <v>5.0711566510327657</v>
      </c>
      <c r="S126" s="296">
        <v>8.8582504478073734</v>
      </c>
      <c r="T126" s="296">
        <v>4.8399668723919147</v>
      </c>
      <c r="U126" s="296">
        <v>8.0171768495651712</v>
      </c>
      <c r="V126" s="296">
        <v>9.8943892884045859</v>
      </c>
      <c r="W126" s="296">
        <v>11.01475836283953</v>
      </c>
      <c r="DA126" s="70" t="s">
        <v>605</v>
      </c>
    </row>
    <row r="127" spans="1:105" ht="12" customHeight="1" x14ac:dyDescent="0.25">
      <c r="A127" s="60" t="s">
        <v>606</v>
      </c>
      <c r="B127" s="264">
        <v>2.603808538564516</v>
      </c>
      <c r="C127" s="264">
        <v>3.8348016579038502</v>
      </c>
      <c r="D127" s="264">
        <v>7.3967043949004916</v>
      </c>
      <c r="E127" s="264">
        <v>5.3532069979303163</v>
      </c>
      <c r="F127" s="264">
        <v>6.9636012292239906</v>
      </c>
      <c r="G127" s="264">
        <v>4.9697846707106752</v>
      </c>
      <c r="H127" s="264">
        <v>5.7824865061306054</v>
      </c>
      <c r="I127" s="264">
        <v>6.2211031736116391</v>
      </c>
      <c r="J127" s="264">
        <v>6.2781295347469968</v>
      </c>
      <c r="K127" s="264">
        <v>2.363367145281499</v>
      </c>
      <c r="L127" s="264">
        <v>3.2288114163095138</v>
      </c>
      <c r="M127" s="264">
        <v>2.1906477294698439</v>
      </c>
      <c r="N127" s="264">
        <v>3.0689835646705679</v>
      </c>
      <c r="O127" s="264">
        <v>1.311519095372268</v>
      </c>
      <c r="P127" s="264">
        <v>2.353617813958583</v>
      </c>
      <c r="Q127" s="264">
        <v>2.754946093519028</v>
      </c>
      <c r="R127" s="264">
        <v>3.535852745964335</v>
      </c>
      <c r="S127" s="264">
        <v>6.2281720379202516</v>
      </c>
      <c r="T127" s="264">
        <v>3.3763762419051471</v>
      </c>
      <c r="U127" s="264">
        <v>5.3574352079678418</v>
      </c>
      <c r="V127" s="264">
        <v>6.6903863490576123</v>
      </c>
      <c r="W127" s="264">
        <v>8.013253924346305</v>
      </c>
      <c r="DA127" s="72" t="s">
        <v>607</v>
      </c>
    </row>
    <row r="128" spans="1:105" ht="12" customHeight="1" x14ac:dyDescent="0.25">
      <c r="A128" s="59" t="s">
        <v>30</v>
      </c>
      <c r="B128" s="232">
        <v>2.2427795146526321</v>
      </c>
      <c r="C128" s="232">
        <v>2.5052192270870179</v>
      </c>
      <c r="D128" s="232">
        <v>6.6564556142648659</v>
      </c>
      <c r="E128" s="232">
        <v>4.3625416217199682</v>
      </c>
      <c r="F128" s="232">
        <v>4.3503702526877754</v>
      </c>
      <c r="G128" s="232">
        <v>3.334859451135086</v>
      </c>
      <c r="H128" s="232">
        <v>3.1307850362611429</v>
      </c>
      <c r="I128" s="232">
        <v>2.8780417695693852</v>
      </c>
      <c r="J128" s="232">
        <v>2.7246129026753061</v>
      </c>
      <c r="K128" s="232">
        <v>0.96341080322803074</v>
      </c>
      <c r="L128" s="232">
        <v>0.91935088646807561</v>
      </c>
      <c r="M128" s="232">
        <v>0.83696028037083481</v>
      </c>
      <c r="N128" s="232">
        <v>1.0793541773959321</v>
      </c>
      <c r="O128" s="232">
        <v>0.36030630889719623</v>
      </c>
      <c r="P128" s="232">
        <v>0.72830337261560096</v>
      </c>
      <c r="Q128" s="232">
        <v>0.97864485483570141</v>
      </c>
      <c r="R128" s="232">
        <v>1.1671099167669861</v>
      </c>
      <c r="S128" s="232">
        <v>1.5982124257393031</v>
      </c>
      <c r="T128" s="232">
        <v>0.93176482688423412</v>
      </c>
      <c r="U128" s="232">
        <v>1.5627166790022731</v>
      </c>
      <c r="V128" s="232">
        <v>1.89446084277701</v>
      </c>
      <c r="W128" s="232">
        <v>1.9460598610002211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0.13444658710126831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0.2431804324910086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0.36102902391188391</v>
      </c>
      <c r="C132" s="232">
        <v>1.329582430816832</v>
      </c>
      <c r="D132" s="232">
        <v>0.74024878063562538</v>
      </c>
      <c r="E132" s="232">
        <v>0.99066537621034811</v>
      </c>
      <c r="F132" s="232">
        <v>2.6132309765362161</v>
      </c>
      <c r="G132" s="232">
        <v>1.634925219575589</v>
      </c>
      <c r="H132" s="232">
        <v>2.6517014698694621</v>
      </c>
      <c r="I132" s="232">
        <v>3.3430614040422539</v>
      </c>
      <c r="J132" s="232">
        <v>3.5535166320716911</v>
      </c>
      <c r="K132" s="232">
        <v>1.399956342053468</v>
      </c>
      <c r="L132" s="232">
        <v>2.3094605298414379</v>
      </c>
      <c r="M132" s="232">
        <v>1.3536874490990101</v>
      </c>
      <c r="N132" s="232">
        <v>1.989629387274636</v>
      </c>
      <c r="O132" s="232">
        <v>0.95121278647507135</v>
      </c>
      <c r="P132" s="232">
        <v>1.6253144413429821</v>
      </c>
      <c r="Q132" s="232">
        <v>1.7763012386833259</v>
      </c>
      <c r="R132" s="232">
        <v>2.3687428291973478</v>
      </c>
      <c r="S132" s="232">
        <v>4.2523325925886724</v>
      </c>
      <c r="T132" s="232">
        <v>2.4446114150209128</v>
      </c>
      <c r="U132" s="232">
        <v>3.7947185289655692</v>
      </c>
      <c r="V132" s="232">
        <v>4.7959255062806028</v>
      </c>
      <c r="W132" s="232">
        <v>6.0671940633460846</v>
      </c>
      <c r="DA132" s="71" t="s">
        <v>612</v>
      </c>
    </row>
    <row r="133" spans="1:105" ht="12" customHeight="1" x14ac:dyDescent="0.25">
      <c r="A133" s="60" t="s">
        <v>613</v>
      </c>
      <c r="B133" s="264">
        <v>7.7042089883243042E-2</v>
      </c>
      <c r="C133" s="264">
        <v>0.87556476559217422</v>
      </c>
      <c r="D133" s="264">
        <v>0.25965119835654382</v>
      </c>
      <c r="E133" s="264">
        <v>0.43471801645459229</v>
      </c>
      <c r="F133" s="264">
        <v>1.623016967258347</v>
      </c>
      <c r="G133" s="264">
        <v>1.039484058293652</v>
      </c>
      <c r="H133" s="264">
        <v>2.0104846915164938</v>
      </c>
      <c r="I133" s="264">
        <v>1.9501435832352609</v>
      </c>
      <c r="J133" s="264">
        <v>1.74494444749528</v>
      </c>
      <c r="K133" s="264">
        <v>0.95774342376098121</v>
      </c>
      <c r="L133" s="264">
        <v>1.3686167558640501</v>
      </c>
      <c r="M133" s="264">
        <v>0.71634365170703684</v>
      </c>
      <c r="N133" s="264">
        <v>1.181466718783065</v>
      </c>
      <c r="O133" s="264">
        <v>0.59105532907459779</v>
      </c>
      <c r="P133" s="264">
        <v>1.070668881070483</v>
      </c>
      <c r="Q133" s="264">
        <v>1.0463679721243659</v>
      </c>
      <c r="R133" s="264">
        <v>1.535303905068431</v>
      </c>
      <c r="S133" s="264">
        <v>2.6300784098871222</v>
      </c>
      <c r="T133" s="264">
        <v>1.4635906304867681</v>
      </c>
      <c r="U133" s="264">
        <v>2.659741641597329</v>
      </c>
      <c r="V133" s="264">
        <v>3.2040029393469731</v>
      </c>
      <c r="W133" s="264">
        <v>3.001504438493225</v>
      </c>
      <c r="DA133" s="72" t="s">
        <v>614</v>
      </c>
    </row>
    <row r="134" spans="1:105" ht="12" customHeight="1" x14ac:dyDescent="0.25">
      <c r="A134" s="57" t="s">
        <v>615</v>
      </c>
      <c r="B134" s="296">
        <v>0.5743265397669699</v>
      </c>
      <c r="C134" s="296">
        <v>1.682687535144594</v>
      </c>
      <c r="D134" s="296">
        <v>1.4851296434803181</v>
      </c>
      <c r="E134" s="296">
        <v>1.515876725096593</v>
      </c>
      <c r="F134" s="296">
        <v>3.152177588974777</v>
      </c>
      <c r="G134" s="296">
        <v>2.0931555281406959</v>
      </c>
      <c r="H134" s="296">
        <v>3.1347524550743642</v>
      </c>
      <c r="I134" s="296">
        <v>3.416201463613711</v>
      </c>
      <c r="J134" s="296">
        <v>3.380463724916662</v>
      </c>
      <c r="K134" s="296">
        <v>1.4448604600955779</v>
      </c>
      <c r="L134" s="296">
        <v>2.1187827776619002</v>
      </c>
      <c r="M134" s="296">
        <v>1.265684419243122</v>
      </c>
      <c r="N134" s="296">
        <v>1.8941725251985591</v>
      </c>
      <c r="O134" s="296">
        <v>0.8813593968144805</v>
      </c>
      <c r="P134" s="296">
        <v>1.5652916543125279</v>
      </c>
      <c r="Q134" s="296">
        <v>1.689633878480449</v>
      </c>
      <c r="R134" s="296">
        <v>2.295014916591847</v>
      </c>
      <c r="S134" s="296">
        <v>4.1356307039361484</v>
      </c>
      <c r="T134" s="296">
        <v>2.2405687710111728</v>
      </c>
      <c r="U134" s="296">
        <v>3.7097910074188061</v>
      </c>
      <c r="V134" s="296">
        <v>4.5916754706601948</v>
      </c>
      <c r="W134" s="296">
        <v>5.1547720401832597</v>
      </c>
      <c r="DA134" s="70" t="s">
        <v>616</v>
      </c>
    </row>
    <row r="135" spans="1:105" ht="12" customHeight="1" x14ac:dyDescent="0.25">
      <c r="A135" s="60" t="s">
        <v>617</v>
      </c>
      <c r="B135" s="264">
        <v>0.47332166748554377</v>
      </c>
      <c r="C135" s="264">
        <v>1.0145680011411671</v>
      </c>
      <c r="D135" s="264">
        <v>1.0994753783075499</v>
      </c>
      <c r="E135" s="264">
        <v>1.0535597607522651</v>
      </c>
      <c r="F135" s="264">
        <v>1.9444962212654671</v>
      </c>
      <c r="G135" s="264">
        <v>1.279592016737912</v>
      </c>
      <c r="H135" s="264">
        <v>1.7829463271210331</v>
      </c>
      <c r="I135" s="264">
        <v>2.157590965943994</v>
      </c>
      <c r="J135" s="264">
        <v>2.2671741643873951</v>
      </c>
      <c r="K135" s="264">
        <v>0.85793008669802195</v>
      </c>
      <c r="L135" s="264">
        <v>1.330381287890583</v>
      </c>
      <c r="M135" s="264">
        <v>0.8276885850567306</v>
      </c>
      <c r="N135" s="264">
        <v>1.1884538325735261</v>
      </c>
      <c r="O135" s="264">
        <v>0.54358922373954155</v>
      </c>
      <c r="P135" s="264">
        <v>0.94365981774334884</v>
      </c>
      <c r="Q135" s="264">
        <v>1.0632839086402639</v>
      </c>
      <c r="R135" s="264">
        <v>1.392478240299619</v>
      </c>
      <c r="S135" s="264">
        <v>2.6374246349560369</v>
      </c>
      <c r="T135" s="264">
        <v>1.401493558924173</v>
      </c>
      <c r="U135" s="264">
        <v>2.181067401832657</v>
      </c>
      <c r="V135" s="264">
        <v>2.7526913091751659</v>
      </c>
      <c r="W135" s="264">
        <v>3.4486759388636732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7.6586573233544092E-2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0.13852606007699739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0.47332166748554377</v>
      </c>
      <c r="C139" s="299">
        <v>1.0145680011411671</v>
      </c>
      <c r="D139" s="299">
        <v>1.0994753783075499</v>
      </c>
      <c r="E139" s="299">
        <v>1.0535597607522651</v>
      </c>
      <c r="F139" s="299">
        <v>1.9444962212654671</v>
      </c>
      <c r="G139" s="299">
        <v>1.279592016737912</v>
      </c>
      <c r="H139" s="299">
        <v>1.7829463271210331</v>
      </c>
      <c r="I139" s="299">
        <v>2.157590965943994</v>
      </c>
      <c r="J139" s="299">
        <v>2.2671741643873951</v>
      </c>
      <c r="K139" s="299">
        <v>0.85793008669802195</v>
      </c>
      <c r="L139" s="299">
        <v>1.330381287890583</v>
      </c>
      <c r="M139" s="299">
        <v>0.8276885850567306</v>
      </c>
      <c r="N139" s="299">
        <v>1.1884538325735261</v>
      </c>
      <c r="O139" s="299">
        <v>0.54358922373954155</v>
      </c>
      <c r="P139" s="299">
        <v>0.94365981774334884</v>
      </c>
      <c r="Q139" s="299">
        <v>1.0632839086402639</v>
      </c>
      <c r="R139" s="299">
        <v>1.392478240299619</v>
      </c>
      <c r="S139" s="299">
        <v>2.422312001645496</v>
      </c>
      <c r="T139" s="299">
        <v>1.401493558924173</v>
      </c>
      <c r="U139" s="299">
        <v>2.181067401832657</v>
      </c>
      <c r="V139" s="299">
        <v>2.7526913091751659</v>
      </c>
      <c r="W139" s="299">
        <v>3.4486759388636732</v>
      </c>
      <c r="DA139" s="71" t="s">
        <v>622</v>
      </c>
    </row>
    <row r="140" spans="1:105" ht="12" customHeight="1" x14ac:dyDescent="0.25">
      <c r="A140" s="60" t="s">
        <v>623</v>
      </c>
      <c r="B140" s="264">
        <v>0.101004872281426</v>
      </c>
      <c r="C140" s="264">
        <v>0.66811953400342761</v>
      </c>
      <c r="D140" s="264">
        <v>0.38565426517276802</v>
      </c>
      <c r="E140" s="264">
        <v>0.46231696434432767</v>
      </c>
      <c r="F140" s="264">
        <v>1.2076813677093099</v>
      </c>
      <c r="G140" s="264">
        <v>0.81356351140278349</v>
      </c>
      <c r="H140" s="264">
        <v>1.3518061279533311</v>
      </c>
      <c r="I140" s="264">
        <v>1.2586104976697181</v>
      </c>
      <c r="J140" s="264">
        <v>1.1132895605292681</v>
      </c>
      <c r="K140" s="264">
        <v>0.58693037339755583</v>
      </c>
      <c r="L140" s="264">
        <v>0.78840148977131708</v>
      </c>
      <c r="M140" s="264">
        <v>0.4379958341863911</v>
      </c>
      <c r="N140" s="264">
        <v>0.70571869262503317</v>
      </c>
      <c r="O140" s="264">
        <v>0.33777017307493901</v>
      </c>
      <c r="P140" s="264">
        <v>0.6216318365691792</v>
      </c>
      <c r="Q140" s="264">
        <v>0.62634996984018432</v>
      </c>
      <c r="R140" s="264">
        <v>0.90253667629222789</v>
      </c>
      <c r="S140" s="264">
        <v>1.4982060689801111</v>
      </c>
      <c r="T140" s="264">
        <v>0.83907521208699998</v>
      </c>
      <c r="U140" s="264">
        <v>1.5287236055861499</v>
      </c>
      <c r="V140" s="264">
        <v>1.8389841614850291</v>
      </c>
      <c r="W140" s="264">
        <v>1.706096101319587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0.49580641476370474</v>
      </c>
      <c r="C141" s="263">
        <f t="shared" si="2"/>
        <v>1.0309605992885904</v>
      </c>
      <c r="D141" s="263">
        <f t="shared" si="2"/>
        <v>1.4413589777578462</v>
      </c>
      <c r="E141" s="263">
        <f t="shared" si="2"/>
        <v>1.1892883886450343</v>
      </c>
      <c r="F141" s="263">
        <f t="shared" si="2"/>
        <v>1.8274347560216535</v>
      </c>
      <c r="G141" s="263">
        <f t="shared" si="2"/>
        <v>1.3207884969767847</v>
      </c>
      <c r="H141" s="263">
        <f t="shared" si="2"/>
        <v>1.6997352668071459</v>
      </c>
      <c r="I141" s="263">
        <f t="shared" si="2"/>
        <v>1.7072623490847638</v>
      </c>
      <c r="J141" s="263">
        <f t="shared" si="2"/>
        <v>1.6739908623731474</v>
      </c>
      <c r="K141" s="263">
        <f t="shared" si="2"/>
        <v>0.74581503109728109</v>
      </c>
      <c r="L141" s="263">
        <f t="shared" si="2"/>
        <v>0.99820858693794412</v>
      </c>
      <c r="M141" s="263">
        <f t="shared" si="2"/>
        <v>0.64108485069297838</v>
      </c>
      <c r="N141" s="263">
        <f t="shared" si="2"/>
        <v>0.93182306938257353</v>
      </c>
      <c r="O141" s="263">
        <f t="shared" si="2"/>
        <v>0.42763408804995356</v>
      </c>
      <c r="P141" s="263">
        <f t="shared" si="2"/>
        <v>0.76230907970438155</v>
      </c>
      <c r="Q141" s="263">
        <f t="shared" si="2"/>
        <v>0.83841790052088483</v>
      </c>
      <c r="R141" s="263">
        <f t="shared" si="2"/>
        <v>1.1102696030860597</v>
      </c>
      <c r="S141" s="263">
        <f t="shared" si="2"/>
        <v>1.8420105303748362</v>
      </c>
      <c r="T141" s="263">
        <f t="shared" si="2"/>
        <v>1.0497993536512222</v>
      </c>
      <c r="U141" s="263">
        <f t="shared" si="2"/>
        <v>1.8414992843996614</v>
      </c>
      <c r="V141" s="263">
        <f t="shared" si="2"/>
        <v>2.3463630960571162</v>
      </c>
      <c r="W141" s="263">
        <f t="shared" si="2"/>
        <v>2.5316397897543754</v>
      </c>
      <c r="DA141" s="70"/>
    </row>
    <row r="142" spans="1:105" ht="12" customHeight="1" x14ac:dyDescent="0.25">
      <c r="A142" s="60" t="s">
        <v>626</v>
      </c>
      <c r="B142" s="264">
        <v>2.5172737265091779E-2</v>
      </c>
      <c r="C142" s="264">
        <v>5.395792224338844E-2</v>
      </c>
      <c r="D142" s="264">
        <v>5.8473564023811882E-2</v>
      </c>
      <c r="E142" s="264">
        <v>5.6031626845605448E-2</v>
      </c>
      <c r="F142" s="264">
        <v>0.1034144343125267</v>
      </c>
      <c r="G142" s="264">
        <v>6.8052734232447051E-2</v>
      </c>
      <c r="H142" s="264">
        <v>9.4822702051240715E-2</v>
      </c>
      <c r="I142" s="264">
        <v>0.1147474840942128</v>
      </c>
      <c r="J142" s="264">
        <v>0.1205754637802863</v>
      </c>
      <c r="K142" s="264">
        <v>4.5627424535612068E-2</v>
      </c>
      <c r="L142" s="264">
        <v>7.0753867661228279E-2</v>
      </c>
      <c r="M142" s="264">
        <v>4.4019086216003402E-2</v>
      </c>
      <c r="N142" s="264">
        <v>6.3205718508499237E-2</v>
      </c>
      <c r="O142" s="264">
        <v>2.8909787253186742E-2</v>
      </c>
      <c r="P142" s="264">
        <v>5.0186801685775807E-2</v>
      </c>
      <c r="Q142" s="264">
        <v>5.6548787661867807E-2</v>
      </c>
      <c r="R142" s="264">
        <v>7.4056379199015226E-2</v>
      </c>
      <c r="S142" s="264">
        <v>0.14026655011363201</v>
      </c>
      <c r="T142" s="264">
        <v>7.45358422421981E-2</v>
      </c>
      <c r="U142" s="264">
        <v>0.1159960349067829</v>
      </c>
      <c r="V142" s="264">
        <v>0.146396794944707</v>
      </c>
      <c r="W142" s="264">
        <v>0.18341144993982419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4.0731152163039257E-3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7.3672522392883664E-3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2.5172737265091779E-2</v>
      </c>
      <c r="C145" s="232">
        <v>5.395792224338844E-2</v>
      </c>
      <c r="D145" s="232">
        <v>5.8473564023811882E-2</v>
      </c>
      <c r="E145" s="232">
        <v>5.6031626845605448E-2</v>
      </c>
      <c r="F145" s="232">
        <v>0.1034144343125267</v>
      </c>
      <c r="G145" s="232">
        <v>6.8052734232447051E-2</v>
      </c>
      <c r="H145" s="232">
        <v>9.4822702051240715E-2</v>
      </c>
      <c r="I145" s="232">
        <v>0.1147474840942128</v>
      </c>
      <c r="J145" s="232">
        <v>0.1205754637802863</v>
      </c>
      <c r="K145" s="232">
        <v>4.5627424535612068E-2</v>
      </c>
      <c r="L145" s="232">
        <v>7.0753867661228279E-2</v>
      </c>
      <c r="M145" s="232">
        <v>4.4019086216003402E-2</v>
      </c>
      <c r="N145" s="232">
        <v>6.3205718508499237E-2</v>
      </c>
      <c r="O145" s="232">
        <v>2.8909787253186742E-2</v>
      </c>
      <c r="P145" s="232">
        <v>5.0186801685775807E-2</v>
      </c>
      <c r="Q145" s="232">
        <v>5.6548787661867807E-2</v>
      </c>
      <c r="R145" s="232">
        <v>7.4056379199015226E-2</v>
      </c>
      <c r="S145" s="232">
        <v>0.12882618265803969</v>
      </c>
      <c r="T145" s="232">
        <v>7.45358422421981E-2</v>
      </c>
      <c r="U145" s="232">
        <v>0.1159960349067829</v>
      </c>
      <c r="V145" s="232">
        <v>0.146396794944707</v>
      </c>
      <c r="W145" s="232">
        <v>0.18341144993982419</v>
      </c>
      <c r="DA145" s="71" t="s">
        <v>630</v>
      </c>
    </row>
    <row r="146" spans="1:105" ht="12" customHeight="1" x14ac:dyDescent="0.25">
      <c r="A146" s="60" t="s">
        <v>631</v>
      </c>
      <c r="B146" s="264">
        <v>0.46526192022001311</v>
      </c>
      <c r="C146" s="264">
        <v>0.9414699756151379</v>
      </c>
      <c r="D146" s="264">
        <v>1.3623751050808759</v>
      </c>
      <c r="E146" s="264">
        <v>1.1086692893127821</v>
      </c>
      <c r="F146" s="264">
        <v>1.659792022314357</v>
      </c>
      <c r="G146" s="264">
        <v>1.209467892439978</v>
      </c>
      <c r="H146" s="264">
        <v>1.5330192566107641</v>
      </c>
      <c r="I146" s="264">
        <v>1.525577994035042</v>
      </c>
      <c r="J146" s="264">
        <v>1.494207152843096</v>
      </c>
      <c r="K146" s="264">
        <v>0.66897280044276231</v>
      </c>
      <c r="L146" s="264">
        <v>0.8855250445444125</v>
      </c>
      <c r="M146" s="264">
        <v>0.57377176630496973</v>
      </c>
      <c r="N146" s="264">
        <v>0.83108500774918115</v>
      </c>
      <c r="O146" s="264">
        <v>0.38076061899878599</v>
      </c>
      <c r="P146" s="264">
        <v>0.67906193877679333</v>
      </c>
      <c r="Q146" s="264">
        <v>0.74855784842748396</v>
      </c>
      <c r="R146" s="264">
        <v>0.98821348040370327</v>
      </c>
      <c r="S146" s="264">
        <v>1.622064662084725</v>
      </c>
      <c r="T146" s="264">
        <v>0.93063884849907552</v>
      </c>
      <c r="U146" s="264">
        <v>1.644200912587841</v>
      </c>
      <c r="V146" s="264">
        <v>2.1021633305075582</v>
      </c>
      <c r="W146" s="264">
        <v>2.257492774853695</v>
      </c>
      <c r="DA146" s="72" t="s">
        <v>632</v>
      </c>
    </row>
    <row r="147" spans="1:105" ht="12" customHeight="1" x14ac:dyDescent="0.25">
      <c r="A147" s="64" t="s">
        <v>30</v>
      </c>
      <c r="B147" s="231">
        <v>0.40075139479827693</v>
      </c>
      <c r="C147" s="231">
        <v>0.61504841580918246</v>
      </c>
      <c r="D147" s="231">
        <v>1.2260310717841369</v>
      </c>
      <c r="E147" s="231">
        <v>0.90349876648141303</v>
      </c>
      <c r="F147" s="231">
        <v>1.0369217882870529</v>
      </c>
      <c r="G147" s="231">
        <v>0.81158555132553012</v>
      </c>
      <c r="H147" s="231">
        <v>0.83001555538584681</v>
      </c>
      <c r="I147" s="231">
        <v>0.70577147927603545</v>
      </c>
      <c r="J147" s="231">
        <v>0.64846321908044124</v>
      </c>
      <c r="K147" s="231">
        <v>0.27270228593090701</v>
      </c>
      <c r="L147" s="231">
        <v>0.25213867573043403</v>
      </c>
      <c r="M147" s="231">
        <v>0.21921561003863221</v>
      </c>
      <c r="N147" s="231">
        <v>0.29229060892070913</v>
      </c>
      <c r="O147" s="231">
        <v>0.1046042361784473</v>
      </c>
      <c r="P147" s="231">
        <v>0.21012889063505791</v>
      </c>
      <c r="Q147" s="231">
        <v>0.26591165926397131</v>
      </c>
      <c r="R147" s="231">
        <v>0.32618828772730057</v>
      </c>
      <c r="S147" s="231">
        <v>0.41623832522810339</v>
      </c>
      <c r="T147" s="231">
        <v>0.25682462007675888</v>
      </c>
      <c r="U147" s="231">
        <v>0.39716124429808131</v>
      </c>
      <c r="V147" s="231">
        <v>0.42030583857265769</v>
      </c>
      <c r="W147" s="231">
        <v>0.39588947232652122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3.5015259139772603E-2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6.3333893741615993E-2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6.4510525421736228E-2</v>
      </c>
      <c r="C153" s="231">
        <v>0.3264215598059555</v>
      </c>
      <c r="D153" s="231">
        <v>0.13634403329673939</v>
      </c>
      <c r="E153" s="231">
        <v>0.20517052283136911</v>
      </c>
      <c r="F153" s="231">
        <v>0.62287023402730413</v>
      </c>
      <c r="G153" s="231">
        <v>0.39788234111444759</v>
      </c>
      <c r="H153" s="231">
        <v>0.70300370122491684</v>
      </c>
      <c r="I153" s="231">
        <v>0.81980651475900657</v>
      </c>
      <c r="J153" s="231">
        <v>0.84574393376265455</v>
      </c>
      <c r="K153" s="231">
        <v>0.39627051451185541</v>
      </c>
      <c r="L153" s="231">
        <v>0.63338636881397847</v>
      </c>
      <c r="M153" s="231">
        <v>0.35455615626633752</v>
      </c>
      <c r="N153" s="231">
        <v>0.53879439882847202</v>
      </c>
      <c r="O153" s="231">
        <v>0.27615638282033872</v>
      </c>
      <c r="P153" s="231">
        <v>0.46893304814173542</v>
      </c>
      <c r="Q153" s="231">
        <v>0.48264618916351282</v>
      </c>
      <c r="R153" s="231">
        <v>0.6620251926764027</v>
      </c>
      <c r="S153" s="231">
        <v>1.1074771839752331</v>
      </c>
      <c r="T153" s="231">
        <v>0.67381422842231664</v>
      </c>
      <c r="U153" s="231">
        <v>0.96441994443111634</v>
      </c>
      <c r="V153" s="231">
        <v>1.0640259466616659</v>
      </c>
      <c r="W153" s="231">
        <v>1.2342571286610651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6.7947293925927337E-3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0.28261972385864342</v>
      </c>
      <c r="V156" s="231">
        <v>0.61103681588064152</v>
      </c>
      <c r="W156" s="231">
        <v>0.62734617386610847</v>
      </c>
      <c r="DA156" s="73" t="s">
        <v>642</v>
      </c>
    </row>
    <row r="157" spans="1:105" ht="12" customHeight="1" x14ac:dyDescent="0.25">
      <c r="A157" s="61" t="s">
        <v>643</v>
      </c>
      <c r="B157" s="265">
        <v>5.3717572785998502E-3</v>
      </c>
      <c r="C157" s="265">
        <v>3.5532701430063957E-2</v>
      </c>
      <c r="D157" s="265">
        <v>2.0510308653158432E-2</v>
      </c>
      <c r="E157" s="265">
        <v>2.458747248664675E-2</v>
      </c>
      <c r="F157" s="265">
        <v>6.4228299394769719E-2</v>
      </c>
      <c r="G157" s="265">
        <v>4.3267870304359669E-2</v>
      </c>
      <c r="H157" s="265">
        <v>7.1893308145141194E-2</v>
      </c>
      <c r="I157" s="265">
        <v>6.6936870955509042E-2</v>
      </c>
      <c r="J157" s="265">
        <v>5.9208245749765243E-2</v>
      </c>
      <c r="K157" s="265">
        <v>3.1214806118906719E-2</v>
      </c>
      <c r="L157" s="265">
        <v>4.1929674732303378E-2</v>
      </c>
      <c r="M157" s="265">
        <v>2.3293998172005229E-2</v>
      </c>
      <c r="N157" s="265">
        <v>3.7532343124893168E-2</v>
      </c>
      <c r="O157" s="265">
        <v>1.7963681797980871E-2</v>
      </c>
      <c r="P157" s="265">
        <v>3.3060339241812432E-2</v>
      </c>
      <c r="Q157" s="265">
        <v>3.3311264431533059E-2</v>
      </c>
      <c r="R157" s="265">
        <v>4.7999743483341233E-2</v>
      </c>
      <c r="S157" s="265">
        <v>7.967931817647915E-2</v>
      </c>
      <c r="T157" s="265">
        <v>4.4624662909948688E-2</v>
      </c>
      <c r="U157" s="265">
        <v>8.1302336905037714E-2</v>
      </c>
      <c r="V157" s="265">
        <v>9.7802970604851061E-2</v>
      </c>
      <c r="W157" s="265">
        <v>9.0735564960856246E-2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</v>
      </c>
      <c r="C171" s="234">
        <f t="shared" si="11"/>
        <v>1</v>
      </c>
      <c r="D171" s="234">
        <f t="shared" si="11"/>
        <v>1.0000000000000002</v>
      </c>
      <c r="E171" s="234">
        <f t="shared" si="11"/>
        <v>0.99999999999999989</v>
      </c>
      <c r="F171" s="234">
        <f t="shared" si="11"/>
        <v>0.99999999999999956</v>
      </c>
      <c r="G171" s="234">
        <f t="shared" si="11"/>
        <v>0.99999999999999989</v>
      </c>
      <c r="H171" s="234">
        <f t="shared" si="11"/>
        <v>1.0000000000000004</v>
      </c>
      <c r="I171" s="234">
        <f t="shared" si="11"/>
        <v>0.99999999999999989</v>
      </c>
      <c r="J171" s="234">
        <f t="shared" si="11"/>
        <v>1</v>
      </c>
      <c r="K171" s="234">
        <f t="shared" si="11"/>
        <v>1.0000000000000004</v>
      </c>
      <c r="L171" s="234">
        <f t="shared" si="11"/>
        <v>0.99999999999999978</v>
      </c>
      <c r="M171" s="234">
        <f t="shared" si="11"/>
        <v>1</v>
      </c>
      <c r="N171" s="234">
        <f t="shared" si="11"/>
        <v>1.0000000000000002</v>
      </c>
      <c r="O171" s="234">
        <f t="shared" si="11"/>
        <v>1</v>
      </c>
      <c r="P171" s="234">
        <f t="shared" si="11"/>
        <v>1</v>
      </c>
      <c r="Q171" s="234">
        <f t="shared" si="11"/>
        <v>0.99999999999999978</v>
      </c>
      <c r="R171" s="234">
        <f t="shared" si="11"/>
        <v>1</v>
      </c>
      <c r="S171" s="234">
        <f t="shared" si="11"/>
        <v>1</v>
      </c>
      <c r="T171" s="234">
        <f t="shared" si="11"/>
        <v>1.0000000000000004</v>
      </c>
      <c r="U171" s="234">
        <f t="shared" si="11"/>
        <v>1.0000000000000004</v>
      </c>
      <c r="V171" s="234">
        <f t="shared" si="11"/>
        <v>1.0000000000000002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1.1752169200560552E-3</v>
      </c>
      <c r="C172" s="301">
        <f t="shared" si="12"/>
        <v>1.1752169200562785E-3</v>
      </c>
      <c r="D172" s="301">
        <f t="shared" si="12"/>
        <v>1.1752169200559596E-3</v>
      </c>
      <c r="E172" s="301">
        <f t="shared" si="12"/>
        <v>1.1752169200556473E-3</v>
      </c>
      <c r="F172" s="301">
        <f t="shared" si="12"/>
        <v>1.1752169200564039E-3</v>
      </c>
      <c r="G172" s="301">
        <f t="shared" si="12"/>
        <v>1.1752169200553739E-3</v>
      </c>
      <c r="H172" s="301">
        <f t="shared" si="12"/>
        <v>1.1752169200555246E-3</v>
      </c>
      <c r="I172" s="301">
        <f t="shared" si="12"/>
        <v>1.1752169200564037E-3</v>
      </c>
      <c r="J172" s="301">
        <f t="shared" si="12"/>
        <v>1.1752169200557976E-3</v>
      </c>
      <c r="K172" s="301">
        <f t="shared" si="12"/>
        <v>1.175216920055533E-3</v>
      </c>
      <c r="L172" s="301">
        <f t="shared" si="12"/>
        <v>1.1752169200551167E-3</v>
      </c>
      <c r="M172" s="301">
        <f t="shared" si="12"/>
        <v>1.175216920055048E-3</v>
      </c>
      <c r="N172" s="301">
        <f t="shared" si="12"/>
        <v>1.175216920055254E-3</v>
      </c>
      <c r="O172" s="301">
        <f t="shared" si="12"/>
        <v>1.175216920054858E-3</v>
      </c>
      <c r="P172" s="301">
        <f t="shared" si="12"/>
        <v>1.1752169200549625E-3</v>
      </c>
      <c r="Q172" s="301">
        <f t="shared" si="12"/>
        <v>1.1752169200550397E-3</v>
      </c>
      <c r="R172" s="301">
        <f t="shared" si="12"/>
        <v>1.1752169200551564E-3</v>
      </c>
      <c r="S172" s="301">
        <f t="shared" si="12"/>
        <v>1.175216920055321E-3</v>
      </c>
      <c r="T172" s="301">
        <f t="shared" si="12"/>
        <v>1.1752169200550931E-3</v>
      </c>
      <c r="U172" s="301">
        <f t="shared" si="12"/>
        <v>1.1752169200553719E-3</v>
      </c>
      <c r="V172" s="301">
        <f t="shared" si="12"/>
        <v>1.1752169200563824E-3</v>
      </c>
      <c r="W172" s="301">
        <f t="shared" si="12"/>
        <v>1.1752169200557896E-3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5.4615411050906726E-4</v>
      </c>
      <c r="C173" s="235">
        <f t="shared" si="13"/>
        <v>5.4615411050917102E-4</v>
      </c>
      <c r="D173" s="235">
        <f t="shared" si="13"/>
        <v>5.461541105090227E-4</v>
      </c>
      <c r="E173" s="235">
        <f t="shared" si="13"/>
        <v>5.4615411050887785E-4</v>
      </c>
      <c r="F173" s="235">
        <f t="shared" si="13"/>
        <v>5.4615411050922946E-4</v>
      </c>
      <c r="G173" s="235">
        <f t="shared" si="13"/>
        <v>5.46154110508751E-4</v>
      </c>
      <c r="H173" s="235">
        <f t="shared" si="13"/>
        <v>5.4615411050882039E-4</v>
      </c>
      <c r="I173" s="235">
        <f t="shared" si="13"/>
        <v>5.4615411050922924E-4</v>
      </c>
      <c r="J173" s="235">
        <f t="shared" si="13"/>
        <v>5.4615411050894789E-4</v>
      </c>
      <c r="K173" s="235">
        <f t="shared" si="13"/>
        <v>5.4615411050882461E-4</v>
      </c>
      <c r="L173" s="235">
        <f t="shared" si="13"/>
        <v>5.4615411050863119E-4</v>
      </c>
      <c r="M173" s="235">
        <f t="shared" si="13"/>
        <v>5.461541105085991E-4</v>
      </c>
      <c r="N173" s="235">
        <f t="shared" si="13"/>
        <v>5.4615411050869494E-4</v>
      </c>
      <c r="O173" s="235">
        <f t="shared" si="13"/>
        <v>5.4615411050851074E-4</v>
      </c>
      <c r="P173" s="235">
        <f t="shared" si="13"/>
        <v>5.4615411050855953E-4</v>
      </c>
      <c r="Q173" s="235">
        <f t="shared" si="13"/>
        <v>5.4615411050859509E-4</v>
      </c>
      <c r="R173" s="235">
        <f t="shared" si="13"/>
        <v>5.4615411050864941E-4</v>
      </c>
      <c r="S173" s="235">
        <f t="shared" si="13"/>
        <v>5.4615411050872617E-4</v>
      </c>
      <c r="T173" s="235">
        <f t="shared" si="13"/>
        <v>5.4615411050862024E-4</v>
      </c>
      <c r="U173" s="235">
        <f t="shared" si="13"/>
        <v>5.461541105087497E-4</v>
      </c>
      <c r="V173" s="235">
        <f t="shared" si="13"/>
        <v>5.4615411050921948E-4</v>
      </c>
      <c r="W173" s="235">
        <f t="shared" si="13"/>
        <v>5.4615411050894355E-4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1.6015968673552108E-2</v>
      </c>
      <c r="C174" s="235">
        <f t="shared" si="14"/>
        <v>1.6015968673555155E-2</v>
      </c>
      <c r="D174" s="235">
        <f t="shared" si="14"/>
        <v>1.6015968673550811E-2</v>
      </c>
      <c r="E174" s="235">
        <f t="shared" si="14"/>
        <v>1.601596867354655E-2</v>
      </c>
      <c r="F174" s="235">
        <f t="shared" si="14"/>
        <v>1.6015968673556865E-2</v>
      </c>
      <c r="G174" s="235">
        <f t="shared" si="14"/>
        <v>1.6015968673542828E-2</v>
      </c>
      <c r="H174" s="235">
        <f t="shared" si="14"/>
        <v>1.6015968673544882E-2</v>
      </c>
      <c r="I174" s="235">
        <f t="shared" si="14"/>
        <v>1.6015968673556862E-2</v>
      </c>
      <c r="J174" s="235">
        <f t="shared" si="14"/>
        <v>1.6015968673548601E-2</v>
      </c>
      <c r="K174" s="235">
        <f t="shared" si="14"/>
        <v>1.6015968673545003E-2</v>
      </c>
      <c r="L174" s="235">
        <f t="shared" si="14"/>
        <v>1.601596867353932E-2</v>
      </c>
      <c r="M174" s="235">
        <f t="shared" si="14"/>
        <v>1.6015968673538387E-2</v>
      </c>
      <c r="N174" s="235">
        <f t="shared" si="14"/>
        <v>1.6015968673541194E-2</v>
      </c>
      <c r="O174" s="235">
        <f t="shared" si="14"/>
        <v>1.6015968673535802E-2</v>
      </c>
      <c r="P174" s="235">
        <f t="shared" si="14"/>
        <v>1.6015968673537214E-2</v>
      </c>
      <c r="Q174" s="235">
        <f t="shared" si="14"/>
        <v>1.6015968673538272E-2</v>
      </c>
      <c r="R174" s="235">
        <f t="shared" si="14"/>
        <v>1.6015968673539861E-2</v>
      </c>
      <c r="S174" s="235">
        <f t="shared" si="14"/>
        <v>1.6015968673542099E-2</v>
      </c>
      <c r="T174" s="235">
        <f t="shared" si="14"/>
        <v>1.6015968673539008E-2</v>
      </c>
      <c r="U174" s="235">
        <f t="shared" si="14"/>
        <v>1.60159686735428E-2</v>
      </c>
      <c r="V174" s="235">
        <f t="shared" si="14"/>
        <v>1.601596867355657E-2</v>
      </c>
      <c r="W174" s="235">
        <f t="shared" si="14"/>
        <v>1.6015968673548497E-2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3.9173897335201838E-4</v>
      </c>
      <c r="C175" s="235">
        <f t="shared" si="15"/>
        <v>3.9173897335209281E-4</v>
      </c>
      <c r="D175" s="235">
        <f t="shared" si="15"/>
        <v>3.917389733519865E-4</v>
      </c>
      <c r="E175" s="235">
        <f t="shared" si="15"/>
        <v>3.917389733518822E-4</v>
      </c>
      <c r="F175" s="235">
        <f t="shared" si="15"/>
        <v>3.9173897335213466E-4</v>
      </c>
      <c r="G175" s="235">
        <f t="shared" si="15"/>
        <v>3.9173897335179129E-4</v>
      </c>
      <c r="H175" s="235">
        <f t="shared" si="15"/>
        <v>3.9173897335184149E-4</v>
      </c>
      <c r="I175" s="235">
        <f t="shared" si="15"/>
        <v>3.9173897335213444E-4</v>
      </c>
      <c r="J175" s="235">
        <f t="shared" si="15"/>
        <v>3.9173897335193256E-4</v>
      </c>
      <c r="K175" s="235">
        <f t="shared" si="15"/>
        <v>3.9173897335184436E-4</v>
      </c>
      <c r="L175" s="235">
        <f t="shared" si="15"/>
        <v>3.9173897335170553E-4</v>
      </c>
      <c r="M175" s="235">
        <f t="shared" si="15"/>
        <v>3.9173897335168266E-4</v>
      </c>
      <c r="N175" s="235">
        <f t="shared" si="15"/>
        <v>3.9173897335175123E-4</v>
      </c>
      <c r="O175" s="235">
        <f t="shared" si="15"/>
        <v>3.9173897335161934E-4</v>
      </c>
      <c r="P175" s="235">
        <f t="shared" si="15"/>
        <v>3.9173897335165398E-4</v>
      </c>
      <c r="Q175" s="235">
        <f t="shared" si="15"/>
        <v>3.9173897335167973E-4</v>
      </c>
      <c r="R175" s="235">
        <f t="shared" si="15"/>
        <v>3.9173897335171876E-4</v>
      </c>
      <c r="S175" s="235">
        <f t="shared" si="15"/>
        <v>3.9173897335177357E-4</v>
      </c>
      <c r="T175" s="235">
        <f t="shared" si="15"/>
        <v>3.9173897335169767E-4</v>
      </c>
      <c r="U175" s="235">
        <f t="shared" si="15"/>
        <v>3.9173897335179059E-4</v>
      </c>
      <c r="V175" s="235">
        <f t="shared" si="15"/>
        <v>3.9173897335212734E-4</v>
      </c>
      <c r="W175" s="235">
        <f t="shared" si="15"/>
        <v>3.9173897335192991E-4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3.5450969145236432E-3</v>
      </c>
      <c r="C176" s="302">
        <f t="shared" si="16"/>
        <v>2.7015259959803969E-3</v>
      </c>
      <c r="D176" s="302">
        <f t="shared" si="16"/>
        <v>3.0861282236856582E-3</v>
      </c>
      <c r="E176" s="302">
        <f t="shared" si="16"/>
        <v>2.9493384243374095E-3</v>
      </c>
      <c r="F176" s="302">
        <f t="shared" si="16"/>
        <v>2.7353627582153944E-3</v>
      </c>
      <c r="G176" s="302">
        <f t="shared" si="16"/>
        <v>2.7222138659487045E-3</v>
      </c>
      <c r="H176" s="302">
        <f t="shared" si="16"/>
        <v>2.623976515051028E-3</v>
      </c>
      <c r="I176" s="302">
        <f t="shared" si="16"/>
        <v>2.7763615960117206E-3</v>
      </c>
      <c r="J176" s="302">
        <f t="shared" si="16"/>
        <v>2.8951126101683803E-3</v>
      </c>
      <c r="K176" s="302">
        <f t="shared" si="16"/>
        <v>2.6929899649532837E-3</v>
      </c>
      <c r="L176" s="302">
        <f t="shared" si="16"/>
        <v>2.7801512124342939E-3</v>
      </c>
      <c r="M176" s="302">
        <f t="shared" si="16"/>
        <v>2.8571866862528248E-3</v>
      </c>
      <c r="N176" s="302">
        <f t="shared" si="16"/>
        <v>2.7789795710101745E-3</v>
      </c>
      <c r="O176" s="302">
        <f t="shared" si="16"/>
        <v>2.7580907891868083E-3</v>
      </c>
      <c r="P176" s="302">
        <f t="shared" si="16"/>
        <v>2.7179676271446795E-3</v>
      </c>
      <c r="Q176" s="302">
        <f t="shared" si="16"/>
        <v>2.7854747925247351E-3</v>
      </c>
      <c r="R176" s="302">
        <f t="shared" si="16"/>
        <v>2.7236111963601802E-3</v>
      </c>
      <c r="S176" s="302">
        <f t="shared" si="16"/>
        <v>2.7761927647772435E-3</v>
      </c>
      <c r="T176" s="302">
        <f t="shared" si="16"/>
        <v>2.7734905317327091E-3</v>
      </c>
      <c r="U176" s="302">
        <f t="shared" si="16"/>
        <v>2.8172651502013164E-3</v>
      </c>
      <c r="V176" s="302">
        <f t="shared" si="16"/>
        <v>2.8783805464100282E-3</v>
      </c>
      <c r="W176" s="302">
        <f t="shared" si="16"/>
        <v>3.1268676984040874E-3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0.72493493026404476</v>
      </c>
      <c r="C177" s="303">
        <f t="shared" si="17"/>
        <v>0.79738309703919386</v>
      </c>
      <c r="D177" s="303">
        <f t="shared" si="17"/>
        <v>0.75078615733270804</v>
      </c>
      <c r="E177" s="303">
        <f t="shared" si="17"/>
        <v>0.7713295734943334</v>
      </c>
      <c r="F177" s="303">
        <f t="shared" si="17"/>
        <v>0.79691686698857345</v>
      </c>
      <c r="G177" s="303">
        <f t="shared" si="17"/>
        <v>0.79506172711557421</v>
      </c>
      <c r="H177" s="303">
        <f t="shared" si="17"/>
        <v>0.80604579474277038</v>
      </c>
      <c r="I177" s="303">
        <f t="shared" si="17"/>
        <v>0.79856748562351221</v>
      </c>
      <c r="J177" s="303">
        <f t="shared" si="17"/>
        <v>0.79131115099415295</v>
      </c>
      <c r="K177" s="303">
        <f t="shared" si="17"/>
        <v>0.80298334895576406</v>
      </c>
      <c r="L177" s="303">
        <f t="shared" si="17"/>
        <v>0.79987192524571993</v>
      </c>
      <c r="M177" s="303">
        <f t="shared" si="17"/>
        <v>0.79307978430093296</v>
      </c>
      <c r="N177" s="303">
        <f t="shared" si="17"/>
        <v>0.7988230515981406</v>
      </c>
      <c r="O177" s="303">
        <f t="shared" si="17"/>
        <v>0.80050217242071975</v>
      </c>
      <c r="P177" s="303">
        <f t="shared" si="17"/>
        <v>0.80293369488213107</v>
      </c>
      <c r="Q177" s="303">
        <f t="shared" si="17"/>
        <v>0.79818235941770477</v>
      </c>
      <c r="R177" s="303">
        <f t="shared" si="17"/>
        <v>0.80274890316632597</v>
      </c>
      <c r="S177" s="303">
        <f t="shared" si="17"/>
        <v>0.80026839863276233</v>
      </c>
      <c r="T177" s="303">
        <f t="shared" si="17"/>
        <v>0.8004285228818796</v>
      </c>
      <c r="U177" s="303">
        <f t="shared" si="17"/>
        <v>0.80548916568826534</v>
      </c>
      <c r="V177" s="303">
        <f t="shared" si="17"/>
        <v>0.8036098291928141</v>
      </c>
      <c r="W177" s="303">
        <f t="shared" si="17"/>
        <v>0.7926047164736405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0.19001130319170584</v>
      </c>
      <c r="C178" s="303">
        <f t="shared" si="18"/>
        <v>0.14479730384789258</v>
      </c>
      <c r="D178" s="303">
        <f t="shared" si="18"/>
        <v>0.1654113441008738</v>
      </c>
      <c r="E178" s="303">
        <f t="shared" si="18"/>
        <v>0.1580796381802233</v>
      </c>
      <c r="F178" s="303">
        <f t="shared" si="18"/>
        <v>0.14661089807199396</v>
      </c>
      <c r="G178" s="303">
        <f t="shared" si="18"/>
        <v>0.14590613929801369</v>
      </c>
      <c r="H178" s="303">
        <f t="shared" si="18"/>
        <v>0.14064078054584633</v>
      </c>
      <c r="I178" s="303">
        <f t="shared" si="18"/>
        <v>0.1488083676438722</v>
      </c>
      <c r="J178" s="303">
        <f t="shared" si="18"/>
        <v>0.15517322465604666</v>
      </c>
      <c r="K178" s="303">
        <f t="shared" si="18"/>
        <v>0.14433978677046039</v>
      </c>
      <c r="L178" s="303">
        <f t="shared" si="18"/>
        <v>0.14901148478634016</v>
      </c>
      <c r="M178" s="303">
        <f t="shared" si="18"/>
        <v>0.15314045816144931</v>
      </c>
      <c r="N178" s="303">
        <f t="shared" si="18"/>
        <v>0.14894868675310216</v>
      </c>
      <c r="O178" s="303">
        <f t="shared" si="18"/>
        <v>0.14782908276143575</v>
      </c>
      <c r="P178" s="303">
        <f t="shared" si="18"/>
        <v>0.14567854795473875</v>
      </c>
      <c r="Q178" s="303">
        <f t="shared" si="18"/>
        <v>0.14929681983218501</v>
      </c>
      <c r="R178" s="303">
        <f t="shared" si="18"/>
        <v>0.14598103388591227</v>
      </c>
      <c r="S178" s="303">
        <f t="shared" si="18"/>
        <v>0.14988266074364662</v>
      </c>
      <c r="T178" s="303">
        <f t="shared" si="18"/>
        <v>0.14865448336980139</v>
      </c>
      <c r="U178" s="303">
        <f t="shared" si="18"/>
        <v>0.14296450454680559</v>
      </c>
      <c r="V178" s="303">
        <f t="shared" si="18"/>
        <v>0.1438755239267665</v>
      </c>
      <c r="W178" s="303">
        <f t="shared" si="18"/>
        <v>0.15405392222482078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0.156594655897829</v>
      </c>
      <c r="C179" s="304">
        <f t="shared" si="19"/>
        <v>8.7304807379441796E-2</v>
      </c>
      <c r="D179" s="304">
        <f t="shared" si="19"/>
        <v>0.12245779412595688</v>
      </c>
      <c r="E179" s="304">
        <f t="shared" si="19"/>
        <v>0.10986800115315992</v>
      </c>
      <c r="F179" s="304">
        <f t="shared" si="19"/>
        <v>9.0440442916177977E-2</v>
      </c>
      <c r="G179" s="304">
        <f t="shared" si="19"/>
        <v>8.9195632397478783E-2</v>
      </c>
      <c r="H179" s="304">
        <f t="shared" si="19"/>
        <v>7.9991950468606757E-2</v>
      </c>
      <c r="I179" s="304">
        <f t="shared" si="19"/>
        <v>9.3983798410314137E-2</v>
      </c>
      <c r="J179" s="304">
        <f t="shared" si="19"/>
        <v>0.10406996038791777</v>
      </c>
      <c r="K179" s="304">
        <f t="shared" si="19"/>
        <v>8.5706162773506483E-2</v>
      </c>
      <c r="L179" s="304">
        <f t="shared" si="19"/>
        <v>9.356414122796558E-2</v>
      </c>
      <c r="M179" s="304">
        <f t="shared" si="19"/>
        <v>0.10014550799826341</v>
      </c>
      <c r="N179" s="304">
        <f t="shared" si="19"/>
        <v>9.3454337064656584E-2</v>
      </c>
      <c r="O179" s="304">
        <f t="shared" si="19"/>
        <v>9.1175400903261802E-2</v>
      </c>
      <c r="P179" s="304">
        <f t="shared" si="19"/>
        <v>8.7824522435380498E-2</v>
      </c>
      <c r="Q179" s="304">
        <f t="shared" si="19"/>
        <v>9.3952250934677212E-2</v>
      </c>
      <c r="R179" s="304">
        <f t="shared" si="19"/>
        <v>8.857258909865523E-2</v>
      </c>
      <c r="S179" s="304">
        <f t="shared" si="19"/>
        <v>9.5584990560645303E-2</v>
      </c>
      <c r="T179" s="304">
        <f t="shared" si="19"/>
        <v>9.2984559832972158E-2</v>
      </c>
      <c r="U179" s="304">
        <f t="shared" si="19"/>
        <v>8.4051964076312963E-2</v>
      </c>
      <c r="V179" s="304">
        <f t="shared" si="19"/>
        <v>8.6252808336929346E-2</v>
      </c>
      <c r="W179" s="304">
        <f t="shared" si="19"/>
        <v>0.10306606203393374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3.3416647293876854E-2</v>
      </c>
      <c r="C180" s="304">
        <f t="shared" si="20"/>
        <v>5.7492496468450734E-2</v>
      </c>
      <c r="D180" s="304">
        <f t="shared" si="20"/>
        <v>4.2953549974916891E-2</v>
      </c>
      <c r="E180" s="304">
        <f t="shared" si="20"/>
        <v>4.8211637027063402E-2</v>
      </c>
      <c r="F180" s="304">
        <f t="shared" si="20"/>
        <v>5.6170455155815979E-2</v>
      </c>
      <c r="G180" s="304">
        <f t="shared" si="20"/>
        <v>5.6710506900534856E-2</v>
      </c>
      <c r="H180" s="304">
        <f t="shared" si="20"/>
        <v>6.0648830077239584E-2</v>
      </c>
      <c r="I180" s="304">
        <f t="shared" si="20"/>
        <v>5.4824569233558058E-2</v>
      </c>
      <c r="J180" s="304">
        <f t="shared" si="20"/>
        <v>5.1103264268128841E-2</v>
      </c>
      <c r="K180" s="304">
        <f t="shared" si="20"/>
        <v>5.8633623996953904E-2</v>
      </c>
      <c r="L180" s="304">
        <f t="shared" si="20"/>
        <v>5.5447343558374593E-2</v>
      </c>
      <c r="M180" s="304">
        <f t="shared" si="20"/>
        <v>5.299495016318588E-2</v>
      </c>
      <c r="N180" s="304">
        <f t="shared" si="20"/>
        <v>5.5494349688445577E-2</v>
      </c>
      <c r="O180" s="304">
        <f t="shared" si="20"/>
        <v>5.665368185817389E-2</v>
      </c>
      <c r="P180" s="304">
        <f t="shared" si="20"/>
        <v>5.7854025519358268E-2</v>
      </c>
      <c r="Q180" s="304">
        <f t="shared" si="20"/>
        <v>5.5344568897507808E-2</v>
      </c>
      <c r="R180" s="304">
        <f t="shared" si="20"/>
        <v>5.7408444787257026E-2</v>
      </c>
      <c r="S180" s="304">
        <f t="shared" si="20"/>
        <v>5.4297670183001301E-2</v>
      </c>
      <c r="T180" s="304">
        <f t="shared" si="20"/>
        <v>5.5669923536829272E-2</v>
      </c>
      <c r="U180" s="304">
        <f t="shared" si="20"/>
        <v>5.891254047049261E-2</v>
      </c>
      <c r="V180" s="304">
        <f t="shared" si="20"/>
        <v>5.7622715589837142E-2</v>
      </c>
      <c r="W180" s="304">
        <f t="shared" si="20"/>
        <v>5.0987860190887059E-2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6.337959095225644E-2</v>
      </c>
      <c r="C181" s="303">
        <f t="shared" si="21"/>
        <v>3.6988994439460458E-2</v>
      </c>
      <c r="D181" s="303">
        <f t="shared" si="21"/>
        <v>6.2587291665264916E-2</v>
      </c>
      <c r="E181" s="303">
        <f t="shared" si="21"/>
        <v>4.9512371223642694E-2</v>
      </c>
      <c r="F181" s="303">
        <f t="shared" si="21"/>
        <v>3.5607793503742227E-2</v>
      </c>
      <c r="G181" s="303">
        <f t="shared" si="21"/>
        <v>3.8180841043004753E-2</v>
      </c>
      <c r="H181" s="303">
        <f t="shared" si="21"/>
        <v>3.2560369518871535E-2</v>
      </c>
      <c r="I181" s="303">
        <f t="shared" si="21"/>
        <v>3.1718706459129137E-2</v>
      </c>
      <c r="J181" s="303">
        <f t="shared" si="21"/>
        <v>3.2491433062166813E-2</v>
      </c>
      <c r="K181" s="303">
        <f t="shared" si="21"/>
        <v>3.1854795631361392E-2</v>
      </c>
      <c r="L181" s="303">
        <f t="shared" si="21"/>
        <v>3.0207360078050693E-2</v>
      </c>
      <c r="M181" s="303">
        <f t="shared" si="21"/>
        <v>3.2793492173911254E-2</v>
      </c>
      <c r="N181" s="303">
        <f t="shared" si="21"/>
        <v>3.1320203400290327E-2</v>
      </c>
      <c r="O181" s="303">
        <f t="shared" si="21"/>
        <v>3.0781575351207006E-2</v>
      </c>
      <c r="P181" s="303">
        <f t="shared" si="21"/>
        <v>3.0540710858533E-2</v>
      </c>
      <c r="Q181" s="303">
        <f t="shared" si="21"/>
        <v>3.1606267280131821E-2</v>
      </c>
      <c r="R181" s="303">
        <f t="shared" si="21"/>
        <v>3.0417373073946243E-2</v>
      </c>
      <c r="S181" s="303">
        <f t="shared" si="21"/>
        <v>2.89436691813558E-2</v>
      </c>
      <c r="T181" s="303">
        <f t="shared" si="21"/>
        <v>3.0014424539132212E-2</v>
      </c>
      <c r="U181" s="303">
        <f t="shared" si="21"/>
        <v>3.0599985937269324E-2</v>
      </c>
      <c r="V181" s="303">
        <f t="shared" si="21"/>
        <v>3.1507187656535242E-2</v>
      </c>
      <c r="W181" s="303">
        <f t="shared" si="21"/>
        <v>3.2085414925669645E-2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6.3180125031015695E-3</v>
      </c>
      <c r="C182" s="304">
        <f t="shared" si="22"/>
        <v>4.6223269807940202E-3</v>
      </c>
      <c r="D182" s="304">
        <f t="shared" si="22"/>
        <v>5.6754999240408851E-3</v>
      </c>
      <c r="E182" s="304">
        <f t="shared" si="22"/>
        <v>5.3281724294998471E-3</v>
      </c>
      <c r="F182" s="304">
        <f t="shared" si="22"/>
        <v>4.729109906182037E-3</v>
      </c>
      <c r="G182" s="304">
        <f t="shared" si="22"/>
        <v>4.6865472899845304E-3</v>
      </c>
      <c r="H182" s="304">
        <f t="shared" si="22"/>
        <v>4.3603163481555811E-3</v>
      </c>
      <c r="I182" s="304">
        <f t="shared" si="22"/>
        <v>4.8418197920194464E-3</v>
      </c>
      <c r="J182" s="304">
        <f t="shared" si="22"/>
        <v>5.1415206537969065E-3</v>
      </c>
      <c r="K182" s="304">
        <f t="shared" si="22"/>
        <v>4.5520704285754833E-3</v>
      </c>
      <c r="L182" s="304">
        <f t="shared" si="22"/>
        <v>4.8136296595318777E-3</v>
      </c>
      <c r="M182" s="304">
        <f t="shared" si="22"/>
        <v>5.0133094503985792E-3</v>
      </c>
      <c r="N182" s="304">
        <f t="shared" si="22"/>
        <v>4.8100076088158743E-3</v>
      </c>
      <c r="O182" s="304">
        <f t="shared" si="22"/>
        <v>4.7282537987606349E-3</v>
      </c>
      <c r="P182" s="304">
        <f t="shared" si="22"/>
        <v>4.6217151347955412E-3</v>
      </c>
      <c r="Q182" s="304">
        <f t="shared" si="22"/>
        <v>4.8243589491601541E-3</v>
      </c>
      <c r="R182" s="304">
        <f t="shared" si="22"/>
        <v>4.651423530307763E-3</v>
      </c>
      <c r="S182" s="304">
        <f t="shared" si="22"/>
        <v>4.8890140824123414E-3</v>
      </c>
      <c r="T182" s="304">
        <f t="shared" si="22"/>
        <v>4.7953002877430331E-3</v>
      </c>
      <c r="U182" s="304">
        <f t="shared" si="22"/>
        <v>4.5071563477583933E-3</v>
      </c>
      <c r="V182" s="304">
        <f t="shared" si="22"/>
        <v>4.5958866286532627E-3</v>
      </c>
      <c r="W182" s="304">
        <f t="shared" si="22"/>
        <v>5.1289197461743003E-3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5.5713340897854277E-2</v>
      </c>
      <c r="C183" s="304">
        <f t="shared" si="23"/>
        <v>2.9322744385056838E-2</v>
      </c>
      <c r="D183" s="304">
        <f t="shared" si="23"/>
        <v>5.4921041610863378E-2</v>
      </c>
      <c r="E183" s="304">
        <f t="shared" si="23"/>
        <v>4.1846121169243189E-2</v>
      </c>
      <c r="F183" s="304">
        <f t="shared" si="23"/>
        <v>2.7941543449337782E-2</v>
      </c>
      <c r="G183" s="304">
        <f t="shared" si="23"/>
        <v>3.0514590988607027E-2</v>
      </c>
      <c r="H183" s="304">
        <f t="shared" si="23"/>
        <v>2.4894119464472824E-2</v>
      </c>
      <c r="I183" s="304">
        <f t="shared" si="23"/>
        <v>2.4052456404724695E-2</v>
      </c>
      <c r="J183" s="304">
        <f t="shared" si="23"/>
        <v>2.4825183007766323E-2</v>
      </c>
      <c r="K183" s="304">
        <f t="shared" si="23"/>
        <v>2.4188545576962629E-2</v>
      </c>
      <c r="L183" s="304">
        <f t="shared" si="23"/>
        <v>2.2541110023654651E-2</v>
      </c>
      <c r="M183" s="304">
        <f t="shared" si="23"/>
        <v>2.5127242119515659E-2</v>
      </c>
      <c r="N183" s="304">
        <f t="shared" si="23"/>
        <v>2.3653953345893389E-2</v>
      </c>
      <c r="O183" s="304">
        <f t="shared" si="23"/>
        <v>2.3115325296812646E-2</v>
      </c>
      <c r="P183" s="304">
        <f t="shared" si="23"/>
        <v>2.287446080413796E-2</v>
      </c>
      <c r="Q183" s="304">
        <f t="shared" si="23"/>
        <v>2.3940017225736278E-2</v>
      </c>
      <c r="R183" s="304">
        <f t="shared" si="23"/>
        <v>2.2751123019549936E-2</v>
      </c>
      <c r="S183" s="304">
        <f t="shared" si="23"/>
        <v>2.1277419126958429E-2</v>
      </c>
      <c r="T183" s="304">
        <f t="shared" si="23"/>
        <v>2.2348174484736322E-2</v>
      </c>
      <c r="U183" s="304">
        <f t="shared" si="23"/>
        <v>2.2933735882871609E-2</v>
      </c>
      <c r="V183" s="304">
        <f t="shared" si="23"/>
        <v>2.3840937602130942E-2</v>
      </c>
      <c r="W183" s="304">
        <f t="shared" si="23"/>
        <v>2.4419164871269213E-2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1.3482375513006006E-3</v>
      </c>
      <c r="C184" s="305">
        <f t="shared" si="24"/>
        <v>3.0439230736096028E-3</v>
      </c>
      <c r="D184" s="305">
        <f t="shared" si="24"/>
        <v>1.9907501303606579E-3</v>
      </c>
      <c r="E184" s="305">
        <f t="shared" si="24"/>
        <v>2.3380776248996594E-3</v>
      </c>
      <c r="F184" s="305">
        <f t="shared" si="24"/>
        <v>2.9371401482224083E-3</v>
      </c>
      <c r="G184" s="305">
        <f t="shared" si="24"/>
        <v>2.9797027644131945E-3</v>
      </c>
      <c r="H184" s="305">
        <f t="shared" si="24"/>
        <v>3.3059337062431261E-3</v>
      </c>
      <c r="I184" s="305">
        <f t="shared" si="24"/>
        <v>2.8244302623849928E-3</v>
      </c>
      <c r="J184" s="305">
        <f t="shared" si="24"/>
        <v>2.524729400603581E-3</v>
      </c>
      <c r="K184" s="305">
        <f t="shared" si="24"/>
        <v>3.1141796258232794E-3</v>
      </c>
      <c r="L184" s="305">
        <f t="shared" si="24"/>
        <v>2.8526203948641667E-3</v>
      </c>
      <c r="M184" s="305">
        <f t="shared" si="24"/>
        <v>2.6529406039970216E-3</v>
      </c>
      <c r="N184" s="305">
        <f t="shared" si="24"/>
        <v>2.8562424455810666E-3</v>
      </c>
      <c r="O184" s="305">
        <f t="shared" si="24"/>
        <v>2.9379962556337264E-3</v>
      </c>
      <c r="P184" s="305">
        <f t="shared" si="24"/>
        <v>3.0445349195994983E-3</v>
      </c>
      <c r="Q184" s="305">
        <f t="shared" si="24"/>
        <v>2.841891105235389E-3</v>
      </c>
      <c r="R184" s="305">
        <f t="shared" si="24"/>
        <v>3.0148265240885416E-3</v>
      </c>
      <c r="S184" s="305">
        <f t="shared" si="24"/>
        <v>2.7772359719850331E-3</v>
      </c>
      <c r="T184" s="305">
        <f t="shared" si="24"/>
        <v>2.8709497666528582E-3</v>
      </c>
      <c r="U184" s="305">
        <f t="shared" si="24"/>
        <v>3.1590937066393173E-3</v>
      </c>
      <c r="V184" s="305">
        <f t="shared" si="24"/>
        <v>3.070363425751039E-3</v>
      </c>
      <c r="W184" s="305">
        <f t="shared" si="24"/>
        <v>2.5373303082261347E-3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1.0000000000000002</v>
      </c>
      <c r="D204" s="234">
        <f t="shared" si="41"/>
        <v>0.99999999999999978</v>
      </c>
      <c r="E204" s="234">
        <f t="shared" si="41"/>
        <v>1</v>
      </c>
      <c r="F204" s="234">
        <f t="shared" si="41"/>
        <v>1.0000000000000002</v>
      </c>
      <c r="G204" s="234">
        <f t="shared" si="41"/>
        <v>0.99999999999999989</v>
      </c>
      <c r="H204" s="234">
        <f t="shared" si="41"/>
        <v>1.0000000000000002</v>
      </c>
      <c r="I204" s="234">
        <f t="shared" si="41"/>
        <v>1</v>
      </c>
      <c r="J204" s="234">
        <f t="shared" si="41"/>
        <v>0.99999999999999978</v>
      </c>
      <c r="K204" s="234">
        <f t="shared" si="41"/>
        <v>1</v>
      </c>
      <c r="L204" s="234">
        <f t="shared" si="41"/>
        <v>0.99999999999999978</v>
      </c>
      <c r="M204" s="234">
        <f t="shared" si="41"/>
        <v>1.0000000000000002</v>
      </c>
      <c r="N204" s="234">
        <f t="shared" si="41"/>
        <v>1</v>
      </c>
      <c r="O204" s="234">
        <f t="shared" si="41"/>
        <v>0.99999999999999978</v>
      </c>
      <c r="P204" s="234">
        <f t="shared" si="41"/>
        <v>0.99999999999999989</v>
      </c>
      <c r="Q204" s="234">
        <f t="shared" si="41"/>
        <v>0.99999999999999989</v>
      </c>
      <c r="R204" s="234">
        <f t="shared" si="41"/>
        <v>1</v>
      </c>
      <c r="S204" s="234">
        <f t="shared" si="41"/>
        <v>1</v>
      </c>
      <c r="T204" s="234">
        <f t="shared" si="41"/>
        <v>1</v>
      </c>
      <c r="U204" s="234">
        <f t="shared" si="41"/>
        <v>1</v>
      </c>
      <c r="V204" s="234">
        <f t="shared" si="41"/>
        <v>0.99999999999999967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1.6798098740093911E-3</v>
      </c>
      <c r="C205" s="301">
        <f t="shared" si="42"/>
        <v>1.6798098740391228E-3</v>
      </c>
      <c r="D205" s="301">
        <f t="shared" si="42"/>
        <v>1.6798098740575034E-3</v>
      </c>
      <c r="E205" s="301">
        <f t="shared" si="42"/>
        <v>1.6798098740539204E-3</v>
      </c>
      <c r="F205" s="301">
        <f t="shared" si="42"/>
        <v>1.6798098740479917E-3</v>
      </c>
      <c r="G205" s="301">
        <f t="shared" si="42"/>
        <v>1.6798098740637511E-3</v>
      </c>
      <c r="H205" s="301">
        <f t="shared" si="42"/>
        <v>1.6798098740673467E-3</v>
      </c>
      <c r="I205" s="301">
        <f t="shared" si="42"/>
        <v>1.6798098740520647E-3</v>
      </c>
      <c r="J205" s="301">
        <f t="shared" si="42"/>
        <v>1.6798098740595593E-3</v>
      </c>
      <c r="K205" s="301">
        <f t="shared" si="42"/>
        <v>1.6798098740414234E-3</v>
      </c>
      <c r="L205" s="301">
        <f t="shared" si="42"/>
        <v>1.6798098740693872E-3</v>
      </c>
      <c r="M205" s="301">
        <f t="shared" si="42"/>
        <v>1.6798098740611427E-3</v>
      </c>
      <c r="N205" s="301">
        <f t="shared" si="42"/>
        <v>1.6798098740608994E-3</v>
      </c>
      <c r="O205" s="301">
        <f t="shared" si="42"/>
        <v>1.6798098740669063E-3</v>
      </c>
      <c r="P205" s="301">
        <f t="shared" si="42"/>
        <v>1.6798098740705351E-3</v>
      </c>
      <c r="Q205" s="301">
        <f t="shared" si="42"/>
        <v>1.6798098740676616E-3</v>
      </c>
      <c r="R205" s="301">
        <f t="shared" si="42"/>
        <v>1.6798098740687108E-3</v>
      </c>
      <c r="S205" s="301">
        <f t="shared" si="42"/>
        <v>1.6798098740739625E-3</v>
      </c>
      <c r="T205" s="301">
        <f t="shared" si="42"/>
        <v>1.67980987407084E-3</v>
      </c>
      <c r="U205" s="301">
        <f t="shared" si="42"/>
        <v>1.6798098740711817E-3</v>
      </c>
      <c r="V205" s="301">
        <f t="shared" si="42"/>
        <v>1.6798098740579679E-3</v>
      </c>
      <c r="W205" s="301">
        <f t="shared" si="42"/>
        <v>1.6798098740690012E-3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8.3846178338824119E-4</v>
      </c>
      <c r="C206" s="235">
        <f t="shared" si="43"/>
        <v>8.3846178340308143E-4</v>
      </c>
      <c r="D206" s="235">
        <f t="shared" si="43"/>
        <v>8.3846178341225595E-4</v>
      </c>
      <c r="E206" s="235">
        <f t="shared" si="43"/>
        <v>8.3846178341046799E-4</v>
      </c>
      <c r="F206" s="235">
        <f t="shared" si="43"/>
        <v>8.3846178340750877E-4</v>
      </c>
      <c r="G206" s="235">
        <f t="shared" si="43"/>
        <v>8.3846178341537455E-4</v>
      </c>
      <c r="H206" s="235">
        <f t="shared" si="43"/>
        <v>8.3846178341716933E-4</v>
      </c>
      <c r="I206" s="235">
        <f t="shared" si="43"/>
        <v>8.3846178340954121E-4</v>
      </c>
      <c r="J206" s="235">
        <f t="shared" si="43"/>
        <v>8.3846178341328225E-4</v>
      </c>
      <c r="K206" s="235">
        <f t="shared" si="43"/>
        <v>8.3846178340422971E-4</v>
      </c>
      <c r="L206" s="235">
        <f t="shared" si="43"/>
        <v>8.3846178341818772E-4</v>
      </c>
      <c r="M206" s="235">
        <f t="shared" si="43"/>
        <v>8.3846178341407285E-4</v>
      </c>
      <c r="N206" s="235">
        <f t="shared" si="43"/>
        <v>8.3846178341395153E-4</v>
      </c>
      <c r="O206" s="235">
        <f t="shared" si="43"/>
        <v>8.3846178341694957E-4</v>
      </c>
      <c r="P206" s="235">
        <f t="shared" si="43"/>
        <v>8.3846178341876062E-4</v>
      </c>
      <c r="Q206" s="235">
        <f t="shared" si="43"/>
        <v>8.3846178341732654E-4</v>
      </c>
      <c r="R206" s="235">
        <f t="shared" si="43"/>
        <v>8.3846178341785043E-4</v>
      </c>
      <c r="S206" s="235">
        <f t="shared" si="43"/>
        <v>8.3846178342047095E-4</v>
      </c>
      <c r="T206" s="235">
        <f t="shared" si="43"/>
        <v>8.3846178341891327E-4</v>
      </c>
      <c r="U206" s="235">
        <f t="shared" si="43"/>
        <v>8.3846178341908349E-4</v>
      </c>
      <c r="V206" s="235">
        <f t="shared" si="43"/>
        <v>8.3846178341248797E-4</v>
      </c>
      <c r="W206" s="235">
        <f t="shared" si="43"/>
        <v>8.3846178341799539E-4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2.1314214555657865E-2</v>
      </c>
      <c r="C207" s="235">
        <f t="shared" si="44"/>
        <v>2.1314214556035112E-2</v>
      </c>
      <c r="D207" s="235">
        <f t="shared" si="44"/>
        <v>2.1314214556268335E-2</v>
      </c>
      <c r="E207" s="235">
        <f t="shared" si="44"/>
        <v>2.1314214556222892E-2</v>
      </c>
      <c r="F207" s="235">
        <f t="shared" si="44"/>
        <v>2.1314214556147664E-2</v>
      </c>
      <c r="G207" s="235">
        <f t="shared" si="44"/>
        <v>2.1314214556347608E-2</v>
      </c>
      <c r="H207" s="235">
        <f t="shared" si="44"/>
        <v>2.1314214556393239E-2</v>
      </c>
      <c r="I207" s="235">
        <f t="shared" si="44"/>
        <v>2.1314214556199328E-2</v>
      </c>
      <c r="J207" s="235">
        <f t="shared" si="44"/>
        <v>2.1314214556294425E-2</v>
      </c>
      <c r="K207" s="235">
        <f t="shared" si="44"/>
        <v>2.1314214556064304E-2</v>
      </c>
      <c r="L207" s="235">
        <f t="shared" si="44"/>
        <v>2.1314214556419128E-2</v>
      </c>
      <c r="M207" s="235">
        <f t="shared" si="44"/>
        <v>2.131421455631452E-2</v>
      </c>
      <c r="N207" s="235">
        <f t="shared" si="44"/>
        <v>2.131421455631145E-2</v>
      </c>
      <c r="O207" s="235">
        <f t="shared" si="44"/>
        <v>2.1314214556387649E-2</v>
      </c>
      <c r="P207" s="235">
        <f t="shared" si="44"/>
        <v>2.1314214556433699E-2</v>
      </c>
      <c r="Q207" s="235">
        <f t="shared" si="44"/>
        <v>2.1314214556397225E-2</v>
      </c>
      <c r="R207" s="235">
        <f t="shared" si="44"/>
        <v>2.1314214556410555E-2</v>
      </c>
      <c r="S207" s="235">
        <f t="shared" si="44"/>
        <v>2.1314214556477171E-2</v>
      </c>
      <c r="T207" s="235">
        <f t="shared" si="44"/>
        <v>2.1314214556437571E-2</v>
      </c>
      <c r="U207" s="235">
        <f t="shared" si="44"/>
        <v>2.1314214556441901E-2</v>
      </c>
      <c r="V207" s="235">
        <f t="shared" si="44"/>
        <v>2.1314214556274233E-2</v>
      </c>
      <c r="W207" s="235">
        <f t="shared" si="44"/>
        <v>2.1314214556414232E-2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5.5993662466979725E-4</v>
      </c>
      <c r="C208" s="235">
        <f t="shared" si="45"/>
        <v>5.599366246797074E-4</v>
      </c>
      <c r="D208" s="235">
        <f t="shared" si="45"/>
        <v>5.5993662468583445E-4</v>
      </c>
      <c r="E208" s="235">
        <f t="shared" si="45"/>
        <v>5.5993662468464041E-4</v>
      </c>
      <c r="F208" s="235">
        <f t="shared" si="45"/>
        <v>5.5993662468266413E-4</v>
      </c>
      <c r="G208" s="235">
        <f t="shared" si="45"/>
        <v>5.5993662468791709E-4</v>
      </c>
      <c r="H208" s="235">
        <f t="shared" si="45"/>
        <v>5.5993662468911578E-4</v>
      </c>
      <c r="I208" s="235">
        <f t="shared" si="45"/>
        <v>5.5993662468402166E-4</v>
      </c>
      <c r="J208" s="235">
        <f t="shared" si="45"/>
        <v>5.5993662468651999E-4</v>
      </c>
      <c r="K208" s="235">
        <f t="shared" si="45"/>
        <v>5.5993662468047448E-4</v>
      </c>
      <c r="L208" s="235">
        <f t="shared" si="45"/>
        <v>5.599366246897959E-4</v>
      </c>
      <c r="M208" s="235">
        <f t="shared" si="45"/>
        <v>5.5993662468704778E-4</v>
      </c>
      <c r="N208" s="235">
        <f t="shared" si="45"/>
        <v>5.599366246869669E-4</v>
      </c>
      <c r="O208" s="235">
        <f t="shared" si="45"/>
        <v>5.5993662468896898E-4</v>
      </c>
      <c r="P208" s="235">
        <f t="shared" si="45"/>
        <v>5.5993662469017841E-4</v>
      </c>
      <c r="Q208" s="235">
        <f t="shared" si="45"/>
        <v>5.5993662468922074E-4</v>
      </c>
      <c r="R208" s="235">
        <f t="shared" si="45"/>
        <v>5.599366246895705E-4</v>
      </c>
      <c r="S208" s="235">
        <f t="shared" si="45"/>
        <v>5.5993662469132105E-4</v>
      </c>
      <c r="T208" s="235">
        <f t="shared" si="45"/>
        <v>5.5993662469028022E-4</v>
      </c>
      <c r="U208" s="235">
        <f t="shared" si="45"/>
        <v>5.5993662469039406E-4</v>
      </c>
      <c r="V208" s="235">
        <f t="shared" si="45"/>
        <v>5.5993662468598938E-4</v>
      </c>
      <c r="W208" s="235">
        <f t="shared" si="45"/>
        <v>5.599366246896671E-4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1.3622944673123475E-3</v>
      </c>
      <c r="C209" s="302">
        <f t="shared" si="46"/>
        <v>2.0152584951400672E-3</v>
      </c>
      <c r="D209" s="302">
        <f t="shared" si="46"/>
        <v>1.2487337619351492E-3</v>
      </c>
      <c r="E209" s="302">
        <f t="shared" si="46"/>
        <v>1.5876506763669359E-3</v>
      </c>
      <c r="F209" s="302">
        <f t="shared" si="46"/>
        <v>2.0658321003678335E-3</v>
      </c>
      <c r="G209" s="302">
        <f t="shared" si="46"/>
        <v>1.9750883107790846E-3</v>
      </c>
      <c r="H209" s="302">
        <f t="shared" si="46"/>
        <v>2.206825142626454E-3</v>
      </c>
      <c r="I209" s="302">
        <f t="shared" si="46"/>
        <v>2.2840770786043238E-3</v>
      </c>
      <c r="J209" s="302">
        <f t="shared" si="46"/>
        <v>2.2976861071089499E-3</v>
      </c>
      <c r="K209" s="302">
        <f t="shared" si="46"/>
        <v>2.3300177171330788E-3</v>
      </c>
      <c r="L209" s="302">
        <f t="shared" si="46"/>
        <v>2.4409525973116681E-3</v>
      </c>
      <c r="M209" s="302">
        <f t="shared" si="46"/>
        <v>2.3370256732261297E-3</v>
      </c>
      <c r="N209" s="302">
        <f t="shared" si="46"/>
        <v>2.379074936621661E-3</v>
      </c>
      <c r="O209" s="302">
        <f t="shared" si="46"/>
        <v>2.439006529841936E-3</v>
      </c>
      <c r="P209" s="302">
        <f t="shared" si="46"/>
        <v>2.4186387956874537E-3</v>
      </c>
      <c r="Q209" s="302">
        <f t="shared" si="46"/>
        <v>2.3726793037220097E-3</v>
      </c>
      <c r="R209" s="302">
        <f t="shared" si="46"/>
        <v>2.4063763767220659E-3</v>
      </c>
      <c r="S209" s="302">
        <f t="shared" si="46"/>
        <v>2.4594926917629492E-3</v>
      </c>
      <c r="T209" s="302">
        <f t="shared" si="46"/>
        <v>2.4491891535965279E-3</v>
      </c>
      <c r="U209" s="302">
        <f t="shared" si="46"/>
        <v>2.5661955650015116E-3</v>
      </c>
      <c r="V209" s="302">
        <f t="shared" si="46"/>
        <v>2.5992171953177403E-3</v>
      </c>
      <c r="W209" s="302">
        <f t="shared" si="46"/>
        <v>2.6644352594189422E-3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0.69629898947762781</v>
      </c>
      <c r="C210" s="303">
        <f t="shared" si="47"/>
        <v>0.61772192554811656</v>
      </c>
      <c r="D210" s="303">
        <f t="shared" si="47"/>
        <v>0.70491803803408226</v>
      </c>
      <c r="E210" s="303">
        <f t="shared" si="47"/>
        <v>0.66378128713641282</v>
      </c>
      <c r="F210" s="303">
        <f t="shared" si="47"/>
        <v>0.61619410326398005</v>
      </c>
      <c r="G210" s="303">
        <f t="shared" si="47"/>
        <v>0.6208943193216131</v>
      </c>
      <c r="H210" s="303">
        <f t="shared" si="47"/>
        <v>0.60072925777007924</v>
      </c>
      <c r="I210" s="303">
        <f t="shared" si="47"/>
        <v>0.59822787805815836</v>
      </c>
      <c r="J210" s="303">
        <f t="shared" si="47"/>
        <v>0.59712637766826315</v>
      </c>
      <c r="K210" s="303">
        <f t="shared" si="47"/>
        <v>0.58644554668102855</v>
      </c>
      <c r="L210" s="303">
        <f t="shared" si="47"/>
        <v>0.57996115387073011</v>
      </c>
      <c r="M210" s="303">
        <f t="shared" si="47"/>
        <v>0.58775026632776084</v>
      </c>
      <c r="N210" s="303">
        <f t="shared" si="47"/>
        <v>0.5845673710283239</v>
      </c>
      <c r="O210" s="303">
        <f t="shared" si="47"/>
        <v>0.57651766534067705</v>
      </c>
      <c r="P210" s="303">
        <f t="shared" si="47"/>
        <v>0.57937120197567216</v>
      </c>
      <c r="Q210" s="303">
        <f t="shared" si="47"/>
        <v>0.58450903253312758</v>
      </c>
      <c r="R210" s="303">
        <f t="shared" si="47"/>
        <v>0.58223205266917288</v>
      </c>
      <c r="S210" s="303">
        <f t="shared" si="47"/>
        <v>0.58104963555548295</v>
      </c>
      <c r="T210" s="303">
        <f t="shared" si="47"/>
        <v>0.57931860879711528</v>
      </c>
      <c r="U210" s="303">
        <f t="shared" si="47"/>
        <v>0.57493928805047501</v>
      </c>
      <c r="V210" s="303">
        <f t="shared" si="47"/>
        <v>0.57195097327856459</v>
      </c>
      <c r="W210" s="303">
        <f t="shared" si="47"/>
        <v>0.57305149882927497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0.67628879988940471</v>
      </c>
      <c r="C211" s="304">
        <f t="shared" si="48"/>
        <v>0.50289953078795224</v>
      </c>
      <c r="D211" s="304">
        <f t="shared" si="48"/>
        <v>0.68101204110260605</v>
      </c>
      <c r="E211" s="304">
        <f t="shared" si="48"/>
        <v>0.61392616914741738</v>
      </c>
      <c r="F211" s="304">
        <f t="shared" si="48"/>
        <v>0.49972293128014966</v>
      </c>
      <c r="G211" s="304">
        <f t="shared" si="48"/>
        <v>0.51349194210643356</v>
      </c>
      <c r="H211" s="304">
        <f t="shared" si="48"/>
        <v>0.44574896259620989</v>
      </c>
      <c r="I211" s="304">
        <f t="shared" si="48"/>
        <v>0.45545526423028521</v>
      </c>
      <c r="J211" s="304">
        <f t="shared" si="48"/>
        <v>0.46725690875006654</v>
      </c>
      <c r="K211" s="304">
        <f t="shared" si="48"/>
        <v>0.41732610484034222</v>
      </c>
      <c r="L211" s="304">
        <f t="shared" si="48"/>
        <v>0.40731146295397908</v>
      </c>
      <c r="M211" s="304">
        <f t="shared" si="48"/>
        <v>0.44291627239188636</v>
      </c>
      <c r="N211" s="304">
        <f t="shared" si="48"/>
        <v>0.42207943499833162</v>
      </c>
      <c r="O211" s="304">
        <f t="shared" si="48"/>
        <v>0.39741621520722453</v>
      </c>
      <c r="P211" s="304">
        <f t="shared" si="48"/>
        <v>0.39821968874395419</v>
      </c>
      <c r="Q211" s="304">
        <f t="shared" si="48"/>
        <v>0.42361426811787933</v>
      </c>
      <c r="R211" s="304">
        <f t="shared" si="48"/>
        <v>0.40596000949792876</v>
      </c>
      <c r="S211" s="304">
        <f t="shared" si="48"/>
        <v>0.40853181044414583</v>
      </c>
      <c r="T211" s="304">
        <f t="shared" si="48"/>
        <v>0.40413449901764864</v>
      </c>
      <c r="U211" s="304">
        <f t="shared" si="48"/>
        <v>0.38420007965929309</v>
      </c>
      <c r="V211" s="304">
        <f t="shared" si="48"/>
        <v>0.38674170506284344</v>
      </c>
      <c r="W211" s="304">
        <f t="shared" si="48"/>
        <v>0.41689586104206028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2.00101895882231E-2</v>
      </c>
      <c r="C212" s="304">
        <f t="shared" si="49"/>
        <v>0.11482239476016413</v>
      </c>
      <c r="D212" s="304">
        <f t="shared" si="49"/>
        <v>2.3905996931476183E-2</v>
      </c>
      <c r="E212" s="304">
        <f t="shared" si="49"/>
        <v>4.9855117988995404E-2</v>
      </c>
      <c r="F212" s="304">
        <f t="shared" si="49"/>
        <v>0.11647117198383035</v>
      </c>
      <c r="G212" s="304">
        <f t="shared" si="49"/>
        <v>0.10740237721517951</v>
      </c>
      <c r="H212" s="304">
        <f t="shared" si="49"/>
        <v>0.15498029517386944</v>
      </c>
      <c r="I212" s="304">
        <f t="shared" si="49"/>
        <v>0.14277261382787321</v>
      </c>
      <c r="J212" s="304">
        <f t="shared" si="49"/>
        <v>0.12986946891819662</v>
      </c>
      <c r="K212" s="304">
        <f t="shared" si="49"/>
        <v>0.16911944184068642</v>
      </c>
      <c r="L212" s="304">
        <f t="shared" si="49"/>
        <v>0.17264969091675114</v>
      </c>
      <c r="M212" s="304">
        <f t="shared" si="49"/>
        <v>0.14483399393587443</v>
      </c>
      <c r="N212" s="304">
        <f t="shared" si="49"/>
        <v>0.16248793602999226</v>
      </c>
      <c r="O212" s="304">
        <f t="shared" si="49"/>
        <v>0.17910145013345272</v>
      </c>
      <c r="P212" s="304">
        <f t="shared" si="49"/>
        <v>0.18115151323171799</v>
      </c>
      <c r="Q212" s="304">
        <f t="shared" si="49"/>
        <v>0.16089476441524839</v>
      </c>
      <c r="R212" s="304">
        <f t="shared" si="49"/>
        <v>0.17627204317124412</v>
      </c>
      <c r="S212" s="304">
        <f t="shared" si="49"/>
        <v>0.17251782511133715</v>
      </c>
      <c r="T212" s="304">
        <f t="shared" si="49"/>
        <v>0.17518410977946669</v>
      </c>
      <c r="U212" s="304">
        <f t="shared" si="49"/>
        <v>0.19073920839118183</v>
      </c>
      <c r="V212" s="304">
        <f t="shared" si="49"/>
        <v>0.18520926821572115</v>
      </c>
      <c r="W212" s="304">
        <f t="shared" si="49"/>
        <v>0.15615563778721475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0.14917018689007369</v>
      </c>
      <c r="C213" s="303">
        <f t="shared" si="50"/>
        <v>0.22066924116996131</v>
      </c>
      <c r="D213" s="303">
        <f t="shared" si="50"/>
        <v>0.13673537778605838</v>
      </c>
      <c r="E213" s="303">
        <f t="shared" si="50"/>
        <v>0.17384651688195343</v>
      </c>
      <c r="F213" s="303">
        <f t="shared" si="50"/>
        <v>0.22620701169208235</v>
      </c>
      <c r="G213" s="303">
        <f t="shared" si="50"/>
        <v>0.21627063715862874</v>
      </c>
      <c r="H213" s="303">
        <f t="shared" si="50"/>
        <v>0.24164564039429851</v>
      </c>
      <c r="I213" s="303">
        <f t="shared" si="50"/>
        <v>0.25010466742842685</v>
      </c>
      <c r="J213" s="303">
        <f t="shared" si="50"/>
        <v>0.25159484548767741</v>
      </c>
      <c r="K213" s="303">
        <f t="shared" si="50"/>
        <v>0.25513513169266466</v>
      </c>
      <c r="L213" s="303">
        <f t="shared" si="50"/>
        <v>0.26728241497534283</v>
      </c>
      <c r="M213" s="303">
        <f t="shared" si="50"/>
        <v>0.25590249744595922</v>
      </c>
      <c r="N213" s="303">
        <f t="shared" si="50"/>
        <v>0.26050685915321614</v>
      </c>
      <c r="O213" s="303">
        <f t="shared" si="50"/>
        <v>0.26706932209775552</v>
      </c>
      <c r="P213" s="303">
        <f t="shared" si="50"/>
        <v>0.26483907101529647</v>
      </c>
      <c r="Q213" s="303">
        <f t="shared" si="50"/>
        <v>0.2598065423143735</v>
      </c>
      <c r="R213" s="303">
        <f t="shared" si="50"/>
        <v>0.26349634565548502</v>
      </c>
      <c r="S213" s="303">
        <f t="shared" si="50"/>
        <v>0.27127328669161366</v>
      </c>
      <c r="T213" s="303">
        <f t="shared" si="50"/>
        <v>0.26818431149611999</v>
      </c>
      <c r="U213" s="303">
        <f t="shared" si="50"/>
        <v>0.26604185496258642</v>
      </c>
      <c r="V213" s="303">
        <f t="shared" si="50"/>
        <v>0.26542449239399918</v>
      </c>
      <c r="W213" s="303">
        <f t="shared" si="50"/>
        <v>0.26818108454525813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0.12293612902964175</v>
      </c>
      <c r="C214" s="304">
        <f t="shared" si="51"/>
        <v>0.13305141106183291</v>
      </c>
      <c r="D214" s="304">
        <f t="shared" si="51"/>
        <v>0.1012283216346322</v>
      </c>
      <c r="E214" s="304">
        <f t="shared" si="51"/>
        <v>0.12082624642323374</v>
      </c>
      <c r="F214" s="304">
        <f t="shared" si="51"/>
        <v>0.13954121144616993</v>
      </c>
      <c r="G214" s="304">
        <f t="shared" si="51"/>
        <v>0.13221099772209638</v>
      </c>
      <c r="H214" s="304">
        <f t="shared" si="51"/>
        <v>0.13744026463984502</v>
      </c>
      <c r="I214" s="304">
        <f t="shared" si="51"/>
        <v>0.15796011351543029</v>
      </c>
      <c r="J214" s="304">
        <f t="shared" si="51"/>
        <v>0.16873700770055239</v>
      </c>
      <c r="K214" s="304">
        <f t="shared" si="51"/>
        <v>0.15149428730184752</v>
      </c>
      <c r="L214" s="304">
        <f t="shared" si="51"/>
        <v>0.16782632330898808</v>
      </c>
      <c r="M214" s="304">
        <f t="shared" si="51"/>
        <v>0.16734627747901828</v>
      </c>
      <c r="N214" s="304">
        <f t="shared" si="51"/>
        <v>0.16344887862834842</v>
      </c>
      <c r="O214" s="304">
        <f t="shared" si="51"/>
        <v>0.16471828179114878</v>
      </c>
      <c r="P214" s="304">
        <f t="shared" si="51"/>
        <v>0.1596622513108433</v>
      </c>
      <c r="Q214" s="304">
        <f t="shared" si="51"/>
        <v>0.16349584328338598</v>
      </c>
      <c r="R214" s="304">
        <f t="shared" si="51"/>
        <v>0.15987387492391752</v>
      </c>
      <c r="S214" s="304">
        <f t="shared" si="51"/>
        <v>0.17299969468864831</v>
      </c>
      <c r="T214" s="304">
        <f t="shared" si="51"/>
        <v>0.16775141652835793</v>
      </c>
      <c r="U214" s="304">
        <f t="shared" si="51"/>
        <v>0.15641183458086988</v>
      </c>
      <c r="V214" s="304">
        <f t="shared" si="51"/>
        <v>0.15912093485782447</v>
      </c>
      <c r="W214" s="304">
        <f t="shared" si="51"/>
        <v>0.17942008808923307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2.6234057860431918E-2</v>
      </c>
      <c r="C215" s="304">
        <f t="shared" si="52"/>
        <v>8.76178301081285E-2</v>
      </c>
      <c r="D215" s="304">
        <f t="shared" si="52"/>
        <v>3.5507056151426165E-2</v>
      </c>
      <c r="E215" s="304">
        <f t="shared" si="52"/>
        <v>5.3020270458719682E-2</v>
      </c>
      <c r="F215" s="304">
        <f t="shared" si="52"/>
        <v>8.666580024591243E-2</v>
      </c>
      <c r="G215" s="304">
        <f t="shared" si="52"/>
        <v>8.405963943653233E-2</v>
      </c>
      <c r="H215" s="304">
        <f t="shared" si="52"/>
        <v>0.1042053757544535</v>
      </c>
      <c r="I215" s="304">
        <f t="shared" si="52"/>
        <v>9.2144553912996655E-2</v>
      </c>
      <c r="J215" s="304">
        <f t="shared" si="52"/>
        <v>8.2857837787125105E-2</v>
      </c>
      <c r="K215" s="304">
        <f t="shared" si="52"/>
        <v>0.10364084439081715</v>
      </c>
      <c r="L215" s="304">
        <f t="shared" si="52"/>
        <v>9.945609166635476E-2</v>
      </c>
      <c r="M215" s="304">
        <f t="shared" si="52"/>
        <v>8.855621996694088E-2</v>
      </c>
      <c r="N215" s="304">
        <f t="shared" si="52"/>
        <v>9.7057980524867776E-2</v>
      </c>
      <c r="O215" s="304">
        <f t="shared" si="52"/>
        <v>0.10235104030660677</v>
      </c>
      <c r="P215" s="304">
        <f t="shared" si="52"/>
        <v>0.10517681970445319</v>
      </c>
      <c r="Q215" s="304">
        <f t="shared" si="52"/>
        <v>9.6310699030987365E-2</v>
      </c>
      <c r="R215" s="304">
        <f t="shared" si="52"/>
        <v>0.1036224707315675</v>
      </c>
      <c r="S215" s="304">
        <f t="shared" si="52"/>
        <v>9.8273592002965288E-2</v>
      </c>
      <c r="T215" s="304">
        <f t="shared" si="52"/>
        <v>0.10043289496776212</v>
      </c>
      <c r="U215" s="304">
        <f t="shared" si="52"/>
        <v>0.1096300203817166</v>
      </c>
      <c r="V215" s="304">
        <f t="shared" si="52"/>
        <v>0.10630355753617469</v>
      </c>
      <c r="W215" s="304">
        <f t="shared" si="52"/>
        <v>8.876099645602506E-2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0.12877610632726103</v>
      </c>
      <c r="C216" s="303">
        <f t="shared" si="53"/>
        <v>0.13520115194862517</v>
      </c>
      <c r="D216" s="303">
        <f t="shared" si="53"/>
        <v>0.13270542757950002</v>
      </c>
      <c r="E216" s="303">
        <f t="shared" si="53"/>
        <v>0.13639212246689494</v>
      </c>
      <c r="F216" s="303">
        <f t="shared" si="53"/>
        <v>0.13114063010528421</v>
      </c>
      <c r="G216" s="303">
        <f t="shared" si="53"/>
        <v>0.13646753237046436</v>
      </c>
      <c r="H216" s="303">
        <f t="shared" si="53"/>
        <v>0.13102585385442914</v>
      </c>
      <c r="I216" s="303">
        <f t="shared" si="53"/>
        <v>0.1249909545964653</v>
      </c>
      <c r="J216" s="303">
        <f t="shared" si="53"/>
        <v>0.12458866789849633</v>
      </c>
      <c r="K216" s="303">
        <f t="shared" si="53"/>
        <v>0.13169688107098335</v>
      </c>
      <c r="L216" s="303">
        <f t="shared" si="53"/>
        <v>0.12592305571801884</v>
      </c>
      <c r="M216" s="303">
        <f t="shared" si="53"/>
        <v>0.1296177877145773</v>
      </c>
      <c r="N216" s="303">
        <f t="shared" si="53"/>
        <v>0.12815427204336494</v>
      </c>
      <c r="O216" s="303">
        <f t="shared" si="53"/>
        <v>0.12958158319316462</v>
      </c>
      <c r="P216" s="303">
        <f t="shared" si="53"/>
        <v>0.1289786653747306</v>
      </c>
      <c r="Q216" s="303">
        <f t="shared" si="53"/>
        <v>0.12891932301020556</v>
      </c>
      <c r="R216" s="303">
        <f t="shared" si="53"/>
        <v>0.12747280246003342</v>
      </c>
      <c r="S216" s="303">
        <f t="shared" si="53"/>
        <v>0.12082516222247756</v>
      </c>
      <c r="T216" s="303">
        <f t="shared" si="53"/>
        <v>0.12565546771455063</v>
      </c>
      <c r="U216" s="303">
        <f t="shared" si="53"/>
        <v>0.13206023858331428</v>
      </c>
      <c r="V216" s="303">
        <f t="shared" si="53"/>
        <v>0.13563289429368758</v>
      </c>
      <c r="W216" s="303">
        <f t="shared" si="53"/>
        <v>0.13171055852745728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6.5381305970851431E-3</v>
      </c>
      <c r="C217" s="304">
        <f t="shared" si="54"/>
        <v>7.0760931592288422E-3</v>
      </c>
      <c r="D217" s="304">
        <f t="shared" si="54"/>
        <v>5.3836410190806015E-3</v>
      </c>
      <c r="E217" s="304">
        <f t="shared" si="54"/>
        <v>6.4259203938349038E-3</v>
      </c>
      <c r="F217" s="304">
        <f t="shared" si="54"/>
        <v>7.4212411868813007E-3</v>
      </c>
      <c r="G217" s="304">
        <f t="shared" si="54"/>
        <v>7.0313973304753207E-3</v>
      </c>
      <c r="H217" s="304">
        <f t="shared" si="54"/>
        <v>7.30950621762772E-3</v>
      </c>
      <c r="I217" s="304">
        <f t="shared" si="54"/>
        <v>8.4008164194372976E-3</v>
      </c>
      <c r="J217" s="304">
        <f t="shared" si="54"/>
        <v>8.9739655999870396E-3</v>
      </c>
      <c r="K217" s="304">
        <f t="shared" si="54"/>
        <v>8.0569434137054592E-3</v>
      </c>
      <c r="L217" s="304">
        <f t="shared" si="54"/>
        <v>8.9255325353397915E-3</v>
      </c>
      <c r="M217" s="304">
        <f t="shared" si="54"/>
        <v>8.900002185932324E-3</v>
      </c>
      <c r="N217" s="304">
        <f t="shared" si="54"/>
        <v>8.6927262380418167E-3</v>
      </c>
      <c r="O217" s="304">
        <f t="shared" si="54"/>
        <v>8.7602370969264345E-3</v>
      </c>
      <c r="P217" s="304">
        <f t="shared" si="54"/>
        <v>8.4913414692211718E-3</v>
      </c>
      <c r="Q217" s="304">
        <f t="shared" si="54"/>
        <v>8.6952239663378519E-3</v>
      </c>
      <c r="R217" s="304">
        <f t="shared" si="54"/>
        <v>8.5025962795899981E-3</v>
      </c>
      <c r="S217" s="304">
        <f t="shared" si="54"/>
        <v>9.2006687217027604E-3</v>
      </c>
      <c r="T217" s="304">
        <f t="shared" si="54"/>
        <v>8.9215487567855765E-3</v>
      </c>
      <c r="U217" s="304">
        <f t="shared" si="54"/>
        <v>8.3184740685370955E-3</v>
      </c>
      <c r="V217" s="304">
        <f t="shared" si="54"/>
        <v>8.4625525550742608E-3</v>
      </c>
      <c r="W217" s="304">
        <f t="shared" si="54"/>
        <v>9.5421254673236106E-3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0.12084276589449255</v>
      </c>
      <c r="C218" s="304">
        <f t="shared" si="55"/>
        <v>0.12346526658346116</v>
      </c>
      <c r="D218" s="304">
        <f t="shared" si="55"/>
        <v>0.12543340946518741</v>
      </c>
      <c r="E218" s="304">
        <f t="shared" si="55"/>
        <v>0.12714641707341764</v>
      </c>
      <c r="F218" s="304">
        <f t="shared" si="55"/>
        <v>0.11911022865948467</v>
      </c>
      <c r="G218" s="304">
        <f t="shared" si="55"/>
        <v>0.12496557862245761</v>
      </c>
      <c r="H218" s="304">
        <f t="shared" si="55"/>
        <v>0.11817437750175128</v>
      </c>
      <c r="I218" s="304">
        <f t="shared" si="55"/>
        <v>0.11168960053973129</v>
      </c>
      <c r="J218" s="304">
        <f t="shared" si="55"/>
        <v>0.11120806147843192</v>
      </c>
      <c r="K218" s="304">
        <f t="shared" si="55"/>
        <v>0.11812799107844948</v>
      </c>
      <c r="L218" s="304">
        <f t="shared" si="55"/>
        <v>0.11170813493592929</v>
      </c>
      <c r="M218" s="304">
        <f t="shared" si="55"/>
        <v>0.11600808679404065</v>
      </c>
      <c r="N218" s="304">
        <f t="shared" si="55"/>
        <v>0.11429969666325418</v>
      </c>
      <c r="O218" s="304">
        <f t="shared" si="55"/>
        <v>0.11537799536155899</v>
      </c>
      <c r="P218" s="304">
        <f t="shared" si="55"/>
        <v>0.11489368932109863</v>
      </c>
      <c r="Q218" s="304">
        <f t="shared" si="55"/>
        <v>0.11510199268561946</v>
      </c>
      <c r="R218" s="304">
        <f t="shared" si="55"/>
        <v>0.1134592367706919</v>
      </c>
      <c r="S218" s="304">
        <f t="shared" si="55"/>
        <v>0.1063979943110604</v>
      </c>
      <c r="T218" s="304">
        <f t="shared" si="55"/>
        <v>0.11139258123446456</v>
      </c>
      <c r="U218" s="304">
        <f t="shared" si="55"/>
        <v>0.11791129469053259</v>
      </c>
      <c r="V218" s="304">
        <f t="shared" si="55"/>
        <v>0.12151678368702799</v>
      </c>
      <c r="W218" s="304">
        <f t="shared" si="55"/>
        <v>0.11744784366678311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1.3952098356833367E-3</v>
      </c>
      <c r="C219" s="305">
        <f t="shared" si="56"/>
        <v>4.6597922059351529E-3</v>
      </c>
      <c r="D219" s="305">
        <f t="shared" si="56"/>
        <v>1.8883770952319876E-3</v>
      </c>
      <c r="E219" s="305">
        <f t="shared" si="56"/>
        <v>2.8197849996423876E-3</v>
      </c>
      <c r="F219" s="305">
        <f t="shared" si="56"/>
        <v>4.6091602589182351E-3</v>
      </c>
      <c r="G219" s="305">
        <f t="shared" si="56"/>
        <v>4.4705564175314301E-3</v>
      </c>
      <c r="H219" s="305">
        <f t="shared" si="56"/>
        <v>5.5419701350501553E-3</v>
      </c>
      <c r="I219" s="305">
        <f t="shared" si="56"/>
        <v>4.9005376372967145E-3</v>
      </c>
      <c r="J219" s="305">
        <f t="shared" si="56"/>
        <v>4.4066408200773869E-3</v>
      </c>
      <c r="K219" s="305">
        <f t="shared" si="56"/>
        <v>5.511946578828409E-3</v>
      </c>
      <c r="L219" s="305">
        <f t="shared" si="56"/>
        <v>5.2893882467497568E-3</v>
      </c>
      <c r="M219" s="305">
        <f t="shared" si="56"/>
        <v>4.7096987346043288E-3</v>
      </c>
      <c r="N219" s="305">
        <f t="shared" si="56"/>
        <v>5.1618491420689326E-3</v>
      </c>
      <c r="O219" s="305">
        <f t="shared" si="56"/>
        <v>5.4433507346792259E-3</v>
      </c>
      <c r="P219" s="305">
        <f t="shared" si="56"/>
        <v>5.5936345844108037E-3</v>
      </c>
      <c r="Q219" s="305">
        <f t="shared" si="56"/>
        <v>5.1221063582482613E-3</v>
      </c>
      <c r="R219" s="305">
        <f t="shared" si="56"/>
        <v>5.5109694097515167E-3</v>
      </c>
      <c r="S219" s="305">
        <f t="shared" si="56"/>
        <v>5.2264991897144134E-3</v>
      </c>
      <c r="T219" s="305">
        <f t="shared" si="56"/>
        <v>5.341337723300507E-3</v>
      </c>
      <c r="U219" s="305">
        <f t="shared" si="56"/>
        <v>5.8304698242446149E-3</v>
      </c>
      <c r="V219" s="305">
        <f t="shared" si="56"/>
        <v>5.6535580515853319E-3</v>
      </c>
      <c r="W219" s="305">
        <f t="shared" si="56"/>
        <v>4.7205893933505655E-3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1279.2410365741569</v>
      </c>
      <c r="C233" s="274">
        <f t="shared" si="58"/>
        <v>1464.6390214988833</v>
      </c>
      <c r="D233" s="274">
        <f t="shared" si="58"/>
        <v>1581.4315016828732</v>
      </c>
      <c r="E233" s="274">
        <f t="shared" si="58"/>
        <v>1555.0093790025578</v>
      </c>
      <c r="F233" s="274">
        <f t="shared" si="58"/>
        <v>1449.1690119164427</v>
      </c>
      <c r="G233" s="274">
        <f t="shared" si="58"/>
        <v>1452.9863509628262</v>
      </c>
      <c r="H233" s="274">
        <f t="shared" si="58"/>
        <v>1439.3259133444028</v>
      </c>
      <c r="I233" s="274">
        <f t="shared" si="58"/>
        <v>1271.9895383151247</v>
      </c>
      <c r="J233" s="274">
        <f t="shared" si="58"/>
        <v>1504.4813076504688</v>
      </c>
      <c r="K233" s="274">
        <f t="shared" si="58"/>
        <v>1449.2993132410181</v>
      </c>
      <c r="L233" s="274">
        <f t="shared" si="58"/>
        <v>1459.3300929226248</v>
      </c>
      <c r="M233" s="274">
        <f t="shared" si="58"/>
        <v>1483.8932909908051</v>
      </c>
      <c r="N233" s="274">
        <f t="shared" si="58"/>
        <v>1497.1434118998318</v>
      </c>
      <c r="O233" s="274">
        <f t="shared" si="58"/>
        <v>1479.4542704733808</v>
      </c>
      <c r="P233" s="274">
        <f t="shared" si="58"/>
        <v>1451.7101999374859</v>
      </c>
      <c r="Q233" s="274">
        <f t="shared" si="58"/>
        <v>1456.6916299482918</v>
      </c>
      <c r="R233" s="274">
        <f t="shared" si="58"/>
        <v>1433.931785163878</v>
      </c>
      <c r="S233" s="274">
        <f t="shared" si="58"/>
        <v>1448.363282189694</v>
      </c>
      <c r="T233" s="274">
        <f t="shared" si="58"/>
        <v>1409.4190773589069</v>
      </c>
      <c r="U233" s="274">
        <f t="shared" si="58"/>
        <v>1426.9625662230078</v>
      </c>
      <c r="V233" s="274">
        <f t="shared" si="58"/>
        <v>1461.8690834113772</v>
      </c>
      <c r="W233" s="274">
        <f t="shared" si="58"/>
        <v>1496.6809136019826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1.5033857110119964</v>
      </c>
      <c r="C234" s="275">
        <f>IF(C$35=0,0,C$35/NFM!C$13*1000)</f>
        <v>1.7212685598401591</v>
      </c>
      <c r="D234" s="275">
        <f>IF(D$35=0,0,D$35/NFM!D$13*1000)</f>
        <v>1.8585250586872168</v>
      </c>
      <c r="E234" s="275">
        <f>IF(E$35=0,0,E$35/NFM!E$13*1000)</f>
        <v>1.8274733330490314</v>
      </c>
      <c r="F234" s="275">
        <f>IF(F$35=0,0,F$35/NFM!F$13*1000)</f>
        <v>1.7030879428256245</v>
      </c>
      <c r="G234" s="275">
        <f>IF(G$35=0,0,G$35/NFM!G$13*1000)</f>
        <v>1.707574144261029</v>
      </c>
      <c r="H234" s="275">
        <f>IF(H$35=0,0,H$35/NFM!H$13*1000)</f>
        <v>1.6915201668367135</v>
      </c>
      <c r="I234" s="275">
        <f>IF(I$35=0,0,I$35/NFM!I$13*1000)</f>
        <v>1.4948636275626679</v>
      </c>
      <c r="J234" s="275">
        <f>IF(J$35=0,0,J$35/NFM!J$13*1000)</f>
        <v>1.7680918886585024</v>
      </c>
      <c r="K234" s="275">
        <f>IF(K$35=0,0,K$35/NFM!K$13*1000)</f>
        <v>1.7032410751457077</v>
      </c>
      <c r="L234" s="275">
        <f>IF(L$35=0,0,L$35/NFM!L$13*1000)</f>
        <v>1.7150294171482747</v>
      </c>
      <c r="M234" s="275">
        <f>IF(M$35=0,0,M$35/NFM!M$13*1000)</f>
        <v>1.7438965031285631</v>
      </c>
      <c r="N234" s="275">
        <f>IF(N$35=0,0,N$35/NFM!N$13*1000)</f>
        <v>1.759468269413935</v>
      </c>
      <c r="O234" s="275">
        <f>IF(O$35=0,0,O$35/NFM!O$13*1000)</f>
        <v>1.7386796911077331</v>
      </c>
      <c r="P234" s="275">
        <f>IF(P$35=0,0,P$35/NFM!P$13*1000)</f>
        <v>1.7060743899829058</v>
      </c>
      <c r="Q234" s="275">
        <f>IF(Q$35=0,0,Q$35/NFM!Q$13*1000)</f>
        <v>1.7119286508177873</v>
      </c>
      <c r="R234" s="275">
        <f>IF(R$35=0,0,R$35/NFM!R$13*1000)</f>
        <v>1.6851808961294845</v>
      </c>
      <c r="S234" s="275">
        <f>IF(S$35=0,0,S$35/NFM!S$13*1000)</f>
        <v>1.7021410356161879</v>
      </c>
      <c r="T234" s="275">
        <f>IF(T$35=0,0,T$35/NFM!T$13*1000)</f>
        <v>1.6563731471606247</v>
      </c>
      <c r="U234" s="275">
        <f>IF(U$35=0,0,U$35/NFM!U$13*1000)</f>
        <v>1.6769905521109127</v>
      </c>
      <c r="V234" s="275">
        <f>IF(V$35=0,0,V$35/NFM!V$13*1000)</f>
        <v>1.7180132817323652</v>
      </c>
      <c r="W234" s="275">
        <f>IF(W$35=0,0,W$35/NFM!W$13*1000)</f>
        <v>1.7589247335896068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0.69866275045685589</v>
      </c>
      <c r="C235" s="276">
        <f>IF(C$36=0,0,C$36/NFM!C$13*1000)</f>
        <v>0.79991862200374519</v>
      </c>
      <c r="D235" s="276">
        <f>IF(D$36=0,0,D$36/NFM!D$13*1000)</f>
        <v>0.86370531513255744</v>
      </c>
      <c r="E235" s="276">
        <f>IF(E$36=0,0,E$36/NFM!E$13*1000)</f>
        <v>0.84927476422210479</v>
      </c>
      <c r="F235" s="276">
        <f>IF(F$36=0,0,F$36/NFM!F$13*1000)</f>
        <v>0.79146961268076388</v>
      </c>
      <c r="G235" s="276">
        <f>IF(G$36=0,0,G$36/NFM!G$13*1000)</f>
        <v>0.79355446809145813</v>
      </c>
      <c r="H235" s="276">
        <f>IF(H$36=0,0,H$36/NFM!H$13*1000)</f>
        <v>0.78609376393490771</v>
      </c>
      <c r="I235" s="276">
        <f>IF(I$36=0,0,I$36/NFM!I$13*1000)</f>
        <v>0.69470231487554224</v>
      </c>
      <c r="J235" s="276">
        <f>IF(J$36=0,0,J$36/NFM!J$13*1000)</f>
        <v>0.82167865035718024</v>
      </c>
      <c r="K235" s="276">
        <f>IF(K$36=0,0,K$36/NFM!K$13*1000)</f>
        <v>0.79154077728419814</v>
      </c>
      <c r="L235" s="276">
        <f>IF(L$36=0,0,L$36/NFM!L$13*1000)</f>
        <v>0.79701912883863435</v>
      </c>
      <c r="M235" s="276">
        <f>IF(M$36=0,0,M$36/NFM!M$13*1000)</f>
        <v>0.81043442043076086</v>
      </c>
      <c r="N235" s="276">
        <f>IF(N$36=0,0,N$36/NFM!N$13*1000)</f>
        <v>0.81767102843010542</v>
      </c>
      <c r="O235" s="276">
        <f>IF(O$36=0,0,O$36/NFM!O$13*1000)</f>
        <v>0.80801003112840664</v>
      </c>
      <c r="P235" s="276">
        <f>IF(P$36=0,0,P$36/NFM!P$13*1000)</f>
        <v>0.79285749296306074</v>
      </c>
      <c r="Q235" s="276">
        <f>IF(Q$36=0,0,Q$36/NFM!Q$13*1000)</f>
        <v>0.79557812143972495</v>
      </c>
      <c r="R235" s="276">
        <f>IF(R$36=0,0,R$36/NFM!R$13*1000)</f>
        <v>0.78314773865625742</v>
      </c>
      <c r="S235" s="276">
        <f>IF(S$36=0,0,S$36/NFM!S$13*1000)</f>
        <v>0.79102956007781144</v>
      </c>
      <c r="T235" s="276">
        <f>IF(T$36=0,0,T$36/NFM!T$13*1000)</f>
        <v>0.76976002252883369</v>
      </c>
      <c r="U235" s="276">
        <f>IF(U$36=0,0,U$36/NFM!U$13*1000)</f>
        <v>0.77934147108480945</v>
      </c>
      <c r="V235" s="276">
        <f>IF(V$36=0,0,V$36/NFM!V$13*1000)</f>
        <v>0.79840580893146862</v>
      </c>
      <c r="W235" s="276">
        <f>IF(W$36=0,0,W$36/NFM!W$13*1000)</f>
        <v>0.81741843308400364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20.488284367694028</v>
      </c>
      <c r="C236" s="276">
        <f>IF(C$37=0,0,C$37/NFM!C$13*1000)</f>
        <v>23.457612686392586</v>
      </c>
      <c r="D236" s="276">
        <f>IF(D$37=0,0,D$37/NFM!D$13*1000)</f>
        <v>25.328157390319312</v>
      </c>
      <c r="E236" s="276">
        <f>IF(E$37=0,0,E$37/NFM!E$13*1000)</f>
        <v>24.904981501176049</v>
      </c>
      <c r="F236" s="276">
        <f>IF(F$37=0,0,F$37/NFM!F$13*1000)</f>
        <v>23.209845497543107</v>
      </c>
      <c r="G236" s="276">
        <f>IF(G$37=0,0,G$37/NFM!G$13*1000)</f>
        <v>23.270983880105927</v>
      </c>
      <c r="H236" s="276">
        <f>IF(H$37=0,0,H$37/NFM!H$13*1000)</f>
        <v>23.052198739145325</v>
      </c>
      <c r="I236" s="276">
        <f>IF(I$37=0,0,I$37/NFM!I$13*1000)</f>
        <v>20.372144598747095</v>
      </c>
      <c r="J236" s="276">
        <f>IF(J$37=0,0,J$37/NFM!J$13*1000)</f>
        <v>24.095725493269338</v>
      </c>
      <c r="K236" s="276">
        <f>IF(K$37=0,0,K$37/NFM!K$13*1000)</f>
        <v>23.211932399458423</v>
      </c>
      <c r="L236" s="276">
        <f>IF(L$37=0,0,L$37/NFM!L$13*1000)</f>
        <v>23.372585052601995</v>
      </c>
      <c r="M236" s="276">
        <f>IF(M$37=0,0,M$37/NFM!M$13*1000)</f>
        <v>23.765988463382516</v>
      </c>
      <c r="N236" s="276">
        <f>IF(N$37=0,0,N$37/NFM!N$13*1000)</f>
        <v>23.978201984786285</v>
      </c>
      <c r="O236" s="276">
        <f>IF(O$37=0,0,O$37/NFM!O$13*1000)</f>
        <v>23.694893249830422</v>
      </c>
      <c r="P236" s="276">
        <f>IF(P$37=0,0,P$37/NFM!P$13*1000)</f>
        <v>23.250545085253219</v>
      </c>
      <c r="Q236" s="276">
        <f>IF(Q$37=0,0,Q$37/NFM!Q$13*1000)</f>
        <v>23.330327512257249</v>
      </c>
      <c r="R236" s="276">
        <f>IF(R$37=0,0,R$37/NFM!R$13*1000)</f>
        <v>22.965806551177756</v>
      </c>
      <c r="S236" s="276">
        <f>IF(S$37=0,0,S$37/NFM!S$13*1000)</f>
        <v>23.196940955458754</v>
      </c>
      <c r="T236" s="276">
        <f>IF(T$37=0,0,T$37/NFM!T$13*1000)</f>
        <v>22.573211790868495</v>
      </c>
      <c r="U236" s="276">
        <f>IF(U$37=0,0,U$37/NFM!U$13*1000)</f>
        <v>22.85418775894593</v>
      </c>
      <c r="V236" s="276">
        <f>IF(V$37=0,0,V$37/NFM!V$13*1000)</f>
        <v>23.413249444757472</v>
      </c>
      <c r="W236" s="276">
        <f>IF(W$37=0,0,W$37/NFM!W$13*1000)</f>
        <v>23.970794626547288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0.50112857033733205</v>
      </c>
      <c r="C237" s="276">
        <f>IF(C$38=0,0,C$38/NFM!C$13*1000)</f>
        <v>0.57375618661338634</v>
      </c>
      <c r="D237" s="276">
        <f>IF(D$38=0,0,D$38/NFM!D$13*1000)</f>
        <v>0.61950835289573891</v>
      </c>
      <c r="E237" s="276">
        <f>IF(E$38=0,0,E$38/NFM!E$13*1000)</f>
        <v>0.60915777768301005</v>
      </c>
      <c r="F237" s="276">
        <f>IF(F$38=0,0,F$38/NFM!F$13*1000)</f>
        <v>0.56769598094187479</v>
      </c>
      <c r="G237" s="276">
        <f>IF(G$38=0,0,G$38/NFM!G$13*1000)</f>
        <v>0.56919138142034309</v>
      </c>
      <c r="H237" s="276">
        <f>IF(H$38=0,0,H$38/NFM!H$13*1000)</f>
        <v>0.56384005561223782</v>
      </c>
      <c r="I237" s="276">
        <f>IF(I$38=0,0,I$38/NFM!I$13*1000)</f>
        <v>0.49828787585422263</v>
      </c>
      <c r="J237" s="276">
        <f>IF(J$38=0,0,J$38/NFM!J$13*1000)</f>
        <v>0.58936396288616744</v>
      </c>
      <c r="K237" s="276">
        <f>IF(K$38=0,0,K$38/NFM!K$13*1000)</f>
        <v>0.56774702504856933</v>
      </c>
      <c r="L237" s="276">
        <f>IF(L$38=0,0,L$38/NFM!L$13*1000)</f>
        <v>0.57167647238275821</v>
      </c>
      <c r="M237" s="276">
        <f>IF(M$38=0,0,M$38/NFM!M$13*1000)</f>
        <v>0.58129883437618768</v>
      </c>
      <c r="N237" s="276">
        <f>IF(N$38=0,0,N$38/NFM!N$13*1000)</f>
        <v>0.58648942313797814</v>
      </c>
      <c r="O237" s="276">
        <f>IF(O$38=0,0,O$38/NFM!O$13*1000)</f>
        <v>0.57955989703591093</v>
      </c>
      <c r="P237" s="276">
        <f>IF(P$38=0,0,P$38/NFM!P$13*1000)</f>
        <v>0.56869146332763498</v>
      </c>
      <c r="Q237" s="276">
        <f>IF(Q$38=0,0,Q$38/NFM!Q$13*1000)</f>
        <v>0.57064288360592885</v>
      </c>
      <c r="R237" s="276">
        <f>IF(R$38=0,0,R$38/NFM!R$13*1000)</f>
        <v>0.5617269653764948</v>
      </c>
      <c r="S237" s="276">
        <f>IF(S$38=0,0,S$38/NFM!S$13*1000)</f>
        <v>0.56738034520539582</v>
      </c>
      <c r="T237" s="276">
        <f>IF(T$38=0,0,T$38/NFM!T$13*1000)</f>
        <v>0.55212438238687489</v>
      </c>
      <c r="U237" s="276">
        <f>IF(U$38=0,0,U$38/NFM!U$13*1000)</f>
        <v>0.55899685070363747</v>
      </c>
      <c r="V237" s="276">
        <f>IF(V$38=0,0,V$38/NFM!V$13*1000)</f>
        <v>0.5726710939107883</v>
      </c>
      <c r="W237" s="276">
        <f>IF(W$38=0,0,W$38/NFM!W$13*1000)</f>
        <v>0.58630824452986907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4.5350334516910706</v>
      </c>
      <c r="C238" s="277">
        <f>IF(C$39=0,0,C$39/NFM!C$13*1000)</f>
        <v>3.9567603913065246</v>
      </c>
      <c r="D238" s="277">
        <f>IF(D$39=0,0,D$39/NFM!D$13*1000)</f>
        <v>4.8805003911691074</v>
      </c>
      <c r="E238" s="277">
        <f>IF(E$39=0,0,E$39/NFM!E$13*1000)</f>
        <v>4.5862489116972984</v>
      </c>
      <c r="F238" s="277">
        <f>IF(F$39=0,0,F$39/NFM!F$13*1000)</f>
        <v>3.964002945556039</v>
      </c>
      <c r="G238" s="277">
        <f>IF(G$39=0,0,G$39/NFM!G$13*1000)</f>
        <v>3.9553395916252163</v>
      </c>
      <c r="H238" s="277">
        <f>IF(H$39=0,0,H$39/NFM!H$13*1000)</f>
        <v>3.7767573941200827</v>
      </c>
      <c r="I238" s="277">
        <f>IF(I$39=0,0,I$39/NFM!I$13*1000)</f>
        <v>3.5315029047067918</v>
      </c>
      <c r="J238" s="277">
        <f>IF(J$39=0,0,J$39/NFM!J$13*1000)</f>
        <v>4.3556428055414855</v>
      </c>
      <c r="K238" s="277">
        <f>IF(K$39=0,0,K$39/NFM!K$13*1000)</f>
        <v>3.9029485067717458</v>
      </c>
      <c r="L238" s="277">
        <f>IF(L$39=0,0,L$39/NFM!L$13*1000)</f>
        <v>4.0571583271806881</v>
      </c>
      <c r="M238" s="277">
        <f>IF(M$39=0,0,M$39/NFM!M$13*1000)</f>
        <v>4.2397601548388169</v>
      </c>
      <c r="N238" s="277">
        <f>IF(N$39=0,0,N$39/NFM!N$13*1000)</f>
        <v>4.1605309565421038</v>
      </c>
      <c r="O238" s="277">
        <f>IF(O$39=0,0,O$39/NFM!O$13*1000)</f>
        <v>4.0804691964157191</v>
      </c>
      <c r="P238" s="277">
        <f>IF(P$39=0,0,P$39/NFM!P$13*1000)</f>
        <v>3.9457013274258168</v>
      </c>
      <c r="Q238" s="277">
        <f>IF(Q$39=0,0,Q$39/NFM!Q$13*1000)</f>
        <v>4.0575778157027367</v>
      </c>
      <c r="R238" s="277">
        <f>IF(R$39=0,0,R$39/NFM!R$13*1000)</f>
        <v>3.9054726648890781</v>
      </c>
      <c r="S238" s="277">
        <f>IF(S$39=0,0,S$39/NFM!S$13*1000)</f>
        <v>4.0209356647840488</v>
      </c>
      <c r="T238" s="277">
        <f>IF(T$39=0,0,T$39/NFM!T$13*1000)</f>
        <v>3.9090104662983776</v>
      </c>
      <c r="U238" s="277">
        <f>IF(U$39=0,0,U$39/NFM!U$13*1000)</f>
        <v>4.0201319084619174</v>
      </c>
      <c r="V238" s="277">
        <f>IF(V$39=0,0,V$39/NFM!V$13*1000)</f>
        <v>4.2078155310895662</v>
      </c>
      <c r="W238" s="277">
        <f>IF(W$39=0,0,W$39/NFM!W$13*1000)</f>
        <v>4.6799232035599569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927.36651163979082</v>
      </c>
      <c r="C239" s="278">
        <f>IF(C$45=0,0,C$45/NFM!C$13*1000)</f>
        <v>1167.8783990072341</v>
      </c>
      <c r="D239" s="278">
        <f>IF(D$45=0,0,D$45/NFM!D$13*1000)</f>
        <v>1187.3168802333782</v>
      </c>
      <c r="E239" s="278">
        <f>IF(E$45=0,0,E$45/NFM!E$13*1000)</f>
        <v>1199.4247210857313</v>
      </c>
      <c r="F239" s="278">
        <f>IF(F$45=0,0,F$45/NFM!F$13*1000)</f>
        <v>1154.8672287133786</v>
      </c>
      <c r="G239" s="278">
        <f>IF(G$45=0,0,G$45/NFM!G$13*1000)</f>
        <v>1155.2138376718603</v>
      </c>
      <c r="H239" s="278">
        <f>IF(H$45=0,0,H$45/NFM!H$13*1000)</f>
        <v>1160.1625997155527</v>
      </c>
      <c r="I239" s="278">
        <f>IF(I$45=0,0,I$45/NFM!I$13*1000)</f>
        <v>1015.7694873517215</v>
      </c>
      <c r="J239" s="278">
        <f>IF(J$45=0,0,J$45/NFM!J$13*1000)</f>
        <v>1190.5128352060806</v>
      </c>
      <c r="K239" s="278">
        <f>IF(K$45=0,0,K$45/NFM!K$13*1000)</f>
        <v>1163.7632161855611</v>
      </c>
      <c r="L239" s="278">
        <f>IF(L$45=0,0,L$45/NFM!L$13*1000)</f>
        <v>1167.2771709950355</v>
      </c>
      <c r="M239" s="278">
        <f>IF(M$45=0,0,M$45/NFM!M$13*1000)</f>
        <v>1176.8457711445892</v>
      </c>
      <c r="N239" s="278">
        <f>IF(N$45=0,0,N$45/NFM!N$13*1000)</f>
        <v>1195.9526689738755</v>
      </c>
      <c r="O239" s="278">
        <f>IF(O$45=0,0,O$45/NFM!O$13*1000)</f>
        <v>1184.3063575110523</v>
      </c>
      <c r="P239" s="278">
        <f>IF(P$45=0,0,P$45/NFM!P$13*1000)</f>
        <v>1165.6270347338827</v>
      </c>
      <c r="Q239" s="278">
        <f>IF(Q$45=0,0,Q$45/NFM!Q$13*1000)</f>
        <v>1162.7055621361499</v>
      </c>
      <c r="R239" s="278">
        <f>IF(R$45=0,0,R$45/NFM!R$13*1000)</f>
        <v>1151.0871677556347</v>
      </c>
      <c r="S239" s="278">
        <f>IF(S$45=0,0,S$45/NFM!S$13*1000)</f>
        <v>1159.0793644764381</v>
      </c>
      <c r="T239" s="278">
        <f>IF(T$45=0,0,T$45/NFM!T$13*1000)</f>
        <v>1128.1392302119309</v>
      </c>
      <c r="U239" s="278">
        <f>IF(U$45=0,0,U$45/NFM!U$13*1000)</f>
        <v>1149.4028869353563</v>
      </c>
      <c r="V239" s="278">
        <f>IF(V$45=0,0,V$45/NFM!V$13*1000)</f>
        <v>1174.7723644224723</v>
      </c>
      <c r="W239" s="278">
        <f>IF(W$45=0,0,W$45/NFM!W$13*1000)</f>
        <v>1186.2763511770086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243.07025645576422</v>
      </c>
      <c r="C240" s="278">
        <f>IF(C$46=0,0,C$46/NFM!C$13*1000)</f>
        <v>212.07578142345386</v>
      </c>
      <c r="D240" s="278">
        <f>IF(D$46=0,0,D$46/NFM!D$13*1000)</f>
        <v>261.58671029682728</v>
      </c>
      <c r="E240" s="278">
        <f>IF(E$46=0,0,E$46/NFM!E$13*1000)</f>
        <v>245.81531999957815</v>
      </c>
      <c r="F240" s="278">
        <f>IF(F$46=0,0,F$46/NFM!F$13*1000)</f>
        <v>212.46397029517382</v>
      </c>
      <c r="G240" s="278">
        <f>IF(G$46=0,0,G$46/NFM!G$13*1000)</f>
        <v>211.99962892169472</v>
      </c>
      <c r="H240" s="278">
        <f>IF(H$46=0,0,H$46/NFM!H$13*1000)</f>
        <v>202.42791991261996</v>
      </c>
      <c r="I240" s="278">
        <f>IF(I$46=0,0,I$46/NFM!I$13*1000)</f>
        <v>189.28268685675638</v>
      </c>
      <c r="J240" s="278">
        <f>IF(J$46=0,0,J$46/NFM!J$13*1000)</f>
        <v>233.45521594286896</v>
      </c>
      <c r="K240" s="278">
        <f>IF(K$46=0,0,K$46/NFM!K$13*1000)</f>
        <v>209.19155383978313</v>
      </c>
      <c r="L240" s="278">
        <f>IF(L$46=0,0,L$46/NFM!L$13*1000)</f>
        <v>217.45694393978815</v>
      </c>
      <c r="M240" s="278">
        <f>IF(M$46=0,0,M$46/NFM!M$13*1000)</f>
        <v>227.24409844503268</v>
      </c>
      <c r="N240" s="278">
        <f>IF(N$46=0,0,N$46/NFM!N$13*1000)</f>
        <v>222.99754508353865</v>
      </c>
      <c r="O240" s="278">
        <f>IF(O$46=0,0,O$46/NFM!O$13*1000)</f>
        <v>218.70636779156891</v>
      </c>
      <c r="P240" s="278">
        <f>IF(P$46=0,0,P$46/NFM!P$13*1000)</f>
        <v>211.48303397797645</v>
      </c>
      <c r="Q240" s="278">
        <f>IF(Q$46=0,0,Q$46/NFM!Q$13*1000)</f>
        <v>217.47942782744209</v>
      </c>
      <c r="R240" s="278">
        <f>IF(R$46=0,0,R$46/NFM!R$13*1000)</f>
        <v>209.32684452009471</v>
      </c>
      <c r="S240" s="278">
        <f>IF(S$46=0,0,S$46/NFM!S$13*1000)</f>
        <v>217.0845424579924</v>
      </c>
      <c r="T240" s="278">
        <f>IF(T$46=0,0,T$46/NFM!T$13*1000)</f>
        <v>209.51646479633035</v>
      </c>
      <c r="U240" s="278">
        <f>IF(U$46=0,0,U$46/NFM!U$13*1000)</f>
        <v>204.00499628691051</v>
      </c>
      <c r="V240" s="278">
        <f>IF(V$46=0,0,V$46/NFM!V$13*1000)</f>
        <v>210.32718028815381</v>
      </c>
      <c r="W240" s="278">
        <f>IF(W$46=0,0,W$46/NFM!W$13*1000)</f>
        <v>230.56956505941349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81.077773627410593</v>
      </c>
      <c r="C241" s="279">
        <f>IF(C$53=0,0,C$53/NFM!C$13*1000)</f>
        <v>54.175524622039006</v>
      </c>
      <c r="D241" s="279">
        <f>IF(D$53=0,0,D$53/NFM!D$13*1000)</f>
        <v>98.977514644463866</v>
      </c>
      <c r="E241" s="279">
        <f>IF(E$53=0,0,E$53/NFM!E$13*1000)</f>
        <v>76.992201629420762</v>
      </c>
      <c r="F241" s="279">
        <f>IF(F$53=0,0,F$53/NFM!F$13*1000)</f>
        <v>51.601710928342868</v>
      </c>
      <c r="G241" s="279">
        <f>IF(G$53=0,0,G$53/NFM!G$13*1000)</f>
        <v>55.476240903767184</v>
      </c>
      <c r="H241" s="279">
        <f>IF(H$53=0,0,H$53/NFM!H$13*1000)</f>
        <v>46.864983596581013</v>
      </c>
      <c r="I241" s="279">
        <f>IF(I$53=0,0,I$53/NFM!I$13*1000)</f>
        <v>40.345862784900646</v>
      </c>
      <c r="J241" s="279">
        <f>IF(J$53=0,0,J$53/NFM!J$13*1000)</f>
        <v>48.882753700806383</v>
      </c>
      <c r="K241" s="279">
        <f>IF(K$53=0,0,K$53/NFM!K$13*1000)</f>
        <v>46.167133431965027</v>
      </c>
      <c r="L241" s="279">
        <f>IF(L$53=0,0,L$53/NFM!L$13*1000)</f>
        <v>44.082509589648922</v>
      </c>
      <c r="M241" s="279">
        <f>IF(M$53=0,0,M$53/NFM!M$13*1000)</f>
        <v>48.662043025026385</v>
      </c>
      <c r="N241" s="279">
        <f>IF(N$53=0,0,N$53/NFM!N$13*1000)</f>
        <v>46.890836180107378</v>
      </c>
      <c r="O241" s="279">
        <f>IF(O$53=0,0,O$53/NFM!O$13*1000)</f>
        <v>45.539933105241346</v>
      </c>
      <c r="P241" s="279">
        <f>IF(P$53=0,0,P$53/NFM!P$13*1000)</f>
        <v>44.336261466673889</v>
      </c>
      <c r="Q241" s="279">
        <f>IF(Q$53=0,0,Q$53/NFM!Q$13*1000)</f>
        <v>46.04058500087659</v>
      </c>
      <c r="R241" s="279">
        <f>IF(R$53=0,0,R$53/NFM!R$13*1000)</f>
        <v>43.616438071919404</v>
      </c>
      <c r="S241" s="279">
        <f>IF(S$53=0,0,S$53/NFM!S$13*1000)</f>
        <v>41.920947694121175</v>
      </c>
      <c r="T241" s="279">
        <f>IF(T$53=0,0,T$53/NFM!T$13*1000)</f>
        <v>42.30290254140224</v>
      </c>
      <c r="U241" s="279">
        <f>IF(U$53=0,0,U$53/NFM!U$13*1000)</f>
        <v>43.665034459433777</v>
      </c>
      <c r="V241" s="279">
        <f>IF(V$53=0,0,V$53/NFM!V$13*1000)</f>
        <v>46.059383540329428</v>
      </c>
      <c r="W241" s="279">
        <f>IF(W$53=0,0,W$53/NFM!W$13*1000)</f>
        <v>48.021628124249929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372.59447667208553</v>
      </c>
      <c r="C253" s="274">
        <f t="shared" si="60"/>
        <v>368.97015720038689</v>
      </c>
      <c r="D253" s="274">
        <f t="shared" si="60"/>
        <v>365.7674186622333</v>
      </c>
      <c r="E253" s="274">
        <f t="shared" si="60"/>
        <v>359.65627720711893</v>
      </c>
      <c r="F253" s="274">
        <f t="shared" si="60"/>
        <v>317.1809998801387</v>
      </c>
      <c r="G253" s="274">
        <f t="shared" si="60"/>
        <v>318.01650450772638</v>
      </c>
      <c r="H253" s="274">
        <f t="shared" si="60"/>
        <v>328.36553160215499</v>
      </c>
      <c r="I253" s="274">
        <f t="shared" si="60"/>
        <v>281.33675902130761</v>
      </c>
      <c r="J253" s="274">
        <f t="shared" si="60"/>
        <v>332.75894364915786</v>
      </c>
      <c r="K253" s="274">
        <f t="shared" si="60"/>
        <v>320.5538719910603</v>
      </c>
      <c r="L253" s="274">
        <f t="shared" si="60"/>
        <v>337.76070779581994</v>
      </c>
      <c r="M253" s="274">
        <f t="shared" si="60"/>
        <v>343.44583908000982</v>
      </c>
      <c r="N253" s="274">
        <f t="shared" si="60"/>
        <v>346.5125682856347</v>
      </c>
      <c r="O253" s="274">
        <f t="shared" si="60"/>
        <v>342.4184315598373</v>
      </c>
      <c r="P253" s="274">
        <f t="shared" si="60"/>
        <v>353.22928814468486</v>
      </c>
      <c r="Q253" s="274">
        <f t="shared" si="60"/>
        <v>372.24857867806213</v>
      </c>
      <c r="R253" s="274">
        <f t="shared" si="60"/>
        <v>366.4324404524084</v>
      </c>
      <c r="S253" s="274">
        <f t="shared" si="60"/>
        <v>370.12032067744093</v>
      </c>
      <c r="T253" s="274">
        <f t="shared" si="60"/>
        <v>360.16836887243016</v>
      </c>
      <c r="U253" s="274">
        <f t="shared" si="60"/>
        <v>383.61454174183586</v>
      </c>
      <c r="V253" s="274">
        <f t="shared" si="60"/>
        <v>389.27466512592878</v>
      </c>
      <c r="W253" s="274">
        <f t="shared" si="60"/>
        <v>362.57818496487016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0.62588788091513103</v>
      </c>
      <c r="C254" s="275">
        <f>IF(C$116=0,0,C$116/NFM!C$15*1000)</f>
        <v>0.61979971329097716</v>
      </c>
      <c r="D254" s="275">
        <f>IF(D$116=0,0,D$116/NFM!D$15*1000)</f>
        <v>0.61441972147734436</v>
      </c>
      <c r="E254" s="275">
        <f>IF(E$116=0,0,E$116/NFM!E$15*1000)</f>
        <v>0.60415416571799241</v>
      </c>
      <c r="F254" s="275">
        <f>IF(F$116=0,0,F$116/NFM!F$15*1000)</f>
        <v>0.53280377545907176</v>
      </c>
      <c r="G254" s="275">
        <f>IF(G$116=0,0,G$116/NFM!G$15*1000)</f>
        <v>0.53420726438731825</v>
      </c>
      <c r="H254" s="275">
        <f>IF(H$116=0,0,H$116/NFM!H$15*1000)</f>
        <v>0.55159166228867318</v>
      </c>
      <c r="I254" s="275">
        <f>IF(I$116=0,0,I$116/NFM!I$15*1000)</f>
        <v>0.47259226573779883</v>
      </c>
      <c r="J254" s="275">
        <f>IF(J$116=0,0,J$116/NFM!J$15*1000)</f>
        <v>0.55897175922348397</v>
      </c>
      <c r="K254" s="275">
        <f>IF(K$116=0,0,K$116/NFM!K$15*1000)</f>
        <v>0.5384695593327935</v>
      </c>
      <c r="L254" s="275">
        <f>IF(L$116=0,0,L$116/NFM!L$15*1000)</f>
        <v>0.56737377202808337</v>
      </c>
      <c r="M254" s="275">
        <f>IF(M$116=0,0,M$116/NFM!M$15*1000)</f>
        <v>0.57692371169181456</v>
      </c>
      <c r="N254" s="275">
        <f>IF(N$116=0,0,N$116/NFM!N$15*1000)</f>
        <v>0.58207523369241099</v>
      </c>
      <c r="O254" s="275">
        <f>IF(O$116=0,0,O$116/NFM!O$15*1000)</f>
        <v>0.575197862396718</v>
      </c>
      <c r="P254" s="275">
        <f>IF(P$116=0,0,P$116/NFM!P$15*1000)</f>
        <v>0.5933580460363479</v>
      </c>
      <c r="Q254" s="275">
        <f>IF(Q$116=0,0,Q$116/NFM!Q$15*1000)</f>
        <v>0.62530683807106147</v>
      </c>
      <c r="R254" s="275">
        <f>IF(R$116=0,0,R$116/NFM!R$15*1000)</f>
        <v>0.61553683165105055</v>
      </c>
      <c r="S254" s="275">
        <f>IF(S$116=0,0,S$116/NFM!S$15*1000)</f>
        <v>0.62173176926938656</v>
      </c>
      <c r="T254" s="275">
        <f>IF(T$116=0,0,T$116/NFM!T$15*1000)</f>
        <v>0.6050143823598968</v>
      </c>
      <c r="U254" s="275">
        <f>IF(U$116=0,0,U$116/NFM!U$15*1000)</f>
        <v>0.64439949505522753</v>
      </c>
      <c r="V254" s="275">
        <f>IF(V$116=0,0,V$116/NFM!V$15*1000)</f>
        <v>0.65390742619914421</v>
      </c>
      <c r="W254" s="275">
        <f>IF(W$116=0,0,W$116/NFM!W$15*1000)</f>
        <v>0.60906241522600546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0.31240622939108526</v>
      </c>
      <c r="C255" s="276">
        <f>IF(C$117=0,0,C$117/NFM!C$15*1000)</f>
        <v>0.30936737602875164</v>
      </c>
      <c r="D255" s="276">
        <f>IF(D$117=0,0,D$117/NFM!D$15*1000)</f>
        <v>0.30668200216563346</v>
      </c>
      <c r="E255" s="276">
        <f>IF(E$117=0,0,E$117/NFM!E$15*1000)</f>
        <v>0.30155804360185057</v>
      </c>
      <c r="F255" s="276">
        <f>IF(F$117=0,0,F$117/NFM!F$15*1000)</f>
        <v>0.26594414682247786</v>
      </c>
      <c r="G255" s="276">
        <f>IF(G$117=0,0,G$117/NFM!G$15*1000)</f>
        <v>0.26664468552507181</v>
      </c>
      <c r="H255" s="276">
        <f>IF(H$117=0,0,H$117/NFM!H$15*1000)</f>
        <v>0.27532194923986969</v>
      </c>
      <c r="I255" s="276">
        <f>IF(I$117=0,0,I$117/NFM!I$15*1000)</f>
        <v>0.23589012070766591</v>
      </c>
      <c r="J255" s="276">
        <f>IF(J$117=0,0,J$117/NFM!J$15*1000)</f>
        <v>0.2790056573387929</v>
      </c>
      <c r="K255" s="276">
        <f>IF(K$117=0,0,K$117/NFM!K$15*1000)</f>
        <v>0.26877217118675556</v>
      </c>
      <c r="L255" s="276">
        <f>IF(L$117=0,0,L$117/NFM!L$15*1000)</f>
        <v>0.28319944542707254</v>
      </c>
      <c r="M255" s="276">
        <f>IF(M$117=0,0,M$117/NFM!M$15*1000)</f>
        <v>0.28796621074116757</v>
      </c>
      <c r="N255" s="276">
        <f>IF(N$117=0,0,N$117/NFM!N$15*1000)</f>
        <v>0.29053754598012194</v>
      </c>
      <c r="O255" s="276">
        <f>IF(O$117=0,0,O$117/NFM!O$15*1000)</f>
        <v>0.28710476880049596</v>
      </c>
      <c r="P255" s="276">
        <f>IF(P$117=0,0,P$117/NFM!P$15*1000)</f>
        <v>0.29616925889353174</v>
      </c>
      <c r="Q255" s="276">
        <f>IF(Q$117=0,0,Q$117/NFM!Q$15*1000)</f>
        <v>0.31211620715297295</v>
      </c>
      <c r="R255" s="276">
        <f>IF(R$117=0,0,R$117/NFM!R$15*1000)</f>
        <v>0.30723959752388164</v>
      </c>
      <c r="S255" s="276">
        <f>IF(S$117=0,0,S$117/NFM!S$15*1000)</f>
        <v>0.31033174415536369</v>
      </c>
      <c r="T255" s="276">
        <f>IF(T$117=0,0,T$117/NFM!T$15*1000)</f>
        <v>0.30198741289585879</v>
      </c>
      <c r="U255" s="276">
        <f>IF(U$117=0,0,U$117/NFM!U$15*1000)</f>
        <v>0.32164613281435417</v>
      </c>
      <c r="V255" s="276">
        <f>IF(V$117=0,0,V$117/NFM!V$15*1000)</f>
        <v>0.32639192995878535</v>
      </c>
      <c r="W255" s="276">
        <f>IF(W$117=0,0,W$117/NFM!W$15*1000)</f>
        <v>0.30400795159410482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7.9415586180418902</v>
      </c>
      <c r="C256" s="276">
        <f>IF(C$118=0,0,C$118/NFM!C$15*1000)</f>
        <v>7.8643090953430477</v>
      </c>
      <c r="D256" s="276">
        <f>IF(D$118=0,0,D$118/NFM!D$15*1000)</f>
        <v>7.7960452390592696</v>
      </c>
      <c r="E256" s="276">
        <f>IF(E$118=0,0,E$118/NFM!E$15*1000)</f>
        <v>7.665791058884909</v>
      </c>
      <c r="F256" s="276">
        <f>IF(F$118=0,0,F$118/NFM!F$15*1000)</f>
        <v>6.7604638845787202</v>
      </c>
      <c r="G256" s="276">
        <f>IF(G$118=0,0,G$118/NFM!G$15*1000)</f>
        <v>6.7782720095373676</v>
      </c>
      <c r="H256" s="276">
        <f>IF(H$118=0,0,H$118/NFM!H$15*1000)</f>
        <v>6.9988533934924533</v>
      </c>
      <c r="I256" s="276">
        <f>IF(I$118=0,0,I$118/NFM!I$15*1000)</f>
        <v>5.9964720443258974</v>
      </c>
      <c r="J256" s="276">
        <f>IF(J$118=0,0,J$118/NFM!J$15*1000)</f>
        <v>7.0924955204640394</v>
      </c>
      <c r="K256" s="276">
        <f>IF(K$118=0,0,K$118/NFM!K$15*1000)</f>
        <v>6.83235400439463</v>
      </c>
      <c r="L256" s="276">
        <f>IF(L$118=0,0,L$118/NFM!L$15*1000)</f>
        <v>7.1991041946880916</v>
      </c>
      <c r="M256" s="276">
        <f>IF(M$118=0,0,M$118/NFM!M$15*1000)</f>
        <v>7.3202783026247973</v>
      </c>
      <c r="N256" s="276">
        <f>IF(N$118=0,0,N$118/NFM!N$15*1000)</f>
        <v>7.3856432268985408</v>
      </c>
      <c r="O256" s="276">
        <f>IF(O$118=0,0,O$118/NFM!O$15*1000)</f>
        <v>7.2983799183281137</v>
      </c>
      <c r="P256" s="276">
        <f>IF(P$118=0,0,P$118/NFM!P$15*1000)</f>
        <v>7.5288048351321555</v>
      </c>
      <c r="Q256" s="276">
        <f>IF(Q$118=0,0,Q$118/NFM!Q$15*1000)</f>
        <v>7.9341860742581281</v>
      </c>
      <c r="R256" s="276">
        <f>IF(R$118=0,0,R$118/NFM!R$15*1000)</f>
        <v>7.8102196562317667</v>
      </c>
      <c r="S256" s="276">
        <f>IF(S$118=0,0,S$118/NFM!S$15*1000)</f>
        <v>7.88882392663111</v>
      </c>
      <c r="T256" s="276">
        <f>IF(T$118=0,0,T$118/NFM!T$15*1000)</f>
        <v>7.676705890589127</v>
      </c>
      <c r="U256" s="276">
        <f>IF(U$118=0,0,U$118/NFM!U$15*1000)</f>
        <v>8.1764426496566287</v>
      </c>
      <c r="V256" s="276">
        <f>IF(V$118=0,0,V$118/NFM!V$15*1000)</f>
        <v>8.2970837338158514</v>
      </c>
      <c r="W256" s="276">
        <f>IF(W$118=0,0,W$118/NFM!W$15*1000)</f>
        <v>7.7280692278164871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0.20862929363837704</v>
      </c>
      <c r="C257" s="276">
        <f>IF(C$119=0,0,C$119/NFM!C$15*1000)</f>
        <v>0.20659990443032564</v>
      </c>
      <c r="D257" s="276">
        <f>IF(D$119=0,0,D$119/NFM!D$15*1000)</f>
        <v>0.20480657382578143</v>
      </c>
      <c r="E257" s="276">
        <f>IF(E$119=0,0,E$119/NFM!E$15*1000)</f>
        <v>0.20138472190599754</v>
      </c>
      <c r="F257" s="276">
        <f>IF(F$119=0,0,F$119/NFM!F$15*1000)</f>
        <v>0.17760125848635733</v>
      </c>
      <c r="G257" s="276">
        <f>IF(G$119=0,0,G$119/NFM!G$15*1000)</f>
        <v>0.17806908812910607</v>
      </c>
      <c r="H257" s="276">
        <f>IF(H$119=0,0,H$119/NFM!H$15*1000)</f>
        <v>0.18386388742955781</v>
      </c>
      <c r="I257" s="276">
        <f>IF(I$119=0,0,I$119/NFM!I$15*1000)</f>
        <v>0.15753075524593296</v>
      </c>
      <c r="J257" s="276">
        <f>IF(J$119=0,0,J$119/NFM!J$15*1000)</f>
        <v>0.18632391974116141</v>
      </c>
      <c r="K257" s="276">
        <f>IF(K$119=0,0,K$119/NFM!K$15*1000)</f>
        <v>0.17948985311093116</v>
      </c>
      <c r="L257" s="276">
        <f>IF(L$119=0,0,L$119/NFM!L$15*1000)</f>
        <v>0.18912459067602783</v>
      </c>
      <c r="M257" s="276">
        <f>IF(M$119=0,0,M$119/NFM!M$15*1000)</f>
        <v>0.19230790389727159</v>
      </c>
      <c r="N257" s="276">
        <f>IF(N$119=0,0,N$119/NFM!N$15*1000)</f>
        <v>0.19402507789747045</v>
      </c>
      <c r="O257" s="276">
        <f>IF(O$119=0,0,O$119/NFM!O$15*1000)</f>
        <v>0.19173262079890607</v>
      </c>
      <c r="P257" s="276">
        <f>IF(P$119=0,0,P$119/NFM!P$15*1000)</f>
        <v>0.19778601534544932</v>
      </c>
      <c r="Q257" s="276">
        <f>IF(Q$119=0,0,Q$119/NFM!Q$15*1000)</f>
        <v>0.20843561269035391</v>
      </c>
      <c r="R257" s="276">
        <f>IF(R$119=0,0,R$119/NFM!R$15*1000)</f>
        <v>0.2051789438836836</v>
      </c>
      <c r="S257" s="276">
        <f>IF(S$119=0,0,S$119/NFM!S$15*1000)</f>
        <v>0.20724392308979558</v>
      </c>
      <c r="T257" s="276">
        <f>IF(T$119=0,0,T$119/NFM!T$15*1000)</f>
        <v>0.20167146078663231</v>
      </c>
      <c r="U257" s="276">
        <f>IF(U$119=0,0,U$119/NFM!U$15*1000)</f>
        <v>0.21479983168507588</v>
      </c>
      <c r="V257" s="276">
        <f>IF(V$119=0,0,V$119/NFM!V$15*1000)</f>
        <v>0.21796914206638143</v>
      </c>
      <c r="W257" s="276">
        <f>IF(W$119=0,0,W$119/NFM!W$15*1000)</f>
        <v>0.20302080507533515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0.50758339412152154</v>
      </c>
      <c r="C258" s="277">
        <f>IF(C$120=0,0,C$120/NFM!C$15*1000)</f>
        <v>0.74357024375124559</v>
      </c>
      <c r="D258" s="277">
        <f>IF(D$120=0,0,D$120/NFM!D$15*1000)</f>
        <v>0.45674612469939946</v>
      </c>
      <c r="E258" s="277">
        <f>IF(E$120=0,0,E$120/NFM!E$15*1000)</f>
        <v>0.57100853176749655</v>
      </c>
      <c r="F258" s="277">
        <f>IF(F$120=0,0,F$120/NFM!F$15*1000)</f>
        <v>0.65524269117915634</v>
      </c>
      <c r="G258" s="277">
        <f>IF(G$120=0,0,G$120/NFM!G$15*1000)</f>
        <v>0.62811068068803444</v>
      </c>
      <c r="H258" s="277">
        <f>IF(H$120=0,0,H$120/NFM!H$15*1000)</f>
        <v>0.72464531111153696</v>
      </c>
      <c r="I258" s="277">
        <f>IF(I$120=0,0,I$120/NFM!I$15*1000)</f>
        <v>0.64259484264939692</v>
      </c>
      <c r="J258" s="277">
        <f>IF(J$120=0,0,J$120/NFM!J$15*1000)</f>
        <v>0.76457560183892026</v>
      </c>
      <c r="K258" s="277">
        <f>IF(K$120=0,0,K$120/NFM!K$15*1000)</f>
        <v>0.74689620103477949</v>
      </c>
      <c r="L258" s="277">
        <f>IF(L$120=0,0,L$120/NFM!L$15*1000)</f>
        <v>0.82445787696403405</v>
      </c>
      <c r="M258" s="277">
        <f>IF(M$120=0,0,M$120/NFM!M$15*1000)</f>
        <v>0.80264174329267268</v>
      </c>
      <c r="N258" s="277">
        <f>IF(N$120=0,0,N$120/NFM!N$15*1000)</f>
        <v>0.82437936643275544</v>
      </c>
      <c r="O258" s="277">
        <f>IF(O$120=0,0,O$120/NFM!O$15*1000)</f>
        <v>0.83516079051267755</v>
      </c>
      <c r="P258" s="277">
        <f>IF(P$120=0,0,P$120/NFM!P$15*1000)</f>
        <v>0.85433406007979718</v>
      </c>
      <c r="Q258" s="277">
        <f>IF(Q$120=0,0,Q$120/NFM!Q$15*1000)</f>
        <v>0.88322649846937207</v>
      </c>
      <c r="R258" s="277">
        <f>IF(R$120=0,0,R$120/NFM!R$15*1000)</f>
        <v>0.88177436836929068</v>
      </c>
      <c r="S258" s="277">
        <f>IF(S$120=0,0,S$120/NFM!S$15*1000)</f>
        <v>0.91030822377912513</v>
      </c>
      <c r="T258" s="277">
        <f>IF(T$120=0,0,T$120/NFM!T$15*1000)</f>
        <v>0.88212046251090925</v>
      </c>
      <c r="U258" s="277">
        <f>IF(U$120=0,0,U$120/NFM!U$15*1000)</f>
        <v>0.98442993568798653</v>
      </c>
      <c r="V258" s="277">
        <f>IF(V$120=0,0,V$120/NFM!V$15*1000)</f>
        <v>1.0118094032968694</v>
      </c>
      <c r="W258" s="277">
        <f>IF(W$120=0,0,W$120/NFM!W$15*1000)</f>
        <v>0.96606610031652285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259.43715759171869</v>
      </c>
      <c r="C259" s="278">
        <f>IF(C$126=0,0,C$126/NFM!C$15*1000)</f>
        <v>227.92095597561422</v>
      </c>
      <c r="D259" s="278">
        <f>IF(D$126=0,0,D$126/NFM!D$15*1000)</f>
        <v>257.83605114017234</v>
      </c>
      <c r="E259" s="278">
        <f>IF(E$126=0,0,E$126/NFM!E$15*1000)</f>
        <v>238.7331066112319</v>
      </c>
      <c r="F259" s="278">
        <f>IF(F$126=0,0,F$126/NFM!F$15*1000)</f>
        <v>195.44506179351455</v>
      </c>
      <c r="G259" s="278">
        <f>IF(G$126=0,0,G$126/NFM!G$15*1000)</f>
        <v>197.4546410993635</v>
      </c>
      <c r="H259" s="278">
        <f>IF(H$126=0,0,H$126/NFM!H$15*1000)</f>
        <v>197.25878207663999</v>
      </c>
      <c r="I259" s="278">
        <f>IF(I$126=0,0,I$126/NFM!I$15*1000)</f>
        <v>168.30349236907634</v>
      </c>
      <c r="J259" s="278">
        <f>IF(J$126=0,0,J$126/NFM!J$15*1000)</f>
        <v>198.6991426579394</v>
      </c>
      <c r="K259" s="278">
        <f>IF(K$126=0,0,K$126/NFM!K$15*1000)</f>
        <v>187.98739070051778</v>
      </c>
      <c r="L259" s="278">
        <f>IF(L$126=0,0,L$126/NFM!L$15*1000)</f>
        <v>195.88808982545825</v>
      </c>
      <c r="M259" s="278">
        <f>IF(M$126=0,0,M$126/NFM!M$15*1000)</f>
        <v>201.86038338843699</v>
      </c>
      <c r="N259" s="278">
        <f>IF(N$126=0,0,N$126/NFM!N$15*1000)</f>
        <v>202.55994107100605</v>
      </c>
      <c r="O259" s="278">
        <f>IF(O$126=0,0,O$126/NFM!O$15*1000)</f>
        <v>197.41027473249386</v>
      </c>
      <c r="P259" s="278">
        <f>IF(P$126=0,0,P$126/NFM!P$15*1000)</f>
        <v>204.65087724539714</v>
      </c>
      <c r="Q259" s="278">
        <f>IF(Q$126=0,0,Q$126/NFM!Q$15*1000)</f>
        <v>217.58265658494588</v>
      </c>
      <c r="R259" s="278">
        <f>IF(R$126=0,0,R$126/NFM!R$15*1000)</f>
        <v>213.34871196918019</v>
      </c>
      <c r="S259" s="278">
        <f>IF(S$126=0,0,S$126/NFM!S$15*1000)</f>
        <v>215.05827744130551</v>
      </c>
      <c r="T259" s="278">
        <f>IF(T$126=0,0,T$126/NFM!T$15*1000)</f>
        <v>208.65223838790249</v>
      </c>
      <c r="U259" s="278">
        <f>IF(U$126=0,0,U$126/NFM!U$15*1000)</f>
        <v>220.55507151486037</v>
      </c>
      <c r="V259" s="278">
        <f>IF(V$126=0,0,V$126/NFM!V$15*1000)</f>
        <v>222.64602359146235</v>
      </c>
      <c r="W259" s="278">
        <f>IF(W$126=0,0,W$126/NFM!W$15*1000)</f>
        <v>207.77597233691691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55.579987719384199</v>
      </c>
      <c r="C260" s="278">
        <f>IF(C$134=0,0,C$134/NFM!C$15*1000)</f>
        <v>81.420364603770693</v>
      </c>
      <c r="D260" s="278">
        <f>IF(D$134=0,0,D$134/NFM!D$15*1000)</f>
        <v>50.013346172611861</v>
      </c>
      <c r="E260" s="278">
        <f>IF(E$134=0,0,E$134/NFM!E$15*1000)</f>
        <v>62.524991067187926</v>
      </c>
      <c r="F260" s="278">
        <f>IF(F$134=0,0,F$134/NFM!F$15*1000)</f>
        <v>71.748566148392882</v>
      </c>
      <c r="G260" s="278">
        <f>IF(G$134=0,0,G$134/NFM!G$15*1000)</f>
        <v>68.777632056845917</v>
      </c>
      <c r="H260" s="278">
        <f>IF(H$134=0,0,H$134/NFM!H$15*1000)</f>
        <v>79.34809916741699</v>
      </c>
      <c r="I260" s="278">
        <f>IF(I$134=0,0,I$134/NFM!I$15*1000)</f>
        <v>70.363636550415606</v>
      </c>
      <c r="J260" s="278">
        <f>IF(J$134=0,0,J$134/NFM!J$15*1000)</f>
        <v>83.720435012052647</v>
      </c>
      <c r="K260" s="278">
        <f>IF(K$134=0,0,K$134/NFM!K$15*1000)</f>
        <v>81.784554345032731</v>
      </c>
      <c r="L260" s="278">
        <f>IF(L$134=0,0,L$134/NFM!L$15*1000)</f>
        <v>90.277497663447846</v>
      </c>
      <c r="M260" s="278">
        <f>IF(M$134=0,0,M$134/NFM!M$15*1000)</f>
        <v>87.888647957997506</v>
      </c>
      <c r="N260" s="278">
        <f>IF(N$134=0,0,N$134/NFM!N$15*1000)</f>
        <v>90.268900821205051</v>
      </c>
      <c r="O260" s="278">
        <f>IF(O$134=0,0,O$134/NFM!O$15*1000)</f>
        <v>91.449458390462482</v>
      </c>
      <c r="P260" s="278">
        <f>IF(P$134=0,0,P$134/NFM!P$15*1000)</f>
        <v>93.548916527632827</v>
      </c>
      <c r="Q260" s="278">
        <f>IF(Q$134=0,0,Q$134/NFM!Q$15*1000)</f>
        <v>96.712616107787326</v>
      </c>
      <c r="R260" s="278">
        <f>IF(R$134=0,0,R$134/NFM!R$15*1000)</f>
        <v>96.553608988830732</v>
      </c>
      <c r="S260" s="278">
        <f>IF(S$134=0,0,S$134/NFM!S$15*1000)</f>
        <v>100.40375586152339</v>
      </c>
      <c r="T260" s="278">
        <f>IF(T$134=0,0,T$134/NFM!T$15*1000)</f>
        <v>96.591506028733264</v>
      </c>
      <c r="U260" s="278">
        <f>IF(U$134=0,0,U$134/NFM!U$15*1000)</f>
        <v>102.05752427562057</v>
      </c>
      <c r="V260" s="278">
        <f>IF(V$134=0,0,V$134/NFM!V$15*1000)</f>
        <v>103.32303039289367</v>
      </c>
      <c r="W260" s="278">
        <f>IF(W$134=0,0,W$134/NFM!W$15*1000)</f>
        <v>97.236610876330062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47.981265944874664</v>
      </c>
      <c r="C261" s="279">
        <f>IF(C$141=0,0,C$141/NFM!C$15*1000)</f>
        <v>49.885190288157609</v>
      </c>
      <c r="D261" s="279">
        <f>IF(D$141=0,0,D$141/NFM!D$15*1000)</f>
        <v>48.539321688221669</v>
      </c>
      <c r="E261" s="279">
        <f>IF(E$141=0,0,E$141/NFM!E$15*1000)</f>
        <v>49.054283006820881</v>
      </c>
      <c r="F261" s="279">
        <f>IF(F$141=0,0,F$141/NFM!F$15*1000)</f>
        <v>41.595316181705456</v>
      </c>
      <c r="G261" s="279">
        <f>IF(G$141=0,0,G$141/NFM!G$15*1000)</f>
        <v>43.398927623250074</v>
      </c>
      <c r="H261" s="279">
        <f>IF(H$141=0,0,H$141/NFM!H$15*1000)</f>
        <v>43.024374154535884</v>
      </c>
      <c r="I261" s="279">
        <f>IF(I$141=0,0,I$141/NFM!I$15*1000)</f>
        <v>35.164550073148959</v>
      </c>
      <c r="J261" s="279">
        <f>IF(J$141=0,0,J$141/NFM!J$15*1000)</f>
        <v>41.457993520559398</v>
      </c>
      <c r="K261" s="279">
        <f>IF(K$141=0,0,K$141/NFM!K$15*1000)</f>
        <v>42.215945156449884</v>
      </c>
      <c r="L261" s="279">
        <f>IF(L$141=0,0,L$141/NFM!L$15*1000)</f>
        <v>42.531860427130511</v>
      </c>
      <c r="M261" s="279">
        <f>IF(M$141=0,0,M$141/NFM!M$15*1000)</f>
        <v>44.516689861327578</v>
      </c>
      <c r="N261" s="279">
        <f>IF(N$141=0,0,N$141/NFM!N$15*1000)</f>
        <v>44.407065942522301</v>
      </c>
      <c r="O261" s="279">
        <f>IF(O$141=0,0,O$141/NFM!O$15*1000)</f>
        <v>44.371122476044022</v>
      </c>
      <c r="P261" s="279">
        <f>IF(P$141=0,0,P$141/NFM!P$15*1000)</f>
        <v>45.5590421561676</v>
      </c>
      <c r="Q261" s="279">
        <f>IF(Q$141=0,0,Q$141/NFM!Q$15*1000)</f>
        <v>47.990034754687009</v>
      </c>
      <c r="R261" s="279">
        <f>IF(R$141=0,0,R$141/NFM!R$15*1000)</f>
        <v>46.710170096737805</v>
      </c>
      <c r="S261" s="279">
        <f>IF(S$141=0,0,S$141/NFM!S$15*1000)</f>
        <v>44.719847787687215</v>
      </c>
      <c r="T261" s="279">
        <f>IF(T$141=0,0,T$141/NFM!T$15*1000)</f>
        <v>45.257124846652012</v>
      </c>
      <c r="U261" s="279">
        <f>IF(U$141=0,0,U$141/NFM!U$15*1000)</f>
        <v>50.660227906455631</v>
      </c>
      <c r="V261" s="279">
        <f>IF(V$141=0,0,V$141/NFM!V$15*1000)</f>
        <v>52.798449506235748</v>
      </c>
      <c r="W261" s="279">
        <f>IF(W$141=0,0,W$141/NFM!W$15*1000)</f>
        <v>47.755375251594756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SK: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63.135163942033273</v>
      </c>
      <c r="C34" s="225">
        <v>74.750571164991257</v>
      </c>
      <c r="D34" s="225">
        <v>80.585081589023432</v>
      </c>
      <c r="E34" s="225">
        <v>94.406607772910704</v>
      </c>
      <c r="F34" s="225">
        <v>106.0730549272805</v>
      </c>
      <c r="G34" s="225">
        <v>107.87565128430511</v>
      </c>
      <c r="H34" s="225">
        <v>107.62080548482891</v>
      </c>
      <c r="I34" s="225">
        <v>96.13506512184415</v>
      </c>
      <c r="J34" s="225">
        <v>115.22021841605491</v>
      </c>
      <c r="K34" s="225">
        <v>102.34503742746671</v>
      </c>
      <c r="L34" s="225">
        <v>113.8350270975012</v>
      </c>
      <c r="M34" s="225">
        <v>115.3702732244948</v>
      </c>
      <c r="N34" s="225">
        <v>115.06675336806521</v>
      </c>
      <c r="O34" s="225">
        <v>115.4655403512165</v>
      </c>
      <c r="P34" s="225">
        <v>118.8721288332424</v>
      </c>
      <c r="Q34" s="225">
        <v>123.8157676650369</v>
      </c>
      <c r="R34" s="225">
        <v>123.6891742407427</v>
      </c>
      <c r="S34" s="225">
        <v>124.65361628371291</v>
      </c>
      <c r="T34" s="225">
        <v>121.5464591453742</v>
      </c>
      <c r="U34" s="225">
        <v>127.0398181980291</v>
      </c>
      <c r="V34" s="225">
        <v>113.06395170051979</v>
      </c>
      <c r="W34" s="225">
        <v>124.50283963839971</v>
      </c>
      <c r="DA34" s="89" t="s">
        <v>673</v>
      </c>
    </row>
    <row r="35" spans="1:105" ht="12" customHeight="1" x14ac:dyDescent="0.25">
      <c r="A35" s="55" t="s">
        <v>92</v>
      </c>
      <c r="B35" s="261">
        <v>6.478494686323634E-2</v>
      </c>
      <c r="C35" s="261">
        <v>7.4896793899427203E-2</v>
      </c>
      <c r="D35" s="261">
        <v>8.1999236092829136E-2</v>
      </c>
      <c r="E35" s="261">
        <v>9.5432190263954053E-2</v>
      </c>
      <c r="F35" s="261">
        <v>0.1063194007879206</v>
      </c>
      <c r="G35" s="261">
        <v>0.1081689704276704</v>
      </c>
      <c r="H35" s="261">
        <v>0.1075068992011626</v>
      </c>
      <c r="I35" s="261">
        <v>9.631179781783257E-2</v>
      </c>
      <c r="J35" s="261">
        <v>0.1157144337483782</v>
      </c>
      <c r="K35" s="261">
        <v>0.1023122764597299</v>
      </c>
      <c r="L35" s="261">
        <v>0.11393425898753411</v>
      </c>
      <c r="M35" s="261">
        <v>0.1157382614883157</v>
      </c>
      <c r="N35" s="261">
        <v>0.1152098900195095</v>
      </c>
      <c r="O35" s="261">
        <v>0.1155054136344926</v>
      </c>
      <c r="P35" s="261">
        <v>0.1188286997776099</v>
      </c>
      <c r="Q35" s="261">
        <v>0.1239914528432618</v>
      </c>
      <c r="R35" s="261">
        <v>0.123672742411281</v>
      </c>
      <c r="S35" s="261">
        <v>0.1248454630009497</v>
      </c>
      <c r="T35" s="261">
        <v>0.12162860981704809</v>
      </c>
      <c r="U35" s="261">
        <v>0.12678269214826601</v>
      </c>
      <c r="V35" s="261">
        <v>0.11285365798060221</v>
      </c>
      <c r="W35" s="261">
        <v>0.1247615310714895</v>
      </c>
      <c r="DA35" s="67" t="s">
        <v>674</v>
      </c>
    </row>
    <row r="36" spans="1:105" ht="12" customHeight="1" x14ac:dyDescent="0.25">
      <c r="A36" s="202" t="s">
        <v>93</v>
      </c>
      <c r="B36" s="226">
        <v>7.8122805296611921E-3</v>
      </c>
      <c r="C36" s="226">
        <v>9.0316469032496599E-3</v>
      </c>
      <c r="D36" s="226">
        <v>9.8881154742232781E-3</v>
      </c>
      <c r="E36" s="226">
        <v>1.15079671744716E-2</v>
      </c>
      <c r="F36" s="226">
        <v>1.282083300082257E-2</v>
      </c>
      <c r="G36" s="226">
        <v>1.304386871489629E-2</v>
      </c>
      <c r="H36" s="226">
        <v>1.2964030937719209E-2</v>
      </c>
      <c r="I36" s="226">
        <v>1.161403719998871E-2</v>
      </c>
      <c r="J36" s="226">
        <v>1.395376027214458E-2</v>
      </c>
      <c r="K36" s="226">
        <v>1.233762230320262E-2</v>
      </c>
      <c r="L36" s="226">
        <v>1.3739092740612991E-2</v>
      </c>
      <c r="M36" s="226">
        <v>1.3956633609205011E-2</v>
      </c>
      <c r="N36" s="226">
        <v>1.3892918404700831E-2</v>
      </c>
      <c r="O36" s="226">
        <v>1.392855497608309E-2</v>
      </c>
      <c r="P36" s="226">
        <v>1.4329303064758299E-2</v>
      </c>
      <c r="Q36" s="226">
        <v>1.4951868602079581E-2</v>
      </c>
      <c r="R36" s="226">
        <v>1.4913435981186661E-2</v>
      </c>
      <c r="S36" s="226">
        <v>1.505485189140948E-2</v>
      </c>
      <c r="T36" s="226">
        <v>1.466693832950712E-2</v>
      </c>
      <c r="U36" s="226">
        <v>1.5288458281193511E-2</v>
      </c>
      <c r="V36" s="226">
        <v>1.3608785337187811E-2</v>
      </c>
      <c r="W36" s="226">
        <v>1.504473071650564E-2</v>
      </c>
      <c r="DA36" s="174" t="s">
        <v>675</v>
      </c>
    </row>
    <row r="37" spans="1:105" ht="12" customHeight="1" x14ac:dyDescent="0.25">
      <c r="A37" s="202" t="s">
        <v>94</v>
      </c>
      <c r="B37" s="226">
        <v>1.2553195076370509</v>
      </c>
      <c r="C37" s="226">
        <v>1.451253894518143</v>
      </c>
      <c r="D37" s="226">
        <v>1.588875898840592</v>
      </c>
      <c r="E37" s="226">
        <v>1.8491624350293969</v>
      </c>
      <c r="F37" s="226">
        <v>2.0601208199044838</v>
      </c>
      <c r="G37" s="226">
        <v>2.0959594052847041</v>
      </c>
      <c r="H37" s="226">
        <v>2.0831306392468951</v>
      </c>
      <c r="I37" s="226">
        <v>1.86620634067278</v>
      </c>
      <c r="J37" s="226">
        <v>2.242165704112733</v>
      </c>
      <c r="K37" s="226">
        <v>1.9824759103651779</v>
      </c>
      <c r="L37" s="226">
        <v>2.2076717635834902</v>
      </c>
      <c r="M37" s="226">
        <v>2.2426274074591861</v>
      </c>
      <c r="N37" s="226">
        <v>2.2323893036374511</v>
      </c>
      <c r="O37" s="226">
        <v>2.2381155807561002</v>
      </c>
      <c r="P37" s="226">
        <v>2.3025099520862442</v>
      </c>
      <c r="Q37" s="226">
        <v>2.402547151315678</v>
      </c>
      <c r="R37" s="226">
        <v>2.3963715898322762</v>
      </c>
      <c r="S37" s="226">
        <v>2.4190950634862158</v>
      </c>
      <c r="T37" s="226">
        <v>2.3567630133653639</v>
      </c>
      <c r="U37" s="226">
        <v>2.456632202237337</v>
      </c>
      <c r="V37" s="226">
        <v>2.1867332649097548</v>
      </c>
      <c r="W37" s="226">
        <v>2.4174687383371452</v>
      </c>
      <c r="DA37" s="174" t="s">
        <v>676</v>
      </c>
    </row>
    <row r="38" spans="1:105" ht="12" customHeight="1" x14ac:dyDescent="0.25">
      <c r="A38" s="202" t="s">
        <v>95</v>
      </c>
      <c r="B38" s="226">
        <v>2.142056080474029E-2</v>
      </c>
      <c r="C38" s="226">
        <v>2.476395220620603E-2</v>
      </c>
      <c r="D38" s="226">
        <v>2.711231092581861E-2</v>
      </c>
      <c r="E38" s="226">
        <v>3.1553796572434997E-2</v>
      </c>
      <c r="F38" s="226">
        <v>3.5153554947091867E-2</v>
      </c>
      <c r="G38" s="226">
        <v>3.576509853629168E-2</v>
      </c>
      <c r="H38" s="226">
        <v>3.5546190631737612E-2</v>
      </c>
      <c r="I38" s="226">
        <v>3.1844630909799512E-2</v>
      </c>
      <c r="J38" s="226">
        <v>3.8259938212588107E-2</v>
      </c>
      <c r="K38" s="226">
        <v>3.3828635278555862E-2</v>
      </c>
      <c r="L38" s="226">
        <v>3.7671339416818127E-2</v>
      </c>
      <c r="M38" s="226">
        <v>3.8267816640786087E-2</v>
      </c>
      <c r="N38" s="226">
        <v>3.8093115360271837E-2</v>
      </c>
      <c r="O38" s="226">
        <v>3.8190827589276943E-2</v>
      </c>
      <c r="P38" s="226">
        <v>3.9289642303912277E-2</v>
      </c>
      <c r="Q38" s="226">
        <v>4.0996660235039298E-2</v>
      </c>
      <c r="R38" s="226">
        <v>4.0891281493249811E-2</v>
      </c>
      <c r="S38" s="226">
        <v>4.12790310232602E-2</v>
      </c>
      <c r="T38" s="226">
        <v>4.0215407410646123E-2</v>
      </c>
      <c r="U38" s="226">
        <v>4.1919558441310033E-2</v>
      </c>
      <c r="V38" s="226">
        <v>3.7314048399453972E-2</v>
      </c>
      <c r="W38" s="226">
        <v>4.1251279684631263E-2</v>
      </c>
      <c r="DA38" s="174" t="s">
        <v>677</v>
      </c>
    </row>
    <row r="39" spans="1:105" ht="12" customHeight="1" x14ac:dyDescent="0.25">
      <c r="A39" s="56" t="s">
        <v>96</v>
      </c>
      <c r="B39" s="262">
        <v>0.28844574038347948</v>
      </c>
      <c r="C39" s="262">
        <v>0.26737167718755611</v>
      </c>
      <c r="D39" s="262">
        <v>0.32410451228674919</v>
      </c>
      <c r="E39" s="262">
        <v>0.36425627790183113</v>
      </c>
      <c r="F39" s="262">
        <v>0.38310038538718971</v>
      </c>
      <c r="G39" s="262">
        <v>0.38837549917170872</v>
      </c>
      <c r="H39" s="262">
        <v>0.3756239082113968</v>
      </c>
      <c r="I39" s="262">
        <v>0.35107732789766288</v>
      </c>
      <c r="J39" s="262">
        <v>0.43596695135594621</v>
      </c>
      <c r="K39" s="262">
        <v>0.36483508642666168</v>
      </c>
      <c r="L39" s="262">
        <v>0.41622685009769339</v>
      </c>
      <c r="M39" s="262">
        <v>0.43198226969435238</v>
      </c>
      <c r="N39" s="262">
        <v>0.42075443461738149</v>
      </c>
      <c r="O39" s="262">
        <v>0.41966904816954081</v>
      </c>
      <c r="P39" s="262">
        <v>0.42679214234371993</v>
      </c>
      <c r="Q39" s="262">
        <v>0.45369219953165452</v>
      </c>
      <c r="R39" s="262">
        <v>0.4447260247069017</v>
      </c>
      <c r="S39" s="262">
        <v>0.45372635311469228</v>
      </c>
      <c r="T39" s="262">
        <v>0.44351032676384378</v>
      </c>
      <c r="U39" s="262">
        <v>0.48771576232467689</v>
      </c>
      <c r="V39" s="262">
        <v>0.44589361285618112</v>
      </c>
      <c r="W39" s="262">
        <v>0.53244225562733272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1.2835183506481201E-2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0.22785935479662731</v>
      </c>
      <c r="C41" s="228">
        <v>0.14686462657790689</v>
      </c>
      <c r="D41" s="228">
        <v>0.22553401853144719</v>
      </c>
      <c r="E41" s="228">
        <v>0.23549513216932361</v>
      </c>
      <c r="F41" s="228">
        <v>0.2159688026013501</v>
      </c>
      <c r="G41" s="228">
        <v>0.21670159336636841</v>
      </c>
      <c r="H41" s="228">
        <v>0.19315165861085681</v>
      </c>
      <c r="I41" s="228">
        <v>0.20330511376653429</v>
      </c>
      <c r="J41" s="228">
        <v>0.27047600508999342</v>
      </c>
      <c r="K41" s="228">
        <v>0.19694983387462711</v>
      </c>
      <c r="L41" s="228">
        <v>0.23943056341236979</v>
      </c>
      <c r="M41" s="228">
        <v>0.26033001775940368</v>
      </c>
      <c r="N41" s="228">
        <v>0.24182714170378061</v>
      </c>
      <c r="O41" s="228">
        <v>0.23653523346948041</v>
      </c>
      <c r="P41" s="228">
        <v>0.23439749258269491</v>
      </c>
      <c r="Q41" s="228">
        <v>0.26164639653013477</v>
      </c>
      <c r="R41" s="228">
        <v>0.24603061416513941</v>
      </c>
      <c r="S41" s="228">
        <v>0.24899798587221</v>
      </c>
      <c r="T41" s="228">
        <v>0.25401677742090267</v>
      </c>
      <c r="U41" s="228">
        <v>0.22653956846215251</v>
      </c>
      <c r="V41" s="228">
        <v>0.2038102716577162</v>
      </c>
      <c r="W41" s="228">
        <v>0.26534482331837339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6.3330684620725913E-2</v>
      </c>
      <c r="V43" s="228">
        <v>7.2427511205714556E-2</v>
      </c>
      <c r="W43" s="228">
        <v>0.1035348471800354</v>
      </c>
      <c r="DA43" s="69" t="s">
        <v>682</v>
      </c>
    </row>
    <row r="44" spans="1:105" ht="12" customHeight="1" x14ac:dyDescent="0.25">
      <c r="A44" s="37" t="s">
        <v>38</v>
      </c>
      <c r="B44" s="228">
        <v>6.0586385586852247E-2</v>
      </c>
      <c r="C44" s="228">
        <v>0.1205070506096492</v>
      </c>
      <c r="D44" s="228">
        <v>9.8570493755302024E-2</v>
      </c>
      <c r="E44" s="228">
        <v>0.12876114573250749</v>
      </c>
      <c r="F44" s="228">
        <v>0.16713158278583959</v>
      </c>
      <c r="G44" s="228">
        <v>0.17167390580534031</v>
      </c>
      <c r="H44" s="228">
        <v>0.18247224960054001</v>
      </c>
      <c r="I44" s="228">
        <v>0.14777221413112859</v>
      </c>
      <c r="J44" s="228">
        <v>0.16549094626595279</v>
      </c>
      <c r="K44" s="228">
        <v>0.16788525255203449</v>
      </c>
      <c r="L44" s="228">
        <v>0.1767962866853236</v>
      </c>
      <c r="M44" s="228">
        <v>0.17165225193494871</v>
      </c>
      <c r="N44" s="228">
        <v>0.1789272929136009</v>
      </c>
      <c r="O44" s="228">
        <v>0.1831338147000604</v>
      </c>
      <c r="P44" s="228">
        <v>0.19239464976102499</v>
      </c>
      <c r="Q44" s="228">
        <v>0.1920458030015198</v>
      </c>
      <c r="R44" s="228">
        <v>0.19869541054176229</v>
      </c>
      <c r="S44" s="228">
        <v>0.19189318373600109</v>
      </c>
      <c r="T44" s="228">
        <v>0.18949354934294119</v>
      </c>
      <c r="U44" s="228">
        <v>0.19784550924179861</v>
      </c>
      <c r="V44" s="228">
        <v>0.16965582999275039</v>
      </c>
      <c r="W44" s="228">
        <v>0.16356258512892399</v>
      </c>
      <c r="DA44" s="69" t="s">
        <v>683</v>
      </c>
    </row>
    <row r="45" spans="1:105" ht="12" customHeight="1" x14ac:dyDescent="0.25">
      <c r="A45" s="57" t="s">
        <v>517</v>
      </c>
      <c r="B45" s="263">
        <v>48.339351195507369</v>
      </c>
      <c r="C45" s="263">
        <v>61.469253137023081</v>
      </c>
      <c r="D45" s="263">
        <v>63.365628534144847</v>
      </c>
      <c r="E45" s="263">
        <v>75.763941180791178</v>
      </c>
      <c r="F45" s="263">
        <v>87.207376789015896</v>
      </c>
      <c r="G45" s="263">
        <v>88.517925582899238</v>
      </c>
      <c r="H45" s="263">
        <v>89.191555111412441</v>
      </c>
      <c r="I45" s="263">
        <v>79.162371699494358</v>
      </c>
      <c r="J45" s="263">
        <v>94.245908248452338</v>
      </c>
      <c r="K45" s="263">
        <v>84.559415314128003</v>
      </c>
      <c r="L45" s="263">
        <v>93.799920368739393</v>
      </c>
      <c r="M45" s="263">
        <v>94.476004501770845</v>
      </c>
      <c r="N45" s="263">
        <v>94.725746113488626</v>
      </c>
      <c r="O45" s="263">
        <v>95.168349717687533</v>
      </c>
      <c r="P45" s="263">
        <v>98.203894782201246</v>
      </c>
      <c r="Q45" s="263">
        <v>101.86419510457419</v>
      </c>
      <c r="R45" s="263">
        <v>102.18364631892091</v>
      </c>
      <c r="S45" s="263">
        <v>102.83385476448539</v>
      </c>
      <c r="T45" s="263">
        <v>100.20421333005091</v>
      </c>
      <c r="U45" s="263">
        <v>105.1108036590619</v>
      </c>
      <c r="V45" s="263">
        <v>93.344463645995077</v>
      </c>
      <c r="W45" s="263">
        <v>101.7806059146303</v>
      </c>
      <c r="DA45" s="70" t="s">
        <v>684</v>
      </c>
    </row>
    <row r="46" spans="1:105" ht="12" customHeight="1" x14ac:dyDescent="0.25">
      <c r="A46" s="57" t="s">
        <v>519</v>
      </c>
      <c r="B46" s="296">
        <v>9.7954750610398094</v>
      </c>
      <c r="C46" s="296">
        <v>9.0716792341703432</v>
      </c>
      <c r="D46" s="296">
        <v>11.002576058475171</v>
      </c>
      <c r="E46" s="296">
        <v>12.363360954289041</v>
      </c>
      <c r="F46" s="296">
        <v>12.99894913653223</v>
      </c>
      <c r="G46" s="296">
        <v>13.177655431560121</v>
      </c>
      <c r="H46" s="296">
        <v>12.74291474412961</v>
      </c>
      <c r="I46" s="296">
        <v>11.913058245275501</v>
      </c>
      <c r="J46" s="296">
        <v>14.79588211778171</v>
      </c>
      <c r="K46" s="296">
        <v>12.378088567701511</v>
      </c>
      <c r="L46" s="296">
        <v>14.123565516354921</v>
      </c>
      <c r="M46" s="296">
        <v>14.659679979152759</v>
      </c>
      <c r="N46" s="296">
        <v>14.277170944501529</v>
      </c>
      <c r="O46" s="296">
        <v>14.23975140362437</v>
      </c>
      <c r="P46" s="296">
        <v>14.48066700882049</v>
      </c>
      <c r="Q46" s="296">
        <v>15.39493773400547</v>
      </c>
      <c r="R46" s="296">
        <v>15.089372625068719</v>
      </c>
      <c r="S46" s="296">
        <v>15.4871391333505</v>
      </c>
      <c r="T46" s="296">
        <v>15.049218621749301</v>
      </c>
      <c r="U46" s="296">
        <v>15.21202155260902</v>
      </c>
      <c r="V46" s="296">
        <v>13.59240624185361</v>
      </c>
      <c r="W46" s="296">
        <v>15.84344379990098</v>
      </c>
      <c r="DA46" s="70" t="s">
        <v>685</v>
      </c>
    </row>
    <row r="47" spans="1:105" ht="12" customHeight="1" x14ac:dyDescent="0.25">
      <c r="A47" s="60" t="s">
        <v>521</v>
      </c>
      <c r="B47" s="264">
        <v>7.7440390490967816</v>
      </c>
      <c r="C47" s="264">
        <v>4.9913482997677754</v>
      </c>
      <c r="D47" s="264">
        <v>7.6650100583585772</v>
      </c>
      <c r="E47" s="264">
        <v>8.0035489480743642</v>
      </c>
      <c r="F47" s="264">
        <v>7.3399261672809981</v>
      </c>
      <c r="G47" s="264">
        <v>7.364830829651277</v>
      </c>
      <c r="H47" s="264">
        <v>6.5644616084133052</v>
      </c>
      <c r="I47" s="264">
        <v>6.9095374262527729</v>
      </c>
      <c r="J47" s="264">
        <v>9.1924105864782</v>
      </c>
      <c r="K47" s="264">
        <v>6.6935465765692239</v>
      </c>
      <c r="L47" s="264">
        <v>8.1372987045782708</v>
      </c>
      <c r="M47" s="264">
        <v>8.8475885705032375</v>
      </c>
      <c r="N47" s="264">
        <v>8.2187489302644892</v>
      </c>
      <c r="O47" s="264">
        <v>8.038897881150298</v>
      </c>
      <c r="P47" s="264">
        <v>7.9662445160124289</v>
      </c>
      <c r="Q47" s="264">
        <v>8.8923270830520913</v>
      </c>
      <c r="R47" s="264">
        <v>8.3616083485737356</v>
      </c>
      <c r="S47" s="264">
        <v>9.0635914419444514</v>
      </c>
      <c r="T47" s="264">
        <v>8.6330264791143509</v>
      </c>
      <c r="U47" s="264">
        <v>8.1343775556852567</v>
      </c>
      <c r="V47" s="264">
        <v>7.4302833467672373</v>
      </c>
      <c r="W47" s="264">
        <v>9.8155099819240643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0.25554137098508678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0.44183588361850279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7.7440390490967816</v>
      </c>
      <c r="C51" s="299">
        <v>4.9913482997677754</v>
      </c>
      <c r="D51" s="299">
        <v>7.6650100583585772</v>
      </c>
      <c r="E51" s="299">
        <v>8.0035489480743642</v>
      </c>
      <c r="F51" s="299">
        <v>7.3399261672809981</v>
      </c>
      <c r="G51" s="299">
        <v>7.364830829651277</v>
      </c>
      <c r="H51" s="299">
        <v>6.5644616084133052</v>
      </c>
      <c r="I51" s="299">
        <v>6.9095374262527729</v>
      </c>
      <c r="J51" s="299">
        <v>9.1924105864782</v>
      </c>
      <c r="K51" s="299">
        <v>6.6935465765692239</v>
      </c>
      <c r="L51" s="299">
        <v>8.1372987045782708</v>
      </c>
      <c r="M51" s="299">
        <v>8.8475885705032375</v>
      </c>
      <c r="N51" s="299">
        <v>8.2187489302644892</v>
      </c>
      <c r="O51" s="299">
        <v>8.038897881150298</v>
      </c>
      <c r="P51" s="299">
        <v>7.9662445160124289</v>
      </c>
      <c r="Q51" s="299">
        <v>8.8923270830520913</v>
      </c>
      <c r="R51" s="299">
        <v>8.3616083485737356</v>
      </c>
      <c r="S51" s="299">
        <v>8.3662141873408622</v>
      </c>
      <c r="T51" s="299">
        <v>8.6330264791143509</v>
      </c>
      <c r="U51" s="299">
        <v>8.1343775556852567</v>
      </c>
      <c r="V51" s="299">
        <v>7.4302833467672373</v>
      </c>
      <c r="W51" s="299">
        <v>9.8155099819240643</v>
      </c>
      <c r="DA51" s="71" t="s">
        <v>690</v>
      </c>
    </row>
    <row r="52" spans="1:105" ht="12" customHeight="1" x14ac:dyDescent="0.25">
      <c r="A52" s="60" t="s">
        <v>527</v>
      </c>
      <c r="B52" s="264">
        <v>2.0514360119430268</v>
      </c>
      <c r="C52" s="264">
        <v>4.0803309344025687</v>
      </c>
      <c r="D52" s="264">
        <v>3.3375660001165892</v>
      </c>
      <c r="E52" s="264">
        <v>4.359812006214673</v>
      </c>
      <c r="F52" s="264">
        <v>5.6590229692512324</v>
      </c>
      <c r="G52" s="264">
        <v>5.8128246019088454</v>
      </c>
      <c r="H52" s="264">
        <v>6.1784531357163042</v>
      </c>
      <c r="I52" s="264">
        <v>5.0035208190227216</v>
      </c>
      <c r="J52" s="264">
        <v>5.6034715313035131</v>
      </c>
      <c r="K52" s="264">
        <v>5.6845419911322868</v>
      </c>
      <c r="L52" s="264">
        <v>5.9862668117766464</v>
      </c>
      <c r="M52" s="264">
        <v>5.8120914086495192</v>
      </c>
      <c r="N52" s="264">
        <v>6.0584220142370446</v>
      </c>
      <c r="O52" s="264">
        <v>6.200853522474076</v>
      </c>
      <c r="P52" s="264">
        <v>6.5144224928080643</v>
      </c>
      <c r="Q52" s="264">
        <v>6.5026106509533834</v>
      </c>
      <c r="R52" s="264">
        <v>6.7277642764949874</v>
      </c>
      <c r="S52" s="264">
        <v>6.4235476914060436</v>
      </c>
      <c r="T52" s="264">
        <v>6.4161921426349453</v>
      </c>
      <c r="U52" s="264">
        <v>7.077643996923765</v>
      </c>
      <c r="V52" s="264">
        <v>6.1621228950863687</v>
      </c>
      <c r="W52" s="264">
        <v>6.0279338179769146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3.3625546492679224</v>
      </c>
      <c r="C53" s="296">
        <f t="shared" si="0"/>
        <v>2.3823208290832416</v>
      </c>
      <c r="D53" s="296">
        <f t="shared" si="0"/>
        <v>4.1848969227831994</v>
      </c>
      <c r="E53" s="296">
        <f t="shared" si="0"/>
        <v>3.9273929708884108</v>
      </c>
      <c r="F53" s="296">
        <f t="shared" si="0"/>
        <v>3.2692140077048299</v>
      </c>
      <c r="G53" s="296">
        <f t="shared" si="0"/>
        <v>3.5387574277104683</v>
      </c>
      <c r="H53" s="296">
        <f t="shared" si="0"/>
        <v>3.0715639610579357</v>
      </c>
      <c r="I53" s="296">
        <f t="shared" si="0"/>
        <v>2.7025810425762407</v>
      </c>
      <c r="J53" s="296">
        <f t="shared" si="0"/>
        <v>3.3323672621190834</v>
      </c>
      <c r="K53" s="296">
        <f t="shared" si="0"/>
        <v>2.9117440148038156</v>
      </c>
      <c r="L53" s="296">
        <f t="shared" si="0"/>
        <v>3.1222979075807196</v>
      </c>
      <c r="M53" s="296">
        <f t="shared" si="0"/>
        <v>3.3920163546793547</v>
      </c>
      <c r="N53" s="296">
        <f t="shared" si="0"/>
        <v>3.2434966480357117</v>
      </c>
      <c r="O53" s="296">
        <f t="shared" si="0"/>
        <v>3.2320298047790885</v>
      </c>
      <c r="P53" s="296">
        <f t="shared" si="0"/>
        <v>3.2858173026444502</v>
      </c>
      <c r="Q53" s="296">
        <f t="shared" si="0"/>
        <v>3.5204554939295449</v>
      </c>
      <c r="R53" s="296">
        <f t="shared" si="0"/>
        <v>3.3955802223281695</v>
      </c>
      <c r="S53" s="296">
        <f t="shared" si="0"/>
        <v>3.2786216233604817</v>
      </c>
      <c r="T53" s="296">
        <f t="shared" si="0"/>
        <v>3.3162428978876788</v>
      </c>
      <c r="U53" s="296">
        <f t="shared" si="0"/>
        <v>3.5886543129254123</v>
      </c>
      <c r="V53" s="296">
        <f t="shared" si="0"/>
        <v>3.3306784431879386</v>
      </c>
      <c r="W53" s="296">
        <f t="shared" si="0"/>
        <v>3.7478213884313516</v>
      </c>
      <c r="DA53" s="70"/>
    </row>
    <row r="54" spans="1:105" ht="12" customHeight="1" x14ac:dyDescent="0.25">
      <c r="A54" s="60" t="s">
        <v>530</v>
      </c>
      <c r="B54" s="264">
        <v>0.33922404672019119</v>
      </c>
      <c r="C54" s="264">
        <v>0.28691677064529503</v>
      </c>
      <c r="D54" s="264">
        <v>0.38569674298235712</v>
      </c>
      <c r="E54" s="264">
        <v>0.42141035711330338</v>
      </c>
      <c r="F54" s="264">
        <v>0.41670045084939628</v>
      </c>
      <c r="G54" s="264">
        <v>0.42013391637809411</v>
      </c>
      <c r="H54" s="264">
        <v>0.38849584447018842</v>
      </c>
      <c r="I54" s="264">
        <v>0.38647388590676679</v>
      </c>
      <c r="J54" s="264">
        <v>0.49307293205749858</v>
      </c>
      <c r="K54" s="264">
        <v>0.38598352090587418</v>
      </c>
      <c r="L54" s="264">
        <v>0.45452633314811208</v>
      </c>
      <c r="M54" s="264">
        <v>0.48087645114815919</v>
      </c>
      <c r="N54" s="264">
        <v>0.45926946111887901</v>
      </c>
      <c r="O54" s="264">
        <v>0.45262148235406302</v>
      </c>
      <c r="P54" s="264">
        <v>0.45515211124403582</v>
      </c>
      <c r="Q54" s="264">
        <v>0.49575077856113242</v>
      </c>
      <c r="R54" s="264">
        <v>0.47675133690376192</v>
      </c>
      <c r="S54" s="264">
        <v>0.50332379161971086</v>
      </c>
      <c r="T54" s="264">
        <v>0.48337434223568948</v>
      </c>
      <c r="U54" s="264">
        <v>0.47358139858458942</v>
      </c>
      <c r="V54" s="264">
        <v>0.42985005870863391</v>
      </c>
      <c r="W54" s="264">
        <v>0.53032077676894729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1.4190848361134829E-2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2.4536246325860489E-2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0.33922404672019119</v>
      </c>
      <c r="C57" s="232">
        <v>0.28691677064529503</v>
      </c>
      <c r="D57" s="232">
        <v>0.38569674298235712</v>
      </c>
      <c r="E57" s="232">
        <v>0.42141035711330338</v>
      </c>
      <c r="F57" s="232">
        <v>0.41670045084939628</v>
      </c>
      <c r="G57" s="232">
        <v>0.42013391637809411</v>
      </c>
      <c r="H57" s="232">
        <v>0.38849584447018842</v>
      </c>
      <c r="I57" s="232">
        <v>0.38647388590676679</v>
      </c>
      <c r="J57" s="232">
        <v>0.49307293205749858</v>
      </c>
      <c r="K57" s="232">
        <v>0.38598352090587418</v>
      </c>
      <c r="L57" s="232">
        <v>0.45452633314811208</v>
      </c>
      <c r="M57" s="232">
        <v>0.48087645114815919</v>
      </c>
      <c r="N57" s="232">
        <v>0.45926946111887901</v>
      </c>
      <c r="O57" s="232">
        <v>0.45262148235406302</v>
      </c>
      <c r="P57" s="232">
        <v>0.45515211124403582</v>
      </c>
      <c r="Q57" s="232">
        <v>0.49575077856113242</v>
      </c>
      <c r="R57" s="232">
        <v>0.47675133690376192</v>
      </c>
      <c r="S57" s="232">
        <v>0.46459669693271549</v>
      </c>
      <c r="T57" s="232">
        <v>0.48337434223568948</v>
      </c>
      <c r="U57" s="232">
        <v>0.47358139858458942</v>
      </c>
      <c r="V57" s="232">
        <v>0.42985005870863391</v>
      </c>
      <c r="W57" s="232">
        <v>0.53032077676894729</v>
      </c>
      <c r="DA57" s="71" t="s">
        <v>695</v>
      </c>
    </row>
    <row r="58" spans="1:105" ht="12" customHeight="1" x14ac:dyDescent="0.25">
      <c r="A58" s="60" t="s">
        <v>535</v>
      </c>
      <c r="B58" s="264">
        <v>2.933468397418483</v>
      </c>
      <c r="C58" s="264">
        <v>1.860855134068683</v>
      </c>
      <c r="D58" s="264">
        <v>3.631256716461241</v>
      </c>
      <c r="E58" s="264">
        <v>3.2764257076568741</v>
      </c>
      <c r="F58" s="264">
        <v>2.5312409215575751</v>
      </c>
      <c r="G58" s="264">
        <v>2.7870252952013819</v>
      </c>
      <c r="H58" s="264">
        <v>2.3174169007434422</v>
      </c>
      <c r="I58" s="264">
        <v>2.0362432504699188</v>
      </c>
      <c r="J58" s="264">
        <v>2.5387289765399821</v>
      </c>
      <c r="K58" s="264">
        <v>2.1979612461635458</v>
      </c>
      <c r="L58" s="264">
        <v>2.3333957573482209</v>
      </c>
      <c r="M58" s="264">
        <v>2.595246158239068</v>
      </c>
      <c r="N58" s="264">
        <v>2.4456783107656959</v>
      </c>
      <c r="O58" s="264">
        <v>2.4302759469804172</v>
      </c>
      <c r="P58" s="264">
        <v>2.4584630646420198</v>
      </c>
      <c r="Q58" s="264">
        <v>2.662181580222601</v>
      </c>
      <c r="R58" s="264">
        <v>2.53523395015822</v>
      </c>
      <c r="S58" s="264">
        <v>2.4185822405319382</v>
      </c>
      <c r="T58" s="264">
        <v>2.4736176412586239</v>
      </c>
      <c r="U58" s="264">
        <v>2.7030142755818778</v>
      </c>
      <c r="V58" s="264">
        <v>2.544342801816414</v>
      </c>
      <c r="W58" s="264">
        <v>2.891818242580376</v>
      </c>
      <c r="DA58" s="72" t="s">
        <v>696</v>
      </c>
    </row>
    <row r="59" spans="1:105" ht="12" customHeight="1" x14ac:dyDescent="0.25">
      <c r="A59" s="64" t="s">
        <v>30</v>
      </c>
      <c r="B59" s="231">
        <v>2.455084129649221</v>
      </c>
      <c r="C59" s="231">
        <v>1.13299034161028</v>
      </c>
      <c r="D59" s="231">
        <v>3.200434074786505</v>
      </c>
      <c r="E59" s="231">
        <v>2.5699885135018898</v>
      </c>
      <c r="F59" s="231">
        <v>1.4655842053845021</v>
      </c>
      <c r="G59" s="231">
        <v>1.7490641902355211</v>
      </c>
      <c r="H59" s="231">
        <v>1.144266708541384</v>
      </c>
      <c r="I59" s="231">
        <v>0.84629962950663173</v>
      </c>
      <c r="J59" s="231">
        <v>0.9844871822995952</v>
      </c>
      <c r="K59" s="231">
        <v>0.79666063440905455</v>
      </c>
      <c r="L59" s="231">
        <v>0.57746249916147641</v>
      </c>
      <c r="M59" s="231">
        <v>0.87742421852523067</v>
      </c>
      <c r="N59" s="231">
        <v>0.75686504470624638</v>
      </c>
      <c r="O59" s="231">
        <v>0.57923545050128988</v>
      </c>
      <c r="P59" s="231">
        <v>0.66420803582121468</v>
      </c>
      <c r="Q59" s="231">
        <v>0.8326907787379223</v>
      </c>
      <c r="R59" s="231">
        <v>0.73341528243306486</v>
      </c>
      <c r="S59" s="231">
        <v>0.53829599850019016</v>
      </c>
      <c r="T59" s="231">
        <v>0.59236420737741158</v>
      </c>
      <c r="U59" s="231">
        <v>0.55462863746843238</v>
      </c>
      <c r="V59" s="231">
        <v>0.42480877066150302</v>
      </c>
      <c r="W59" s="231">
        <v>0.42190495210878393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5.3081804862281132E-2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9.3524804242407902E-2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0.47838426776926141</v>
      </c>
      <c r="C65" s="231">
        <v>0.72786479245840296</v>
      </c>
      <c r="D65" s="231">
        <v>0.43082264167473611</v>
      </c>
      <c r="E65" s="231">
        <v>0.70643719415498374</v>
      </c>
      <c r="F65" s="231">
        <v>1.065656716173073</v>
      </c>
      <c r="G65" s="231">
        <v>1.037961104965861</v>
      </c>
      <c r="H65" s="231">
        <v>1.1731501922020571</v>
      </c>
      <c r="I65" s="231">
        <v>1.1899436209632881</v>
      </c>
      <c r="J65" s="231">
        <v>1.5542417942403861</v>
      </c>
      <c r="K65" s="231">
        <v>1.4013006117544911</v>
      </c>
      <c r="L65" s="231">
        <v>1.755933258186744</v>
      </c>
      <c r="M65" s="231">
        <v>1.717821939713837</v>
      </c>
      <c r="N65" s="231">
        <v>1.6888132660594499</v>
      </c>
      <c r="O65" s="231">
        <v>1.8510404964791269</v>
      </c>
      <c r="P65" s="231">
        <v>1.7942550288208059</v>
      </c>
      <c r="Q65" s="231">
        <v>1.829490801484678</v>
      </c>
      <c r="R65" s="231">
        <v>1.8018186677251551</v>
      </c>
      <c r="S65" s="231">
        <v>1.733679632927059</v>
      </c>
      <c r="T65" s="231">
        <v>1.8812534338812119</v>
      </c>
      <c r="U65" s="231">
        <v>1.6302589154228491</v>
      </c>
      <c r="V65" s="231">
        <v>1.3017729523187991</v>
      </c>
      <c r="W65" s="231">
        <v>1.592213448018392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6.9988154007186616E-3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0.51812672269059645</v>
      </c>
      <c r="V68" s="231">
        <v>0.81076226343539459</v>
      </c>
      <c r="W68" s="231">
        <v>0.87769984245319943</v>
      </c>
      <c r="DA68" s="73" t="s">
        <v>706</v>
      </c>
    </row>
    <row r="69" spans="1:105" ht="12" customHeight="1" x14ac:dyDescent="0.25">
      <c r="A69" s="61" t="s">
        <v>547</v>
      </c>
      <c r="B69" s="265">
        <v>8.9862205129248349E-2</v>
      </c>
      <c r="C69" s="265">
        <v>0.23454892436926369</v>
      </c>
      <c r="D69" s="265">
        <v>0.16794346333960161</v>
      </c>
      <c r="E69" s="265">
        <v>0.22955690611823351</v>
      </c>
      <c r="F69" s="265">
        <v>0.32127263529785882</v>
      </c>
      <c r="G69" s="265">
        <v>0.33159821613099222</v>
      </c>
      <c r="H69" s="265">
        <v>0.36565121584430538</v>
      </c>
      <c r="I69" s="265">
        <v>0.27986390619955509</v>
      </c>
      <c r="J69" s="265">
        <v>0.30056535352160291</v>
      </c>
      <c r="K69" s="265">
        <v>0.32779924773439523</v>
      </c>
      <c r="L69" s="265">
        <v>0.33437581708438652</v>
      </c>
      <c r="M69" s="265">
        <v>0.3158937452921276</v>
      </c>
      <c r="N69" s="265">
        <v>0.33854887615113671</v>
      </c>
      <c r="O69" s="265">
        <v>0.34913237544460812</v>
      </c>
      <c r="P69" s="265">
        <v>0.3722021267583947</v>
      </c>
      <c r="Q69" s="265">
        <v>0.36252313514581141</v>
      </c>
      <c r="R69" s="265">
        <v>0.3835949352661876</v>
      </c>
      <c r="S69" s="265">
        <v>0.35671559120883262</v>
      </c>
      <c r="T69" s="265">
        <v>0.35925091439336537</v>
      </c>
      <c r="U69" s="265">
        <v>0.41205863875894488</v>
      </c>
      <c r="V69" s="265">
        <v>0.35648558266289071</v>
      </c>
      <c r="W69" s="265">
        <v>0.32568236908202791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1.2643377426472759</v>
      </c>
      <c r="C115" s="225">
        <v>2.817250440171958</v>
      </c>
      <c r="D115" s="225">
        <v>3.6011564155657472</v>
      </c>
      <c r="E115" s="225">
        <v>3.0265498344386361</v>
      </c>
      <c r="F115" s="225">
        <v>5.2823749595569094</v>
      </c>
      <c r="G115" s="225">
        <v>3.6341316922813478</v>
      </c>
      <c r="H115" s="225">
        <v>5.0663987874408321</v>
      </c>
      <c r="I115" s="225">
        <v>5.3858508280633863</v>
      </c>
      <c r="J115" s="225">
        <v>5.2813104783705143</v>
      </c>
      <c r="K115" s="225">
        <v>2.2777936448152749</v>
      </c>
      <c r="L115" s="225">
        <v>3.223449989749807</v>
      </c>
      <c r="M115" s="225">
        <v>1.971671071636409</v>
      </c>
      <c r="N115" s="225">
        <v>2.9282291430335272</v>
      </c>
      <c r="O115" s="225">
        <v>1.3484479327706871</v>
      </c>
      <c r="P115" s="225">
        <v>2.4089628833732268</v>
      </c>
      <c r="Q115" s="225">
        <v>2.6171082849801151</v>
      </c>
      <c r="R115" s="225">
        <v>3.5343489885221859</v>
      </c>
      <c r="S115" s="225">
        <v>6.1866711140686128</v>
      </c>
      <c r="T115" s="225">
        <v>3.403092196899828</v>
      </c>
      <c r="U115" s="225">
        <v>5.7430351491210851</v>
      </c>
      <c r="V115" s="225">
        <v>7.1818152930018266</v>
      </c>
      <c r="W115" s="225">
        <v>8.2196659626003381</v>
      </c>
      <c r="DA115" s="89" t="s">
        <v>749</v>
      </c>
    </row>
    <row r="116" spans="1:105" ht="12" customHeight="1" x14ac:dyDescent="0.25">
      <c r="A116" s="55" t="s">
        <v>92</v>
      </c>
      <c r="B116" s="261">
        <v>2.9886590367318952E-3</v>
      </c>
      <c r="C116" s="261">
        <v>5.964801733423869E-3</v>
      </c>
      <c r="D116" s="261">
        <v>8.5541642044887085E-3</v>
      </c>
      <c r="E116" s="261">
        <v>6.8673945869533234E-3</v>
      </c>
      <c r="F116" s="261">
        <v>1.1147931165750439E-2</v>
      </c>
      <c r="G116" s="261">
        <v>7.7427208753211851E-3</v>
      </c>
      <c r="H116" s="261">
        <v>1.037800679846064E-2</v>
      </c>
      <c r="I116" s="261">
        <v>1.1027983915965069E-2</v>
      </c>
      <c r="J116" s="261">
        <v>1.0847982772514879E-2</v>
      </c>
      <c r="K116" s="261">
        <v>4.5722512590757724E-3</v>
      </c>
      <c r="L116" s="261">
        <v>6.4001550262738089E-3</v>
      </c>
      <c r="M116" s="261">
        <v>3.9932394757176406E-3</v>
      </c>
      <c r="N116" s="261">
        <v>5.8704962683850514E-3</v>
      </c>
      <c r="O116" s="261">
        <v>2.6644248858411299E-3</v>
      </c>
      <c r="P116" s="261">
        <v>4.7718596320085686E-3</v>
      </c>
      <c r="Q116" s="261">
        <v>5.2506971773641671E-3</v>
      </c>
      <c r="R116" s="261">
        <v>7.0321052509032299E-3</v>
      </c>
      <c r="S116" s="261">
        <v>1.230861444083116E-2</v>
      </c>
      <c r="T116" s="261">
        <v>6.7452702776461936E-3</v>
      </c>
      <c r="U116" s="261">
        <v>1.125832866943424E-2</v>
      </c>
      <c r="V116" s="261">
        <v>1.4043870812061741E-2</v>
      </c>
      <c r="W116" s="261">
        <v>1.5819506430188542E-2</v>
      </c>
      <c r="DA116" s="67" t="s">
        <v>750</v>
      </c>
    </row>
    <row r="117" spans="1:105" ht="12" customHeight="1" x14ac:dyDescent="0.25">
      <c r="A117" s="202" t="s">
        <v>93</v>
      </c>
      <c r="B117" s="226">
        <v>3.8713730199776947E-4</v>
      </c>
      <c r="C117" s="226">
        <v>7.7265329421935276E-4</v>
      </c>
      <c r="D117" s="226">
        <v>1.1080675347271919E-3</v>
      </c>
      <c r="E117" s="226">
        <v>8.8957106831912447E-4</v>
      </c>
      <c r="F117" s="226">
        <v>1.444052312867644E-3</v>
      </c>
      <c r="G117" s="226">
        <v>1.0029568555506489E-3</v>
      </c>
      <c r="H117" s="226">
        <v>1.344319811223411E-3</v>
      </c>
      <c r="I117" s="226">
        <v>1.4285148915381309E-3</v>
      </c>
      <c r="J117" s="226">
        <v>1.4051983618921049E-3</v>
      </c>
      <c r="K117" s="226">
        <v>5.9226863778683015E-4</v>
      </c>
      <c r="L117" s="226">
        <v>8.2904698019634906E-4</v>
      </c>
      <c r="M117" s="226">
        <v>5.172660841735883E-4</v>
      </c>
      <c r="N117" s="226">
        <v>7.6043739309110078E-4</v>
      </c>
      <c r="O117" s="226">
        <v>3.4513748440444247E-4</v>
      </c>
      <c r="P117" s="226">
        <v>6.1812499878472729E-4</v>
      </c>
      <c r="Q117" s="226">
        <v>6.8015143710567743E-4</v>
      </c>
      <c r="R117" s="226">
        <v>9.1090693877745417E-4</v>
      </c>
      <c r="S117" s="226">
        <v>1.5944019466217971E-3</v>
      </c>
      <c r="T117" s="226">
        <v>8.7375164059838941E-4</v>
      </c>
      <c r="U117" s="226">
        <v>1.458352703510455E-3</v>
      </c>
      <c r="V117" s="226">
        <v>1.819179166631224E-3</v>
      </c>
      <c r="W117" s="226">
        <v>2.089509219082237E-3</v>
      </c>
      <c r="DA117" s="174" t="s">
        <v>751</v>
      </c>
    </row>
    <row r="118" spans="1:105" ht="12" customHeight="1" x14ac:dyDescent="0.25">
      <c r="A118" s="202" t="s">
        <v>94</v>
      </c>
      <c r="B118" s="226">
        <v>5.4086651398995211E-2</v>
      </c>
      <c r="C118" s="226">
        <v>0.1079467908699952</v>
      </c>
      <c r="D118" s="226">
        <v>0.15480725357144479</v>
      </c>
      <c r="E118" s="226">
        <v>0.1242812821666187</v>
      </c>
      <c r="F118" s="226">
        <v>0.20150953564965959</v>
      </c>
      <c r="G118" s="226">
        <v>0.14012232232458161</v>
      </c>
      <c r="H118" s="226">
        <v>0.18781387539561509</v>
      </c>
      <c r="I118" s="226">
        <v>0.199576704590821</v>
      </c>
      <c r="J118" s="226">
        <v>0.19631917036642291</v>
      </c>
      <c r="K118" s="226">
        <v>8.2745390798633509E-2</v>
      </c>
      <c r="L118" s="226">
        <v>0.11582550888244809</v>
      </c>
      <c r="M118" s="226">
        <v>7.2266842360185116E-2</v>
      </c>
      <c r="N118" s="226">
        <v>0.1062401168232454</v>
      </c>
      <c r="O118" s="226">
        <v>4.8218889544817817E-2</v>
      </c>
      <c r="P118" s="226">
        <v>8.6357762886063907E-2</v>
      </c>
      <c r="Q118" s="226">
        <v>9.5023428348096364E-2</v>
      </c>
      <c r="R118" s="226">
        <v>0.12726210003619309</v>
      </c>
      <c r="S118" s="226">
        <v>0.22275265605201069</v>
      </c>
      <c r="T118" s="226">
        <v>0.1220711622219693</v>
      </c>
      <c r="U118" s="226">
        <v>0.20374532209765381</v>
      </c>
      <c r="V118" s="226">
        <v>0.25415610665816057</v>
      </c>
      <c r="W118" s="226">
        <v>0.28554085469986012</v>
      </c>
      <c r="DA118" s="174" t="s">
        <v>752</v>
      </c>
    </row>
    <row r="119" spans="1:105" ht="12" customHeight="1" x14ac:dyDescent="0.25">
      <c r="A119" s="202" t="s">
        <v>95</v>
      </c>
      <c r="B119" s="226">
        <v>9.8709829091567572E-4</v>
      </c>
      <c r="C119" s="226">
        <v>1.9700626683570878E-3</v>
      </c>
      <c r="D119" s="226">
        <v>2.8252807572509749E-3</v>
      </c>
      <c r="E119" s="226">
        <v>2.2681722392922459E-3</v>
      </c>
      <c r="F119" s="226">
        <v>3.681953567038839E-3</v>
      </c>
      <c r="G119" s="226">
        <v>2.5572761727360219E-3</v>
      </c>
      <c r="H119" s="226">
        <v>3.4276619206029348E-3</v>
      </c>
      <c r="I119" s="226">
        <v>3.6423372294747368E-3</v>
      </c>
      <c r="J119" s="226">
        <v>3.5828862118515142E-3</v>
      </c>
      <c r="K119" s="226">
        <v>1.510129241241919E-3</v>
      </c>
      <c r="L119" s="226">
        <v>2.11385173430106E-3</v>
      </c>
      <c r="M119" s="226">
        <v>1.3188924575378029E-3</v>
      </c>
      <c r="N119" s="226">
        <v>1.9389153336428491E-3</v>
      </c>
      <c r="O119" s="226">
        <v>8.8000980331397682E-4</v>
      </c>
      <c r="P119" s="226">
        <v>1.5760561607575949E-3</v>
      </c>
      <c r="Q119" s="226">
        <v>1.734207263589193E-3</v>
      </c>
      <c r="R119" s="226">
        <v>2.3225730969619542E-3</v>
      </c>
      <c r="S119" s="226">
        <v>4.0653055864714131E-3</v>
      </c>
      <c r="T119" s="226">
        <v>2.2278368596070001E-3</v>
      </c>
      <c r="U119" s="226">
        <v>3.7184158017294841E-3</v>
      </c>
      <c r="V119" s="226">
        <v>4.638428374079618E-3</v>
      </c>
      <c r="W119" s="226">
        <v>5.3395725556607699E-3</v>
      </c>
      <c r="DA119" s="174" t="s">
        <v>753</v>
      </c>
    </row>
    <row r="120" spans="1:105" ht="12" customHeight="1" x14ac:dyDescent="0.25">
      <c r="A120" s="56" t="s">
        <v>96</v>
      </c>
      <c r="B120" s="262">
        <v>3.589933697311472E-3</v>
      </c>
      <c r="C120" s="262">
        <v>1.115185074255759E-2</v>
      </c>
      <c r="D120" s="262">
        <v>9.604746216727935E-3</v>
      </c>
      <c r="E120" s="262">
        <v>9.9063040327686917E-3</v>
      </c>
      <c r="F120" s="262">
        <v>2.1298626212062889E-2</v>
      </c>
      <c r="G120" s="262">
        <v>1.4160681720636481E-2</v>
      </c>
      <c r="H120" s="262">
        <v>2.1409965853597539E-2</v>
      </c>
      <c r="I120" s="262">
        <v>2.3218347061359491E-2</v>
      </c>
      <c r="J120" s="262">
        <v>2.2772851351137619E-2</v>
      </c>
      <c r="K120" s="262">
        <v>9.9037707672882912E-3</v>
      </c>
      <c r="L120" s="262">
        <v>1.441233455064512E-2</v>
      </c>
      <c r="M120" s="262">
        <v>8.5588682615749621E-3</v>
      </c>
      <c r="N120" s="262">
        <v>1.288586795903527E-2</v>
      </c>
      <c r="O120" s="262">
        <v>6.0102099012674121E-3</v>
      </c>
      <c r="P120" s="262">
        <v>1.0707463881692631E-2</v>
      </c>
      <c r="Q120" s="262">
        <v>1.1489562660817999E-2</v>
      </c>
      <c r="R120" s="262">
        <v>1.5685541391828772E-2</v>
      </c>
      <c r="S120" s="262">
        <v>2.7822969484903121E-2</v>
      </c>
      <c r="T120" s="262">
        <v>1.5248957099229099E-2</v>
      </c>
      <c r="U120" s="262">
        <v>2.7696183326187881E-2</v>
      </c>
      <c r="V120" s="262">
        <v>3.5178227254453319E-2</v>
      </c>
      <c r="W120" s="262">
        <v>4.1903846666553807E-2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7.8706673434877114E-4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2.835888562419253E-3</v>
      </c>
      <c r="C122" s="228">
        <v>6.1256016799766709E-3</v>
      </c>
      <c r="D122" s="228">
        <v>6.6836373117719434E-3</v>
      </c>
      <c r="E122" s="228">
        <v>6.4045193426565759E-3</v>
      </c>
      <c r="F122" s="228">
        <v>1.2006875940424889E-2</v>
      </c>
      <c r="G122" s="228">
        <v>7.9012252280600808E-3</v>
      </c>
      <c r="H122" s="228">
        <v>1.1009337598119111E-2</v>
      </c>
      <c r="I122" s="228">
        <v>1.3445495666289621E-2</v>
      </c>
      <c r="J122" s="228">
        <v>1.412838711468066E-2</v>
      </c>
      <c r="K122" s="228">
        <v>5.3463772534989226E-3</v>
      </c>
      <c r="L122" s="228">
        <v>8.2905592965436797E-3</v>
      </c>
      <c r="M122" s="228">
        <v>5.1579207825189497E-3</v>
      </c>
      <c r="N122" s="228">
        <v>7.4061076022633983E-3</v>
      </c>
      <c r="O122" s="228">
        <v>3.3874940465529681E-3</v>
      </c>
      <c r="P122" s="228">
        <v>5.8806206506192777E-3</v>
      </c>
      <c r="Q122" s="228">
        <v>6.6260840962518467E-3</v>
      </c>
      <c r="R122" s="228">
        <v>8.6775299122369039E-3</v>
      </c>
      <c r="S122" s="228">
        <v>1.52688141545387E-2</v>
      </c>
      <c r="T122" s="228">
        <v>8.7337108239157017E-3</v>
      </c>
      <c r="U122" s="228">
        <v>1.286462711161346E-2</v>
      </c>
      <c r="V122" s="228">
        <v>1.6079360292338439E-2</v>
      </c>
      <c r="W122" s="228">
        <v>2.0911653861434992E-2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3.596394430781069E-3</v>
      </c>
      <c r="V124" s="228">
        <v>5.7140792673585211E-3</v>
      </c>
      <c r="W124" s="228">
        <v>8.101931287585332E-3</v>
      </c>
      <c r="DA124" s="69" t="s">
        <v>758</v>
      </c>
    </row>
    <row r="125" spans="1:105" ht="12" customHeight="1" x14ac:dyDescent="0.25">
      <c r="A125" s="37" t="s">
        <v>38</v>
      </c>
      <c r="B125" s="228">
        <v>7.5404513489221985E-4</v>
      </c>
      <c r="C125" s="228">
        <v>5.0262490625809161E-3</v>
      </c>
      <c r="D125" s="228">
        <v>2.921108904955992E-3</v>
      </c>
      <c r="E125" s="228">
        <v>3.5017846901121159E-3</v>
      </c>
      <c r="F125" s="228">
        <v>9.291750271638E-3</v>
      </c>
      <c r="G125" s="228">
        <v>6.2594564925763938E-3</v>
      </c>
      <c r="H125" s="228">
        <v>1.040062825547842E-2</v>
      </c>
      <c r="I125" s="228">
        <v>9.7728513950698665E-3</v>
      </c>
      <c r="J125" s="228">
        <v>8.6444642364569592E-3</v>
      </c>
      <c r="K125" s="228">
        <v>4.5573935137893694E-3</v>
      </c>
      <c r="L125" s="228">
        <v>6.121775254101439E-3</v>
      </c>
      <c r="M125" s="228">
        <v>3.400947479056012E-3</v>
      </c>
      <c r="N125" s="228">
        <v>5.4797603567718709E-3</v>
      </c>
      <c r="O125" s="228">
        <v>2.622715854714444E-3</v>
      </c>
      <c r="P125" s="228">
        <v>4.826843231073354E-3</v>
      </c>
      <c r="Q125" s="228">
        <v>4.8634785645661517E-3</v>
      </c>
      <c r="R125" s="228">
        <v>7.0080114795918651E-3</v>
      </c>
      <c r="S125" s="228">
        <v>1.176708859601565E-2</v>
      </c>
      <c r="T125" s="228">
        <v>6.5152462753134029E-3</v>
      </c>
      <c r="U125" s="228">
        <v>1.123516178379335E-2</v>
      </c>
      <c r="V125" s="228">
        <v>1.3384787694756361E-2</v>
      </c>
      <c r="W125" s="228">
        <v>1.289026151753349E-2</v>
      </c>
      <c r="DA125" s="69" t="s">
        <v>759</v>
      </c>
    </row>
    <row r="126" spans="1:105" ht="12" customHeight="1" x14ac:dyDescent="0.25">
      <c r="A126" s="57" t="s">
        <v>604</v>
      </c>
      <c r="B126" s="296">
        <v>0.73111677762610372</v>
      </c>
      <c r="C126" s="296">
        <v>1.4274667574848909</v>
      </c>
      <c r="D126" s="296">
        <v>2.1081196518523031</v>
      </c>
      <c r="E126" s="296">
        <v>1.6478692032755839</v>
      </c>
      <c r="F126" s="296">
        <v>2.6751447435800482</v>
      </c>
      <c r="G126" s="296">
        <v>1.848850325528212</v>
      </c>
      <c r="H126" s="296">
        <v>2.5144032623764021</v>
      </c>
      <c r="I126" s="296">
        <v>2.6704848685174878</v>
      </c>
      <c r="J126" s="296">
        <v>2.6141975879512178</v>
      </c>
      <c r="K126" s="296">
        <v>1.1097549036352039</v>
      </c>
      <c r="L126" s="296">
        <v>1.5623526415148401</v>
      </c>
      <c r="M126" s="296">
        <v>0.96208690772288918</v>
      </c>
      <c r="N126" s="296">
        <v>1.425227557483995</v>
      </c>
      <c r="O126" s="296">
        <v>0.64961047555104912</v>
      </c>
      <c r="P126" s="296">
        <v>1.165344112813276</v>
      </c>
      <c r="Q126" s="296">
        <v>1.2730843867772139</v>
      </c>
      <c r="R126" s="296">
        <v>1.716971634158077</v>
      </c>
      <c r="S126" s="296">
        <v>3.0116862197823551</v>
      </c>
      <c r="T126" s="296">
        <v>1.648554038081341</v>
      </c>
      <c r="U126" s="296">
        <v>2.7482879610395101</v>
      </c>
      <c r="V126" s="296">
        <v>3.4061002051318181</v>
      </c>
      <c r="W126" s="296">
        <v>3.924302768644031</v>
      </c>
      <c r="DA126" s="70" t="s">
        <v>760</v>
      </c>
    </row>
    <row r="127" spans="1:105" ht="12" customHeight="1" x14ac:dyDescent="0.25">
      <c r="A127" s="60" t="s">
        <v>606</v>
      </c>
      <c r="B127" s="264">
        <v>0.70102239863603111</v>
      </c>
      <c r="C127" s="264">
        <v>1.0828150580229781</v>
      </c>
      <c r="D127" s="264">
        <v>2.005213283118445</v>
      </c>
      <c r="E127" s="264">
        <v>1.475579405347909</v>
      </c>
      <c r="F127" s="264">
        <v>2.0217576743036281</v>
      </c>
      <c r="G127" s="264">
        <v>1.430379381533492</v>
      </c>
      <c r="H127" s="264">
        <v>1.705031132007311</v>
      </c>
      <c r="I127" s="264">
        <v>1.8781681026718891</v>
      </c>
      <c r="J127" s="264">
        <v>1.9052504349800159</v>
      </c>
      <c r="K127" s="264">
        <v>0.72063680046184997</v>
      </c>
      <c r="L127" s="264">
        <v>1.006302301934545</v>
      </c>
      <c r="M127" s="264">
        <v>0.67104624270018687</v>
      </c>
      <c r="N127" s="264">
        <v>0.94521372792410197</v>
      </c>
      <c r="O127" s="264">
        <v>0.40947274887592727</v>
      </c>
      <c r="P127" s="264">
        <v>0.73034593502066469</v>
      </c>
      <c r="Q127" s="264">
        <v>0.84795933717312044</v>
      </c>
      <c r="R127" s="264">
        <v>1.0931985770809829</v>
      </c>
      <c r="S127" s="264">
        <v>1.9431211984391501</v>
      </c>
      <c r="T127" s="264">
        <v>1.053917107324996</v>
      </c>
      <c r="U127" s="264">
        <v>1.667671172834005</v>
      </c>
      <c r="V127" s="264">
        <v>2.097197537029583</v>
      </c>
      <c r="W127" s="264">
        <v>2.6496570258458241</v>
      </c>
      <c r="DA127" s="72" t="s">
        <v>761</v>
      </c>
    </row>
    <row r="128" spans="1:105" ht="12" customHeight="1" x14ac:dyDescent="0.25">
      <c r="A128" s="59" t="s">
        <v>30</v>
      </c>
      <c r="B128" s="232">
        <v>0.58741805285061066</v>
      </c>
      <c r="C128" s="232">
        <v>0.66121281502423102</v>
      </c>
      <c r="D128" s="232">
        <v>1.7688798738655269</v>
      </c>
      <c r="E128" s="232">
        <v>1.1592974580982569</v>
      </c>
      <c r="F128" s="232">
        <v>1.1742946275544841</v>
      </c>
      <c r="G128" s="232">
        <v>0.90017798708000818</v>
      </c>
      <c r="H128" s="232">
        <v>0.8450922184929005</v>
      </c>
      <c r="I128" s="232">
        <v>0.78403008564910781</v>
      </c>
      <c r="J128" s="232">
        <v>0.74223331642778789</v>
      </c>
      <c r="K128" s="232">
        <v>0.26245034472976531</v>
      </c>
      <c r="L128" s="232">
        <v>0.25044763487466509</v>
      </c>
      <c r="M128" s="232">
        <v>0.22800295924899949</v>
      </c>
      <c r="N128" s="232">
        <v>0.2940353948636647</v>
      </c>
      <c r="O128" s="232">
        <v>9.8153886858580647E-2</v>
      </c>
      <c r="P128" s="232">
        <v>0.19840287297003989</v>
      </c>
      <c r="Q128" s="232">
        <v>0.26660037302783668</v>
      </c>
      <c r="R128" s="232">
        <v>0.31794162881161159</v>
      </c>
      <c r="S128" s="232">
        <v>0.435381667593148</v>
      </c>
      <c r="T128" s="232">
        <v>0.25382941441331991</v>
      </c>
      <c r="U128" s="232">
        <v>0.42571199092317508</v>
      </c>
      <c r="V128" s="232">
        <v>0.51892364296390459</v>
      </c>
      <c r="W128" s="232">
        <v>0.56146372431701252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4.2509619864125388E-2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7.3499940078386006E-2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0.1136043457854204</v>
      </c>
      <c r="C132" s="232">
        <v>0.42160224299874682</v>
      </c>
      <c r="D132" s="232">
        <v>0.23633340925291799</v>
      </c>
      <c r="E132" s="232">
        <v>0.31628194724965208</v>
      </c>
      <c r="F132" s="232">
        <v>0.84746304674914363</v>
      </c>
      <c r="G132" s="232">
        <v>0.53020139445348402</v>
      </c>
      <c r="H132" s="232">
        <v>0.85993891351441076</v>
      </c>
      <c r="I132" s="232">
        <v>1.094138017022781</v>
      </c>
      <c r="J132" s="232">
        <v>1.163017118552228</v>
      </c>
      <c r="K132" s="232">
        <v>0.45818645573208472</v>
      </c>
      <c r="L132" s="232">
        <v>0.75585466705987958</v>
      </c>
      <c r="M132" s="232">
        <v>0.44304328345118732</v>
      </c>
      <c r="N132" s="232">
        <v>0.65117833306043726</v>
      </c>
      <c r="O132" s="232">
        <v>0.31131886201734671</v>
      </c>
      <c r="P132" s="232">
        <v>0.5319430620506248</v>
      </c>
      <c r="Q132" s="232">
        <v>0.58135896414528365</v>
      </c>
      <c r="R132" s="232">
        <v>0.77525694826937097</v>
      </c>
      <c r="S132" s="232">
        <v>1.39172997090349</v>
      </c>
      <c r="T132" s="232">
        <v>0.80008769291167581</v>
      </c>
      <c r="U132" s="232">
        <v>1.24195918191083</v>
      </c>
      <c r="V132" s="232">
        <v>1.578273894065678</v>
      </c>
      <c r="W132" s="232">
        <v>2.0881933015288112</v>
      </c>
      <c r="DA132" s="71" t="s">
        <v>766</v>
      </c>
    </row>
    <row r="133" spans="1:105" ht="12" customHeight="1" x14ac:dyDescent="0.25">
      <c r="A133" s="60" t="s">
        <v>613</v>
      </c>
      <c r="B133" s="264">
        <v>3.009437899007256E-2</v>
      </c>
      <c r="C133" s="264">
        <v>0.34465169946191337</v>
      </c>
      <c r="D133" s="264">
        <v>0.102906368733858</v>
      </c>
      <c r="E133" s="264">
        <v>0.17228979792767521</v>
      </c>
      <c r="F133" s="264">
        <v>0.65338706927641987</v>
      </c>
      <c r="G133" s="264">
        <v>0.4184709439947204</v>
      </c>
      <c r="H133" s="264">
        <v>0.80937213036909073</v>
      </c>
      <c r="I133" s="264">
        <v>0.79231676584559974</v>
      </c>
      <c r="J133" s="264">
        <v>0.70894715297120214</v>
      </c>
      <c r="K133" s="264">
        <v>0.38911810317335382</v>
      </c>
      <c r="L133" s="264">
        <v>0.55605033958029504</v>
      </c>
      <c r="M133" s="264">
        <v>0.29104066502270232</v>
      </c>
      <c r="N133" s="264">
        <v>0.48001382955989319</v>
      </c>
      <c r="O133" s="264">
        <v>0.24013772667512179</v>
      </c>
      <c r="P133" s="264">
        <v>0.43499817779261118</v>
      </c>
      <c r="Q133" s="264">
        <v>0.42512504960409392</v>
      </c>
      <c r="R133" s="264">
        <v>0.62377305707709474</v>
      </c>
      <c r="S133" s="264">
        <v>1.068565021343205</v>
      </c>
      <c r="T133" s="264">
        <v>0.59463693075634549</v>
      </c>
      <c r="U133" s="264">
        <v>1.080616788205504</v>
      </c>
      <c r="V133" s="264">
        <v>1.3089026681022351</v>
      </c>
      <c r="W133" s="264">
        <v>1.2746457427982081</v>
      </c>
      <c r="DA133" s="72" t="s">
        <v>767</v>
      </c>
    </row>
    <row r="134" spans="1:105" ht="12" customHeight="1" x14ac:dyDescent="0.25">
      <c r="A134" s="57" t="s">
        <v>615</v>
      </c>
      <c r="B134" s="296">
        <v>0.2511920668290763</v>
      </c>
      <c r="C134" s="296">
        <v>0.77960991135263691</v>
      </c>
      <c r="D134" s="296">
        <v>0.6718205968876394</v>
      </c>
      <c r="E134" s="296">
        <v>0.69278627384543745</v>
      </c>
      <c r="F134" s="296">
        <v>1.489036576050297</v>
      </c>
      <c r="G134" s="296">
        <v>0.9899849740271538</v>
      </c>
      <c r="H134" s="296">
        <v>1.4965445285267771</v>
      </c>
      <c r="I134" s="296">
        <v>1.6233415245308529</v>
      </c>
      <c r="J134" s="296">
        <v>1.592439067167073</v>
      </c>
      <c r="K134" s="296">
        <v>0.69233404104122032</v>
      </c>
      <c r="L134" s="296">
        <v>1.0076430403100181</v>
      </c>
      <c r="M134" s="296">
        <v>0.59845710571729049</v>
      </c>
      <c r="N134" s="296">
        <v>0.90091797641084936</v>
      </c>
      <c r="O134" s="296">
        <v>0.42018759382499188</v>
      </c>
      <c r="P134" s="296">
        <v>0.74854323237296028</v>
      </c>
      <c r="Q134" s="296">
        <v>0.803300876238495</v>
      </c>
      <c r="R134" s="296">
        <v>1.0965697730506481</v>
      </c>
      <c r="S134" s="296">
        <v>1.956765547937467</v>
      </c>
      <c r="T134" s="296">
        <v>1.0661258551675661</v>
      </c>
      <c r="U134" s="296">
        <v>1.7799105776562889</v>
      </c>
      <c r="V134" s="296">
        <v>2.2095160625621419</v>
      </c>
      <c r="W134" s="296">
        <v>2.5486448325990341</v>
      </c>
      <c r="DA134" s="70" t="s">
        <v>768</v>
      </c>
    </row>
    <row r="135" spans="1:105" ht="12" customHeight="1" x14ac:dyDescent="0.25">
      <c r="A135" s="60" t="s">
        <v>617</v>
      </c>
      <c r="B135" s="264">
        <v>0.1985856900483195</v>
      </c>
      <c r="C135" s="264">
        <v>0.42895085959991741</v>
      </c>
      <c r="D135" s="264">
        <v>0.46802781504878632</v>
      </c>
      <c r="E135" s="264">
        <v>0.44848232400368859</v>
      </c>
      <c r="F135" s="264">
        <v>0.84079246820606823</v>
      </c>
      <c r="G135" s="264">
        <v>0.55329052239025645</v>
      </c>
      <c r="H135" s="264">
        <v>0.77093893352152654</v>
      </c>
      <c r="I135" s="264">
        <v>0.94153313015022311</v>
      </c>
      <c r="J135" s="264">
        <v>0.98935322833882788</v>
      </c>
      <c r="K135" s="264">
        <v>0.37438495652275949</v>
      </c>
      <c r="L135" s="264">
        <v>0.58055399658797968</v>
      </c>
      <c r="M135" s="264">
        <v>0.36118811979596571</v>
      </c>
      <c r="N135" s="264">
        <v>0.51861945785094976</v>
      </c>
      <c r="O135" s="264">
        <v>0.23721236852671621</v>
      </c>
      <c r="P135" s="264">
        <v>0.41179583898014288</v>
      </c>
      <c r="Q135" s="264">
        <v>0.46399759849866651</v>
      </c>
      <c r="R135" s="264">
        <v>0.60765196784264186</v>
      </c>
      <c r="S135" s="264">
        <v>1.1451645989275041</v>
      </c>
      <c r="T135" s="264">
        <v>0.61158608756128108</v>
      </c>
      <c r="U135" s="264">
        <v>0.95177781624500013</v>
      </c>
      <c r="V135" s="264">
        <v>1.207831057426618</v>
      </c>
      <c r="W135" s="264">
        <v>1.58261010927283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3.2287083270242899E-2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5.5824980163405633E-2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0.1985856900483195</v>
      </c>
      <c r="C139" s="299">
        <v>0.42895085959991741</v>
      </c>
      <c r="D139" s="299">
        <v>0.46802781504878632</v>
      </c>
      <c r="E139" s="299">
        <v>0.44848232400368859</v>
      </c>
      <c r="F139" s="299">
        <v>0.84079246820606823</v>
      </c>
      <c r="G139" s="299">
        <v>0.55329052239025645</v>
      </c>
      <c r="H139" s="299">
        <v>0.77093893352152654</v>
      </c>
      <c r="I139" s="299">
        <v>0.94153313015022311</v>
      </c>
      <c r="J139" s="299">
        <v>0.98935322833882788</v>
      </c>
      <c r="K139" s="299">
        <v>0.37438495652275949</v>
      </c>
      <c r="L139" s="299">
        <v>0.58055399658797968</v>
      </c>
      <c r="M139" s="299">
        <v>0.36118811979596571</v>
      </c>
      <c r="N139" s="299">
        <v>0.51861945785094976</v>
      </c>
      <c r="O139" s="299">
        <v>0.23721236852671621</v>
      </c>
      <c r="P139" s="299">
        <v>0.41179583898014288</v>
      </c>
      <c r="Q139" s="299">
        <v>0.46399759849866651</v>
      </c>
      <c r="R139" s="299">
        <v>0.60765196784264186</v>
      </c>
      <c r="S139" s="299">
        <v>1.0570525354938549</v>
      </c>
      <c r="T139" s="299">
        <v>0.61158608756128108</v>
      </c>
      <c r="U139" s="299">
        <v>0.95177781624500013</v>
      </c>
      <c r="V139" s="299">
        <v>1.207831057426618</v>
      </c>
      <c r="W139" s="299">
        <v>1.58261010927283</v>
      </c>
      <c r="DA139" s="71" t="s">
        <v>773</v>
      </c>
    </row>
    <row r="140" spans="1:105" ht="12" customHeight="1" x14ac:dyDescent="0.25">
      <c r="A140" s="60" t="s">
        <v>623</v>
      </c>
      <c r="B140" s="264">
        <v>5.2606376780756789E-2</v>
      </c>
      <c r="C140" s="264">
        <v>0.3506590517527195</v>
      </c>
      <c r="D140" s="264">
        <v>0.2037927818388531</v>
      </c>
      <c r="E140" s="264">
        <v>0.2443039498417488</v>
      </c>
      <c r="F140" s="264">
        <v>0.64824410784422837</v>
      </c>
      <c r="G140" s="264">
        <v>0.4366944516368973</v>
      </c>
      <c r="H140" s="264">
        <v>0.72560559500525013</v>
      </c>
      <c r="I140" s="264">
        <v>0.68180839438063012</v>
      </c>
      <c r="J140" s="264">
        <v>0.60308583882824529</v>
      </c>
      <c r="K140" s="264">
        <v>0.31794908451846082</v>
      </c>
      <c r="L140" s="264">
        <v>0.42708904372203821</v>
      </c>
      <c r="M140" s="264">
        <v>0.23726898592132481</v>
      </c>
      <c r="N140" s="264">
        <v>0.3822985185598996</v>
      </c>
      <c r="O140" s="264">
        <v>0.1829752252982757</v>
      </c>
      <c r="P140" s="264">
        <v>0.33674739339281728</v>
      </c>
      <c r="Q140" s="264">
        <v>0.33930327773982838</v>
      </c>
      <c r="R140" s="264">
        <v>0.48891780520800571</v>
      </c>
      <c r="S140" s="264">
        <v>0.81160094900996305</v>
      </c>
      <c r="T140" s="264">
        <v>0.45453976760628467</v>
      </c>
      <c r="U140" s="264">
        <v>0.82813276141128878</v>
      </c>
      <c r="V140" s="264">
        <v>1.0016850051355239</v>
      </c>
      <c r="W140" s="264">
        <v>0.96603472332620377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0.21998941846614425</v>
      </c>
      <c r="C141" s="263">
        <f t="shared" si="2"/>
        <v>0.48236761202587658</v>
      </c>
      <c r="D141" s="263">
        <f t="shared" si="2"/>
        <v>0.64431665454116493</v>
      </c>
      <c r="E141" s="263">
        <f t="shared" si="2"/>
        <v>0.54168163322366192</v>
      </c>
      <c r="F141" s="263">
        <f t="shared" si="2"/>
        <v>0.87911154101918476</v>
      </c>
      <c r="G141" s="263">
        <f t="shared" si="2"/>
        <v>0.62971043477715627</v>
      </c>
      <c r="H141" s="263">
        <f t="shared" si="2"/>
        <v>0.83107716675815357</v>
      </c>
      <c r="I141" s="263">
        <f t="shared" si="2"/>
        <v>0.85313054732588689</v>
      </c>
      <c r="J141" s="263">
        <f t="shared" si="2"/>
        <v>0.83974573418840437</v>
      </c>
      <c r="K141" s="263">
        <f t="shared" si="2"/>
        <v>0.37638088943482467</v>
      </c>
      <c r="L141" s="263">
        <f t="shared" si="2"/>
        <v>0.51387341075108539</v>
      </c>
      <c r="M141" s="263">
        <f t="shared" si="2"/>
        <v>0.32447194955704084</v>
      </c>
      <c r="N141" s="263">
        <f t="shared" si="2"/>
        <v>0.4743877753612829</v>
      </c>
      <c r="O141" s="263">
        <f t="shared" si="2"/>
        <v>0.2205311917750008</v>
      </c>
      <c r="P141" s="263">
        <f t="shared" si="2"/>
        <v>0.39104427062768404</v>
      </c>
      <c r="Q141" s="263">
        <f t="shared" si="2"/>
        <v>0.42654497507743233</v>
      </c>
      <c r="R141" s="263">
        <f t="shared" si="2"/>
        <v>0.56759435459879681</v>
      </c>
      <c r="S141" s="263">
        <f t="shared" si="2"/>
        <v>0.94967539883795227</v>
      </c>
      <c r="T141" s="263">
        <f t="shared" si="2"/>
        <v>0.5412453255518711</v>
      </c>
      <c r="U141" s="263">
        <f t="shared" si="2"/>
        <v>0.96696000782677061</v>
      </c>
      <c r="V141" s="263">
        <f t="shared" si="2"/>
        <v>1.2563632130424809</v>
      </c>
      <c r="W141" s="263">
        <f t="shared" si="2"/>
        <v>1.3960250717859264</v>
      </c>
      <c r="DA141" s="70"/>
    </row>
    <row r="142" spans="1:105" ht="12" customHeight="1" x14ac:dyDescent="0.25">
      <c r="A142" s="60" t="s">
        <v>626</v>
      </c>
      <c r="B142" s="264">
        <v>1.1881589121185161E-2</v>
      </c>
      <c r="C142" s="264">
        <v>2.5664577672768401E-2</v>
      </c>
      <c r="D142" s="264">
        <v>2.8002592706164529E-2</v>
      </c>
      <c r="E142" s="264">
        <v>2.6833165575170619E-2</v>
      </c>
      <c r="F142" s="264">
        <v>5.0305490999784062E-2</v>
      </c>
      <c r="G142" s="264">
        <v>3.3103949484413323E-2</v>
      </c>
      <c r="H142" s="264">
        <v>4.6126081105837373E-2</v>
      </c>
      <c r="I142" s="264">
        <v>5.6332909957944773E-2</v>
      </c>
      <c r="J142" s="264">
        <v>5.9194036347633178E-2</v>
      </c>
      <c r="K142" s="264">
        <v>2.2399842735263811E-2</v>
      </c>
      <c r="L142" s="264">
        <v>3.4735151603531578E-2</v>
      </c>
      <c r="M142" s="264">
        <v>2.1610262218918559E-2</v>
      </c>
      <c r="N142" s="264">
        <v>3.1029543503046281E-2</v>
      </c>
      <c r="O142" s="264">
        <v>1.419266361343466E-2</v>
      </c>
      <c r="P142" s="264">
        <v>2.463817488251686E-2</v>
      </c>
      <c r="Q142" s="264">
        <v>2.7761460643193261E-2</v>
      </c>
      <c r="R142" s="264">
        <v>3.6356451508812969E-2</v>
      </c>
      <c r="S142" s="264">
        <v>6.8516393287314528E-2</v>
      </c>
      <c r="T142" s="264">
        <v>3.6591833998049987E-2</v>
      </c>
      <c r="U142" s="264">
        <v>5.6945860220494103E-2</v>
      </c>
      <c r="V142" s="264">
        <v>7.2265792911149956E-2</v>
      </c>
      <c r="W142" s="264">
        <v>9.4689214780976291E-2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1.9317698936170849E-3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3.3400668338111751E-3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1.1881589121185161E-2</v>
      </c>
      <c r="C145" s="232">
        <v>2.5664577672768401E-2</v>
      </c>
      <c r="D145" s="232">
        <v>2.8002592706164529E-2</v>
      </c>
      <c r="E145" s="232">
        <v>2.6833165575170619E-2</v>
      </c>
      <c r="F145" s="232">
        <v>5.0305490999784062E-2</v>
      </c>
      <c r="G145" s="232">
        <v>3.3103949484413323E-2</v>
      </c>
      <c r="H145" s="232">
        <v>4.6126081105837373E-2</v>
      </c>
      <c r="I145" s="232">
        <v>5.6332909957944773E-2</v>
      </c>
      <c r="J145" s="232">
        <v>5.9194036347633178E-2</v>
      </c>
      <c r="K145" s="232">
        <v>2.2399842735263811E-2</v>
      </c>
      <c r="L145" s="232">
        <v>3.4735151603531578E-2</v>
      </c>
      <c r="M145" s="232">
        <v>2.1610262218918559E-2</v>
      </c>
      <c r="N145" s="232">
        <v>3.1029543503046281E-2</v>
      </c>
      <c r="O145" s="232">
        <v>1.419266361343466E-2</v>
      </c>
      <c r="P145" s="232">
        <v>2.463817488251686E-2</v>
      </c>
      <c r="Q145" s="232">
        <v>2.7761460643193261E-2</v>
      </c>
      <c r="R145" s="232">
        <v>3.6356451508812969E-2</v>
      </c>
      <c r="S145" s="232">
        <v>6.324455655988627E-2</v>
      </c>
      <c r="T145" s="232">
        <v>3.6591833998049987E-2</v>
      </c>
      <c r="U145" s="232">
        <v>5.6945860220494103E-2</v>
      </c>
      <c r="V145" s="232">
        <v>7.2265792911149956E-2</v>
      </c>
      <c r="W145" s="232">
        <v>9.4689214780976291E-2</v>
      </c>
      <c r="DA145" s="71" t="s">
        <v>778</v>
      </c>
    </row>
    <row r="146" spans="1:105" ht="12" customHeight="1" x14ac:dyDescent="0.25">
      <c r="A146" s="60" t="s">
        <v>631</v>
      </c>
      <c r="B146" s="264">
        <v>0.20496033491113999</v>
      </c>
      <c r="C146" s="264">
        <v>0.43572273726555638</v>
      </c>
      <c r="D146" s="264">
        <v>0.60412092697677666</v>
      </c>
      <c r="E146" s="264">
        <v>0.50023150732271959</v>
      </c>
      <c r="F146" s="264">
        <v>0.79002092840383864</v>
      </c>
      <c r="G146" s="264">
        <v>0.57047860042556853</v>
      </c>
      <c r="H146" s="264">
        <v>0.74153734550926886</v>
      </c>
      <c r="I146" s="264">
        <v>0.75600432945419205</v>
      </c>
      <c r="J146" s="264">
        <v>0.74446844259705758</v>
      </c>
      <c r="K146" s="264">
        <v>0.33495782109460348</v>
      </c>
      <c r="L146" s="264">
        <v>0.4535850758621397</v>
      </c>
      <c r="M146" s="264">
        <v>0.28866563624687042</v>
      </c>
      <c r="N146" s="264">
        <v>0.42048491244604091</v>
      </c>
      <c r="O146" s="264">
        <v>0.1953909294407247</v>
      </c>
      <c r="P146" s="264">
        <v>0.34625814769840702</v>
      </c>
      <c r="Q146" s="264">
        <v>0.37848264515914137</v>
      </c>
      <c r="R146" s="264">
        <v>0.50198544046742677</v>
      </c>
      <c r="S146" s="264">
        <v>0.83260007361473642</v>
      </c>
      <c r="T146" s="264">
        <v>0.47745790280509109</v>
      </c>
      <c r="U146" s="264">
        <v>0.86046610007834412</v>
      </c>
      <c r="V146" s="264">
        <v>1.124165560705928</v>
      </c>
      <c r="W146" s="264">
        <v>1.2435369911522951</v>
      </c>
      <c r="DA146" s="72" t="s">
        <v>779</v>
      </c>
    </row>
    <row r="147" spans="1:105" ht="12" customHeight="1" x14ac:dyDescent="0.25">
      <c r="A147" s="64" t="s">
        <v>30</v>
      </c>
      <c r="B147" s="231">
        <v>0.17153580583678751</v>
      </c>
      <c r="C147" s="231">
        <v>0.26529182412092489</v>
      </c>
      <c r="D147" s="231">
        <v>0.53244629916231456</v>
      </c>
      <c r="E147" s="231">
        <v>0.39237551607129573</v>
      </c>
      <c r="F147" s="231">
        <v>0.45742077916447371</v>
      </c>
      <c r="G147" s="231">
        <v>0.3580174507271352</v>
      </c>
      <c r="H147" s="231">
        <v>0.36614754010562239</v>
      </c>
      <c r="I147" s="231">
        <v>0.31420911218482328</v>
      </c>
      <c r="J147" s="231">
        <v>0.28869550319713022</v>
      </c>
      <c r="K147" s="231">
        <v>0.12140692231006051</v>
      </c>
      <c r="L147" s="231">
        <v>0.1122520132578652</v>
      </c>
      <c r="M147" s="231">
        <v>9.7594680756933019E-2</v>
      </c>
      <c r="N147" s="231">
        <v>0.13012763398025831</v>
      </c>
      <c r="O147" s="231">
        <v>4.6569754014594567E-2</v>
      </c>
      <c r="P147" s="231">
        <v>9.354927778967452E-2</v>
      </c>
      <c r="Q147" s="231">
        <v>0.1183837386892302</v>
      </c>
      <c r="R147" s="231">
        <v>0.14521886375603629</v>
      </c>
      <c r="S147" s="231">
        <v>0.18530909574495319</v>
      </c>
      <c r="T147" s="231">
        <v>0.1143381933544548</v>
      </c>
      <c r="U147" s="231">
        <v>0.176815988785957</v>
      </c>
      <c r="V147" s="231">
        <v>0.1881491600582634</v>
      </c>
      <c r="W147" s="231">
        <v>0.1839067318482232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1.827348017994954E-2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3.2196035177991862E-2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3.3424529074352498E-2</v>
      </c>
      <c r="C153" s="231">
        <v>0.17043091314463149</v>
      </c>
      <c r="D153" s="231">
        <v>7.16746278144621E-2</v>
      </c>
      <c r="E153" s="231">
        <v>0.10785599125142389</v>
      </c>
      <c r="F153" s="231">
        <v>0.33260014923936498</v>
      </c>
      <c r="G153" s="231">
        <v>0.2124611496984333</v>
      </c>
      <c r="H153" s="231">
        <v>0.37538980540364641</v>
      </c>
      <c r="I153" s="231">
        <v>0.44179521726936871</v>
      </c>
      <c r="J153" s="231">
        <v>0.45577293939992741</v>
      </c>
      <c r="K153" s="231">
        <v>0.213550898784543</v>
      </c>
      <c r="L153" s="231">
        <v>0.34133306260427437</v>
      </c>
      <c r="M153" s="231">
        <v>0.19107095548993741</v>
      </c>
      <c r="N153" s="231">
        <v>0.29035727846578258</v>
      </c>
      <c r="O153" s="231">
        <v>0.1488211754261301</v>
      </c>
      <c r="P153" s="231">
        <v>0.25270886990873243</v>
      </c>
      <c r="Q153" s="231">
        <v>0.26009890646991118</v>
      </c>
      <c r="R153" s="231">
        <v>0.3567665767113905</v>
      </c>
      <c r="S153" s="231">
        <v>0.59682146251184187</v>
      </c>
      <c r="T153" s="231">
        <v>0.36311970945063632</v>
      </c>
      <c r="U153" s="231">
        <v>0.51972765673142796</v>
      </c>
      <c r="V153" s="231">
        <v>0.57655939443988391</v>
      </c>
      <c r="W153" s="231">
        <v>0.68989953098555257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3.0997976736627372E-3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0.16392245456095911</v>
      </c>
      <c r="V156" s="231">
        <v>0.35635720853411812</v>
      </c>
      <c r="W156" s="231">
        <v>0.3697307283185195</v>
      </c>
      <c r="DA156" s="73" t="s">
        <v>789</v>
      </c>
    </row>
    <row r="157" spans="1:105" ht="12" customHeight="1" x14ac:dyDescent="0.25">
      <c r="A157" s="61" t="s">
        <v>643</v>
      </c>
      <c r="B157" s="265">
        <v>3.1474944338190842E-3</v>
      </c>
      <c r="C157" s="265">
        <v>2.0980297087551791E-2</v>
      </c>
      <c r="D157" s="265">
        <v>1.219313485822374E-2</v>
      </c>
      <c r="E157" s="265">
        <v>1.4616960325771739E-2</v>
      </c>
      <c r="F157" s="265">
        <v>3.8785121615561989E-2</v>
      </c>
      <c r="G157" s="265">
        <v>2.612788486717444E-2</v>
      </c>
      <c r="H157" s="265">
        <v>4.3413740143047282E-2</v>
      </c>
      <c r="I157" s="265">
        <v>4.0793307913750021E-2</v>
      </c>
      <c r="J157" s="265">
        <v>3.6083255243713613E-2</v>
      </c>
      <c r="K157" s="265">
        <v>1.9023225604957408E-2</v>
      </c>
      <c r="L157" s="265">
        <v>2.5553183285414109E-2</v>
      </c>
      <c r="M157" s="265">
        <v>1.419605109125186E-2</v>
      </c>
      <c r="N157" s="265">
        <v>2.2873319412195722E-2</v>
      </c>
      <c r="O157" s="265">
        <v>1.094759872084144E-2</v>
      </c>
      <c r="P157" s="265">
        <v>2.0147948046760171E-2</v>
      </c>
      <c r="Q157" s="265">
        <v>2.0300869275097739E-2</v>
      </c>
      <c r="R157" s="265">
        <v>2.9252462622557051E-2</v>
      </c>
      <c r="S157" s="265">
        <v>4.8558931935901273E-2</v>
      </c>
      <c r="T157" s="265">
        <v>2.7195588748730029E-2</v>
      </c>
      <c r="U157" s="265">
        <v>4.9548047527932453E-2</v>
      </c>
      <c r="V157" s="265">
        <v>5.9931859425403057E-2</v>
      </c>
      <c r="W157" s="265">
        <v>5.7798865852655007E-2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0.99999999999999989</v>
      </c>
      <c r="D171" s="234">
        <f t="shared" si="11"/>
        <v>0.99999999999999978</v>
      </c>
      <c r="E171" s="234">
        <f t="shared" si="11"/>
        <v>1.0000000000000002</v>
      </c>
      <c r="F171" s="234">
        <f t="shared" si="11"/>
        <v>0.99999999999999956</v>
      </c>
      <c r="G171" s="234">
        <f t="shared" si="11"/>
        <v>1</v>
      </c>
      <c r="H171" s="234">
        <f t="shared" si="11"/>
        <v>1</v>
      </c>
      <c r="I171" s="234">
        <f t="shared" si="11"/>
        <v>1</v>
      </c>
      <c r="J171" s="234">
        <f t="shared" si="11"/>
        <v>1</v>
      </c>
      <c r="K171" s="234">
        <f t="shared" si="11"/>
        <v>0.99999999999999944</v>
      </c>
      <c r="L171" s="234">
        <f t="shared" si="11"/>
        <v>0.99999999999999989</v>
      </c>
      <c r="M171" s="234">
        <f t="shared" si="11"/>
        <v>1</v>
      </c>
      <c r="N171" s="234">
        <f t="shared" si="11"/>
        <v>0.99999999999999989</v>
      </c>
      <c r="O171" s="234">
        <f t="shared" si="11"/>
        <v>1</v>
      </c>
      <c r="P171" s="234">
        <f t="shared" si="11"/>
        <v>1.0000000000000002</v>
      </c>
      <c r="Q171" s="234">
        <f t="shared" si="11"/>
        <v>1.0000000000000002</v>
      </c>
      <c r="R171" s="234">
        <f t="shared" si="11"/>
        <v>0.99999999999999989</v>
      </c>
      <c r="S171" s="234">
        <f t="shared" si="11"/>
        <v>0.99999999999999978</v>
      </c>
      <c r="T171" s="234">
        <f t="shared" si="11"/>
        <v>1.0000000000000007</v>
      </c>
      <c r="U171" s="234">
        <f t="shared" si="11"/>
        <v>1.0000000000000002</v>
      </c>
      <c r="V171" s="234">
        <f t="shared" si="11"/>
        <v>0.99999999999999989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1.0261309675653617E-3</v>
      </c>
      <c r="C172" s="301">
        <f t="shared" si="12"/>
        <v>1.0019561420355331E-3</v>
      </c>
      <c r="D172" s="301">
        <f t="shared" si="12"/>
        <v>1.0175485893408628E-3</v>
      </c>
      <c r="E172" s="301">
        <f t="shared" si="12"/>
        <v>1.0108634608872965E-3</v>
      </c>
      <c r="F172" s="301">
        <f t="shared" si="12"/>
        <v>1.0023224169494222E-3</v>
      </c>
      <c r="G172" s="301">
        <f t="shared" si="12"/>
        <v>1.0027190486441861E-3</v>
      </c>
      <c r="H172" s="301">
        <f t="shared" si="12"/>
        <v>9.9894159606822163E-4</v>
      </c>
      <c r="I172" s="301">
        <f t="shared" si="12"/>
        <v>1.0018383791155123E-3</v>
      </c>
      <c r="J172" s="301">
        <f t="shared" si="12"/>
        <v>1.0042893108442019E-3</v>
      </c>
      <c r="K172" s="301">
        <f t="shared" si="12"/>
        <v>9.9967989686104686E-4</v>
      </c>
      <c r="L172" s="301">
        <f t="shared" si="12"/>
        <v>1.0008717166636936E-3</v>
      </c>
      <c r="M172" s="301">
        <f t="shared" si="12"/>
        <v>1.0031896280864731E-3</v>
      </c>
      <c r="N172" s="301">
        <f t="shared" si="12"/>
        <v>1.0012439444692285E-3</v>
      </c>
      <c r="O172" s="301">
        <f t="shared" si="12"/>
        <v>1.0003453262605866E-3</v>
      </c>
      <c r="P172" s="301">
        <f t="shared" si="12"/>
        <v>9.9963465737461948E-4</v>
      </c>
      <c r="Q172" s="301">
        <f t="shared" si="12"/>
        <v>1.0014189241123164E-3</v>
      </c>
      <c r="R172" s="301">
        <f t="shared" si="12"/>
        <v>9.9986715224220256E-4</v>
      </c>
      <c r="S172" s="301">
        <f t="shared" si="12"/>
        <v>1.0015390385209536E-3</v>
      </c>
      <c r="T172" s="301">
        <f t="shared" si="12"/>
        <v>1.0006758787730347E-3</v>
      </c>
      <c r="U172" s="301">
        <f t="shared" si="12"/>
        <v>9.9797602001159766E-4</v>
      </c>
      <c r="V172" s="301">
        <f t="shared" si="12"/>
        <v>9.9814004625917727E-4</v>
      </c>
      <c r="W172" s="301">
        <f t="shared" si="12"/>
        <v>1.0020777954449964E-3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1.2373897590309474E-4</v>
      </c>
      <c r="C173" s="235">
        <f t="shared" si="13"/>
        <v>1.2082378452085393E-4</v>
      </c>
      <c r="D173" s="235">
        <f t="shared" si="13"/>
        <v>1.2270404495774747E-4</v>
      </c>
      <c r="E173" s="235">
        <f t="shared" si="13"/>
        <v>1.2189789937324416E-4</v>
      </c>
      <c r="F173" s="235">
        <f t="shared" si="13"/>
        <v>1.2086795284261425E-4</v>
      </c>
      <c r="G173" s="235">
        <f t="shared" si="13"/>
        <v>1.209157818247541E-4</v>
      </c>
      <c r="H173" s="235">
        <f t="shared" si="13"/>
        <v>1.2046026676084229E-4</v>
      </c>
      <c r="I173" s="235">
        <f t="shared" si="13"/>
        <v>1.2080958373792922E-4</v>
      </c>
      <c r="J173" s="235">
        <f t="shared" si="13"/>
        <v>1.211051364419237E-4</v>
      </c>
      <c r="K173" s="235">
        <f t="shared" si="13"/>
        <v>1.2054929690114636E-4</v>
      </c>
      <c r="L173" s="235">
        <f t="shared" si="13"/>
        <v>1.2069301594530545E-4</v>
      </c>
      <c r="M173" s="235">
        <f t="shared" si="13"/>
        <v>1.2097252801029002E-4</v>
      </c>
      <c r="N173" s="235">
        <f t="shared" si="13"/>
        <v>1.2073790211375313E-4</v>
      </c>
      <c r="O173" s="235">
        <f t="shared" si="13"/>
        <v>1.2062953963334867E-4</v>
      </c>
      <c r="P173" s="235">
        <f t="shared" si="13"/>
        <v>1.2054384156659549E-4</v>
      </c>
      <c r="Q173" s="235">
        <f t="shared" si="13"/>
        <v>1.2075900254101231E-4</v>
      </c>
      <c r="R173" s="235">
        <f t="shared" si="13"/>
        <v>1.2057187763384903E-4</v>
      </c>
      <c r="S173" s="235">
        <f t="shared" si="13"/>
        <v>1.2077348688500527E-4</v>
      </c>
      <c r="T173" s="235">
        <f t="shared" si="13"/>
        <v>1.2066940026582677E-4</v>
      </c>
      <c r="U173" s="235">
        <f t="shared" si="13"/>
        <v>1.2034382997433081E-4</v>
      </c>
      <c r="V173" s="235">
        <f t="shared" si="13"/>
        <v>1.2036360955465566E-4</v>
      </c>
      <c r="W173" s="235">
        <f t="shared" si="13"/>
        <v>1.2083845444972068E-4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1.9883048197825322E-2</v>
      </c>
      <c r="C174" s="235">
        <f t="shared" si="14"/>
        <v>1.9414619472470657E-2</v>
      </c>
      <c r="D174" s="235">
        <f t="shared" si="14"/>
        <v>1.9716749893531338E-2</v>
      </c>
      <c r="E174" s="235">
        <f t="shared" si="14"/>
        <v>1.9587214058971843E-2</v>
      </c>
      <c r="F174" s="235">
        <f t="shared" si="14"/>
        <v>1.9421716677405224E-2</v>
      </c>
      <c r="G174" s="235">
        <f t="shared" si="14"/>
        <v>1.9429402097057343E-2</v>
      </c>
      <c r="H174" s="235">
        <f t="shared" si="14"/>
        <v>1.935620747180293E-2</v>
      </c>
      <c r="I174" s="235">
        <f t="shared" si="14"/>
        <v>1.9412337613830086E-2</v>
      </c>
      <c r="J174" s="235">
        <f t="shared" si="14"/>
        <v>1.945982862153911E-2</v>
      </c>
      <c r="K174" s="235">
        <f t="shared" si="14"/>
        <v>1.937051331648772E-2</v>
      </c>
      <c r="L174" s="235">
        <f t="shared" si="14"/>
        <v>1.9393606870164753E-2</v>
      </c>
      <c r="M174" s="235">
        <f t="shared" si="14"/>
        <v>1.9438520381202005E-2</v>
      </c>
      <c r="N174" s="235">
        <f t="shared" si="14"/>
        <v>1.940081942258929E-2</v>
      </c>
      <c r="O174" s="235">
        <f t="shared" si="14"/>
        <v>1.9383407152890185E-2</v>
      </c>
      <c r="P174" s="235">
        <f t="shared" si="14"/>
        <v>1.9369636723813352E-2</v>
      </c>
      <c r="Q174" s="235">
        <f t="shared" si="14"/>
        <v>1.9404209953415401E-2</v>
      </c>
      <c r="R174" s="235">
        <f t="shared" si="14"/>
        <v>1.9374141710802376E-2</v>
      </c>
      <c r="S174" s="235">
        <f t="shared" si="14"/>
        <v>1.9406537376182739E-2</v>
      </c>
      <c r="T174" s="235">
        <f t="shared" si="14"/>
        <v>1.9389812175002033E-2</v>
      </c>
      <c r="U174" s="235">
        <f t="shared" si="14"/>
        <v>1.9337497778908575E-2</v>
      </c>
      <c r="V174" s="235">
        <f t="shared" si="14"/>
        <v>1.9340676068902177E-2</v>
      </c>
      <c r="W174" s="235">
        <f t="shared" si="14"/>
        <v>1.9416976716019729E-2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3.3928098807832827E-4</v>
      </c>
      <c r="C175" s="235">
        <f t="shared" si="15"/>
        <v>3.3128779914666392E-4</v>
      </c>
      <c r="D175" s="235">
        <f t="shared" si="15"/>
        <v>3.3644330180229791E-4</v>
      </c>
      <c r="E175" s="235">
        <f t="shared" si="15"/>
        <v>3.3423292412259654E-4</v>
      </c>
      <c r="F175" s="235">
        <f t="shared" si="15"/>
        <v>3.3140890465718895E-4</v>
      </c>
      <c r="G175" s="235">
        <f t="shared" si="15"/>
        <v>3.3154004736465648E-4</v>
      </c>
      <c r="H175" s="235">
        <f t="shared" si="15"/>
        <v>3.3029106659816337E-4</v>
      </c>
      <c r="I175" s="235">
        <f t="shared" si="15"/>
        <v>3.3124886189486404E-4</v>
      </c>
      <c r="J175" s="235">
        <f t="shared" si="15"/>
        <v>3.3205924045754916E-4</v>
      </c>
      <c r="K175" s="235">
        <f t="shared" si="15"/>
        <v>3.3053517912415308E-4</v>
      </c>
      <c r="L175" s="235">
        <f t="shared" si="15"/>
        <v>3.3092924363739231E-4</v>
      </c>
      <c r="M175" s="235">
        <f t="shared" si="15"/>
        <v>3.3169564023066966E-4</v>
      </c>
      <c r="N175" s="235">
        <f t="shared" si="15"/>
        <v>3.3105231741807292E-4</v>
      </c>
      <c r="O175" s="235">
        <f t="shared" si="15"/>
        <v>3.3075519737845821E-4</v>
      </c>
      <c r="P175" s="235">
        <f t="shared" si="15"/>
        <v>3.3052022109429061E-4</v>
      </c>
      <c r="Q175" s="235">
        <f t="shared" si="15"/>
        <v>3.3111017286545434E-4</v>
      </c>
      <c r="R175" s="235">
        <f t="shared" si="15"/>
        <v>3.3059709343407023E-4</v>
      </c>
      <c r="S175" s="235">
        <f t="shared" si="15"/>
        <v>3.3114988761584501E-4</v>
      </c>
      <c r="T175" s="235">
        <f t="shared" si="15"/>
        <v>3.3086449159779274E-4</v>
      </c>
      <c r="U175" s="235">
        <f t="shared" si="15"/>
        <v>3.2997180754750464E-4</v>
      </c>
      <c r="V175" s="235">
        <f t="shared" si="15"/>
        <v>3.3002604135304097E-4</v>
      </c>
      <c r="W175" s="235">
        <f t="shared" si="15"/>
        <v>3.3132802275385504E-4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4.5687018512902281E-3</v>
      </c>
      <c r="C176" s="302">
        <f t="shared" si="16"/>
        <v>3.57685129385041E-3</v>
      </c>
      <c r="D176" s="302">
        <f t="shared" si="16"/>
        <v>4.021892214984067E-3</v>
      </c>
      <c r="E176" s="302">
        <f t="shared" si="16"/>
        <v>3.8583769345682585E-3</v>
      </c>
      <c r="F176" s="302">
        <f t="shared" si="16"/>
        <v>3.6116654286032228E-3</v>
      </c>
      <c r="G176" s="302">
        <f t="shared" si="16"/>
        <v>3.6002146410977331E-3</v>
      </c>
      <c r="H176" s="302">
        <f t="shared" si="16"/>
        <v>3.4902536411915981E-3</v>
      </c>
      <c r="I176" s="302">
        <f t="shared" si="16"/>
        <v>3.6519175126443E-3</v>
      </c>
      <c r="J176" s="302">
        <f t="shared" si="16"/>
        <v>3.7837712629713097E-3</v>
      </c>
      <c r="K176" s="302">
        <f t="shared" si="16"/>
        <v>3.5647560018259327E-3</v>
      </c>
      <c r="L176" s="302">
        <f t="shared" si="16"/>
        <v>3.6564040147431037E-3</v>
      </c>
      <c r="M176" s="302">
        <f t="shared" si="16"/>
        <v>3.7443117505128369E-3</v>
      </c>
      <c r="N176" s="302">
        <f t="shared" si="16"/>
        <v>3.6566116823641488E-3</v>
      </c>
      <c r="O176" s="302">
        <f t="shared" si="16"/>
        <v>3.6345826373220566E-3</v>
      </c>
      <c r="P176" s="302">
        <f t="shared" si="16"/>
        <v>3.5903465895057497E-3</v>
      </c>
      <c r="Q176" s="302">
        <f t="shared" si="16"/>
        <v>3.6642522037988231E-3</v>
      </c>
      <c r="R176" s="302">
        <f t="shared" si="16"/>
        <v>3.5955129253374125E-3</v>
      </c>
      <c r="S176" s="302">
        <f t="shared" si="16"/>
        <v>3.6398972339639667E-3</v>
      </c>
      <c r="T176" s="302">
        <f t="shared" si="16"/>
        <v>3.6488954913395585E-3</v>
      </c>
      <c r="U176" s="302">
        <f t="shared" si="16"/>
        <v>3.8390779303889414E-3</v>
      </c>
      <c r="V176" s="302">
        <f t="shared" si="16"/>
        <v>3.9437292448193384E-3</v>
      </c>
      <c r="W176" s="302">
        <f t="shared" si="16"/>
        <v>4.2765470825704326E-3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0.76564862078903473</v>
      </c>
      <c r="C177" s="303">
        <f t="shared" si="17"/>
        <v>0.82232486225886714</v>
      </c>
      <c r="D177" s="303">
        <f t="shared" si="17"/>
        <v>0.78631959271697183</v>
      </c>
      <c r="E177" s="303">
        <f t="shared" si="17"/>
        <v>0.80252794765210378</v>
      </c>
      <c r="F177" s="303">
        <f t="shared" si="17"/>
        <v>0.82214448192146283</v>
      </c>
      <c r="G177" s="303">
        <f t="shared" si="17"/>
        <v>0.82055519043506131</v>
      </c>
      <c r="H177" s="303">
        <f t="shared" si="17"/>
        <v>0.82875755026741182</v>
      </c>
      <c r="I177" s="303">
        <f t="shared" si="17"/>
        <v>0.82344950408221862</v>
      </c>
      <c r="J177" s="303">
        <f t="shared" si="17"/>
        <v>0.8179632840838289</v>
      </c>
      <c r="K177" s="303">
        <f t="shared" si="17"/>
        <v>0.82621900816692151</v>
      </c>
      <c r="L177" s="303">
        <f t="shared" si="17"/>
        <v>0.82399875293567182</v>
      </c>
      <c r="M177" s="303">
        <f t="shared" si="17"/>
        <v>0.81889382647064934</v>
      </c>
      <c r="N177" s="303">
        <f t="shared" si="17"/>
        <v>0.82322428799645031</v>
      </c>
      <c r="O177" s="303">
        <f t="shared" si="17"/>
        <v>0.82421430175799526</v>
      </c>
      <c r="P177" s="303">
        <f t="shared" si="17"/>
        <v>0.82613052989035629</v>
      </c>
      <c r="Q177" s="303">
        <f t="shared" si="17"/>
        <v>0.82270777806063389</v>
      </c>
      <c r="R177" s="303">
        <f t="shared" si="17"/>
        <v>0.82613249660827659</v>
      </c>
      <c r="S177" s="303">
        <f t="shared" si="17"/>
        <v>0.82495685107469718</v>
      </c>
      <c r="T177" s="303">
        <f t="shared" si="17"/>
        <v>0.8244107976045838</v>
      </c>
      <c r="U177" s="303">
        <f t="shared" si="17"/>
        <v>0.82738471409976089</v>
      </c>
      <c r="V177" s="303">
        <f t="shared" si="17"/>
        <v>0.82558996251292305</v>
      </c>
      <c r="W177" s="303">
        <f t="shared" si="17"/>
        <v>0.8174962612116895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0.15515086125433042</v>
      </c>
      <c r="C178" s="303">
        <f t="shared" si="18"/>
        <v>0.12135933000628336</v>
      </c>
      <c r="D178" s="303">
        <f t="shared" si="18"/>
        <v>0.13653365910314896</v>
      </c>
      <c r="E178" s="303">
        <f t="shared" si="18"/>
        <v>0.13095863992940351</v>
      </c>
      <c r="F178" s="303">
        <f t="shared" si="18"/>
        <v>0.12254713645650912</v>
      </c>
      <c r="G178" s="303">
        <f t="shared" si="18"/>
        <v>0.12215597565043249</v>
      </c>
      <c r="H178" s="303">
        <f t="shared" si="18"/>
        <v>0.11840568082280292</v>
      </c>
      <c r="I178" s="303">
        <f t="shared" si="18"/>
        <v>0.1239200101458981</v>
      </c>
      <c r="J178" s="303">
        <f t="shared" si="18"/>
        <v>0.12841393916087246</v>
      </c>
      <c r="K178" s="303">
        <f t="shared" si="18"/>
        <v>0.1209446874888685</v>
      </c>
      <c r="L178" s="303">
        <f t="shared" si="18"/>
        <v>0.12407047177366508</v>
      </c>
      <c r="M178" s="303">
        <f t="shared" si="18"/>
        <v>0.12706635400461455</v>
      </c>
      <c r="N178" s="303">
        <f t="shared" si="18"/>
        <v>0.12407729015203024</v>
      </c>
      <c r="O178" s="303">
        <f t="shared" si="18"/>
        <v>0.12332468509921406</v>
      </c>
      <c r="P178" s="303">
        <f t="shared" si="18"/>
        <v>0.12181717574129113</v>
      </c>
      <c r="Q178" s="303">
        <f t="shared" si="18"/>
        <v>0.1243374573717778</v>
      </c>
      <c r="R178" s="303">
        <f t="shared" si="18"/>
        <v>0.12199428703193932</v>
      </c>
      <c r="S178" s="303">
        <f t="shared" si="18"/>
        <v>0.12424139463472614</v>
      </c>
      <c r="T178" s="303">
        <f t="shared" si="18"/>
        <v>0.12381453748274034</v>
      </c>
      <c r="U178" s="303">
        <f t="shared" si="18"/>
        <v>0.11974215461247426</v>
      </c>
      <c r="V178" s="303">
        <f t="shared" si="18"/>
        <v>0.12021874379427976</v>
      </c>
      <c r="W178" s="303">
        <f t="shared" si="18"/>
        <v>0.12725367426089193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0.12265809678116731</v>
      </c>
      <c r="C179" s="304">
        <f t="shared" si="19"/>
        <v>6.6773380082283937E-2</v>
      </c>
      <c r="D179" s="304">
        <f t="shared" si="19"/>
        <v>9.5116985764802348E-2</v>
      </c>
      <c r="E179" s="304">
        <f t="shared" si="19"/>
        <v>8.4777423285098963E-2</v>
      </c>
      <c r="F179" s="304">
        <f t="shared" si="19"/>
        <v>6.919689616098039E-2</v>
      </c>
      <c r="G179" s="304">
        <f t="shared" si="19"/>
        <v>6.8271484268876817E-2</v>
      </c>
      <c r="H179" s="304">
        <f t="shared" si="19"/>
        <v>6.0996213314336183E-2</v>
      </c>
      <c r="I179" s="304">
        <f t="shared" si="19"/>
        <v>7.1873227708281473E-2</v>
      </c>
      <c r="J179" s="304">
        <f t="shared" si="19"/>
        <v>7.9781228614624111E-2</v>
      </c>
      <c r="K179" s="304">
        <f t="shared" si="19"/>
        <v>6.5401769785985275E-2</v>
      </c>
      <c r="L179" s="304">
        <f t="shared" si="19"/>
        <v>7.1483258818119025E-2</v>
      </c>
      <c r="M179" s="304">
        <f t="shared" si="19"/>
        <v>7.6688633243392243E-2</v>
      </c>
      <c r="N179" s="304">
        <f t="shared" si="19"/>
        <v>7.1425921821006738E-2</v>
      </c>
      <c r="O179" s="304">
        <f t="shared" si="19"/>
        <v>6.9621619200828544E-2</v>
      </c>
      <c r="P179" s="304">
        <f t="shared" si="19"/>
        <v>6.7015242296095581E-2</v>
      </c>
      <c r="Q179" s="304">
        <f t="shared" si="19"/>
        <v>7.1819019909554763E-2</v>
      </c>
      <c r="R179" s="304">
        <f t="shared" si="19"/>
        <v>6.7601780025623753E-2</v>
      </c>
      <c r="S179" s="304">
        <f t="shared" si="19"/>
        <v>7.2710216615903267E-2</v>
      </c>
      <c r="T179" s="304">
        <f t="shared" si="19"/>
        <v>7.1026556757107354E-2</v>
      </c>
      <c r="U179" s="304">
        <f t="shared" si="19"/>
        <v>6.4030141660037843E-2</v>
      </c>
      <c r="V179" s="304">
        <f t="shared" si="19"/>
        <v>6.571752742596805E-2</v>
      </c>
      <c r="W179" s="304">
        <f t="shared" si="19"/>
        <v>7.8837639450086261E-2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3.2492764473163099E-2</v>
      </c>
      <c r="C180" s="304">
        <f t="shared" si="20"/>
        <v>5.4585949923999434E-2</v>
      </c>
      <c r="D180" s="304">
        <f t="shared" si="20"/>
        <v>4.141667333834656E-2</v>
      </c>
      <c r="E180" s="304">
        <f t="shared" si="20"/>
        <v>4.618121664430453E-2</v>
      </c>
      <c r="F180" s="304">
        <f t="shared" si="20"/>
        <v>5.3350240295528734E-2</v>
      </c>
      <c r="G180" s="304">
        <f t="shared" si="20"/>
        <v>5.3884491381555689E-2</v>
      </c>
      <c r="H180" s="304">
        <f t="shared" si="20"/>
        <v>5.740946750846674E-2</v>
      </c>
      <c r="I180" s="304">
        <f t="shared" si="20"/>
        <v>5.2046782437616554E-2</v>
      </c>
      <c r="J180" s="304">
        <f t="shared" si="20"/>
        <v>4.8632710546248362E-2</v>
      </c>
      <c r="K180" s="304">
        <f t="shared" si="20"/>
        <v>5.5542917702883228E-2</v>
      </c>
      <c r="L180" s="304">
        <f t="shared" si="20"/>
        <v>5.2587212955546012E-2</v>
      </c>
      <c r="M180" s="304">
        <f t="shared" si="20"/>
        <v>5.0377720761222287E-2</v>
      </c>
      <c r="N180" s="304">
        <f t="shared" si="20"/>
        <v>5.2651368331023539E-2</v>
      </c>
      <c r="O180" s="304">
        <f t="shared" si="20"/>
        <v>5.3703065898385555E-2</v>
      </c>
      <c r="P180" s="304">
        <f t="shared" si="20"/>
        <v>5.4801933445195579E-2</v>
      </c>
      <c r="Q180" s="304">
        <f t="shared" si="20"/>
        <v>5.251843746222308E-2</v>
      </c>
      <c r="R180" s="304">
        <f t="shared" si="20"/>
        <v>5.4392507006315594E-2</v>
      </c>
      <c r="S180" s="304">
        <f t="shared" si="20"/>
        <v>5.1531178018822843E-2</v>
      </c>
      <c r="T180" s="304">
        <f t="shared" si="20"/>
        <v>5.2787980725632941E-2</v>
      </c>
      <c r="U180" s="304">
        <f t="shared" si="20"/>
        <v>5.571201295243642E-2</v>
      </c>
      <c r="V180" s="304">
        <f t="shared" si="20"/>
        <v>5.4501216368311664E-2</v>
      </c>
      <c r="W180" s="304">
        <f t="shared" si="20"/>
        <v>4.8416034810805655E-2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5.32596169759725E-2</v>
      </c>
      <c r="C181" s="303">
        <f t="shared" si="21"/>
        <v>3.187026924282526E-2</v>
      </c>
      <c r="D181" s="303">
        <f t="shared" si="21"/>
        <v>5.1931410135262902E-2</v>
      </c>
      <c r="E181" s="303">
        <f t="shared" si="21"/>
        <v>4.1600827140569584E-2</v>
      </c>
      <c r="F181" s="303">
        <f t="shared" si="21"/>
        <v>3.082040024157006E-2</v>
      </c>
      <c r="G181" s="303">
        <f t="shared" si="21"/>
        <v>3.2804042298517501E-2</v>
      </c>
      <c r="H181" s="303">
        <f t="shared" si="21"/>
        <v>2.854061486736343E-2</v>
      </c>
      <c r="I181" s="303">
        <f t="shared" si="21"/>
        <v>2.8112333820660727E-2</v>
      </c>
      <c r="J181" s="303">
        <f t="shared" si="21"/>
        <v>2.8921723183044652E-2</v>
      </c>
      <c r="K181" s="303">
        <f t="shared" si="21"/>
        <v>2.8450270653009507E-2</v>
      </c>
      <c r="L181" s="303">
        <f t="shared" si="21"/>
        <v>2.7428270429508753E-2</v>
      </c>
      <c r="M181" s="303">
        <f t="shared" si="21"/>
        <v>2.940112959669389E-2</v>
      </c>
      <c r="N181" s="303">
        <f t="shared" si="21"/>
        <v>2.8187956582564781E-2</v>
      </c>
      <c r="O181" s="303">
        <f t="shared" si="21"/>
        <v>2.799129328930592E-2</v>
      </c>
      <c r="P181" s="303">
        <f t="shared" si="21"/>
        <v>2.7641612334998216E-2</v>
      </c>
      <c r="Q181" s="303">
        <f t="shared" si="21"/>
        <v>2.8433014310855428E-2</v>
      </c>
      <c r="R181" s="303">
        <f t="shared" si="21"/>
        <v>2.7452525600334062E-2</v>
      </c>
      <c r="S181" s="303">
        <f t="shared" si="21"/>
        <v>2.6301857267408153E-2</v>
      </c>
      <c r="T181" s="303">
        <f t="shared" si="21"/>
        <v>2.7283747475698374E-2</v>
      </c>
      <c r="U181" s="303">
        <f t="shared" si="21"/>
        <v>2.8248263920934095E-2</v>
      </c>
      <c r="V181" s="303">
        <f t="shared" si="21"/>
        <v>2.9458358681908926E-2</v>
      </c>
      <c r="W181" s="303">
        <f t="shared" si="21"/>
        <v>3.0102296456180042E-2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5.3729811651656648E-3</v>
      </c>
      <c r="C182" s="304">
        <f t="shared" si="22"/>
        <v>3.838322118128107E-3</v>
      </c>
      <c r="D182" s="304">
        <f t="shared" si="22"/>
        <v>4.7862052798975296E-3</v>
      </c>
      <c r="E182" s="304">
        <f t="shared" si="22"/>
        <v>4.4637803121470067E-3</v>
      </c>
      <c r="F182" s="304">
        <f t="shared" si="22"/>
        <v>3.9284288657008108E-3</v>
      </c>
      <c r="G182" s="304">
        <f t="shared" si="22"/>
        <v>3.8946130232005343E-3</v>
      </c>
      <c r="H182" s="304">
        <f t="shared" si="22"/>
        <v>3.6098581749135295E-3</v>
      </c>
      <c r="I182" s="304">
        <f t="shared" si="22"/>
        <v>4.020113633011425E-3</v>
      </c>
      <c r="J182" s="304">
        <f t="shared" si="22"/>
        <v>4.2793959153682119E-3</v>
      </c>
      <c r="K182" s="304">
        <f t="shared" si="22"/>
        <v>3.7713945942852954E-3</v>
      </c>
      <c r="L182" s="304">
        <f t="shared" si="22"/>
        <v>3.9928512755463596E-3</v>
      </c>
      <c r="M182" s="304">
        <f t="shared" si="22"/>
        <v>4.1681140011902307E-3</v>
      </c>
      <c r="N182" s="304">
        <f t="shared" si="22"/>
        <v>3.9913306639478138E-3</v>
      </c>
      <c r="O182" s="304">
        <f t="shared" si="22"/>
        <v>3.9199702437394289E-3</v>
      </c>
      <c r="P182" s="304">
        <f t="shared" si="22"/>
        <v>3.8289220165522372E-3</v>
      </c>
      <c r="Q182" s="304">
        <f t="shared" si="22"/>
        <v>4.0039389805529794E-3</v>
      </c>
      <c r="R182" s="304">
        <f t="shared" si="22"/>
        <v>3.8544305904721775E-3</v>
      </c>
      <c r="S182" s="304">
        <f t="shared" si="22"/>
        <v>4.0377793009561853E-3</v>
      </c>
      <c r="T182" s="304">
        <f t="shared" si="22"/>
        <v>3.9768689736782489E-3</v>
      </c>
      <c r="U182" s="304">
        <f t="shared" si="22"/>
        <v>3.7278186107474812E-3</v>
      </c>
      <c r="V182" s="304">
        <f t="shared" si="22"/>
        <v>3.8018311959165121E-3</v>
      </c>
      <c r="W182" s="304">
        <f t="shared" si="22"/>
        <v>4.2595074803850773E-3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4.6463305300225542E-2</v>
      </c>
      <c r="C183" s="304">
        <f t="shared" si="23"/>
        <v>2.489419284785609E-2</v>
      </c>
      <c r="D183" s="304">
        <f t="shared" si="23"/>
        <v>4.5061153315948961E-2</v>
      </c>
      <c r="E183" s="304">
        <f t="shared" si="23"/>
        <v>3.4705470146095228E-2</v>
      </c>
      <c r="F183" s="304">
        <f t="shared" si="23"/>
        <v>2.3863184889818569E-2</v>
      </c>
      <c r="G183" s="304">
        <f t="shared" si="23"/>
        <v>2.5835536212487905E-2</v>
      </c>
      <c r="H183" s="304">
        <f t="shared" si="23"/>
        <v>2.1533168148143288E-2</v>
      </c>
      <c r="I183" s="304">
        <f t="shared" si="23"/>
        <v>2.118106694876765E-2</v>
      </c>
      <c r="J183" s="304">
        <f t="shared" si="23"/>
        <v>2.2033710849017389E-2</v>
      </c>
      <c r="K183" s="304">
        <f t="shared" si="23"/>
        <v>2.1475992401891204E-2</v>
      </c>
      <c r="L183" s="304">
        <f t="shared" si="23"/>
        <v>2.0498047190252229E-2</v>
      </c>
      <c r="M183" s="304">
        <f t="shared" si="23"/>
        <v>2.2494929462367429E-2</v>
      </c>
      <c r="N183" s="304">
        <f t="shared" si="23"/>
        <v>2.1254430486473182E-2</v>
      </c>
      <c r="O183" s="304">
        <f t="shared" si="23"/>
        <v>2.104762979143511E-2</v>
      </c>
      <c r="P183" s="304">
        <f t="shared" si="23"/>
        <v>2.0681576823536406E-2</v>
      </c>
      <c r="Q183" s="304">
        <f t="shared" si="23"/>
        <v>2.1501151512662697E-2</v>
      </c>
      <c r="R183" s="304">
        <f t="shared" si="23"/>
        <v>2.0496813611381719E-2</v>
      </c>
      <c r="S183" s="304">
        <f t="shared" si="23"/>
        <v>1.9402423392412622E-2</v>
      </c>
      <c r="T183" s="304">
        <f t="shared" si="23"/>
        <v>2.0351211040217001E-2</v>
      </c>
      <c r="U183" s="304">
        <f t="shared" si="23"/>
        <v>2.1276906043492846E-2</v>
      </c>
      <c r="V183" s="304">
        <f t="shared" si="23"/>
        <v>2.250357221332391E-2</v>
      </c>
      <c r="W183" s="304">
        <f t="shared" si="23"/>
        <v>2.3226925996059522E-2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1.4233305105813008E-3</v>
      </c>
      <c r="C184" s="305">
        <f t="shared" si="24"/>
        <v>3.1377542768410648E-3</v>
      </c>
      <c r="D184" s="305">
        <f t="shared" si="24"/>
        <v>2.0840515394164143E-3</v>
      </c>
      <c r="E184" s="305">
        <f t="shared" si="24"/>
        <v>2.4315766823273487E-3</v>
      </c>
      <c r="F184" s="305">
        <f t="shared" si="24"/>
        <v>3.0287864860506814E-3</v>
      </c>
      <c r="G184" s="305">
        <f t="shared" si="24"/>
        <v>3.0738930628290599E-3</v>
      </c>
      <c r="H184" s="305">
        <f t="shared" si="24"/>
        <v>3.3975885443066167E-3</v>
      </c>
      <c r="I184" s="305">
        <f t="shared" si="24"/>
        <v>2.9111532388816515E-3</v>
      </c>
      <c r="J184" s="305">
        <f t="shared" si="24"/>
        <v>2.6086164186590521E-3</v>
      </c>
      <c r="K184" s="305">
        <f t="shared" si="24"/>
        <v>3.2028836568330039E-3</v>
      </c>
      <c r="L184" s="305">
        <f t="shared" si="24"/>
        <v>2.9373719637101614E-3</v>
      </c>
      <c r="M184" s="305">
        <f t="shared" si="24"/>
        <v>2.7380861331362328E-3</v>
      </c>
      <c r="N184" s="305">
        <f t="shared" si="24"/>
        <v>2.9421954321437829E-3</v>
      </c>
      <c r="O184" s="305">
        <f t="shared" si="24"/>
        <v>3.0236932541313809E-3</v>
      </c>
      <c r="P184" s="305">
        <f t="shared" si="24"/>
        <v>3.1311134949095734E-3</v>
      </c>
      <c r="Q184" s="305">
        <f t="shared" si="24"/>
        <v>2.9279238176397522E-3</v>
      </c>
      <c r="R184" s="305">
        <f t="shared" si="24"/>
        <v>3.1012813984801673E-3</v>
      </c>
      <c r="S184" s="305">
        <f t="shared" si="24"/>
        <v>2.8616545740393464E-3</v>
      </c>
      <c r="T184" s="305">
        <f t="shared" si="24"/>
        <v>2.9556674618031248E-3</v>
      </c>
      <c r="U184" s="305">
        <f t="shared" si="24"/>
        <v>3.2435392666937679E-3</v>
      </c>
      <c r="V184" s="305">
        <f t="shared" si="24"/>
        <v>3.1529552726685017E-3</v>
      </c>
      <c r="W184" s="305">
        <f t="shared" si="24"/>
        <v>2.61586297973544E-3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0.99999999999999989</v>
      </c>
      <c r="D204" s="234">
        <f t="shared" si="41"/>
        <v>0.99999999999999989</v>
      </c>
      <c r="E204" s="234">
        <f t="shared" si="41"/>
        <v>0.99999999999999978</v>
      </c>
      <c r="F204" s="234">
        <f t="shared" si="41"/>
        <v>1</v>
      </c>
      <c r="G204" s="234">
        <f t="shared" si="41"/>
        <v>1</v>
      </c>
      <c r="H204" s="234">
        <f t="shared" si="41"/>
        <v>0.99999999999999989</v>
      </c>
      <c r="I204" s="234">
        <f t="shared" si="41"/>
        <v>1</v>
      </c>
      <c r="J204" s="234">
        <f t="shared" si="41"/>
        <v>1.0000000000000002</v>
      </c>
      <c r="K204" s="234">
        <f t="shared" si="41"/>
        <v>1</v>
      </c>
      <c r="L204" s="234">
        <f t="shared" si="41"/>
        <v>1.0000000000000002</v>
      </c>
      <c r="M204" s="234">
        <f t="shared" si="41"/>
        <v>1.0000000000000004</v>
      </c>
      <c r="N204" s="234">
        <f t="shared" si="41"/>
        <v>0.99999999999999989</v>
      </c>
      <c r="O204" s="234">
        <f t="shared" si="41"/>
        <v>0.99999999999999956</v>
      </c>
      <c r="P204" s="234">
        <f t="shared" si="41"/>
        <v>1.0000000000000002</v>
      </c>
      <c r="Q204" s="234">
        <f t="shared" si="41"/>
        <v>0.99999999999999967</v>
      </c>
      <c r="R204" s="234">
        <f t="shared" si="41"/>
        <v>1</v>
      </c>
      <c r="S204" s="234">
        <f t="shared" si="41"/>
        <v>1</v>
      </c>
      <c r="T204" s="234">
        <f t="shared" si="41"/>
        <v>0.99999999999999978</v>
      </c>
      <c r="U204" s="234">
        <f t="shared" si="41"/>
        <v>1.0000000000000002</v>
      </c>
      <c r="V204" s="234">
        <f t="shared" si="41"/>
        <v>1</v>
      </c>
      <c r="W204" s="234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2.3638138259435551E-3</v>
      </c>
      <c r="C205" s="301">
        <f t="shared" si="42"/>
        <v>2.1172422757913534E-3</v>
      </c>
      <c r="D205" s="301">
        <f t="shared" si="42"/>
        <v>2.3753936839604997E-3</v>
      </c>
      <c r="E205" s="301">
        <f t="shared" si="42"/>
        <v>2.2690505567793126E-3</v>
      </c>
      <c r="F205" s="301">
        <f t="shared" si="42"/>
        <v>2.1104013348354845E-3</v>
      </c>
      <c r="G205" s="301">
        <f t="shared" si="42"/>
        <v>2.1305559431889069E-3</v>
      </c>
      <c r="H205" s="301">
        <f t="shared" si="42"/>
        <v>2.0483991161901484E-3</v>
      </c>
      <c r="I205" s="301">
        <f t="shared" si="42"/>
        <v>2.0475843590956732E-3</v>
      </c>
      <c r="J205" s="301">
        <f t="shared" si="42"/>
        <v>2.054032387783779E-3</v>
      </c>
      <c r="K205" s="301">
        <f t="shared" si="42"/>
        <v>2.0073158380624835E-3</v>
      </c>
      <c r="L205" s="301">
        <f t="shared" si="42"/>
        <v>1.98549847108705E-3</v>
      </c>
      <c r="M205" s="301">
        <f t="shared" si="42"/>
        <v>2.0253071281323867E-3</v>
      </c>
      <c r="N205" s="301">
        <f t="shared" si="42"/>
        <v>2.0047940176920217E-3</v>
      </c>
      <c r="O205" s="301">
        <f t="shared" si="42"/>
        <v>1.9759197378622357E-3</v>
      </c>
      <c r="P205" s="301">
        <f t="shared" si="42"/>
        <v>1.9808771919833904E-3</v>
      </c>
      <c r="Q205" s="301">
        <f t="shared" si="42"/>
        <v>2.0062972585041749E-3</v>
      </c>
      <c r="R205" s="301">
        <f t="shared" si="42"/>
        <v>1.9896465441698098E-3</v>
      </c>
      <c r="S205" s="301">
        <f t="shared" si="42"/>
        <v>1.9895375419005427E-3</v>
      </c>
      <c r="T205" s="301">
        <f t="shared" si="42"/>
        <v>1.9821003626616538E-3</v>
      </c>
      <c r="U205" s="301">
        <f t="shared" si="42"/>
        <v>1.9603447266306941E-3</v>
      </c>
      <c r="V205" s="301">
        <f t="shared" si="42"/>
        <v>1.955476469263489E-3</v>
      </c>
      <c r="W205" s="301">
        <f t="shared" si="42"/>
        <v>1.9245923742117557E-3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3.0619769460269347E-4</v>
      </c>
      <c r="C206" s="235">
        <f t="shared" si="43"/>
        <v>2.7425793717231325E-4</v>
      </c>
      <c r="D206" s="235">
        <f t="shared" si="43"/>
        <v>3.0769769675586633E-4</v>
      </c>
      <c r="E206" s="235">
        <f t="shared" si="43"/>
        <v>2.9392249160969854E-4</v>
      </c>
      <c r="F206" s="235">
        <f t="shared" si="43"/>
        <v>2.7337179278707856E-4</v>
      </c>
      <c r="G206" s="235">
        <f t="shared" si="43"/>
        <v>2.7598252910890987E-4</v>
      </c>
      <c r="H206" s="235">
        <f t="shared" si="43"/>
        <v>2.6534030731174667E-4</v>
      </c>
      <c r="I206" s="235">
        <f t="shared" si="43"/>
        <v>2.6523476738248025E-4</v>
      </c>
      <c r="J206" s="235">
        <f t="shared" si="43"/>
        <v>2.6607001569914563E-4</v>
      </c>
      <c r="K206" s="235">
        <f t="shared" si="43"/>
        <v>2.6001856627133672E-4</v>
      </c>
      <c r="L206" s="235">
        <f t="shared" si="43"/>
        <v>2.5719244375827801E-4</v>
      </c>
      <c r="M206" s="235">
        <f t="shared" si="43"/>
        <v>2.6234907617946534E-4</v>
      </c>
      <c r="N206" s="235">
        <f t="shared" si="43"/>
        <v>2.5969190112742283E-4</v>
      </c>
      <c r="O206" s="235">
        <f t="shared" si="43"/>
        <v>2.5595165821143759E-4</v>
      </c>
      <c r="P206" s="235">
        <f t="shared" si="43"/>
        <v>2.5659382427643639E-4</v>
      </c>
      <c r="Q206" s="235">
        <f t="shared" si="43"/>
        <v>2.5988662410689867E-4</v>
      </c>
      <c r="R206" s="235">
        <f t="shared" si="43"/>
        <v>2.5772976628386969E-4</v>
      </c>
      <c r="S206" s="235">
        <f t="shared" si="43"/>
        <v>2.5771564662554884E-4</v>
      </c>
      <c r="T206" s="235">
        <f t="shared" si="43"/>
        <v>2.5675226824426492E-4</v>
      </c>
      <c r="U206" s="235">
        <f t="shared" si="43"/>
        <v>2.539341420770586E-4</v>
      </c>
      <c r="V206" s="235">
        <f t="shared" si="43"/>
        <v>2.5330353015398291E-4</v>
      </c>
      <c r="W206" s="235">
        <f t="shared" si="43"/>
        <v>2.5420853214589865E-4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4.2778641793725418E-2</v>
      </c>
      <c r="C207" s="235">
        <f t="shared" si="44"/>
        <v>3.8316363121557055E-2</v>
      </c>
      <c r="D207" s="235">
        <f t="shared" si="44"/>
        <v>4.2988205928046128E-2</v>
      </c>
      <c r="E207" s="235">
        <f t="shared" si="44"/>
        <v>4.1063682729569319E-2</v>
      </c>
      <c r="F207" s="235">
        <f t="shared" si="44"/>
        <v>3.8147525912579749E-2</v>
      </c>
      <c r="G207" s="235">
        <f t="shared" si="44"/>
        <v>3.855730451986427E-2</v>
      </c>
      <c r="H207" s="235">
        <f t="shared" si="44"/>
        <v>3.7070487988665551E-2</v>
      </c>
      <c r="I207" s="235">
        <f t="shared" si="44"/>
        <v>3.7055743087222426E-2</v>
      </c>
      <c r="J207" s="235">
        <f t="shared" si="44"/>
        <v>3.7172434980000432E-2</v>
      </c>
      <c r="K207" s="235">
        <f t="shared" si="44"/>
        <v>3.6326991686441386E-2</v>
      </c>
      <c r="L207" s="235">
        <f t="shared" si="44"/>
        <v>3.593215630791842E-2</v>
      </c>
      <c r="M207" s="235">
        <f t="shared" si="44"/>
        <v>3.6652585413350154E-2</v>
      </c>
      <c r="N207" s="235">
        <f t="shared" si="44"/>
        <v>3.6281353553221221E-2</v>
      </c>
      <c r="O207" s="235">
        <f t="shared" si="44"/>
        <v>3.575880712408476E-2</v>
      </c>
      <c r="P207" s="235">
        <f t="shared" si="44"/>
        <v>3.5848523645635712E-2</v>
      </c>
      <c r="Q207" s="235">
        <f t="shared" si="44"/>
        <v>3.6308558149254551E-2</v>
      </c>
      <c r="R207" s="235">
        <f t="shared" si="44"/>
        <v>3.6007225220111919E-2</v>
      </c>
      <c r="S207" s="235">
        <f t="shared" si="44"/>
        <v>3.6005252573628285E-2</v>
      </c>
      <c r="T207" s="235">
        <f t="shared" si="44"/>
        <v>3.5870659729164707E-2</v>
      </c>
      <c r="U207" s="235">
        <f t="shared" si="44"/>
        <v>3.547694151390228E-2</v>
      </c>
      <c r="V207" s="235">
        <f t="shared" si="44"/>
        <v>3.5388839212534162E-2</v>
      </c>
      <c r="W207" s="235">
        <f t="shared" si="44"/>
        <v>3.4738741939037102E-2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7.8072358169810308E-4</v>
      </c>
      <c r="C208" s="235">
        <f t="shared" si="45"/>
        <v>6.9928560140249368E-4</v>
      </c>
      <c r="D208" s="235">
        <f t="shared" si="45"/>
        <v>7.8454819264136828E-4</v>
      </c>
      <c r="E208" s="235">
        <f t="shared" si="45"/>
        <v>7.4942504282700698E-4</v>
      </c>
      <c r="F208" s="235">
        <f t="shared" si="45"/>
        <v>6.9702616630374248E-4</v>
      </c>
      <c r="G208" s="235">
        <f t="shared" si="45"/>
        <v>7.036828572193752E-4</v>
      </c>
      <c r="H208" s="235">
        <f t="shared" si="45"/>
        <v>6.7654799087269141E-4</v>
      </c>
      <c r="I208" s="235">
        <f t="shared" si="45"/>
        <v>6.7627889181335308E-4</v>
      </c>
      <c r="J208" s="235">
        <f t="shared" si="45"/>
        <v>6.7840855532450559E-4</v>
      </c>
      <c r="K208" s="235">
        <f t="shared" si="45"/>
        <v>6.6297895100343382E-4</v>
      </c>
      <c r="L208" s="235">
        <f t="shared" si="45"/>
        <v>6.557730819534538E-4</v>
      </c>
      <c r="M208" s="235">
        <f t="shared" si="45"/>
        <v>6.6892113827240682E-4</v>
      </c>
      <c r="N208" s="235">
        <f t="shared" si="45"/>
        <v>6.6214604080956966E-4</v>
      </c>
      <c r="O208" s="235">
        <f t="shared" si="45"/>
        <v>6.5260940517428828E-4</v>
      </c>
      <c r="P208" s="235">
        <f t="shared" si="45"/>
        <v>6.5424675973034183E-4</v>
      </c>
      <c r="Q208" s="235">
        <f t="shared" si="45"/>
        <v>6.6264253318901916E-4</v>
      </c>
      <c r="R208" s="235">
        <f t="shared" si="45"/>
        <v>6.5714311306113815E-4</v>
      </c>
      <c r="S208" s="235">
        <f t="shared" si="45"/>
        <v>6.5710711164633073E-4</v>
      </c>
      <c r="T208" s="235">
        <f t="shared" si="45"/>
        <v>6.5465075017260188E-4</v>
      </c>
      <c r="U208" s="235">
        <f t="shared" si="45"/>
        <v>6.4746526970125738E-4</v>
      </c>
      <c r="V208" s="235">
        <f t="shared" si="45"/>
        <v>6.4585737516800799E-4</v>
      </c>
      <c r="W208" s="235">
        <f t="shared" si="45"/>
        <v>6.4960943424659137E-4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2.8393787326121047E-3</v>
      </c>
      <c r="C209" s="302">
        <f t="shared" si="46"/>
        <v>3.9584165410146881E-3</v>
      </c>
      <c r="D209" s="302">
        <f t="shared" si="46"/>
        <v>2.6671283077880454E-3</v>
      </c>
      <c r="E209" s="302">
        <f t="shared" si="46"/>
        <v>3.2731342864559545E-3</v>
      </c>
      <c r="F209" s="302">
        <f t="shared" si="46"/>
        <v>4.0320171088061947E-3</v>
      </c>
      <c r="G209" s="302">
        <f t="shared" si="46"/>
        <v>3.89657913352805E-3</v>
      </c>
      <c r="H209" s="302">
        <f t="shared" si="46"/>
        <v>4.2258745811070003E-3</v>
      </c>
      <c r="I209" s="302">
        <f t="shared" si="46"/>
        <v>4.3109896286726923E-3</v>
      </c>
      <c r="J209" s="302">
        <f t="shared" si="46"/>
        <v>4.3119698121144951E-3</v>
      </c>
      <c r="K209" s="302">
        <f t="shared" si="46"/>
        <v>4.3479666342169767E-3</v>
      </c>
      <c r="L209" s="302">
        <f t="shared" si="46"/>
        <v>4.4710898560469852E-3</v>
      </c>
      <c r="M209" s="302">
        <f t="shared" si="46"/>
        <v>4.3409209501011955E-3</v>
      </c>
      <c r="N209" s="302">
        <f t="shared" si="46"/>
        <v>4.4005668032133681E-3</v>
      </c>
      <c r="O209" s="302">
        <f t="shared" si="46"/>
        <v>4.4571316067933712E-3</v>
      </c>
      <c r="P209" s="302">
        <f t="shared" si="46"/>
        <v>4.4448438602338134E-3</v>
      </c>
      <c r="Q209" s="302">
        <f t="shared" si="46"/>
        <v>4.3901747309264653E-3</v>
      </c>
      <c r="R209" s="302">
        <f t="shared" si="46"/>
        <v>4.4380284580746374E-3</v>
      </c>
      <c r="S209" s="302">
        <f t="shared" si="46"/>
        <v>4.4972439898466783E-3</v>
      </c>
      <c r="T209" s="302">
        <f t="shared" si="46"/>
        <v>4.4809121284227022E-3</v>
      </c>
      <c r="U209" s="302">
        <f t="shared" si="46"/>
        <v>4.8225690087281654E-3</v>
      </c>
      <c r="V209" s="302">
        <f t="shared" si="46"/>
        <v>4.8982361449384565E-3</v>
      </c>
      <c r="W209" s="302">
        <f t="shared" si="46"/>
        <v>5.0979987334299516E-3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0.57826066007907684</v>
      </c>
      <c r="C210" s="303">
        <f t="shared" si="47"/>
        <v>0.50668791710181149</v>
      </c>
      <c r="D210" s="303">
        <f t="shared" si="47"/>
        <v>0.58540074592153313</v>
      </c>
      <c r="E210" s="303">
        <f t="shared" si="47"/>
        <v>0.54447119440253011</v>
      </c>
      <c r="F210" s="303">
        <f t="shared" si="47"/>
        <v>0.50642840844536374</v>
      </c>
      <c r="G210" s="303">
        <f t="shared" si="47"/>
        <v>0.50874610005329368</v>
      </c>
      <c r="H210" s="303">
        <f t="shared" si="47"/>
        <v>0.49629004108586794</v>
      </c>
      <c r="I210" s="303">
        <f t="shared" si="47"/>
        <v>0.49583342609541331</v>
      </c>
      <c r="J210" s="303">
        <f t="shared" si="47"/>
        <v>0.49499032459038417</v>
      </c>
      <c r="K210" s="303">
        <f t="shared" si="47"/>
        <v>0.48720607600308019</v>
      </c>
      <c r="L210" s="303">
        <f t="shared" si="47"/>
        <v>0.48468338161998425</v>
      </c>
      <c r="M210" s="303">
        <f t="shared" si="47"/>
        <v>0.48795507605860194</v>
      </c>
      <c r="N210" s="303">
        <f t="shared" si="47"/>
        <v>0.48671995525852763</v>
      </c>
      <c r="O210" s="303">
        <f t="shared" si="47"/>
        <v>0.48174679923775737</v>
      </c>
      <c r="P210" s="303">
        <f t="shared" si="47"/>
        <v>0.48375345293052663</v>
      </c>
      <c r="Q210" s="303">
        <f t="shared" si="47"/>
        <v>0.48644696670886389</v>
      </c>
      <c r="R210" s="303">
        <f t="shared" si="47"/>
        <v>0.48579572637958218</v>
      </c>
      <c r="S210" s="303">
        <f t="shared" si="47"/>
        <v>0.4868023795436161</v>
      </c>
      <c r="T210" s="303">
        <f t="shared" si="47"/>
        <v>0.48442826191519345</v>
      </c>
      <c r="U210" s="303">
        <f t="shared" si="47"/>
        <v>0.47854277218904162</v>
      </c>
      <c r="V210" s="303">
        <f t="shared" si="47"/>
        <v>0.4742673079396546</v>
      </c>
      <c r="W210" s="303">
        <f t="shared" si="47"/>
        <v>0.4774284972771029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0.55445817599989333</v>
      </c>
      <c r="C211" s="304">
        <f t="shared" si="48"/>
        <v>0.38435172201335627</v>
      </c>
      <c r="D211" s="304">
        <f t="shared" si="48"/>
        <v>0.5568248228405327</v>
      </c>
      <c r="E211" s="304">
        <f t="shared" si="48"/>
        <v>0.48754505495251466</v>
      </c>
      <c r="F211" s="304">
        <f t="shared" si="48"/>
        <v>0.38273649443340824</v>
      </c>
      <c r="G211" s="304">
        <f t="shared" si="48"/>
        <v>0.39359591304066444</v>
      </c>
      <c r="H211" s="304">
        <f t="shared" si="48"/>
        <v>0.33653709538892534</v>
      </c>
      <c r="I211" s="304">
        <f t="shared" si="48"/>
        <v>0.3487226368924945</v>
      </c>
      <c r="J211" s="304">
        <f t="shared" si="48"/>
        <v>0.36075334763652417</v>
      </c>
      <c r="K211" s="304">
        <f t="shared" si="48"/>
        <v>0.31637492803712358</v>
      </c>
      <c r="L211" s="304">
        <f t="shared" si="48"/>
        <v>0.31218176336982684</v>
      </c>
      <c r="M211" s="304">
        <f t="shared" si="48"/>
        <v>0.34034391047957357</v>
      </c>
      <c r="N211" s="304">
        <f t="shared" si="48"/>
        <v>0.32279363456676025</v>
      </c>
      <c r="O211" s="304">
        <f t="shared" si="48"/>
        <v>0.30366226157103016</v>
      </c>
      <c r="P211" s="304">
        <f t="shared" si="48"/>
        <v>0.30317857533694109</v>
      </c>
      <c r="Q211" s="304">
        <f t="shared" si="48"/>
        <v>0.32400621022815773</v>
      </c>
      <c r="R211" s="304">
        <f t="shared" si="48"/>
        <v>0.30930691355922973</v>
      </c>
      <c r="S211" s="304">
        <f t="shared" si="48"/>
        <v>0.31408186448128039</v>
      </c>
      <c r="T211" s="304">
        <f t="shared" si="48"/>
        <v>0.30969396253357478</v>
      </c>
      <c r="U211" s="304">
        <f t="shared" si="48"/>
        <v>0.29038150203368085</v>
      </c>
      <c r="V211" s="304">
        <f t="shared" si="48"/>
        <v>0.29201496438834262</v>
      </c>
      <c r="W211" s="304">
        <f t="shared" si="48"/>
        <v>0.32235580349637349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2.3802484079183475E-2</v>
      </c>
      <c r="C212" s="304">
        <f t="shared" si="49"/>
        <v>0.12233619508845535</v>
      </c>
      <c r="D212" s="304">
        <f t="shared" si="49"/>
        <v>2.8575923081000428E-2</v>
      </c>
      <c r="E212" s="304">
        <f t="shared" si="49"/>
        <v>5.6926139450015525E-2</v>
      </c>
      <c r="F212" s="304">
        <f t="shared" si="49"/>
        <v>0.12369191401195545</v>
      </c>
      <c r="G212" s="304">
        <f t="shared" si="49"/>
        <v>0.11515018701262936</v>
      </c>
      <c r="H212" s="304">
        <f t="shared" si="49"/>
        <v>0.15975294569694254</v>
      </c>
      <c r="I212" s="304">
        <f t="shared" si="49"/>
        <v>0.14711078920291903</v>
      </c>
      <c r="J212" s="304">
        <f t="shared" si="49"/>
        <v>0.13423697695386003</v>
      </c>
      <c r="K212" s="304">
        <f t="shared" si="49"/>
        <v>0.17083114796595661</v>
      </c>
      <c r="L212" s="304">
        <f t="shared" si="49"/>
        <v>0.17250161825015742</v>
      </c>
      <c r="M212" s="304">
        <f t="shared" si="49"/>
        <v>0.1476111655790284</v>
      </c>
      <c r="N212" s="304">
        <f t="shared" si="49"/>
        <v>0.16392632069176738</v>
      </c>
      <c r="O212" s="304">
        <f t="shared" si="49"/>
        <v>0.17808453766672716</v>
      </c>
      <c r="P212" s="304">
        <f t="shared" si="49"/>
        <v>0.18057487759358548</v>
      </c>
      <c r="Q212" s="304">
        <f t="shared" si="49"/>
        <v>0.16244075648070636</v>
      </c>
      <c r="R212" s="304">
        <f t="shared" si="49"/>
        <v>0.17648881282035264</v>
      </c>
      <c r="S212" s="304">
        <f t="shared" si="49"/>
        <v>0.17272051506233568</v>
      </c>
      <c r="T212" s="304">
        <f t="shared" si="49"/>
        <v>0.17473429938161883</v>
      </c>
      <c r="U212" s="304">
        <f t="shared" si="49"/>
        <v>0.18816127015536058</v>
      </c>
      <c r="V212" s="304">
        <f t="shared" si="49"/>
        <v>0.18225234355131195</v>
      </c>
      <c r="W212" s="304">
        <f t="shared" si="49"/>
        <v>0.15507269378072958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0.19867481477150975</v>
      </c>
      <c r="C213" s="303">
        <f t="shared" si="50"/>
        <v>0.27672723029375101</v>
      </c>
      <c r="D213" s="303">
        <f t="shared" si="50"/>
        <v>0.18655690543841466</v>
      </c>
      <c r="E213" s="303">
        <f t="shared" si="50"/>
        <v>0.22890297921492356</v>
      </c>
      <c r="F213" s="303">
        <f t="shared" si="50"/>
        <v>0.28188770911771832</v>
      </c>
      <c r="G213" s="303">
        <f t="shared" si="50"/>
        <v>0.27241307081133453</v>
      </c>
      <c r="H213" s="303">
        <f t="shared" si="50"/>
        <v>0.29538624796701407</v>
      </c>
      <c r="I213" s="303">
        <f t="shared" si="50"/>
        <v>0.3014085566708064</v>
      </c>
      <c r="J213" s="303">
        <f t="shared" si="50"/>
        <v>0.30152347105682775</v>
      </c>
      <c r="K213" s="303">
        <f t="shared" si="50"/>
        <v>0.30394941289660476</v>
      </c>
      <c r="L213" s="303">
        <f t="shared" si="50"/>
        <v>0.3125976961064092</v>
      </c>
      <c r="M213" s="303">
        <f t="shared" si="50"/>
        <v>0.30352786239369772</v>
      </c>
      <c r="N213" s="303">
        <f t="shared" si="50"/>
        <v>0.30766648797079271</v>
      </c>
      <c r="O213" s="303">
        <f t="shared" si="50"/>
        <v>0.31160831917449178</v>
      </c>
      <c r="P213" s="303">
        <f t="shared" si="50"/>
        <v>0.31073257190446574</v>
      </c>
      <c r="Q213" s="303">
        <f t="shared" si="50"/>
        <v>0.30694216240448702</v>
      </c>
      <c r="R213" s="303">
        <f t="shared" si="50"/>
        <v>0.31026075144581455</v>
      </c>
      <c r="S213" s="303">
        <f t="shared" si="50"/>
        <v>0.31628730731907556</v>
      </c>
      <c r="T213" s="303">
        <f t="shared" si="50"/>
        <v>0.31328150795878895</v>
      </c>
      <c r="U213" s="303">
        <f t="shared" si="50"/>
        <v>0.30992507122800506</v>
      </c>
      <c r="V213" s="303">
        <f t="shared" si="50"/>
        <v>0.30765425904438948</v>
      </c>
      <c r="W213" s="303">
        <f t="shared" si="50"/>
        <v>0.3100667161166189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0.15706696347806554</v>
      </c>
      <c r="C214" s="304">
        <f t="shared" si="51"/>
        <v>0.15225868935306131</v>
      </c>
      <c r="D214" s="304">
        <f t="shared" si="51"/>
        <v>0.12996597788026334</v>
      </c>
      <c r="E214" s="304">
        <f t="shared" si="51"/>
        <v>0.1481826992902871</v>
      </c>
      <c r="F214" s="304">
        <f t="shared" si="51"/>
        <v>0.1591694028999022</v>
      </c>
      <c r="G214" s="304">
        <f t="shared" si="51"/>
        <v>0.15224834134806078</v>
      </c>
      <c r="H214" s="304">
        <f t="shared" si="51"/>
        <v>0.15216704524575089</v>
      </c>
      <c r="I214" s="304">
        <f t="shared" si="51"/>
        <v>0.17481604303711737</v>
      </c>
      <c r="J214" s="304">
        <f t="shared" si="51"/>
        <v>0.1873310104358949</v>
      </c>
      <c r="K214" s="304">
        <f t="shared" si="51"/>
        <v>0.16436298229865395</v>
      </c>
      <c r="L214" s="304">
        <f t="shared" si="51"/>
        <v>0.18010330497884977</v>
      </c>
      <c r="M214" s="304">
        <f t="shared" si="51"/>
        <v>0.18318883154084817</v>
      </c>
      <c r="N214" s="304">
        <f t="shared" si="51"/>
        <v>0.17711027126575243</v>
      </c>
      <c r="O214" s="304">
        <f t="shared" si="51"/>
        <v>0.17591511156037778</v>
      </c>
      <c r="P214" s="304">
        <f t="shared" si="51"/>
        <v>0.17094320623301287</v>
      </c>
      <c r="Q214" s="304">
        <f t="shared" si="51"/>
        <v>0.17729400084880018</v>
      </c>
      <c r="R214" s="304">
        <f t="shared" si="51"/>
        <v>0.17192755152815817</v>
      </c>
      <c r="S214" s="304">
        <f t="shared" si="51"/>
        <v>0.18510190340058277</v>
      </c>
      <c r="T214" s="304">
        <f t="shared" si="51"/>
        <v>0.17971481587199661</v>
      </c>
      <c r="U214" s="304">
        <f t="shared" si="51"/>
        <v>0.16572731866192048</v>
      </c>
      <c r="V214" s="304">
        <f t="shared" si="51"/>
        <v>0.16817907564450513</v>
      </c>
      <c r="W214" s="304">
        <f t="shared" si="51"/>
        <v>0.19253946771970309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4.1607851293444208E-2</v>
      </c>
      <c r="C215" s="304">
        <f t="shared" si="52"/>
        <v>0.12446854094068972</v>
      </c>
      <c r="D215" s="304">
        <f t="shared" si="52"/>
        <v>5.659092755815133E-2</v>
      </c>
      <c r="E215" s="304">
        <f t="shared" si="52"/>
        <v>8.0720279924636443E-2</v>
      </c>
      <c r="F215" s="304">
        <f t="shared" si="52"/>
        <v>0.12271830621781603</v>
      </c>
      <c r="G215" s="304">
        <f t="shared" si="52"/>
        <v>0.12016472946327374</v>
      </c>
      <c r="H215" s="304">
        <f t="shared" si="52"/>
        <v>0.14321920272126309</v>
      </c>
      <c r="I215" s="304">
        <f t="shared" si="52"/>
        <v>0.12659251363368912</v>
      </c>
      <c r="J215" s="304">
        <f t="shared" si="52"/>
        <v>0.11419246062093291</v>
      </c>
      <c r="K215" s="304">
        <f t="shared" si="52"/>
        <v>0.13958643059795081</v>
      </c>
      <c r="L215" s="304">
        <f t="shared" si="52"/>
        <v>0.13249439112755937</v>
      </c>
      <c r="M215" s="304">
        <f t="shared" si="52"/>
        <v>0.12033903085284958</v>
      </c>
      <c r="N215" s="304">
        <f t="shared" si="52"/>
        <v>0.13055621670504028</v>
      </c>
      <c r="O215" s="304">
        <f t="shared" si="52"/>
        <v>0.13569320761411402</v>
      </c>
      <c r="P215" s="304">
        <f t="shared" si="52"/>
        <v>0.13978936567145278</v>
      </c>
      <c r="Q215" s="304">
        <f t="shared" si="52"/>
        <v>0.12964816155568681</v>
      </c>
      <c r="R215" s="304">
        <f t="shared" si="52"/>
        <v>0.13833319991765625</v>
      </c>
      <c r="S215" s="304">
        <f t="shared" si="52"/>
        <v>0.13118540391849284</v>
      </c>
      <c r="T215" s="304">
        <f t="shared" si="52"/>
        <v>0.13356669208679223</v>
      </c>
      <c r="U215" s="304">
        <f t="shared" si="52"/>
        <v>0.14419775256608455</v>
      </c>
      <c r="V215" s="304">
        <f t="shared" si="52"/>
        <v>0.13947518339988435</v>
      </c>
      <c r="W215" s="304">
        <f t="shared" si="52"/>
        <v>0.11752724839691578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0.17399576952083187</v>
      </c>
      <c r="C216" s="303">
        <f t="shared" si="53"/>
        <v>0.1712192871274994</v>
      </c>
      <c r="D216" s="303">
        <f t="shared" si="53"/>
        <v>0.17891937483086021</v>
      </c>
      <c r="E216" s="303">
        <f t="shared" si="53"/>
        <v>0.17897661127530481</v>
      </c>
      <c r="F216" s="303">
        <f t="shared" si="53"/>
        <v>0.16642354012160573</v>
      </c>
      <c r="G216" s="303">
        <f t="shared" si="53"/>
        <v>0.17327672415246234</v>
      </c>
      <c r="H216" s="303">
        <f t="shared" si="53"/>
        <v>0.16403706096297088</v>
      </c>
      <c r="I216" s="303">
        <f t="shared" si="53"/>
        <v>0.15840218649959356</v>
      </c>
      <c r="J216" s="303">
        <f t="shared" si="53"/>
        <v>0.15900328860186572</v>
      </c>
      <c r="K216" s="303">
        <f t="shared" si="53"/>
        <v>0.16523923942431953</v>
      </c>
      <c r="L216" s="303">
        <f t="shared" si="53"/>
        <v>0.15941721211284263</v>
      </c>
      <c r="M216" s="303">
        <f t="shared" si="53"/>
        <v>0.16456697784166502</v>
      </c>
      <c r="N216" s="303">
        <f t="shared" si="53"/>
        <v>0.16200500445461599</v>
      </c>
      <c r="O216" s="303">
        <f t="shared" si="53"/>
        <v>0.1635444620556244</v>
      </c>
      <c r="P216" s="303">
        <f t="shared" si="53"/>
        <v>0.16232888988314834</v>
      </c>
      <c r="Q216" s="303">
        <f t="shared" si="53"/>
        <v>0.16298331159066781</v>
      </c>
      <c r="R216" s="303">
        <f t="shared" si="53"/>
        <v>0.16059374907290197</v>
      </c>
      <c r="S216" s="303">
        <f t="shared" si="53"/>
        <v>0.15350345627366091</v>
      </c>
      <c r="T216" s="303">
        <f t="shared" si="53"/>
        <v>0.15904515488735169</v>
      </c>
      <c r="U216" s="303">
        <f t="shared" si="53"/>
        <v>0.16837090192191392</v>
      </c>
      <c r="V216" s="303">
        <f t="shared" si="53"/>
        <v>0.17493672028389792</v>
      </c>
      <c r="W216" s="303">
        <f t="shared" si="53"/>
        <v>0.16983963559320675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9.3974803728530936E-3</v>
      </c>
      <c r="C217" s="304">
        <f t="shared" si="54"/>
        <v>9.1097963130327524E-3</v>
      </c>
      <c r="D217" s="304">
        <f t="shared" si="54"/>
        <v>7.7760001162752272E-3</v>
      </c>
      <c r="E217" s="304">
        <f t="shared" si="54"/>
        <v>8.8659255730205513E-3</v>
      </c>
      <c r="F217" s="304">
        <f t="shared" si="54"/>
        <v>9.5232715180074493E-3</v>
      </c>
      <c r="G217" s="304">
        <f t="shared" si="54"/>
        <v>9.1091771810922241E-3</v>
      </c>
      <c r="H217" s="304">
        <f t="shared" si="54"/>
        <v>9.1043131504333942E-3</v>
      </c>
      <c r="I217" s="304">
        <f t="shared" si="54"/>
        <v>1.0459426329525848E-2</v>
      </c>
      <c r="J217" s="304">
        <f t="shared" si="54"/>
        <v>1.1208209892234321E-2</v>
      </c>
      <c r="K217" s="304">
        <f t="shared" si="54"/>
        <v>9.8340087945413511E-3</v>
      </c>
      <c r="L217" s="304">
        <f t="shared" si="54"/>
        <v>1.0775768730392991E-2</v>
      </c>
      <c r="M217" s="304">
        <f t="shared" si="54"/>
        <v>1.0960379005298736E-2</v>
      </c>
      <c r="N217" s="304">
        <f t="shared" si="54"/>
        <v>1.0596692399181892E-2</v>
      </c>
      <c r="O217" s="304">
        <f t="shared" si="54"/>
        <v>1.0525184746490484E-2</v>
      </c>
      <c r="P217" s="304">
        <f t="shared" si="54"/>
        <v>1.0227710461033121E-2</v>
      </c>
      <c r="Q217" s="304">
        <f t="shared" si="54"/>
        <v>1.0607685131914285E-2</v>
      </c>
      <c r="R217" s="304">
        <f t="shared" si="54"/>
        <v>1.0286604867510454E-2</v>
      </c>
      <c r="S217" s="304">
        <f t="shared" si="54"/>
        <v>1.1074840091548892E-2</v>
      </c>
      <c r="T217" s="304">
        <f t="shared" si="54"/>
        <v>1.0752525021621414E-2</v>
      </c>
      <c r="U217" s="304">
        <f t="shared" si="54"/>
        <v>9.9156384632626011E-3</v>
      </c>
      <c r="V217" s="304">
        <f t="shared" si="54"/>
        <v>1.0062329642697423E-2</v>
      </c>
      <c r="W217" s="304">
        <f t="shared" si="54"/>
        <v>1.1519837328160818E-2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0.16210884797442901</v>
      </c>
      <c r="C218" s="304">
        <f t="shared" si="55"/>
        <v>0.15466240808856202</v>
      </c>
      <c r="D218" s="304">
        <f t="shared" si="55"/>
        <v>0.16775748044864314</v>
      </c>
      <c r="E218" s="304">
        <f t="shared" si="55"/>
        <v>0.16528110709781271</v>
      </c>
      <c r="F218" s="304">
        <f t="shared" si="55"/>
        <v>0.1495579042480745</v>
      </c>
      <c r="G218" s="304">
        <f t="shared" si="55"/>
        <v>0.15697796577851783</v>
      </c>
      <c r="H218" s="304">
        <f t="shared" si="55"/>
        <v>0.14636379342018563</v>
      </c>
      <c r="I218" s="304">
        <f t="shared" si="55"/>
        <v>0.14036859794091844</v>
      </c>
      <c r="J218" s="304">
        <f t="shared" si="55"/>
        <v>0.14096282459552623</v>
      </c>
      <c r="K218" s="304">
        <f t="shared" si="55"/>
        <v>0.1470536287854855</v>
      </c>
      <c r="L218" s="304">
        <f t="shared" si="55"/>
        <v>0.14071416566240738</v>
      </c>
      <c r="M218" s="304">
        <f t="shared" si="55"/>
        <v>0.14640658900943826</v>
      </c>
      <c r="N218" s="304">
        <f t="shared" si="55"/>
        <v>0.14359699733417566</v>
      </c>
      <c r="O218" s="304">
        <f t="shared" si="55"/>
        <v>0.14490061105974664</v>
      </c>
      <c r="P218" s="304">
        <f t="shared" si="55"/>
        <v>0.1437374357605494</v>
      </c>
      <c r="Q218" s="304">
        <f t="shared" si="55"/>
        <v>0.14461864162491736</v>
      </c>
      <c r="R218" s="304">
        <f t="shared" si="55"/>
        <v>0.14203052446083472</v>
      </c>
      <c r="S218" s="304">
        <f t="shared" si="55"/>
        <v>0.13457965653312123</v>
      </c>
      <c r="T218" s="304">
        <f t="shared" si="55"/>
        <v>0.14030119526001938</v>
      </c>
      <c r="U218" s="304">
        <f t="shared" si="55"/>
        <v>0.14982776140766438</v>
      </c>
      <c r="V218" s="304">
        <f t="shared" si="55"/>
        <v>0.156529444832889</v>
      </c>
      <c r="W218" s="304">
        <f t="shared" si="55"/>
        <v>0.15128802031742117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2.489441173549756E-3</v>
      </c>
      <c r="C219" s="305">
        <f t="shared" si="56"/>
        <v>7.4470827259046253E-3</v>
      </c>
      <c r="D219" s="305">
        <f t="shared" si="56"/>
        <v>3.3858942659418419E-3</v>
      </c>
      <c r="E219" s="305">
        <f t="shared" si="56"/>
        <v>4.8295786044715468E-3</v>
      </c>
      <c r="F219" s="305">
        <f t="shared" si="56"/>
        <v>7.3423643555237741E-3</v>
      </c>
      <c r="G219" s="305">
        <f t="shared" si="56"/>
        <v>7.1895811928522893E-3</v>
      </c>
      <c r="H219" s="305">
        <f t="shared" si="56"/>
        <v>8.5689543923518647E-3</v>
      </c>
      <c r="I219" s="305">
        <f t="shared" si="56"/>
        <v>7.5741622291492705E-3</v>
      </c>
      <c r="J219" s="305">
        <f t="shared" si="56"/>
        <v>6.8322541141051553E-3</v>
      </c>
      <c r="K219" s="305">
        <f t="shared" si="56"/>
        <v>8.3516018442926863E-3</v>
      </c>
      <c r="L219" s="305">
        <f t="shared" si="56"/>
        <v>7.9272777200422636E-3</v>
      </c>
      <c r="M219" s="305">
        <f t="shared" si="56"/>
        <v>7.2000098269280272E-3</v>
      </c>
      <c r="N219" s="305">
        <f t="shared" si="56"/>
        <v>7.8113147212584208E-3</v>
      </c>
      <c r="O219" s="305">
        <f t="shared" si="56"/>
        <v>8.1186662493872904E-3</v>
      </c>
      <c r="P219" s="305">
        <f t="shared" si="56"/>
        <v>8.3637436615658298E-3</v>
      </c>
      <c r="Q219" s="305">
        <f t="shared" si="56"/>
        <v>7.7569848338361691E-3</v>
      </c>
      <c r="R219" s="305">
        <f t="shared" si="56"/>
        <v>8.2766197445567919E-3</v>
      </c>
      <c r="S219" s="305">
        <f t="shared" si="56"/>
        <v>7.848959648990763E-3</v>
      </c>
      <c r="T219" s="305">
        <f t="shared" si="56"/>
        <v>7.9914346057109037E-3</v>
      </c>
      <c r="U219" s="305">
        <f t="shared" si="56"/>
        <v>8.6275020509869755E-3</v>
      </c>
      <c r="V219" s="305">
        <f t="shared" si="56"/>
        <v>8.3449458083115057E-3</v>
      </c>
      <c r="W219" s="305">
        <f t="shared" si="56"/>
        <v>7.0317779476247724E-3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0.45278541805753936</v>
      </c>
      <c r="C233" s="306">
        <f>IF(C$34=0,0,C$34/NFM_fec!C$34)</f>
        <v>0.4637100563973397</v>
      </c>
      <c r="D233" s="306">
        <f>IF(D$34=0,0,D$34/NFM_fec!D$34)</f>
        <v>0.45660437643748969</v>
      </c>
      <c r="E233" s="306">
        <f>IF(E$34=0,0,E$34/NFM_fec!E$34)</f>
        <v>0.45962403144227376</v>
      </c>
      <c r="F233" s="306">
        <f>IF(F$34=0,0,F$34/NFM_fec!F$34)</f>
        <v>0.46653310941988069</v>
      </c>
      <c r="G233" s="306">
        <f>IF(G$34=0,0,G$34/NFM_fec!G$34)</f>
        <v>0.46634856937497693</v>
      </c>
      <c r="H233" s="306">
        <f>IF(H$34=0,0,H$34/NFM_fec!H$34)</f>
        <v>0.47237440549724102</v>
      </c>
      <c r="I233" s="306">
        <f>IF(I$34=0,0,I$34/NFM_fec!I$34)</f>
        <v>0.4710085502874683</v>
      </c>
      <c r="J233" s="306">
        <f>IF(J$34=0,0,J$34/NFM_fec!J$34)</f>
        <v>0.46985907096098173</v>
      </c>
      <c r="K233" s="306">
        <f>IF(K$34=0,0,K$34/NFM_fec!K$34)</f>
        <v>0.47202553942603115</v>
      </c>
      <c r="L233" s="306">
        <f>IF(L$34=0,0,L$34/NFM_fec!L$34)</f>
        <v>0.47855821157811301</v>
      </c>
      <c r="M233" s="306">
        <f>IF(M$34=0,0,M$34/NFM_fec!M$34)</f>
        <v>0.47745248289626291</v>
      </c>
      <c r="N233" s="306">
        <f>IF(N$34=0,0,N$34/NFM_fec!N$34)</f>
        <v>0.47838030021710637</v>
      </c>
      <c r="O233" s="306">
        <f>IF(O$34=0,0,O$34/NFM_fec!O$34)</f>
        <v>0.47881003306733716</v>
      </c>
      <c r="P233" s="306">
        <f>IF(P$34=0,0,P$34/NFM_fec!P$34)</f>
        <v>0.48808287881594575</v>
      </c>
      <c r="Q233" s="306">
        <f>IF(Q$34=0,0,Q$34/NFM_fec!Q$34)</f>
        <v>0.49611228873555802</v>
      </c>
      <c r="R233" s="306">
        <f>IF(R$34=0,0,R$34/NFM_fec!R$34)</f>
        <v>0.4968822441165307</v>
      </c>
      <c r="S233" s="306">
        <f>IF(S$34=0,0,S$34/NFM_fec!S$34)</f>
        <v>0.49605279007223263</v>
      </c>
      <c r="T233" s="306">
        <f>IF(T$34=0,0,T$34/NFM_fec!T$34)</f>
        <v>0.49648067367592452</v>
      </c>
      <c r="U233" s="306">
        <f>IF(U$34=0,0,U$34/NFM_fec!U$34)</f>
        <v>0.50933176510871425</v>
      </c>
      <c r="V233" s="306">
        <f>IF(V$34=0,0,V$34/NFM_fec!V$34)</f>
        <v>0.50924806565383285</v>
      </c>
      <c r="W233" s="306">
        <f>IF(W$34=0,0,W$34/NFM_fec!W$34)</f>
        <v>0.50724693244313823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0.39534585590267751</v>
      </c>
      <c r="C234" s="307">
        <f>IF(C$35=0,0,C$35/NFM_fec!C$35)</f>
        <v>0.39534585590267746</v>
      </c>
      <c r="D234" s="307">
        <f>IF(D$35=0,0,D$35/NFM_fec!D$35)</f>
        <v>0.39534585590267762</v>
      </c>
      <c r="E234" s="307">
        <f>IF(E$35=0,0,E$35/NFM_fec!E$35)</f>
        <v>0.39534585590267746</v>
      </c>
      <c r="F234" s="307">
        <f>IF(F$35=0,0,F$35/NFM_fec!F$35)</f>
        <v>0.39789811211892784</v>
      </c>
      <c r="G234" s="307">
        <f>IF(G$35=0,0,G$35/NFM_fec!G$35)</f>
        <v>0.39789811211892778</v>
      </c>
      <c r="H234" s="307">
        <f>IF(H$35=0,0,H$35/NFM_fec!H$35)</f>
        <v>0.40152114432363434</v>
      </c>
      <c r="I234" s="307">
        <f>IF(I$35=0,0,I$35/NFM_fec!I$35)</f>
        <v>0.40152114432363462</v>
      </c>
      <c r="J234" s="307">
        <f>IF(J$35=0,0,J$35/NFM_fec!J$35)</f>
        <v>0.40152114432363462</v>
      </c>
      <c r="K234" s="307">
        <f>IF(K$35=0,0,K$35/NFM_fec!K$35)</f>
        <v>0.40152114432363439</v>
      </c>
      <c r="L234" s="307">
        <f>IF(L$35=0,0,L$35/NFM_fec!L$35)</f>
        <v>0.40756337878732168</v>
      </c>
      <c r="M234" s="307">
        <f>IF(M$35=0,0,M$35/NFM_fec!M$35)</f>
        <v>0.40756337878732168</v>
      </c>
      <c r="N234" s="307">
        <f>IF(N$35=0,0,N$35/NFM_fec!N$35)</f>
        <v>0.40756337878732196</v>
      </c>
      <c r="O234" s="307">
        <f>IF(O$35=0,0,O$35/NFM_fec!O$35)</f>
        <v>0.40756337878732163</v>
      </c>
      <c r="P234" s="307">
        <f>IF(P$35=0,0,P$35/NFM_fec!P$35)</f>
        <v>0.41516128044921069</v>
      </c>
      <c r="Q234" s="307">
        <f>IF(Q$35=0,0,Q$35/NFM_fec!Q$35)</f>
        <v>0.42274428315854545</v>
      </c>
      <c r="R234" s="307">
        <f>IF(R$35=0,0,R$35/NFM_fec!R$35)</f>
        <v>0.42274428315854529</v>
      </c>
      <c r="S234" s="307">
        <f>IF(S$35=0,0,S$35/NFM_fec!S$35)</f>
        <v>0.42274428315854545</v>
      </c>
      <c r="T234" s="307">
        <f>IF(T$35=0,0,T$35/NFM_fec!T$35)</f>
        <v>0.42274428315854562</v>
      </c>
      <c r="U234" s="307">
        <f>IF(U$35=0,0,U$35/NFM_fec!U$35)</f>
        <v>0.43251665214684554</v>
      </c>
      <c r="V234" s="307">
        <f>IF(V$35=0,0,V$35/NFM_fec!V$35)</f>
        <v>0.43251665214684532</v>
      </c>
      <c r="W234" s="307">
        <f>IF(W$35=0,0,W$35/NFM_fec!W$35)</f>
        <v>0.43251665214684548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0.10258497163387069</v>
      </c>
      <c r="C235" s="308">
        <f>IF(C$36=0,0,C$36/NFM_fec!C$36)</f>
        <v>0.10258497163387069</v>
      </c>
      <c r="D235" s="308">
        <f>IF(D$36=0,0,D$36/NFM_fec!D$36)</f>
        <v>0.1025849716338707</v>
      </c>
      <c r="E235" s="308">
        <f>IF(E$36=0,0,E$36/NFM_fec!E$36)</f>
        <v>0.10258497163387066</v>
      </c>
      <c r="F235" s="308">
        <f>IF(F$36=0,0,F$36/NFM_fec!F$36)</f>
        <v>0.10324723513717365</v>
      </c>
      <c r="G235" s="308">
        <f>IF(G$36=0,0,G$36/NFM_fec!G$36)</f>
        <v>0.10324723513717361</v>
      </c>
      <c r="H235" s="308">
        <f>IF(H$36=0,0,H$36/NFM_fec!H$36)</f>
        <v>0.10418734529742767</v>
      </c>
      <c r="I235" s="308">
        <f>IF(I$36=0,0,I$36/NFM_fec!I$36)</f>
        <v>0.10418734529742769</v>
      </c>
      <c r="J235" s="308">
        <f>IF(J$36=0,0,J$36/NFM_fec!J$36)</f>
        <v>0.10418734529742764</v>
      </c>
      <c r="K235" s="308">
        <f>IF(K$36=0,0,K$36/NFM_fec!K$36)</f>
        <v>0.10418734529742771</v>
      </c>
      <c r="L235" s="308">
        <f>IF(L$36=0,0,L$36/NFM_fec!L$36)</f>
        <v>0.10575519390848065</v>
      </c>
      <c r="M235" s="308">
        <f>IF(M$36=0,0,M$36/NFM_fec!M$36)</f>
        <v>0.10575519390848069</v>
      </c>
      <c r="N235" s="308">
        <f>IF(N$36=0,0,N$36/NFM_fec!N$36)</f>
        <v>0.10575519390848068</v>
      </c>
      <c r="O235" s="308">
        <f>IF(O$36=0,0,O$36/NFM_fec!O$36)</f>
        <v>0.10575519390848066</v>
      </c>
      <c r="P235" s="308">
        <f>IF(P$36=0,0,P$36/NFM_fec!P$36)</f>
        <v>0.10772670951898859</v>
      </c>
      <c r="Q235" s="308">
        <f>IF(Q$36=0,0,Q$36/NFM_fec!Q$36)</f>
        <v>0.10969435912558577</v>
      </c>
      <c r="R235" s="308">
        <f>IF(R$36=0,0,R$36/NFM_fec!R$36)</f>
        <v>0.10969435912558576</v>
      </c>
      <c r="S235" s="308">
        <f>IF(S$36=0,0,S$36/NFM_fec!S$36)</f>
        <v>0.10969435912558576</v>
      </c>
      <c r="T235" s="308">
        <f>IF(T$36=0,0,T$36/NFM_fec!T$36)</f>
        <v>0.1096943591255858</v>
      </c>
      <c r="U235" s="308">
        <f>IF(U$36=0,0,U$36/NFM_fec!U$36)</f>
        <v>0.11223010897724797</v>
      </c>
      <c r="V235" s="308">
        <f>IF(V$36=0,0,V$36/NFM_fec!V$36)</f>
        <v>0.1122301089772479</v>
      </c>
      <c r="W235" s="308">
        <f>IF(W$36=0,0,W$36/NFM_fec!W$36)</f>
        <v>0.11223010897724803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0.56211113258339451</v>
      </c>
      <c r="C236" s="308">
        <f>IF(C$37=0,0,C$37/NFM_fec!C$37)</f>
        <v>0.56211113258339485</v>
      </c>
      <c r="D236" s="308">
        <f>IF(D$37=0,0,D$37/NFM_fec!D$37)</f>
        <v>0.56211113258339473</v>
      </c>
      <c r="E236" s="308">
        <f>IF(E$37=0,0,E$37/NFM_fec!E$37)</f>
        <v>0.56211113258339462</v>
      </c>
      <c r="F236" s="308">
        <f>IF(F$37=0,0,F$37/NFM_fec!F$37)</f>
        <v>0.56573998466553888</v>
      </c>
      <c r="G236" s="308">
        <f>IF(G$37=0,0,G$37/NFM_fec!G$37)</f>
        <v>0.56573998466553865</v>
      </c>
      <c r="H236" s="308">
        <f>IF(H$37=0,0,H$37/NFM_fec!H$37)</f>
        <v>0.57089128878462159</v>
      </c>
      <c r="I236" s="308">
        <f>IF(I$37=0,0,I$37/NFM_fec!I$37)</f>
        <v>0.57089128878462148</v>
      </c>
      <c r="J236" s="308">
        <f>IF(J$37=0,0,J$37/NFM_fec!J$37)</f>
        <v>0.57089128878462159</v>
      </c>
      <c r="K236" s="308">
        <f>IF(K$37=0,0,K$37/NFM_fec!K$37)</f>
        <v>0.5708912887846217</v>
      </c>
      <c r="L236" s="308">
        <f>IF(L$37=0,0,L$37/NFM_fec!L$37)</f>
        <v>0.57948226604417274</v>
      </c>
      <c r="M236" s="308">
        <f>IF(M$37=0,0,M$37/NFM_fec!M$37)</f>
        <v>0.57948226604417274</v>
      </c>
      <c r="N236" s="308">
        <f>IF(N$37=0,0,N$37/NFM_fec!N$37)</f>
        <v>0.57948226604417274</v>
      </c>
      <c r="O236" s="308">
        <f>IF(O$37=0,0,O$37/NFM_fec!O$37)</f>
        <v>0.57948226604417263</v>
      </c>
      <c r="P236" s="308">
        <f>IF(P$37=0,0,P$37/NFM_fec!P$37)</f>
        <v>0.59028512395871968</v>
      </c>
      <c r="Q236" s="308">
        <f>IF(Q$37=0,0,Q$37/NFM_fec!Q$37)</f>
        <v>0.60106679822616527</v>
      </c>
      <c r="R236" s="308">
        <f>IF(R$37=0,0,R$37/NFM_fec!R$37)</f>
        <v>0.60106679822616516</v>
      </c>
      <c r="S236" s="308">
        <f>IF(S$37=0,0,S$37/NFM_fec!S$37)</f>
        <v>0.60106679822616527</v>
      </c>
      <c r="T236" s="308">
        <f>IF(T$37=0,0,T$37/NFM_fec!T$37)</f>
        <v>0.60106679822616516</v>
      </c>
      <c r="U236" s="308">
        <f>IF(U$37=0,0,U$37/NFM_fec!U$37)</f>
        <v>0.61496135995742196</v>
      </c>
      <c r="V236" s="308">
        <f>IF(V$37=0,0,V$37/NFM_fec!V$37)</f>
        <v>0.61496135995742163</v>
      </c>
      <c r="W236" s="308">
        <f>IF(W$37=0,0,W$37/NFM_fec!W$37)</f>
        <v>0.61496135995742174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0.39215266919070607</v>
      </c>
      <c r="C237" s="308">
        <f>IF(C$38=0,0,C$38/NFM_fec!C$38)</f>
        <v>0.39215266919070607</v>
      </c>
      <c r="D237" s="308">
        <f>IF(D$38=0,0,D$38/NFM_fec!D$38)</f>
        <v>0.39215266919070607</v>
      </c>
      <c r="E237" s="308">
        <f>IF(E$38=0,0,E$38/NFM_fec!E$38)</f>
        <v>0.3921526691907059</v>
      </c>
      <c r="F237" s="308">
        <f>IF(F$38=0,0,F$38/NFM_fec!F$38)</f>
        <v>0.39468431097401463</v>
      </c>
      <c r="G237" s="308">
        <f>IF(G$38=0,0,G$38/NFM_fec!G$38)</f>
        <v>0.39468431097401468</v>
      </c>
      <c r="H237" s="308">
        <f>IF(H$38=0,0,H$38/NFM_fec!H$38)</f>
        <v>0.39827808014707361</v>
      </c>
      <c r="I237" s="308">
        <f>IF(I$38=0,0,I$38/NFM_fec!I$38)</f>
        <v>0.39827808014707355</v>
      </c>
      <c r="J237" s="308">
        <f>IF(J$38=0,0,J$38/NFM_fec!J$38)</f>
        <v>0.39827808014707344</v>
      </c>
      <c r="K237" s="308">
        <f>IF(K$38=0,0,K$38/NFM_fec!K$38)</f>
        <v>0.39827808014707355</v>
      </c>
      <c r="L237" s="308">
        <f>IF(L$38=0,0,L$38/NFM_fec!L$38)</f>
        <v>0.40427151181565885</v>
      </c>
      <c r="M237" s="308">
        <f>IF(M$38=0,0,M$38/NFM_fec!M$38)</f>
        <v>0.40427151181565874</v>
      </c>
      <c r="N237" s="308">
        <f>IF(N$38=0,0,N$38/NFM_fec!N$38)</f>
        <v>0.40427151181565874</v>
      </c>
      <c r="O237" s="308">
        <f>IF(O$38=0,0,O$38/NFM_fec!O$38)</f>
        <v>0.40427151181565874</v>
      </c>
      <c r="P237" s="308">
        <f>IF(P$38=0,0,P$38/NFM_fec!P$38)</f>
        <v>0.41180804564413431</v>
      </c>
      <c r="Q237" s="308">
        <f>IF(Q$38=0,0,Q$38/NFM_fec!Q$38)</f>
        <v>0.41932980085807553</v>
      </c>
      <c r="R237" s="308">
        <f>IF(R$38=0,0,R$38/NFM_fec!R$38)</f>
        <v>0.41932980085807559</v>
      </c>
      <c r="S237" s="308">
        <f>IF(S$38=0,0,S$38/NFM_fec!S$38)</f>
        <v>0.4193298008580757</v>
      </c>
      <c r="T237" s="308">
        <f>IF(T$38=0,0,T$38/NFM_fec!T$38)</f>
        <v>0.41932980085807575</v>
      </c>
      <c r="U237" s="308">
        <f>IF(U$38=0,0,U$38/NFM_fec!U$38)</f>
        <v>0.42902323896008465</v>
      </c>
      <c r="V237" s="308">
        <f>IF(V$38=0,0,V$38/NFM_fec!V$38)</f>
        <v>0.42902323896008465</v>
      </c>
      <c r="W237" s="308">
        <f>IF(W$38=0,0,W$38/NFM_fec!W$38)</f>
        <v>0.42902323896008471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0.58352186910372938</v>
      </c>
      <c r="C238" s="309">
        <f>IF(C$39=0,0,C$39/NFM_fec!C$39)</f>
        <v>0.61395741431477469</v>
      </c>
      <c r="D238" s="309">
        <f>IF(D$39=0,0,D$39/NFM_fec!D$39)</f>
        <v>0.59505420832075062</v>
      </c>
      <c r="E238" s="309">
        <f>IF(E$39=0,0,E$39/NFM_fec!E$39)</f>
        <v>0.60128832515670116</v>
      </c>
      <c r="F238" s="309">
        <f>IF(F$39=0,0,F$39/NFM_fec!F$39)</f>
        <v>0.61599197310482157</v>
      </c>
      <c r="G238" s="309">
        <f>IF(G$39=0,0,G$39/NFM_fec!G$39)</f>
        <v>0.61676085348042631</v>
      </c>
      <c r="H238" s="309">
        <f>IF(H$39=0,0,H$39/NFM_fec!H$39)</f>
        <v>0.62832364517576478</v>
      </c>
      <c r="I238" s="309">
        <f>IF(I$39=0,0,I$39/NFM_fec!I$39)</f>
        <v>0.61954623485317351</v>
      </c>
      <c r="J238" s="309">
        <f>IF(J$39=0,0,J$39/NFM_fec!J$39)</f>
        <v>0.61408293553222459</v>
      </c>
      <c r="K238" s="309">
        <f>IF(K$39=0,0,K$39/NFM_fec!K$39)</f>
        <v>0.62482812657389819</v>
      </c>
      <c r="L238" s="309">
        <f>IF(L$39=0,0,L$39/NFM_fec!L$39)</f>
        <v>0.62939100516420088</v>
      </c>
      <c r="M238" s="309">
        <f>IF(M$39=0,0,M$39/NFM_fec!M$39)</f>
        <v>0.62569623140887587</v>
      </c>
      <c r="N238" s="309">
        <f>IF(N$39=0,0,N$39/NFM_fec!N$39)</f>
        <v>0.6294580257568706</v>
      </c>
      <c r="O238" s="309">
        <f>IF(O$39=0,0,O$39/NFM_fec!O$39)</f>
        <v>0.63097075686737758</v>
      </c>
      <c r="P238" s="309">
        <f>IF(P$39=0,0,P$39/NFM_fec!P$39)</f>
        <v>0.64474156419365547</v>
      </c>
      <c r="Q238" s="309">
        <f>IF(Q$39=0,0,Q$39/NFM_fec!Q$39)</f>
        <v>0.65262861190110866</v>
      </c>
      <c r="R238" s="309">
        <f>IF(R$39=0,0,R$39/NFM_fec!R$39)</f>
        <v>0.65594771143516262</v>
      </c>
      <c r="S238" s="309">
        <f>IF(S$39=0,0,S$39/NFM_fec!S$39)</f>
        <v>0.65038033431691633</v>
      </c>
      <c r="T238" s="309">
        <f>IF(T$39=0,0,T$39/NFM_fec!T$39)</f>
        <v>0.65318632639482133</v>
      </c>
      <c r="U238" s="309">
        <f>IF(U$39=0,0,U$39/NFM_fec!U$39)</f>
        <v>0.6940647168177202</v>
      </c>
      <c r="V238" s="309">
        <f>IF(V$39=0,0,V$39/NFM_fec!V$39)</f>
        <v>0.69773140034994174</v>
      </c>
      <c r="W238" s="309">
        <f>IF(W$39=0,0,W$39/NFM_fec!W$39)</f>
        <v>0.69375029528421339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0.47821468710698134</v>
      </c>
      <c r="C239" s="310">
        <f>IF(C$45=0,0,C$45/NFM_fec!C$45)</f>
        <v>0.4782146871069814</v>
      </c>
      <c r="D239" s="310">
        <f>IF(D$45=0,0,D$45/NFM_fec!D$45)</f>
        <v>0.47821468710698117</v>
      </c>
      <c r="E239" s="310">
        <f>IF(E$45=0,0,E$45/NFM_fec!E$45)</f>
        <v>0.47821468710698128</v>
      </c>
      <c r="F239" s="310">
        <f>IF(F$45=0,0,F$45/NFM_fec!F$45)</f>
        <v>0.4813019242428917</v>
      </c>
      <c r="G239" s="310">
        <f>IF(G$45=0,0,G$45/NFM_fec!G$45)</f>
        <v>0.48130192424289148</v>
      </c>
      <c r="H239" s="310">
        <f>IF(H$45=0,0,H$45/NFM_fec!H$45)</f>
        <v>0.48568438376860579</v>
      </c>
      <c r="I239" s="310">
        <f>IF(I$45=0,0,I$45/NFM_fec!I$45)</f>
        <v>0.48568438376860584</v>
      </c>
      <c r="J239" s="310">
        <f>IF(J$45=0,0,J$45/NFM_fec!J$45)</f>
        <v>0.4856843837686059</v>
      </c>
      <c r="K239" s="310">
        <f>IF(K$45=0,0,K$45/NFM_fec!K$45)</f>
        <v>0.48568438376860568</v>
      </c>
      <c r="L239" s="310">
        <f>IF(L$45=0,0,L$45/NFM_fec!L$45)</f>
        <v>0.49299313690295138</v>
      </c>
      <c r="M239" s="310">
        <f>IF(M$45=0,0,M$45/NFM_fec!M$45)</f>
        <v>0.49299313690295138</v>
      </c>
      <c r="N239" s="310">
        <f>IF(N$45=0,0,N$45/NFM_fec!N$45)</f>
        <v>0.49299313690295132</v>
      </c>
      <c r="O239" s="310">
        <f>IF(O$45=0,0,O$45/NFM_fec!O$45)</f>
        <v>0.49299313690295138</v>
      </c>
      <c r="P239" s="310">
        <f>IF(P$45=0,0,P$45/NFM_fec!P$45)</f>
        <v>0.5021836421571767</v>
      </c>
      <c r="Q239" s="310">
        <f>IF(Q$45=0,0,Q$45/NFM_fec!Q$45)</f>
        <v>0.51135612547484366</v>
      </c>
      <c r="R239" s="310">
        <f>IF(R$45=0,0,R$45/NFM_fec!R$45)</f>
        <v>0.51135612547484333</v>
      </c>
      <c r="S239" s="310">
        <f>IF(S$45=0,0,S$45/NFM_fec!S$45)</f>
        <v>0.51135612547484344</v>
      </c>
      <c r="T239" s="310">
        <f>IF(T$45=0,0,T$45/NFM_fec!T$45)</f>
        <v>0.51135612547484344</v>
      </c>
      <c r="U239" s="310">
        <f>IF(U$45=0,0,U$45/NFM_fec!U$45)</f>
        <v>0.52317689027674952</v>
      </c>
      <c r="V239" s="310">
        <f>IF(V$45=0,0,V$45/NFM_fec!V$45)</f>
        <v>0.52317689027674974</v>
      </c>
      <c r="W239" s="310">
        <f>IF(W$45=0,0,W$45/NFM_fec!W$45)</f>
        <v>0.52317689027674952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0.36971509797052832</v>
      </c>
      <c r="C240" s="310">
        <f>IF(C$46=0,0,C$46/NFM_fec!C$46)</f>
        <v>0.38865048081747189</v>
      </c>
      <c r="D240" s="310">
        <f>IF(D$46=0,0,D$46/NFM_fec!D$46)</f>
        <v>0.37688990810390732</v>
      </c>
      <c r="E240" s="310">
        <f>IF(E$46=0,0,E$46/NFM_fec!E$46)</f>
        <v>0.38076844512970243</v>
      </c>
      <c r="F240" s="310">
        <f>IF(F$46=0,0,F$46/NFM_fec!F$46)</f>
        <v>0.38995939165097337</v>
      </c>
      <c r="G240" s="310">
        <f>IF(G$46=0,0,G$46/NFM_fec!G$46)</f>
        <v>0.39043774826244915</v>
      </c>
      <c r="H240" s="310">
        <f>IF(H$46=0,0,H$46/NFM_fec!H$46)</f>
        <v>0.39769270953338354</v>
      </c>
      <c r="I240" s="310">
        <f>IF(I$46=0,0,I$46/NFM_fec!I$46)</f>
        <v>0.39223187011978045</v>
      </c>
      <c r="J240" s="310">
        <f>IF(J$46=0,0,J$46/NFM_fec!J$46)</f>
        <v>0.38883289489090617</v>
      </c>
      <c r="K240" s="310">
        <f>IF(K$46=0,0,K$46/NFM_fec!K$46)</f>
        <v>0.39551798315618236</v>
      </c>
      <c r="L240" s="310">
        <f>IF(L$46=0,0,L$46/NFM_fec!L$46)</f>
        <v>0.39845883803381033</v>
      </c>
      <c r="M240" s="310">
        <f>IF(M$46=0,0,M$46/NFM_fec!M$46)</f>
        <v>0.39616014566261087</v>
      </c>
      <c r="N240" s="310">
        <f>IF(N$46=0,0,N$46/NFM_fec!N$46)</f>
        <v>0.39850053469381813</v>
      </c>
      <c r="O240" s="310">
        <f>IF(O$46=0,0,O$46/NFM_fec!O$46)</f>
        <v>0.39944167580114209</v>
      </c>
      <c r="P240" s="310">
        <f>IF(P$46=0,0,P$46/NFM_fec!P$46)</f>
        <v>0.40813749628744356</v>
      </c>
      <c r="Q240" s="310">
        <f>IF(Q$46=0,0,Q$46/NFM_fec!Q$46)</f>
        <v>0.41317250174256293</v>
      </c>
      <c r="R240" s="310">
        <f>IF(R$46=0,0,R$46/NFM_fec!R$46)</f>
        <v>0.41523746952771745</v>
      </c>
      <c r="S240" s="310">
        <f>IF(S$46=0,0,S$46/NFM_fec!S$46)</f>
        <v>0.41119026140342702</v>
      </c>
      <c r="T240" s="310">
        <f>IF(T$46=0,0,T$46/NFM_fec!T$46)</f>
        <v>0.41351948213619533</v>
      </c>
      <c r="U240" s="310">
        <f>IF(U$46=0,0,U$46/NFM_fec!U$46)</f>
        <v>0.42659877820738973</v>
      </c>
      <c r="V240" s="310">
        <f>IF(V$46=0,0,V$46/NFM_fec!V$46)</f>
        <v>0.42551478570971268</v>
      </c>
      <c r="W240" s="310">
        <f>IF(W$46=0,0,W$46/NFM_fec!W$46)</f>
        <v>0.41900287236280298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0.38048806525457046</v>
      </c>
      <c r="C241" s="311">
        <f>IF(C$53=0,0,C$53/NFM_fec!C$53)</f>
        <v>0.39953950011203576</v>
      </c>
      <c r="D241" s="311">
        <f>IF(D$53=0,0,D$53/NFM_fec!D$53)</f>
        <v>0.37886459872957146</v>
      </c>
      <c r="E241" s="311">
        <f>IF(E$53=0,0,E$53/NFM_fec!E$53)</f>
        <v>0.38618105756468779</v>
      </c>
      <c r="F241" s="311">
        <f>IF(F$53=0,0,F$53/NFM_fec!F$53)</f>
        <v>0.40380870993182372</v>
      </c>
      <c r="G241" s="311">
        <f>IF(G$53=0,0,G$53/NFM_fec!G$53)</f>
        <v>0.4006752543349929</v>
      </c>
      <c r="H241" s="311">
        <f>IF(H$53=0,0,H$53/NFM_fec!H$53)</f>
        <v>0.41405721678565793</v>
      </c>
      <c r="I241" s="311">
        <f>IF(I$53=0,0,I$53/NFM_fec!I$53)</f>
        <v>0.41745553574602867</v>
      </c>
      <c r="J241" s="311">
        <f>IF(J$53=0,0,J$53/NFM_fec!J$53)</f>
        <v>0.41823744614081992</v>
      </c>
      <c r="K241" s="311">
        <f>IF(K$53=0,0,K$53/NFM_fec!K$53)</f>
        <v>0.42157716242204196</v>
      </c>
      <c r="L241" s="311">
        <f>IF(L$53=0,0,L$53/NFM_fec!L$53)</f>
        <v>0.43453065774404415</v>
      </c>
      <c r="M241" s="311">
        <f>IF(M$53=0,0,M$53/NFM_fec!M$53)</f>
        <v>0.42806183164182476</v>
      </c>
      <c r="N241" s="311">
        <f>IF(N$53=0,0,N$53/NFM_fec!N$53)</f>
        <v>0.43053881100750135</v>
      </c>
      <c r="O241" s="311">
        <f>IF(O$53=0,0,O$53/NFM_fec!O$53)</f>
        <v>0.43540695732860085</v>
      </c>
      <c r="P241" s="311">
        <f>IF(P$53=0,0,P$53/NFM_fec!P$53)</f>
        <v>0.44175126722077662</v>
      </c>
      <c r="Q241" s="311">
        <f>IF(Q$53=0,0,Q$53/NFM_fec!Q$53)</f>
        <v>0.44630287026258836</v>
      </c>
      <c r="R241" s="311">
        <f>IF(R$53=0,0,R$53/NFM_fec!R$53)</f>
        <v>0.44845005167932489</v>
      </c>
      <c r="S241" s="311">
        <f>IF(S$53=0,0,S$53/NFM_fec!S$53)</f>
        <v>0.45077593997597926</v>
      </c>
      <c r="T241" s="311">
        <f>IF(T$53=0,0,T$53/NFM_fec!T$53)</f>
        <v>0.45131144558436287</v>
      </c>
      <c r="U241" s="311">
        <f>IF(U$53=0,0,U$53/NFM_fec!U$53)</f>
        <v>0.47018773647809403</v>
      </c>
      <c r="V241" s="311">
        <f>IF(V$53=0,0,V$53/NFM_fec!V$53)</f>
        <v>0.47613301255681156</v>
      </c>
      <c r="W241" s="311">
        <f>IF(W$53=0,0,W$53/NFM_fec!W$53)</f>
        <v>0.47589528052745278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0.32838722277990523</v>
      </c>
      <c r="C253" s="306">
        <f>IF(C$115=0,0,C$115/NFM_fec!C$115)</f>
        <v>0.36945689786967145</v>
      </c>
      <c r="D253" s="306">
        <f>IF(D$115=0,0,D$115/NFM_fec!D$115)</f>
        <v>0.33155723819177541</v>
      </c>
      <c r="E253" s="306">
        <f>IF(E$115=0,0,E$115/NFM_fec!E$115)</f>
        <v>0.34709626328835064</v>
      </c>
      <c r="F253" s="306">
        <f>IF(F$115=0,0,F$115/NFM_fec!F$115)</f>
        <v>0.37907453514606354</v>
      </c>
      <c r="G253" s="306">
        <f>IF(G$115=0,0,G$115/NFM_fec!G$115)</f>
        <v>0.37548857026701704</v>
      </c>
      <c r="H253" s="306">
        <f>IF(H$115=0,0,H$115/NFM_fec!H$115)</f>
        <v>0.39054859898179567</v>
      </c>
      <c r="I253" s="306">
        <f>IF(I$115=0,0,I$115/NFM_fec!I$115)</f>
        <v>0.39430532552579761</v>
      </c>
      <c r="J253" s="306">
        <f>IF(J$115=0,0,J$115/NFM_fec!J$115)</f>
        <v>0.39306752028845943</v>
      </c>
      <c r="K253" s="306">
        <f>IF(K$115=0,0,K$115/NFM_fec!K$115)</f>
        <v>0.40221543712270796</v>
      </c>
      <c r="L253" s="306">
        <f>IF(L$115=0,0,L$115/NFM_fec!L$115)</f>
        <v>0.40663512413638081</v>
      </c>
      <c r="M253" s="306">
        <f>IF(M$115=0,0,M$115/NFM_fec!M$115)</f>
        <v>0.39864246071341508</v>
      </c>
      <c r="N253" s="306">
        <f>IF(N$115=0,0,N$115/NFM_fec!N$115)</f>
        <v>0.40272138191457185</v>
      </c>
      <c r="O253" s="306">
        <f>IF(O$115=0,0,O$115/NFM_fec!O$115)</f>
        <v>0.40860638303830521</v>
      </c>
      <c r="P253" s="306">
        <f>IF(P$115=0,0,P$115/NFM_fec!P$115)</f>
        <v>0.4075837818371924</v>
      </c>
      <c r="Q253" s="306">
        <f>IF(Q$115=0,0,Q$115/NFM_fec!Q$115)</f>
        <v>0.40241963838608685</v>
      </c>
      <c r="R253" s="306">
        <f>IF(R$115=0,0,R$115/NFM_fec!R$115)</f>
        <v>0.40578735938228289</v>
      </c>
      <c r="S253" s="306">
        <f>IF(S$115=0,0,S$115/NFM_fec!S$115)</f>
        <v>0.40580959155664764</v>
      </c>
      <c r="T253" s="306">
        <f>IF(T$115=0,0,T$115/NFM_fec!T$115)</f>
        <v>0.4073322584834187</v>
      </c>
      <c r="U253" s="306">
        <f>IF(U$115=0,0,U$115/NFM_fec!U$115)</f>
        <v>0.41185277583886848</v>
      </c>
      <c r="V253" s="306">
        <f>IF(V$115=0,0,V$115/NFM_fec!V$115)</f>
        <v>0.41514904326162905</v>
      </c>
      <c r="W253" s="306">
        <f>IF(W$115=0,0,W$115/NFM_fec!W$115)</f>
        <v>0.42763461027299543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0.46210364010874166</v>
      </c>
      <c r="C254" s="307">
        <f>IF(C$116=0,0,C$116/NFM_fec!C$116)</f>
        <v>0.46566565379897201</v>
      </c>
      <c r="D254" s="307">
        <f>IF(D$116=0,0,D$116/NFM_fec!D$116)</f>
        <v>0.46885006549566799</v>
      </c>
      <c r="E254" s="307">
        <f>IF(E$116=0,0,E$116/NFM_fec!E$116)</f>
        <v>0.46885006549566827</v>
      </c>
      <c r="F254" s="307">
        <f>IF(F$116=0,0,F$116/NFM_fec!F$116)</f>
        <v>0.47624401864394411</v>
      </c>
      <c r="G254" s="307">
        <f>IF(G$116=0,0,G$116/NFM_fec!G$116)</f>
        <v>0.47624401864394417</v>
      </c>
      <c r="H254" s="307">
        <f>IF(H$116=0,0,H$116/NFM_fec!H$116)</f>
        <v>0.47624401864394417</v>
      </c>
      <c r="I254" s="307">
        <f>IF(I$116=0,0,I$116/NFM_fec!I$116)</f>
        <v>0.48063380846023473</v>
      </c>
      <c r="J254" s="307">
        <f>IF(J$116=0,0,J$116/NFM_fec!J$116)</f>
        <v>0.48063380846023473</v>
      </c>
      <c r="K254" s="307">
        <f>IF(K$116=0,0,K$116/NFM_fec!K$116)</f>
        <v>0.48063380846023485</v>
      </c>
      <c r="L254" s="307">
        <f>IF(L$116=0,0,L$116/NFM_fec!L$116)</f>
        <v>0.48063380846023479</v>
      </c>
      <c r="M254" s="307">
        <f>IF(M$116=0,0,M$116/NFM_fec!M$116)</f>
        <v>0.48063380846023479</v>
      </c>
      <c r="N254" s="307">
        <f>IF(N$116=0,0,N$116/NFM_fec!N$116)</f>
        <v>0.48063380846023496</v>
      </c>
      <c r="O254" s="307">
        <f>IF(O$116=0,0,O$116/NFM_fec!O$116)</f>
        <v>0.48063380846023468</v>
      </c>
      <c r="P254" s="307">
        <f>IF(P$116=0,0,P$116/NFM_fec!P$116)</f>
        <v>0.48063380846023462</v>
      </c>
      <c r="Q254" s="307">
        <f>IF(Q$116=0,0,Q$116/NFM_fec!Q$116)</f>
        <v>0.48063380846023462</v>
      </c>
      <c r="R254" s="307">
        <f>IF(R$116=0,0,R$116/NFM_fec!R$116)</f>
        <v>0.48063380846023473</v>
      </c>
      <c r="S254" s="307">
        <f>IF(S$116=0,0,S$116/NFM_fec!S$116)</f>
        <v>0.48063380846023479</v>
      </c>
      <c r="T254" s="307">
        <f>IF(T$116=0,0,T$116/NFM_fec!T$116)</f>
        <v>0.48063380846023451</v>
      </c>
      <c r="U254" s="307">
        <f>IF(U$116=0,0,U$116/NFM_fec!U$116)</f>
        <v>0.48063380846023451</v>
      </c>
      <c r="V254" s="307">
        <f>IF(V$116=0,0,V$116/NFM_fec!V$116)</f>
        <v>0.48327742197052426</v>
      </c>
      <c r="W254" s="307">
        <f>IF(W$116=0,0,W$116/NFM_fec!W$116)</f>
        <v>0.48994967977347181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0.11992366562714139</v>
      </c>
      <c r="C255" s="308">
        <f>IF(C$117=0,0,C$117/NFM_fec!C$117)</f>
        <v>0.12084806808076845</v>
      </c>
      <c r="D255" s="308">
        <f>IF(D$117=0,0,D$117/NFM_fec!D$117)</f>
        <v>0.12167447646708596</v>
      </c>
      <c r="E255" s="308">
        <f>IF(E$117=0,0,E$117/NFM_fec!E$117)</f>
        <v>0.121674476467086</v>
      </c>
      <c r="F255" s="308">
        <f>IF(F$117=0,0,F$117/NFM_fec!F$117)</f>
        <v>0.12359333165032574</v>
      </c>
      <c r="G255" s="308">
        <f>IF(G$117=0,0,G$117/NFM_fec!G$117)</f>
        <v>0.12359333165032574</v>
      </c>
      <c r="H255" s="308">
        <f>IF(H$117=0,0,H$117/NFM_fec!H$117)</f>
        <v>0.1235933316503257</v>
      </c>
      <c r="I255" s="308">
        <f>IF(I$117=0,0,I$117/NFM_fec!I$117)</f>
        <v>0.12473255592905774</v>
      </c>
      <c r="J255" s="308">
        <f>IF(J$117=0,0,J$117/NFM_fec!J$117)</f>
        <v>0.12473255592905762</v>
      </c>
      <c r="K255" s="308">
        <f>IF(K$117=0,0,K$117/NFM_fec!K$117)</f>
        <v>0.12473255592905765</v>
      </c>
      <c r="L255" s="308">
        <f>IF(L$117=0,0,L$117/NFM_fec!L$117)</f>
        <v>0.12473255592905765</v>
      </c>
      <c r="M255" s="308">
        <f>IF(M$117=0,0,M$117/NFM_fec!M$117)</f>
        <v>0.12473255592905762</v>
      </c>
      <c r="N255" s="308">
        <f>IF(N$117=0,0,N$117/NFM_fec!N$117)</f>
        <v>0.12473255592905759</v>
      </c>
      <c r="O255" s="308">
        <f>IF(O$117=0,0,O$117/NFM_fec!O$117)</f>
        <v>0.12473255592905759</v>
      </c>
      <c r="P255" s="308">
        <f>IF(P$117=0,0,P$117/NFM_fec!P$117)</f>
        <v>0.12473255592905759</v>
      </c>
      <c r="Q255" s="308">
        <f>IF(Q$117=0,0,Q$117/NFM_fec!Q$117)</f>
        <v>0.12473255592905758</v>
      </c>
      <c r="R255" s="308">
        <f>IF(R$117=0,0,R$117/NFM_fec!R$117)</f>
        <v>0.1247325559290576</v>
      </c>
      <c r="S255" s="308">
        <f>IF(S$117=0,0,S$117/NFM_fec!S$117)</f>
        <v>0.12473255592905763</v>
      </c>
      <c r="T255" s="308">
        <f>IF(T$117=0,0,T$117/NFM_fec!T$117)</f>
        <v>0.12473255592905759</v>
      </c>
      <c r="U255" s="308">
        <f>IF(U$117=0,0,U$117/NFM_fec!U$117)</f>
        <v>0.12473255592905758</v>
      </c>
      <c r="V255" s="308">
        <f>IF(V$117=0,0,V$117/NFM_fec!V$117)</f>
        <v>0.12541861809160781</v>
      </c>
      <c r="W255" s="308">
        <f>IF(W$117=0,0,W$117/NFM_fec!W$117)</f>
        <v>0.1296521424377044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0.65908876614966982</v>
      </c>
      <c r="C256" s="308">
        <f>IF(C$118=0,0,C$118/NFM_fec!C$118)</f>
        <v>0.66416919184713841</v>
      </c>
      <c r="D256" s="308">
        <f>IF(D$118=0,0,D$118/NFM_fec!D$118)</f>
        <v>0.66871105171128975</v>
      </c>
      <c r="E256" s="308">
        <f>IF(E$118=0,0,E$118/NFM_fec!E$118)</f>
        <v>0.66871105171128964</v>
      </c>
      <c r="F256" s="308">
        <f>IF(F$118=0,0,F$118/NFM_fec!F$118)</f>
        <v>0.67845594845589374</v>
      </c>
      <c r="G256" s="308">
        <f>IF(G$118=0,0,G$118/NFM_fec!G$118)</f>
        <v>0.67925689258871469</v>
      </c>
      <c r="H256" s="308">
        <f>IF(H$118=0,0,H$118/NFM_fec!H$118)</f>
        <v>0.67925689258871447</v>
      </c>
      <c r="I256" s="308">
        <f>IF(I$118=0,0,I$118/NFM_fec!I$118)</f>
        <v>0.68551795807825411</v>
      </c>
      <c r="J256" s="308">
        <f>IF(J$118=0,0,J$118/NFM_fec!J$118)</f>
        <v>0.68551795807825422</v>
      </c>
      <c r="K256" s="308">
        <f>IF(K$118=0,0,K$118/NFM_fec!K$118)</f>
        <v>0.685517958078254</v>
      </c>
      <c r="L256" s="308">
        <f>IF(L$118=0,0,L$118/NFM_fec!L$118)</f>
        <v>0.68551795807825433</v>
      </c>
      <c r="M256" s="308">
        <f>IF(M$118=0,0,M$118/NFM_fec!M$118)</f>
        <v>0.68551795807825411</v>
      </c>
      <c r="N256" s="308">
        <f>IF(N$118=0,0,N$118/NFM_fec!N$118)</f>
        <v>0.68551795807825355</v>
      </c>
      <c r="O256" s="308">
        <f>IF(O$118=0,0,O$118/NFM_fec!O$118)</f>
        <v>0.68551795807825378</v>
      </c>
      <c r="P256" s="308">
        <f>IF(P$118=0,0,P$118/NFM_fec!P$118)</f>
        <v>0.68551795807825366</v>
      </c>
      <c r="Q256" s="308">
        <f>IF(Q$118=0,0,Q$118/NFM_fec!Q$118)</f>
        <v>0.68551795807825389</v>
      </c>
      <c r="R256" s="308">
        <f>IF(R$118=0,0,R$118/NFM_fec!R$118)</f>
        <v>0.68551795807825366</v>
      </c>
      <c r="S256" s="308">
        <f>IF(S$118=0,0,S$118/NFM_fec!S$118)</f>
        <v>0.685517958078254</v>
      </c>
      <c r="T256" s="308">
        <f>IF(T$118=0,0,T$118/NFM_fec!T$118)</f>
        <v>0.68551795807825378</v>
      </c>
      <c r="U256" s="308">
        <f>IF(U$118=0,0,U$118/NFM_fec!U$118)</f>
        <v>0.68551795807825366</v>
      </c>
      <c r="V256" s="308">
        <f>IF(V$118=0,0,V$118/NFM_fec!V$118)</f>
        <v>0.68928848878920679</v>
      </c>
      <c r="W256" s="308">
        <f>IF(W$118=0,0,W$118/NFM_fec!W$118)</f>
        <v>0.69697564182601923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0.45787261889470321</v>
      </c>
      <c r="C257" s="308">
        <f>IF(C$119=0,0,C$119/NFM_fec!C$119)</f>
        <v>0.46140201878538772</v>
      </c>
      <c r="D257" s="308">
        <f>IF(D$119=0,0,D$119/NFM_fec!D$119)</f>
        <v>0.46455727400662339</v>
      </c>
      <c r="E257" s="308">
        <f>IF(E$119=0,0,E$119/NFM_fec!E$119)</f>
        <v>0.46455727400662328</v>
      </c>
      <c r="F257" s="308">
        <f>IF(F$119=0,0,F$119/NFM_fec!F$119)</f>
        <v>0.47188352811531037</v>
      </c>
      <c r="G257" s="308">
        <f>IF(G$119=0,0,G$119/NFM_fec!G$119)</f>
        <v>0.47188352811531026</v>
      </c>
      <c r="H257" s="308">
        <f>IF(H$119=0,0,H$119/NFM_fec!H$119)</f>
        <v>0.47188352811531026</v>
      </c>
      <c r="I257" s="308">
        <f>IF(I$119=0,0,I$119/NFM_fec!I$119)</f>
        <v>0.47623312501333376</v>
      </c>
      <c r="J257" s="308">
        <f>IF(J$119=0,0,J$119/NFM_fec!J$119)</f>
        <v>0.47623312501333365</v>
      </c>
      <c r="K257" s="308">
        <f>IF(K$119=0,0,K$119/NFM_fec!K$119)</f>
        <v>0.47623312501333376</v>
      </c>
      <c r="L257" s="308">
        <f>IF(L$119=0,0,L$119/NFM_fec!L$119)</f>
        <v>0.47623312501333381</v>
      </c>
      <c r="M257" s="308">
        <f>IF(M$119=0,0,M$119/NFM_fec!M$119)</f>
        <v>0.47623312501333354</v>
      </c>
      <c r="N257" s="308">
        <f>IF(N$119=0,0,N$119/NFM_fec!N$119)</f>
        <v>0.47623312501333365</v>
      </c>
      <c r="O257" s="308">
        <f>IF(O$119=0,0,O$119/NFM_fec!O$119)</f>
        <v>0.47623312501333348</v>
      </c>
      <c r="P257" s="308">
        <f>IF(P$119=0,0,P$119/NFM_fec!P$119)</f>
        <v>0.47623312501333337</v>
      </c>
      <c r="Q257" s="308">
        <f>IF(Q$119=0,0,Q$119/NFM_fec!Q$119)</f>
        <v>0.47623312501333348</v>
      </c>
      <c r="R257" s="308">
        <f>IF(R$119=0,0,R$119/NFM_fec!R$119)</f>
        <v>0.47623312501333354</v>
      </c>
      <c r="S257" s="308">
        <f>IF(S$119=0,0,S$119/NFM_fec!S$119)</f>
        <v>0.47623312501333359</v>
      </c>
      <c r="T257" s="308">
        <f>IF(T$119=0,0,T$119/NFM_fec!T$119)</f>
        <v>0.47623312501333354</v>
      </c>
      <c r="U257" s="308">
        <f>IF(U$119=0,0,U$119/NFM_fec!U$119)</f>
        <v>0.47623312501333354</v>
      </c>
      <c r="V257" s="308">
        <f>IF(V$119=0,0,V$119/NFM_fec!V$119)</f>
        <v>0.47885253359669111</v>
      </c>
      <c r="W257" s="308">
        <f>IF(W$119=0,0,W$119/NFM_fec!W$119)</f>
        <v>0.49611949816225076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0.68444504385484795</v>
      </c>
      <c r="C258" s="309">
        <f>IF(C$120=0,0,C$120/NFM_fec!C$120)</f>
        <v>0.72569563619064947</v>
      </c>
      <c r="D258" s="309">
        <f>IF(D$120=0,0,D$120/NFM_fec!D$120)</f>
        <v>0.70816191776773041</v>
      </c>
      <c r="E258" s="309">
        <f>IF(E$120=0,0,E$120/NFM_fec!E$120)</f>
        <v>0.71558101349447678</v>
      </c>
      <c r="F258" s="309">
        <f>IF(F$120=0,0,F$120/NFM_fec!F$120)</f>
        <v>0.73986410170968708</v>
      </c>
      <c r="G258" s="309">
        <f>IF(G$120=0,0,G$120/NFM_fec!G$120)</f>
        <v>0.74078759911429137</v>
      </c>
      <c r="H258" s="309">
        <f>IF(H$120=0,0,H$120/NFM_fec!H$120)</f>
        <v>0.74786595695564984</v>
      </c>
      <c r="I258" s="309">
        <f>IF(I$120=0,0,I$120/NFM_fec!I$120)</f>
        <v>0.74421576434312264</v>
      </c>
      <c r="J258" s="309">
        <f>IF(J$120=0,0,J$120/NFM_fec!J$120)</f>
        <v>0.73765310081416247</v>
      </c>
      <c r="K258" s="309">
        <f>IF(K$120=0,0,K$120/NFM_fec!K$120)</f>
        <v>0.75056051613561481</v>
      </c>
      <c r="L258" s="309">
        <f>IF(L$120=0,0,L$120/NFM_fec!L$120)</f>
        <v>0.74483305437431979</v>
      </c>
      <c r="M258" s="309">
        <f>IF(M$120=0,0,M$120/NFM_fec!M$120)</f>
        <v>0.74046059020050647</v>
      </c>
      <c r="N258" s="309">
        <f>IF(N$120=0,0,N$120/NFM_fec!N$120)</f>
        <v>0.74491236779369552</v>
      </c>
      <c r="O258" s="309">
        <f>IF(O$120=0,0,O$120/NFM_fec!O$120)</f>
        <v>0.74670256200403684</v>
      </c>
      <c r="P258" s="309">
        <f>IF(P$120=0,0,P$120/NFM_fec!P$120)</f>
        <v>0.74903547956816585</v>
      </c>
      <c r="Q258" s="309">
        <f>IF(Q$120=0,0,Q$120/NFM_fec!Q$120)</f>
        <v>0.74459811104676588</v>
      </c>
      <c r="R258" s="309">
        <f>IF(R$120=0,0,R$120/NFM_fec!R$120)</f>
        <v>0.74838494355512597</v>
      </c>
      <c r="S258" s="309">
        <f>IF(S$120=0,0,S$120/NFM_fec!S$120)</f>
        <v>0.74203300248154114</v>
      </c>
      <c r="T258" s="309">
        <f>IF(T$120=0,0,T$120/NFM_fec!T$120)</f>
        <v>0.74523441958572523</v>
      </c>
      <c r="U258" s="309">
        <f>IF(U$120=0,0,U$120/NFM_fec!U$120)</f>
        <v>0.77398171051629305</v>
      </c>
      <c r="V258" s="309">
        <f>IF(V$120=0,0,V$120/NFM_fec!V$120)</f>
        <v>0.78235018331823025</v>
      </c>
      <c r="W258" s="309">
        <f>IF(W$120=0,0,W$120/NFM_fec!W$120)</f>
        <v>0.81821492709789911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0.27271820737339181</v>
      </c>
      <c r="C259" s="310">
        <f>IF(C$126=0,0,C$126/NFM_fec!C$126)</f>
        <v>0.30304792220929339</v>
      </c>
      <c r="D259" s="310">
        <f>IF(D$126=0,0,D$126/NFM_fec!D$126)</f>
        <v>0.27534244278164505</v>
      </c>
      <c r="E259" s="310">
        <f>IF(E$126=0,0,E$126/NFM_fec!E$126)</f>
        <v>0.2847081120056123</v>
      </c>
      <c r="F259" s="310">
        <f>IF(F$126=0,0,F$126/NFM_fec!F$126)</f>
        <v>0.31154811852190767</v>
      </c>
      <c r="G259" s="310">
        <f>IF(G$126=0,0,G$126/NFM_fec!G$126)</f>
        <v>0.30766644144312499</v>
      </c>
      <c r="H259" s="310">
        <f>IF(H$126=0,0,H$126/NFM_fec!H$126)</f>
        <v>0.32265014185290025</v>
      </c>
      <c r="I259" s="310">
        <f>IF(I$126=0,0,I$126/NFM_fec!I$126)</f>
        <v>0.32681486044706937</v>
      </c>
      <c r="J259" s="310">
        <f>IF(J$126=0,0,J$126/NFM_fec!J$126)</f>
        <v>0.32583490987834635</v>
      </c>
      <c r="K259" s="310">
        <f>IF(K$126=0,0,K$126/NFM_fec!K$126)</f>
        <v>0.33415174850837953</v>
      </c>
      <c r="L259" s="310">
        <f>IF(L$126=0,0,L$126/NFM_fec!L$126)</f>
        <v>0.33983187621530453</v>
      </c>
      <c r="M259" s="310">
        <f>IF(M$126=0,0,M$126/NFM_fec!M$126)</f>
        <v>0.33095622985073769</v>
      </c>
      <c r="N259" s="310">
        <f>IF(N$126=0,0,N$126/NFM_fec!N$126)</f>
        <v>0.33531213458305648</v>
      </c>
      <c r="O259" s="310">
        <f>IF(O$126=0,0,O$126/NFM_fec!O$126)</f>
        <v>0.34143761589768568</v>
      </c>
      <c r="P259" s="310">
        <f>IF(P$126=0,0,P$126/NFM_fec!P$126)</f>
        <v>0.34031733222132687</v>
      </c>
      <c r="Q259" s="310">
        <f>IF(Q$126=0,0,Q$126/NFM_fec!Q$126)</f>
        <v>0.33490639415550039</v>
      </c>
      <c r="R259" s="310">
        <f>IF(R$126=0,0,R$126/NFM_fec!R$126)</f>
        <v>0.33857594081784231</v>
      </c>
      <c r="S259" s="310">
        <f>IF(S$126=0,0,S$126/NFM_fec!S$126)</f>
        <v>0.33998657381919234</v>
      </c>
      <c r="T259" s="310">
        <f>IF(T$126=0,0,T$126/NFM_fec!T$126)</f>
        <v>0.34061266978602783</v>
      </c>
      <c r="U259" s="310">
        <f>IF(U$126=0,0,U$126/NFM_fec!U$126)</f>
        <v>0.3427999671965038</v>
      </c>
      <c r="V259" s="310">
        <f>IF(V$126=0,0,V$126/NFM_fec!V$126)</f>
        <v>0.34424562303440887</v>
      </c>
      <c r="W259" s="310">
        <f>IF(W$126=0,0,W$126/NFM_fec!W$126)</f>
        <v>0.35627679149852659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0.43736802922427409</v>
      </c>
      <c r="C260" s="310">
        <f>IF(C$134=0,0,C$134/NFM_fec!C$134)</f>
        <v>0.46331234710527808</v>
      </c>
      <c r="D260" s="310">
        <f>IF(D$134=0,0,D$134/NFM_fec!D$134)</f>
        <v>0.45236494998057242</v>
      </c>
      <c r="E260" s="310">
        <f>IF(E$134=0,0,E$134/NFM_fec!E$134)</f>
        <v>0.4570201932490866</v>
      </c>
      <c r="F260" s="310">
        <f>IF(F$134=0,0,F$134/NFM_fec!F$134)</f>
        <v>0.47238346635621992</v>
      </c>
      <c r="G260" s="310">
        <f>IF(G$134=0,0,G$134/NFM_fec!G$134)</f>
        <v>0.47296293119056265</v>
      </c>
      <c r="H260" s="310">
        <f>IF(H$134=0,0,H$134/NFM_fec!H$134)</f>
        <v>0.47740437242636286</v>
      </c>
      <c r="I260" s="310">
        <f>IF(I$134=0,0,I$134/NFM_fec!I$134)</f>
        <v>0.47518904895428998</v>
      </c>
      <c r="J260" s="310">
        <f>IF(J$134=0,0,J$134/NFM_fec!J$134)</f>
        <v>0.47107118926600255</v>
      </c>
      <c r="K260" s="310">
        <f>IF(K$134=0,0,K$134/NFM_fec!K$134)</f>
        <v>0.4791701760566015</v>
      </c>
      <c r="L260" s="310">
        <f>IF(L$134=0,0,L$134/NFM_fec!L$134)</f>
        <v>0.47557637853841872</v>
      </c>
      <c r="M260" s="310">
        <f>IF(M$134=0,0,M$134/NFM_fec!M$134)</f>
        <v>0.47283279830146541</v>
      </c>
      <c r="N260" s="310">
        <f>IF(N$134=0,0,N$134/NFM_fec!N$134)</f>
        <v>0.47562614515085394</v>
      </c>
      <c r="O260" s="310">
        <f>IF(O$134=0,0,O$134/NFM_fec!O$134)</f>
        <v>0.47674943427583172</v>
      </c>
      <c r="P260" s="310">
        <f>IF(P$134=0,0,P$134/NFM_fec!P$134)</f>
        <v>0.47821326479998294</v>
      </c>
      <c r="Q260" s="310">
        <f>IF(Q$134=0,0,Q$134/NFM_fec!Q$134)</f>
        <v>0.4754289591783834</v>
      </c>
      <c r="R260" s="310">
        <f>IF(R$134=0,0,R$134/NFM_fec!R$134)</f>
        <v>0.47780507443458403</v>
      </c>
      <c r="S260" s="310">
        <f>IF(S$134=0,0,S$134/NFM_fec!S$134)</f>
        <v>0.47314803666465821</v>
      </c>
      <c r="T260" s="310">
        <f>IF(T$134=0,0,T$134/NFM_fec!T$134)</f>
        <v>0.47582822226269872</v>
      </c>
      <c r="U260" s="310">
        <f>IF(U$134=0,0,U$134/NFM_fec!U$134)</f>
        <v>0.47978729100826434</v>
      </c>
      <c r="V260" s="310">
        <f>IF(V$134=0,0,V$134/NFM_fec!V$134)</f>
        <v>0.4812003976937107</v>
      </c>
      <c r="W260" s="310">
        <f>IF(W$134=0,0,W$134/NFM_fec!W$134)</f>
        <v>0.4944243533431647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0.44370022636957718</v>
      </c>
      <c r="C261" s="311">
        <f>IF(C$141=0,0,C$141/NFM_fec!C$141)</f>
        <v>0.46788171377134308</v>
      </c>
      <c r="D261" s="311">
        <f>IF(D$141=0,0,D$141/NFM_fec!D$141)</f>
        <v>0.44702025275025736</v>
      </c>
      <c r="E261" s="311">
        <f>IF(E$141=0,0,E$141/NFM_fec!E$141)</f>
        <v>0.45546701573434523</v>
      </c>
      <c r="F261" s="311">
        <f>IF(F$141=0,0,F$141/NFM_fec!F$141)</f>
        <v>0.48106316141924582</v>
      </c>
      <c r="G261" s="311">
        <f>IF(G$141=0,0,G$141/NFM_fec!G$141)</f>
        <v>0.47676856379240906</v>
      </c>
      <c r="H261" s="311">
        <f>IF(H$141=0,0,H$141/NFM_fec!H$141)</f>
        <v>0.48894506279162153</v>
      </c>
      <c r="I261" s="311">
        <f>IF(I$141=0,0,I$141/NFM_fec!I$141)</f>
        <v>0.49970676608854908</v>
      </c>
      <c r="J261" s="311">
        <f>IF(J$141=0,0,J$141/NFM_fec!J$141)</f>
        <v>0.50164296177694279</v>
      </c>
      <c r="K261" s="311">
        <f>IF(K$141=0,0,K$141/NFM_fec!K$141)</f>
        <v>0.5046571518960592</v>
      </c>
      <c r="L261" s="311">
        <f>IF(L$141=0,0,L$141/NFM_fec!L$141)</f>
        <v>0.51479562235325815</v>
      </c>
      <c r="M261" s="311">
        <f>IF(M$141=0,0,M$141/NFM_fec!M$141)</f>
        <v>0.5061294916052127</v>
      </c>
      <c r="N261" s="311">
        <f>IF(N$141=0,0,N$141/NFM_fec!N$141)</f>
        <v>0.50909640568956127</v>
      </c>
      <c r="O261" s="311">
        <f>IF(O$141=0,0,O$141/NFM_fec!O$141)</f>
        <v>0.51570068415415871</v>
      </c>
      <c r="P261" s="311">
        <f>IF(P$141=0,0,P$141/NFM_fec!P$141)</f>
        <v>0.51297338709297347</v>
      </c>
      <c r="Q261" s="311">
        <f>IF(Q$141=0,0,Q$141/NFM_fec!Q$141)</f>
        <v>0.50874984278416802</v>
      </c>
      <c r="R261" s="311">
        <f>IF(R$141=0,0,R$141/NFM_fec!R$141)</f>
        <v>0.51122209688631925</v>
      </c>
      <c r="S261" s="311">
        <f>IF(S$141=0,0,S$141/NFM_fec!S$141)</f>
        <v>0.51556458726905319</v>
      </c>
      <c r="T261" s="311">
        <f>IF(T$141=0,0,T$141/NFM_fec!T$141)</f>
        <v>0.51557025984956983</v>
      </c>
      <c r="U261" s="311">
        <f>IF(U$141=0,0,U$141/NFM_fec!U$141)</f>
        <v>0.52509388193544959</v>
      </c>
      <c r="V261" s="311">
        <f>IF(V$141=0,0,V$141/NFM_fec!V$141)</f>
        <v>0.53545131832055459</v>
      </c>
      <c r="W261" s="311">
        <f>IF(W$141=0,0,W$141/NFM_fec!W$141)</f>
        <v>0.5514311622987137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SK: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261.38092483919672</v>
      </c>
      <c r="C34" s="225">
        <f t="shared" si="0"/>
        <v>229.23541345777898</v>
      </c>
      <c r="D34" s="225">
        <f t="shared" si="0"/>
        <v>268.53284148882165</v>
      </c>
      <c r="E34" s="225">
        <f t="shared" si="0"/>
        <v>268.65513068629605</v>
      </c>
      <c r="F34" s="225">
        <f t="shared" si="0"/>
        <v>326.10155746523634</v>
      </c>
      <c r="G34" s="225">
        <f t="shared" si="0"/>
        <v>331.91018510989318</v>
      </c>
      <c r="H34" s="225">
        <f t="shared" si="0"/>
        <v>305.68325754923376</v>
      </c>
      <c r="I34" s="225">
        <f t="shared" si="0"/>
        <v>301.74700192640819</v>
      </c>
      <c r="J34" s="225">
        <f t="shared" si="0"/>
        <v>327.2620622683628</v>
      </c>
      <c r="K34" s="225">
        <f t="shared" si="0"/>
        <v>289.10735935593402</v>
      </c>
      <c r="L34" s="225">
        <f t="shared" si="0"/>
        <v>335.41159798390845</v>
      </c>
      <c r="M34" s="225">
        <f t="shared" si="0"/>
        <v>341.42615475293445</v>
      </c>
      <c r="N34" s="225">
        <f t="shared" si="0"/>
        <v>333.83286402528472</v>
      </c>
      <c r="O34" s="225">
        <f t="shared" si="0"/>
        <v>337.11385433012998</v>
      </c>
      <c r="P34" s="225">
        <f t="shared" si="0"/>
        <v>336.65574053125283</v>
      </c>
      <c r="Q34" s="225">
        <f t="shared" si="0"/>
        <v>353.9803203997576</v>
      </c>
      <c r="R34" s="225">
        <f t="shared" si="0"/>
        <v>344.32129381867423</v>
      </c>
      <c r="S34" s="225">
        <f t="shared" si="0"/>
        <v>351.35393092879394</v>
      </c>
      <c r="T34" s="225">
        <f t="shared" si="0"/>
        <v>348.9409622337177</v>
      </c>
      <c r="U34" s="225">
        <f t="shared" si="0"/>
        <v>341.64434583148591</v>
      </c>
      <c r="V34" s="225">
        <f t="shared" si="0"/>
        <v>297.96179892032882</v>
      </c>
      <c r="W34" s="225">
        <f t="shared" si="0"/>
        <v>334.52479226120516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0.95686257747250114</v>
      </c>
      <c r="C39" s="262">
        <v>0.61673686933898242</v>
      </c>
      <c r="D39" s="262">
        <v>0.94709766238188997</v>
      </c>
      <c r="E39" s="262">
        <v>0.98892792596067558</v>
      </c>
      <c r="F39" s="262">
        <v>0.90111255188037209</v>
      </c>
      <c r="G39" s="262">
        <v>0.90417006272595002</v>
      </c>
      <c r="H39" s="262">
        <v>0.79863790477150798</v>
      </c>
      <c r="I39" s="262">
        <v>0.84062011817853266</v>
      </c>
      <c r="J39" s="262">
        <v>1.1183563814548489</v>
      </c>
      <c r="K39" s="262">
        <v>0.8143424902585209</v>
      </c>
      <c r="L39" s="262">
        <v>0.97531371376309028</v>
      </c>
      <c r="M39" s="262">
        <v>1.060447057411124</v>
      </c>
      <c r="N39" s="262">
        <v>0.98507610850671368</v>
      </c>
      <c r="O39" s="262">
        <v>0.96351966809522138</v>
      </c>
      <c r="P39" s="262">
        <v>0.93733755180983958</v>
      </c>
      <c r="Q39" s="262">
        <v>1.02753568174987</v>
      </c>
      <c r="R39" s="262">
        <v>0.96620950339898581</v>
      </c>
      <c r="S39" s="262">
        <v>1.051727267833811</v>
      </c>
      <c r="T39" s="262">
        <v>0.99757270126604047</v>
      </c>
      <c r="U39" s="262">
        <v>0.86956316275225509</v>
      </c>
      <c r="V39" s="262">
        <v>0.78231765703080147</v>
      </c>
      <c r="W39" s="262">
        <v>1.0185155968601189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7.3864325478792042E-2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0.95686257747250114</v>
      </c>
      <c r="C41" s="228">
        <v>0.61673686933898242</v>
      </c>
      <c r="D41" s="228">
        <v>0.94709766238188997</v>
      </c>
      <c r="E41" s="228">
        <v>0.98892792596067558</v>
      </c>
      <c r="F41" s="228">
        <v>0.90111255188037209</v>
      </c>
      <c r="G41" s="228">
        <v>0.90417006272595002</v>
      </c>
      <c r="H41" s="228">
        <v>0.79863790477150798</v>
      </c>
      <c r="I41" s="228">
        <v>0.84062011817853266</v>
      </c>
      <c r="J41" s="228">
        <v>1.1183563814548489</v>
      </c>
      <c r="K41" s="228">
        <v>0.8143424902585209</v>
      </c>
      <c r="L41" s="228">
        <v>0.97531371376309028</v>
      </c>
      <c r="M41" s="228">
        <v>1.060447057411124</v>
      </c>
      <c r="N41" s="228">
        <v>0.98507610850671368</v>
      </c>
      <c r="O41" s="228">
        <v>0.96351966809522138</v>
      </c>
      <c r="P41" s="228">
        <v>0.93733755180983958</v>
      </c>
      <c r="Q41" s="228">
        <v>1.02753568174987</v>
      </c>
      <c r="R41" s="228">
        <v>0.96620950339898581</v>
      </c>
      <c r="S41" s="228">
        <v>0.97786294235501947</v>
      </c>
      <c r="T41" s="228">
        <v>0.99757270126604047</v>
      </c>
      <c r="U41" s="228">
        <v>0.86956316275225509</v>
      </c>
      <c r="V41" s="228">
        <v>0.78231765703080147</v>
      </c>
      <c r="W41" s="228">
        <v>1.0185155968601189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51.286243988439772</v>
      </c>
      <c r="C46" s="296">
        <v>33.056071271106383</v>
      </c>
      <c r="D46" s="296">
        <v>50.762860767427682</v>
      </c>
      <c r="E46" s="296">
        <v>53.004893379539112</v>
      </c>
      <c r="F46" s="296">
        <v>48.298135264998898</v>
      </c>
      <c r="G46" s="296">
        <v>48.462012765191048</v>
      </c>
      <c r="H46" s="296">
        <v>42.805664477671549</v>
      </c>
      <c r="I46" s="296">
        <v>45.055841348058443</v>
      </c>
      <c r="J46" s="296">
        <v>59.942043503075887</v>
      </c>
      <c r="K46" s="296">
        <v>43.647404161077027</v>
      </c>
      <c r="L46" s="296">
        <v>52.275194230555712</v>
      </c>
      <c r="M46" s="296">
        <v>56.838199971064178</v>
      </c>
      <c r="N46" s="296">
        <v>52.79844236515769</v>
      </c>
      <c r="O46" s="296">
        <v>51.643052982717528</v>
      </c>
      <c r="P46" s="296">
        <v>50.239735060626053</v>
      </c>
      <c r="Q46" s="296">
        <v>55.074204929459761</v>
      </c>
      <c r="R46" s="296">
        <v>51.78722368489084</v>
      </c>
      <c r="S46" s="296">
        <v>57.57241301908131</v>
      </c>
      <c r="T46" s="296">
        <v>53.468238969568638</v>
      </c>
      <c r="U46" s="296">
        <v>49.241587331849708</v>
      </c>
      <c r="V46" s="296">
        <v>44.979341543411437</v>
      </c>
      <c r="W46" s="296">
        <v>59.418349919564257</v>
      </c>
      <c r="DA46" s="70" t="s">
        <v>830</v>
      </c>
    </row>
    <row r="47" spans="1:105" ht="12" customHeight="1" x14ac:dyDescent="0.25">
      <c r="A47" s="60" t="s">
        <v>521</v>
      </c>
      <c r="B47" s="264">
        <v>51.286243988439772</v>
      </c>
      <c r="C47" s="264">
        <v>33.056071271106383</v>
      </c>
      <c r="D47" s="264">
        <v>50.762860767427682</v>
      </c>
      <c r="E47" s="264">
        <v>53.004893379539112</v>
      </c>
      <c r="F47" s="264">
        <v>48.298135264998898</v>
      </c>
      <c r="G47" s="264">
        <v>48.462012765191048</v>
      </c>
      <c r="H47" s="264">
        <v>42.805664477671549</v>
      </c>
      <c r="I47" s="264">
        <v>45.055841348058443</v>
      </c>
      <c r="J47" s="264">
        <v>59.942043503075887</v>
      </c>
      <c r="K47" s="264">
        <v>43.647404161077027</v>
      </c>
      <c r="L47" s="264">
        <v>52.275194230555712</v>
      </c>
      <c r="M47" s="264">
        <v>56.838199971064178</v>
      </c>
      <c r="N47" s="264">
        <v>52.79844236515769</v>
      </c>
      <c r="O47" s="264">
        <v>51.643052982717528</v>
      </c>
      <c r="P47" s="264">
        <v>50.239735060626053</v>
      </c>
      <c r="Q47" s="264">
        <v>55.074204929459761</v>
      </c>
      <c r="R47" s="264">
        <v>51.78722368489084</v>
      </c>
      <c r="S47" s="264">
        <v>57.57241301908131</v>
      </c>
      <c r="T47" s="264">
        <v>53.468238969568638</v>
      </c>
      <c r="U47" s="264">
        <v>49.241587331849708</v>
      </c>
      <c r="V47" s="264">
        <v>44.979341543411437</v>
      </c>
      <c r="W47" s="264">
        <v>59.418349919564257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1.842683900569317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3.9139793902397391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51.286243988439772</v>
      </c>
      <c r="C51" s="299">
        <v>33.056071271106383</v>
      </c>
      <c r="D51" s="299">
        <v>50.762860767427682</v>
      </c>
      <c r="E51" s="299">
        <v>53.004893379539112</v>
      </c>
      <c r="F51" s="299">
        <v>48.298135264998898</v>
      </c>
      <c r="G51" s="299">
        <v>48.462012765191048</v>
      </c>
      <c r="H51" s="299">
        <v>42.805664477671549</v>
      </c>
      <c r="I51" s="299">
        <v>45.055841348058443</v>
      </c>
      <c r="J51" s="299">
        <v>59.942043503075887</v>
      </c>
      <c r="K51" s="299">
        <v>43.647404161077027</v>
      </c>
      <c r="L51" s="299">
        <v>52.275194230555712</v>
      </c>
      <c r="M51" s="299">
        <v>56.838199971064178</v>
      </c>
      <c r="N51" s="299">
        <v>52.79844236515769</v>
      </c>
      <c r="O51" s="299">
        <v>51.643052982717528</v>
      </c>
      <c r="P51" s="299">
        <v>50.239735060626053</v>
      </c>
      <c r="Q51" s="299">
        <v>55.074204929459761</v>
      </c>
      <c r="R51" s="299">
        <v>51.78722368489084</v>
      </c>
      <c r="S51" s="299">
        <v>51.815749728272252</v>
      </c>
      <c r="T51" s="299">
        <v>53.468238969568638</v>
      </c>
      <c r="U51" s="299">
        <v>49.241587331849708</v>
      </c>
      <c r="V51" s="299">
        <v>44.979341543411437</v>
      </c>
      <c r="W51" s="299">
        <v>59.418349919564257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32.580476873284468</v>
      </c>
      <c r="C53" s="296">
        <f t="shared" si="1"/>
        <v>18.603313917333612</v>
      </c>
      <c r="D53" s="296">
        <f t="shared" si="1"/>
        <v>40.265541659012051</v>
      </c>
      <c r="E53" s="296">
        <f t="shared" si="1"/>
        <v>35.202459749796247</v>
      </c>
      <c r="F53" s="296">
        <f t="shared" si="1"/>
        <v>24.648136448357079</v>
      </c>
      <c r="G53" s="296">
        <f t="shared" si="1"/>
        <v>28.323816703642898</v>
      </c>
      <c r="H53" s="296">
        <f t="shared" si="1"/>
        <v>21.729843677457435</v>
      </c>
      <c r="I53" s="296">
        <f t="shared" si="1"/>
        <v>18.415979335837807</v>
      </c>
      <c r="J53" s="296">
        <f t="shared" si="1"/>
        <v>22.557994523832043</v>
      </c>
      <c r="K53" s="296">
        <f t="shared" si="1"/>
        <v>19.525159328598455</v>
      </c>
      <c r="L53" s="296">
        <f t="shared" si="1"/>
        <v>18.690137294923055</v>
      </c>
      <c r="M53" s="296">
        <f t="shared" si="1"/>
        <v>22.250742540459154</v>
      </c>
      <c r="N53" s="296">
        <f t="shared" si="1"/>
        <v>20.532542447620294</v>
      </c>
      <c r="O53" s="296">
        <f t="shared" si="1"/>
        <v>19.270300731317239</v>
      </c>
      <c r="P53" s="296">
        <f t="shared" si="1"/>
        <v>19.48249791881695</v>
      </c>
      <c r="Q53" s="296">
        <f t="shared" si="1"/>
        <v>21.545062084474274</v>
      </c>
      <c r="R53" s="296">
        <f t="shared" si="1"/>
        <v>20.154425485885437</v>
      </c>
      <c r="S53" s="296">
        <f t="shared" si="1"/>
        <v>18.719781802610864</v>
      </c>
      <c r="T53" s="296">
        <f t="shared" si="1"/>
        <v>18.945639987867988</v>
      </c>
      <c r="U53" s="296">
        <f t="shared" si="1"/>
        <v>16.818888671216936</v>
      </c>
      <c r="V53" s="296">
        <f t="shared" si="1"/>
        <v>13.492530489397591</v>
      </c>
      <c r="W53" s="296">
        <f t="shared" si="1"/>
        <v>15.412520258246833</v>
      </c>
      <c r="DA53" s="70"/>
    </row>
    <row r="54" spans="1:105" ht="12" customHeight="1" x14ac:dyDescent="0.25">
      <c r="A54" s="60" t="s">
        <v>530</v>
      </c>
      <c r="B54" s="264">
        <v>2.0692093794534938</v>
      </c>
      <c r="C54" s="264">
        <v>1.750143831729762</v>
      </c>
      <c r="D54" s="264">
        <v>2.3526849759623878</v>
      </c>
      <c r="E54" s="264">
        <v>2.570531989015953</v>
      </c>
      <c r="F54" s="264">
        <v>2.5254983563439501</v>
      </c>
      <c r="G54" s="264">
        <v>2.5463075768082288</v>
      </c>
      <c r="H54" s="264">
        <v>2.3333127586244342</v>
      </c>
      <c r="I54" s="264">
        <v>2.3211688405347171</v>
      </c>
      <c r="J54" s="264">
        <v>2.9614045547156538</v>
      </c>
      <c r="K54" s="264">
        <v>2.3182236998613952</v>
      </c>
      <c r="L54" s="264">
        <v>2.6894216320854931</v>
      </c>
      <c r="M54" s="264">
        <v>2.8453346610765751</v>
      </c>
      <c r="N54" s="264">
        <v>2.7174866088272771</v>
      </c>
      <c r="O54" s="264">
        <v>2.6781506747001891</v>
      </c>
      <c r="P54" s="264">
        <v>2.6438372502242422</v>
      </c>
      <c r="Q54" s="264">
        <v>2.8280081719814549</v>
      </c>
      <c r="R54" s="264">
        <v>2.719625939227174</v>
      </c>
      <c r="S54" s="264">
        <v>2.9447336486387359</v>
      </c>
      <c r="T54" s="264">
        <v>2.757406844496006</v>
      </c>
      <c r="U54" s="264">
        <v>2.6405038282620161</v>
      </c>
      <c r="V54" s="264">
        <v>2.39667505732083</v>
      </c>
      <c r="W54" s="264">
        <v>2.9568603104988131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9.4250232034098116E-2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0.20019356851861539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2.0692093794534938</v>
      </c>
      <c r="C57" s="232">
        <v>1.750143831729762</v>
      </c>
      <c r="D57" s="232">
        <v>2.3526849759623878</v>
      </c>
      <c r="E57" s="232">
        <v>2.570531989015953</v>
      </c>
      <c r="F57" s="232">
        <v>2.5254983563439501</v>
      </c>
      <c r="G57" s="232">
        <v>2.5463075768082288</v>
      </c>
      <c r="H57" s="232">
        <v>2.3333127586244342</v>
      </c>
      <c r="I57" s="232">
        <v>2.3211688405347171</v>
      </c>
      <c r="J57" s="232">
        <v>2.9614045547156538</v>
      </c>
      <c r="K57" s="232">
        <v>2.3182236998613952</v>
      </c>
      <c r="L57" s="232">
        <v>2.6894216320854931</v>
      </c>
      <c r="M57" s="232">
        <v>2.8453346610765751</v>
      </c>
      <c r="N57" s="232">
        <v>2.7174866088272771</v>
      </c>
      <c r="O57" s="232">
        <v>2.6781506747001891</v>
      </c>
      <c r="P57" s="232">
        <v>2.6438372502242422</v>
      </c>
      <c r="Q57" s="232">
        <v>2.8280081719814549</v>
      </c>
      <c r="R57" s="232">
        <v>2.719625939227174</v>
      </c>
      <c r="S57" s="232">
        <v>2.6502898480860222</v>
      </c>
      <c r="T57" s="232">
        <v>2.757406844496006</v>
      </c>
      <c r="U57" s="232">
        <v>2.6405038282620161</v>
      </c>
      <c r="V57" s="232">
        <v>2.39667505732083</v>
      </c>
      <c r="W57" s="232">
        <v>2.9568603104988131</v>
      </c>
      <c r="DA57" s="71" t="s">
        <v>840</v>
      </c>
    </row>
    <row r="58" spans="1:105" ht="12" customHeight="1" x14ac:dyDescent="0.25">
      <c r="A58" s="60" t="s">
        <v>535</v>
      </c>
      <c r="B58" s="264">
        <v>30.511267493830971</v>
      </c>
      <c r="C58" s="264">
        <v>16.85317008560385</v>
      </c>
      <c r="D58" s="264">
        <v>37.912856683049661</v>
      </c>
      <c r="E58" s="264">
        <v>32.631927760780293</v>
      </c>
      <c r="F58" s="264">
        <v>22.12263809201313</v>
      </c>
      <c r="G58" s="264">
        <v>25.777509126834669</v>
      </c>
      <c r="H58" s="264">
        <v>19.396530918833001</v>
      </c>
      <c r="I58" s="264">
        <v>16.09481049530309</v>
      </c>
      <c r="J58" s="264">
        <v>19.596589969116391</v>
      </c>
      <c r="K58" s="264">
        <v>17.20693562873706</v>
      </c>
      <c r="L58" s="264">
        <v>16.00071566283756</v>
      </c>
      <c r="M58" s="264">
        <v>19.405407879382579</v>
      </c>
      <c r="N58" s="264">
        <v>17.815055838793018</v>
      </c>
      <c r="O58" s="264">
        <v>16.592150056617051</v>
      </c>
      <c r="P58" s="264">
        <v>16.838660668592709</v>
      </c>
      <c r="Q58" s="264">
        <v>18.717053912492819</v>
      </c>
      <c r="R58" s="264">
        <v>17.434799546658262</v>
      </c>
      <c r="S58" s="264">
        <v>15.775048153972129</v>
      </c>
      <c r="T58" s="264">
        <v>16.188233143371981</v>
      </c>
      <c r="U58" s="264">
        <v>14.17838484295492</v>
      </c>
      <c r="V58" s="264">
        <v>11.09585543207676</v>
      </c>
      <c r="W58" s="264">
        <v>12.455659947748019</v>
      </c>
      <c r="DA58" s="72" t="s">
        <v>841</v>
      </c>
    </row>
    <row r="59" spans="1:105" ht="12" customHeight="1" x14ac:dyDescent="0.25">
      <c r="A59" s="64" t="s">
        <v>30</v>
      </c>
      <c r="B59" s="231">
        <v>27.98129249353622</v>
      </c>
      <c r="C59" s="231">
        <v>13.00379657442749</v>
      </c>
      <c r="D59" s="231">
        <v>35.634415299346479</v>
      </c>
      <c r="E59" s="231">
        <v>28.8958758859462</v>
      </c>
      <c r="F59" s="231">
        <v>16.522973951985868</v>
      </c>
      <c r="G59" s="231">
        <v>20.323376018104341</v>
      </c>
      <c r="H59" s="231">
        <v>13.28764904552418</v>
      </c>
      <c r="I59" s="231">
        <v>9.8984811039935146</v>
      </c>
      <c r="J59" s="231">
        <v>11.503270301536469</v>
      </c>
      <c r="K59" s="231">
        <v>9.9100183515593265</v>
      </c>
      <c r="L59" s="231">
        <v>6.9926948218515639</v>
      </c>
      <c r="M59" s="231">
        <v>10.59289990853603</v>
      </c>
      <c r="N59" s="231">
        <v>9.1513637387261664</v>
      </c>
      <c r="O59" s="231">
        <v>7.0962245753652304</v>
      </c>
      <c r="P59" s="231">
        <v>7.8025017341609564</v>
      </c>
      <c r="Q59" s="231">
        <v>9.6687116763222072</v>
      </c>
      <c r="R59" s="231">
        <v>8.5233188549447547</v>
      </c>
      <c r="S59" s="231">
        <v>6.2479578569434713</v>
      </c>
      <c r="T59" s="231">
        <v>6.883881960565045</v>
      </c>
      <c r="U59" s="231">
        <v>6.2975852646490376</v>
      </c>
      <c r="V59" s="231">
        <v>4.8029827867380606</v>
      </c>
      <c r="W59" s="231">
        <v>4.7587751455804614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0.3049275684134769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0.64768581193851393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2.529975000294757</v>
      </c>
      <c r="C65" s="231">
        <v>3.8493735111763541</v>
      </c>
      <c r="D65" s="231">
        <v>2.2784413837031789</v>
      </c>
      <c r="E65" s="231">
        <v>3.736051874834089</v>
      </c>
      <c r="F65" s="231">
        <v>5.5996641400272624</v>
      </c>
      <c r="G65" s="231">
        <v>5.4541331087303364</v>
      </c>
      <c r="H65" s="231">
        <v>6.1088818733088193</v>
      </c>
      <c r="I65" s="231">
        <v>6.1963293913095789</v>
      </c>
      <c r="J65" s="231">
        <v>8.0933196675799195</v>
      </c>
      <c r="K65" s="231">
        <v>7.2969172771777364</v>
      </c>
      <c r="L65" s="231">
        <v>9.0080208409859956</v>
      </c>
      <c r="M65" s="231">
        <v>8.8125079708465446</v>
      </c>
      <c r="N65" s="231">
        <v>8.6636921000668519</v>
      </c>
      <c r="O65" s="231">
        <v>9.4959254812518221</v>
      </c>
      <c r="P65" s="231">
        <v>9.0361589344317554</v>
      </c>
      <c r="Q65" s="231">
        <v>9.0483422361706136</v>
      </c>
      <c r="R65" s="231">
        <v>8.9114806917135088</v>
      </c>
      <c r="S65" s="231">
        <v>8.5744769166766694</v>
      </c>
      <c r="T65" s="231">
        <v>9.3043511828069345</v>
      </c>
      <c r="U65" s="231">
        <v>7.8807995783058802</v>
      </c>
      <c r="V65" s="231">
        <v>6.2928726453387016</v>
      </c>
      <c r="W65" s="231">
        <v>7.6968848021675598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176.55734140000001</v>
      </c>
      <c r="C70" s="281">
        <v>176.95929140000001</v>
      </c>
      <c r="D70" s="281">
        <v>176.55734140000001</v>
      </c>
      <c r="E70" s="281">
        <v>179.45884963099999</v>
      </c>
      <c r="F70" s="281">
        <v>252.2541732</v>
      </c>
      <c r="G70" s="281">
        <v>254.22018557833329</v>
      </c>
      <c r="H70" s="281">
        <v>240.3491114893333</v>
      </c>
      <c r="I70" s="281">
        <v>237.43456112433341</v>
      </c>
      <c r="J70" s="281">
        <v>243.64366785999999</v>
      </c>
      <c r="K70" s="281">
        <v>225.120453376</v>
      </c>
      <c r="L70" s="281">
        <v>263.47095274466659</v>
      </c>
      <c r="M70" s="281">
        <v>261.276765184</v>
      </c>
      <c r="N70" s="281">
        <v>259.51680310400002</v>
      </c>
      <c r="O70" s="281">
        <v>265.236980948</v>
      </c>
      <c r="P70" s="281">
        <v>265.99617000000001</v>
      </c>
      <c r="Q70" s="281">
        <v>276.3335177040737</v>
      </c>
      <c r="R70" s="281">
        <v>271.41343514449898</v>
      </c>
      <c r="S70" s="281">
        <v>274.01000883926798</v>
      </c>
      <c r="T70" s="281">
        <v>275.52951057501502</v>
      </c>
      <c r="U70" s="281">
        <v>274.71430666566698</v>
      </c>
      <c r="V70" s="281">
        <v>238.707609230489</v>
      </c>
      <c r="W70" s="281">
        <v>258.67540648653397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13.234953981989731</v>
      </c>
      <c r="C115" s="225">
        <f t="shared" si="3"/>
        <v>19.560858388313701</v>
      </c>
      <c r="D115" s="225">
        <f t="shared" si="3"/>
        <v>37.00370566740888</v>
      </c>
      <c r="E115" s="225">
        <f t="shared" si="3"/>
        <v>27.161566574023212</v>
      </c>
      <c r="F115" s="225">
        <f t="shared" si="3"/>
        <v>34.880917591399225</v>
      </c>
      <c r="G115" s="225">
        <f t="shared" si="3"/>
        <v>25.758891374745886</v>
      </c>
      <c r="H115" s="225">
        <f t="shared" si="3"/>
        <v>29.467267892785873</v>
      </c>
      <c r="I115" s="225">
        <f t="shared" si="3"/>
        <v>30.780927283874075</v>
      </c>
      <c r="J115" s="225">
        <f t="shared" si="3"/>
        <v>30.676462529093545</v>
      </c>
      <c r="K115" s="225">
        <f t="shared" si="3"/>
        <v>12.089466581187352</v>
      </c>
      <c r="L115" s="225">
        <f t="shared" si="3"/>
        <v>15.597378740504537</v>
      </c>
      <c r="M115" s="225">
        <f t="shared" si="3"/>
        <v>10.91041340577301</v>
      </c>
      <c r="N115" s="225">
        <f t="shared" si="3"/>
        <v>15.236772490714488</v>
      </c>
      <c r="O115" s="225">
        <f t="shared" si="3"/>
        <v>6.459244970844833</v>
      </c>
      <c r="P115" s="225">
        <f t="shared" si="3"/>
        <v>11.58977447144027</v>
      </c>
      <c r="Q115" s="225">
        <f t="shared" si="3"/>
        <v>13.693072524337058</v>
      </c>
      <c r="R115" s="225">
        <f t="shared" si="3"/>
        <v>17.460101644516016</v>
      </c>
      <c r="S115" s="225">
        <f t="shared" si="3"/>
        <v>29.936122766204655</v>
      </c>
      <c r="T115" s="225">
        <f t="shared" si="3"/>
        <v>16.250121424229221</v>
      </c>
      <c r="U115" s="225">
        <f t="shared" si="3"/>
        <v>25.563637677139639</v>
      </c>
      <c r="V115" s="225">
        <f t="shared" si="3"/>
        <v>31.158354919264227</v>
      </c>
      <c r="W115" s="225">
        <f t="shared" si="3"/>
        <v>36.38274264780015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1.01529073152306E-2</v>
      </c>
      <c r="C120" s="262">
        <v>2.176282132890027E-2</v>
      </c>
      <c r="D120" s="262">
        <v>2.358411283099688E-2</v>
      </c>
      <c r="E120" s="262">
        <v>2.259920755117548E-2</v>
      </c>
      <c r="F120" s="262">
        <v>4.1710091182181878E-2</v>
      </c>
      <c r="G120" s="262">
        <v>2.744767467812111E-2</v>
      </c>
      <c r="H120" s="262">
        <v>3.82447921800316E-2</v>
      </c>
      <c r="I120" s="262">
        <v>4.6281044385269469E-2</v>
      </c>
      <c r="J120" s="262">
        <v>4.8631640467238113E-2</v>
      </c>
      <c r="K120" s="262">
        <v>1.8402885926321558E-2</v>
      </c>
      <c r="L120" s="262">
        <v>2.853712144982826E-2</v>
      </c>
      <c r="M120" s="262">
        <v>1.775419565006919E-2</v>
      </c>
      <c r="N120" s="262">
        <v>2.549273029195968E-2</v>
      </c>
      <c r="O120" s="262">
        <v>1.166016978581331E-2</v>
      </c>
      <c r="P120" s="262">
        <v>2.0241817192846411E-2</v>
      </c>
      <c r="Q120" s="262">
        <v>2.2807793760108028E-2</v>
      </c>
      <c r="R120" s="262">
        <v>2.9869121748307061E-2</v>
      </c>
      <c r="S120" s="262">
        <v>5.6527110802889247E-2</v>
      </c>
      <c r="T120" s="262">
        <v>3.006250333360112E-2</v>
      </c>
      <c r="U120" s="262">
        <v>4.4281623610595018E-2</v>
      </c>
      <c r="V120" s="262">
        <v>5.5044370669371477E-2</v>
      </c>
      <c r="W120" s="262">
        <v>6.7964925299326739E-2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3.9699806579324296E-3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1.01529073152306E-2</v>
      </c>
      <c r="C122" s="228">
        <v>2.176282132890027E-2</v>
      </c>
      <c r="D122" s="228">
        <v>2.358411283099688E-2</v>
      </c>
      <c r="E122" s="228">
        <v>2.259920755117548E-2</v>
      </c>
      <c r="F122" s="228">
        <v>4.1710091182181878E-2</v>
      </c>
      <c r="G122" s="228">
        <v>2.744767467812111E-2</v>
      </c>
      <c r="H122" s="228">
        <v>3.82447921800316E-2</v>
      </c>
      <c r="I122" s="228">
        <v>4.6281044385269469E-2</v>
      </c>
      <c r="J122" s="228">
        <v>4.8631640467238113E-2</v>
      </c>
      <c r="K122" s="228">
        <v>1.8402885926321558E-2</v>
      </c>
      <c r="L122" s="228">
        <v>2.853712144982826E-2</v>
      </c>
      <c r="M122" s="228">
        <v>1.775419565006919E-2</v>
      </c>
      <c r="N122" s="228">
        <v>2.549273029195968E-2</v>
      </c>
      <c r="O122" s="228">
        <v>1.166016978581331E-2</v>
      </c>
      <c r="P122" s="228">
        <v>2.0241817192846411E-2</v>
      </c>
      <c r="Q122" s="228">
        <v>2.2807793760108028E-2</v>
      </c>
      <c r="R122" s="228">
        <v>2.9869121748307061E-2</v>
      </c>
      <c r="S122" s="228">
        <v>5.2557130144956818E-2</v>
      </c>
      <c r="T122" s="228">
        <v>3.006250333360112E-2</v>
      </c>
      <c r="U122" s="228">
        <v>4.4281623610595018E-2</v>
      </c>
      <c r="V122" s="228">
        <v>5.5044370669371477E-2</v>
      </c>
      <c r="W122" s="228">
        <v>6.7964925299326739E-2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10.226598685232901</v>
      </c>
      <c r="C126" s="296">
        <v>13.672624755352871</v>
      </c>
      <c r="D126" s="296">
        <v>28.931531675228889</v>
      </c>
      <c r="E126" s="296">
        <v>20.323658767821119</v>
      </c>
      <c r="F126" s="296">
        <v>24.249222006660659</v>
      </c>
      <c r="G126" s="296">
        <v>18.149229249526169</v>
      </c>
      <c r="H126" s="296">
        <v>19.775708045360819</v>
      </c>
      <c r="I126" s="296">
        <v>20.395802670425532</v>
      </c>
      <c r="J126" s="296">
        <v>20.20957779333952</v>
      </c>
      <c r="K126" s="296">
        <v>7.7539622131611896</v>
      </c>
      <c r="L126" s="296">
        <v>9.6353089919948154</v>
      </c>
      <c r="M126" s="296">
        <v>7.001429688497625</v>
      </c>
      <c r="N126" s="296">
        <v>9.6095144055518933</v>
      </c>
      <c r="O126" s="296">
        <v>3.9038050829333</v>
      </c>
      <c r="P126" s="296">
        <v>7.1138737765032207</v>
      </c>
      <c r="Q126" s="296">
        <v>8.6303849634785621</v>
      </c>
      <c r="R126" s="296">
        <v>10.885041205433319</v>
      </c>
      <c r="S126" s="296">
        <v>18.375339001346589</v>
      </c>
      <c r="T126" s="296">
        <v>9.9900639561421727</v>
      </c>
      <c r="U126" s="296">
        <v>16.03544889423792</v>
      </c>
      <c r="V126" s="296">
        <v>19.86229155447322</v>
      </c>
      <c r="W126" s="296">
        <v>23.061349600240131</v>
      </c>
      <c r="DA126" s="70" t="s">
        <v>905</v>
      </c>
    </row>
    <row r="127" spans="1:105" ht="12" customHeight="1" x14ac:dyDescent="0.25">
      <c r="A127" s="60" t="s">
        <v>606</v>
      </c>
      <c r="B127" s="264">
        <v>10.226598685232901</v>
      </c>
      <c r="C127" s="264">
        <v>13.672624755352871</v>
      </c>
      <c r="D127" s="264">
        <v>28.931531675228889</v>
      </c>
      <c r="E127" s="264">
        <v>20.323658767821119</v>
      </c>
      <c r="F127" s="264">
        <v>24.249222006660659</v>
      </c>
      <c r="G127" s="264">
        <v>18.149229249526169</v>
      </c>
      <c r="H127" s="264">
        <v>19.775708045360819</v>
      </c>
      <c r="I127" s="264">
        <v>20.395802670425532</v>
      </c>
      <c r="J127" s="264">
        <v>20.20957779333952</v>
      </c>
      <c r="K127" s="264">
        <v>7.7539622131611896</v>
      </c>
      <c r="L127" s="264">
        <v>9.6353089919948154</v>
      </c>
      <c r="M127" s="264">
        <v>7.001429688497625</v>
      </c>
      <c r="N127" s="264">
        <v>9.6095144055518933</v>
      </c>
      <c r="O127" s="264">
        <v>3.9038050829333</v>
      </c>
      <c r="P127" s="264">
        <v>7.1138737765032207</v>
      </c>
      <c r="Q127" s="264">
        <v>8.6303849634785621</v>
      </c>
      <c r="R127" s="264">
        <v>10.885041205433319</v>
      </c>
      <c r="S127" s="264">
        <v>18.375339001346589</v>
      </c>
      <c r="T127" s="264">
        <v>9.9900639561421727</v>
      </c>
      <c r="U127" s="264">
        <v>16.03544889423792</v>
      </c>
      <c r="V127" s="264">
        <v>19.86229155447322</v>
      </c>
      <c r="W127" s="264">
        <v>23.061349600240131</v>
      </c>
      <c r="DA127" s="72" t="s">
        <v>906</v>
      </c>
    </row>
    <row r="128" spans="1:105" ht="12" customHeight="1" x14ac:dyDescent="0.25">
      <c r="A128" s="59" t="s">
        <v>30</v>
      </c>
      <c r="B128" s="232">
        <v>9.3786155912195941</v>
      </c>
      <c r="C128" s="232">
        <v>10.549708455678941</v>
      </c>
      <c r="D128" s="232">
        <v>27.192839188565589</v>
      </c>
      <c r="E128" s="232">
        <v>17.996789083638209</v>
      </c>
      <c r="F128" s="232">
        <v>18.11127867777347</v>
      </c>
      <c r="G128" s="232">
        <v>14.30912539539816</v>
      </c>
      <c r="H128" s="232">
        <v>13.54740542177908</v>
      </c>
      <c r="I128" s="232">
        <v>12.54363742853039</v>
      </c>
      <c r="J128" s="232">
        <v>11.86309640621602</v>
      </c>
      <c r="K128" s="232">
        <v>4.4657520367189818</v>
      </c>
      <c r="L128" s="232">
        <v>4.2108601086980002</v>
      </c>
      <c r="M128" s="232">
        <v>3.8218956472286059</v>
      </c>
      <c r="N128" s="232">
        <v>4.9362832467940407</v>
      </c>
      <c r="O128" s="232">
        <v>1.6696014363671421</v>
      </c>
      <c r="P128" s="232">
        <v>3.2963436683119189</v>
      </c>
      <c r="Q128" s="232">
        <v>4.4582178508256067</v>
      </c>
      <c r="R128" s="232">
        <v>5.3213503656772998</v>
      </c>
      <c r="S128" s="232">
        <v>7.2778442618290624</v>
      </c>
      <c r="T128" s="232">
        <v>4.2481733765204099</v>
      </c>
      <c r="U128" s="232">
        <v>7.1224337459399374</v>
      </c>
      <c r="V128" s="232">
        <v>8.5976466641339755</v>
      </c>
      <c r="W128" s="232">
        <v>8.8107557336619706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0.35519051262249729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0.75444754555223581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0.84798309401330851</v>
      </c>
      <c r="C132" s="232">
        <v>3.1229162996739359</v>
      </c>
      <c r="D132" s="232">
        <v>1.738692486663298</v>
      </c>
      <c r="E132" s="232">
        <v>2.3268696841829102</v>
      </c>
      <c r="F132" s="232">
        <v>6.1379433288871867</v>
      </c>
      <c r="G132" s="232">
        <v>3.840103854128003</v>
      </c>
      <c r="H132" s="232">
        <v>6.2283026235817474</v>
      </c>
      <c r="I132" s="232">
        <v>7.8521652418951469</v>
      </c>
      <c r="J132" s="232">
        <v>8.346481387123502</v>
      </c>
      <c r="K132" s="232">
        <v>3.2882101764422069</v>
      </c>
      <c r="L132" s="232">
        <v>5.4244488832968161</v>
      </c>
      <c r="M132" s="232">
        <v>3.1795340412690192</v>
      </c>
      <c r="N132" s="232">
        <v>4.6732311587578534</v>
      </c>
      <c r="O132" s="232">
        <v>2.2342036465661579</v>
      </c>
      <c r="P132" s="232">
        <v>3.8175301081913009</v>
      </c>
      <c r="Q132" s="232">
        <v>4.1721671126529554</v>
      </c>
      <c r="R132" s="232">
        <v>5.5636908397560214</v>
      </c>
      <c r="S132" s="232">
        <v>9.9878566813427927</v>
      </c>
      <c r="T132" s="232">
        <v>5.7418905796217627</v>
      </c>
      <c r="U132" s="232">
        <v>8.913015148297978</v>
      </c>
      <c r="V132" s="232">
        <v>11.26464489033925</v>
      </c>
      <c r="W132" s="232">
        <v>14.250593866578161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1.111735471317375</v>
      </c>
      <c r="C134" s="296">
        <v>2.3830120453267671</v>
      </c>
      <c r="D134" s="296">
        <v>2.5824420512968058</v>
      </c>
      <c r="E134" s="296">
        <v>2.474595687544165</v>
      </c>
      <c r="F134" s="296">
        <v>4.5672226131279787</v>
      </c>
      <c r="G134" s="296">
        <v>3.0054990750355222</v>
      </c>
      <c r="H134" s="296">
        <v>4.1877750618209797</v>
      </c>
      <c r="I134" s="296">
        <v>5.0677384413362301</v>
      </c>
      <c r="J134" s="296">
        <v>5.3251268880074596</v>
      </c>
      <c r="K134" s="296">
        <v>2.015101726399863</v>
      </c>
      <c r="L134" s="296">
        <v>3.1247926510147042</v>
      </c>
      <c r="M134" s="296">
        <v>1.9440706446006071</v>
      </c>
      <c r="N134" s="296">
        <v>2.79143418198877</v>
      </c>
      <c r="O134" s="296">
        <v>1.2767795420554719</v>
      </c>
      <c r="P134" s="296">
        <v>2.2164632728845262</v>
      </c>
      <c r="Q134" s="296">
        <v>2.4974357155379279</v>
      </c>
      <c r="R134" s="296">
        <v>3.2706456499288952</v>
      </c>
      <c r="S134" s="296">
        <v>6.3216115180131016</v>
      </c>
      <c r="T134" s="296">
        <v>3.2918207834345918</v>
      </c>
      <c r="U134" s="296">
        <v>5.1228797718740546</v>
      </c>
      <c r="V134" s="296">
        <v>6.4655070329958226</v>
      </c>
      <c r="W134" s="296">
        <v>8.1002321120881131</v>
      </c>
      <c r="DA134" s="70" t="s">
        <v>913</v>
      </c>
    </row>
    <row r="135" spans="1:105" ht="12" customHeight="1" x14ac:dyDescent="0.25">
      <c r="A135" s="60" t="s">
        <v>617</v>
      </c>
      <c r="B135" s="264">
        <v>1.111735471317375</v>
      </c>
      <c r="C135" s="264">
        <v>2.3830120453267671</v>
      </c>
      <c r="D135" s="264">
        <v>2.5824420512968058</v>
      </c>
      <c r="E135" s="264">
        <v>2.474595687544165</v>
      </c>
      <c r="F135" s="264">
        <v>4.5672226131279787</v>
      </c>
      <c r="G135" s="264">
        <v>3.0054990750355222</v>
      </c>
      <c r="H135" s="264">
        <v>4.1877750618209797</v>
      </c>
      <c r="I135" s="264">
        <v>5.0677384413362301</v>
      </c>
      <c r="J135" s="264">
        <v>5.3251268880074596</v>
      </c>
      <c r="K135" s="264">
        <v>2.015101726399863</v>
      </c>
      <c r="L135" s="264">
        <v>3.1247926510147042</v>
      </c>
      <c r="M135" s="264">
        <v>1.9440706446006071</v>
      </c>
      <c r="N135" s="264">
        <v>2.79143418198877</v>
      </c>
      <c r="O135" s="264">
        <v>1.2767795420554719</v>
      </c>
      <c r="P135" s="264">
        <v>2.2164632728845262</v>
      </c>
      <c r="Q135" s="264">
        <v>2.4974357155379279</v>
      </c>
      <c r="R135" s="264">
        <v>3.2706456499288952</v>
      </c>
      <c r="S135" s="264">
        <v>6.3216115180131016</v>
      </c>
      <c r="T135" s="264">
        <v>3.2918207834345918</v>
      </c>
      <c r="U135" s="264">
        <v>5.1228797718740546</v>
      </c>
      <c r="V135" s="264">
        <v>6.4655070329958226</v>
      </c>
      <c r="W135" s="264">
        <v>8.1002321120881131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0.20233183149776171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0.42976585307280629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1.111735471317375</v>
      </c>
      <c r="C139" s="299">
        <v>2.3830120453267671</v>
      </c>
      <c r="D139" s="299">
        <v>2.5824420512968058</v>
      </c>
      <c r="E139" s="299">
        <v>2.474595687544165</v>
      </c>
      <c r="F139" s="299">
        <v>4.5672226131279787</v>
      </c>
      <c r="G139" s="299">
        <v>3.0054990750355222</v>
      </c>
      <c r="H139" s="299">
        <v>4.1877750618209797</v>
      </c>
      <c r="I139" s="299">
        <v>5.0677384413362301</v>
      </c>
      <c r="J139" s="299">
        <v>5.3251268880074596</v>
      </c>
      <c r="K139" s="299">
        <v>2.015101726399863</v>
      </c>
      <c r="L139" s="299">
        <v>3.1247926510147042</v>
      </c>
      <c r="M139" s="299">
        <v>1.9440706446006071</v>
      </c>
      <c r="N139" s="299">
        <v>2.79143418198877</v>
      </c>
      <c r="O139" s="299">
        <v>1.2767795420554719</v>
      </c>
      <c r="P139" s="299">
        <v>2.2164632728845262</v>
      </c>
      <c r="Q139" s="299">
        <v>2.4974357155379279</v>
      </c>
      <c r="R139" s="299">
        <v>3.2706456499288952</v>
      </c>
      <c r="S139" s="299">
        <v>5.6895138334425326</v>
      </c>
      <c r="T139" s="299">
        <v>3.2918207834345918</v>
      </c>
      <c r="U139" s="299">
        <v>5.1228797718740546</v>
      </c>
      <c r="V139" s="299">
        <v>6.4655070329958226</v>
      </c>
      <c r="W139" s="299">
        <v>8.1002321120881131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1.8864669181242237</v>
      </c>
      <c r="C141" s="263">
        <f t="shared" si="4"/>
        <v>3.483458766305163</v>
      </c>
      <c r="D141" s="263">
        <f t="shared" si="4"/>
        <v>5.4661478280521862</v>
      </c>
      <c r="E141" s="263">
        <f t="shared" si="4"/>
        <v>4.3407129111067517</v>
      </c>
      <c r="F141" s="263">
        <f t="shared" si="4"/>
        <v>6.0227628804284024</v>
      </c>
      <c r="G141" s="263">
        <f t="shared" si="4"/>
        <v>4.5767153755060725</v>
      </c>
      <c r="H141" s="263">
        <f t="shared" si="4"/>
        <v>5.4655399934240458</v>
      </c>
      <c r="I141" s="263">
        <f t="shared" si="4"/>
        <v>5.2711051277270426</v>
      </c>
      <c r="J141" s="263">
        <f t="shared" si="4"/>
        <v>5.0931262072793251</v>
      </c>
      <c r="K141" s="263">
        <f t="shared" si="4"/>
        <v>2.3019997556999772</v>
      </c>
      <c r="L141" s="263">
        <f t="shared" si="4"/>
        <v>2.8087399760451892</v>
      </c>
      <c r="M141" s="263">
        <f t="shared" si="4"/>
        <v>1.9371976770246875</v>
      </c>
      <c r="N141" s="263">
        <f t="shared" si="4"/>
        <v>2.750727097881883</v>
      </c>
      <c r="O141" s="263">
        <f t="shared" si="4"/>
        <v>1.2012570260702444</v>
      </c>
      <c r="P141" s="263">
        <f t="shared" si="4"/>
        <v>2.1703616548596787</v>
      </c>
      <c r="Q141" s="263">
        <f t="shared" si="4"/>
        <v>2.4778192515604687</v>
      </c>
      <c r="R141" s="263">
        <f t="shared" si="4"/>
        <v>3.216135667405513</v>
      </c>
      <c r="S141" s="263">
        <f t="shared" si="4"/>
        <v>5.1218751360420853</v>
      </c>
      <c r="T141" s="263">
        <f t="shared" si="4"/>
        <v>2.9286551813188435</v>
      </c>
      <c r="U141" s="263">
        <f t="shared" si="4"/>
        <v>4.3478273874170892</v>
      </c>
      <c r="V141" s="263">
        <f t="shared" si="4"/>
        <v>4.7505119611258042</v>
      </c>
      <c r="W141" s="263">
        <f t="shared" si="4"/>
        <v>5.1221960101725745</v>
      </c>
      <c r="DA141" s="70"/>
    </row>
    <row r="142" spans="1:105" ht="12" customHeight="1" x14ac:dyDescent="0.25">
      <c r="A142" s="60" t="s">
        <v>626</v>
      </c>
      <c r="B142" s="264">
        <v>5.9125594390013789E-2</v>
      </c>
      <c r="C142" s="264">
        <v>0.12673608718407511</v>
      </c>
      <c r="D142" s="264">
        <v>0.1373424031165964</v>
      </c>
      <c r="E142" s="264">
        <v>0.1316067937704985</v>
      </c>
      <c r="F142" s="264">
        <v>0.2428992855582042</v>
      </c>
      <c r="G142" s="264">
        <v>0.15984190829095371</v>
      </c>
      <c r="H142" s="264">
        <v>0.2227190694999035</v>
      </c>
      <c r="I142" s="264">
        <v>0.26951829395356991</v>
      </c>
      <c r="J142" s="264">
        <v>0.28320702233472478</v>
      </c>
      <c r="K142" s="264">
        <v>0.1071694574866381</v>
      </c>
      <c r="L142" s="264">
        <v>0.16618631644258119</v>
      </c>
      <c r="M142" s="264">
        <v>0.1033918008049005</v>
      </c>
      <c r="N142" s="264">
        <v>0.1484572629630268</v>
      </c>
      <c r="O142" s="264">
        <v>6.7903157969391309E-2</v>
      </c>
      <c r="P142" s="264">
        <v>0.11787849882818149</v>
      </c>
      <c r="Q142" s="264">
        <v>0.13282149840649929</v>
      </c>
      <c r="R142" s="264">
        <v>0.17394323836947509</v>
      </c>
      <c r="S142" s="264">
        <v>0.33620321393755331</v>
      </c>
      <c r="T142" s="264">
        <v>0.17506939867209531</v>
      </c>
      <c r="U142" s="264">
        <v>0.27245088360967012</v>
      </c>
      <c r="V142" s="264">
        <v>0.34385603070279408</v>
      </c>
      <c r="W142" s="264">
        <v>0.43079585987911939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1.076064415498903E-2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2.285630185151033E-2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5.9125594390013789E-2</v>
      </c>
      <c r="C145" s="232">
        <v>0.12673608718407511</v>
      </c>
      <c r="D145" s="232">
        <v>0.1373424031165964</v>
      </c>
      <c r="E145" s="232">
        <v>0.1316067937704985</v>
      </c>
      <c r="F145" s="232">
        <v>0.2428992855582042</v>
      </c>
      <c r="G145" s="232">
        <v>0.15984190829095371</v>
      </c>
      <c r="H145" s="232">
        <v>0.2227190694999035</v>
      </c>
      <c r="I145" s="232">
        <v>0.26951829395356991</v>
      </c>
      <c r="J145" s="232">
        <v>0.28320702233472478</v>
      </c>
      <c r="K145" s="232">
        <v>0.1071694574866381</v>
      </c>
      <c r="L145" s="232">
        <v>0.16618631644258119</v>
      </c>
      <c r="M145" s="232">
        <v>0.1033918008049005</v>
      </c>
      <c r="N145" s="232">
        <v>0.1484572629630268</v>
      </c>
      <c r="O145" s="232">
        <v>6.7903157969391309E-2</v>
      </c>
      <c r="P145" s="232">
        <v>0.11787849882818149</v>
      </c>
      <c r="Q145" s="232">
        <v>0.13282149840649929</v>
      </c>
      <c r="R145" s="232">
        <v>0.17394323836947509</v>
      </c>
      <c r="S145" s="232">
        <v>0.30258626793105398</v>
      </c>
      <c r="T145" s="232">
        <v>0.17506939867209531</v>
      </c>
      <c r="U145" s="232">
        <v>0.27245088360967012</v>
      </c>
      <c r="V145" s="232">
        <v>0.34385603070279408</v>
      </c>
      <c r="W145" s="232">
        <v>0.43079585987911939</v>
      </c>
      <c r="DA145" s="71" t="s">
        <v>923</v>
      </c>
    </row>
    <row r="146" spans="1:105" ht="12" customHeight="1" x14ac:dyDescent="0.25">
      <c r="A146" s="60" t="s">
        <v>631</v>
      </c>
      <c r="B146" s="264">
        <v>1.82734132373421</v>
      </c>
      <c r="C146" s="264">
        <v>3.3567226791210878</v>
      </c>
      <c r="D146" s="264">
        <v>5.3288054249355898</v>
      </c>
      <c r="E146" s="264">
        <v>4.209106117336253</v>
      </c>
      <c r="F146" s="264">
        <v>5.7798635948701982</v>
      </c>
      <c r="G146" s="264">
        <v>4.4168734672151189</v>
      </c>
      <c r="H146" s="264">
        <v>5.2428209239241426</v>
      </c>
      <c r="I146" s="264">
        <v>5.001586833773473</v>
      </c>
      <c r="J146" s="264">
        <v>4.8099191849445999</v>
      </c>
      <c r="K146" s="264">
        <v>2.194830298213339</v>
      </c>
      <c r="L146" s="264">
        <v>2.642553659602608</v>
      </c>
      <c r="M146" s="264">
        <v>1.8338058762197871</v>
      </c>
      <c r="N146" s="264">
        <v>2.602269834918856</v>
      </c>
      <c r="O146" s="264">
        <v>1.133353868100853</v>
      </c>
      <c r="P146" s="264">
        <v>2.0524831560314971</v>
      </c>
      <c r="Q146" s="264">
        <v>2.3449977531539692</v>
      </c>
      <c r="R146" s="264">
        <v>3.0421924290360378</v>
      </c>
      <c r="S146" s="264">
        <v>4.7856719221045321</v>
      </c>
      <c r="T146" s="264">
        <v>2.753585782646748</v>
      </c>
      <c r="U146" s="264">
        <v>4.0753765038074192</v>
      </c>
      <c r="V146" s="264">
        <v>4.4066559304230104</v>
      </c>
      <c r="W146" s="264">
        <v>4.6914001502934548</v>
      </c>
      <c r="DA146" s="72" t="s">
        <v>924</v>
      </c>
    </row>
    <row r="147" spans="1:105" ht="12" customHeight="1" x14ac:dyDescent="0.25">
      <c r="A147" s="64" t="s">
        <v>30</v>
      </c>
      <c r="B147" s="231">
        <v>1.6758193370783681</v>
      </c>
      <c r="C147" s="231">
        <v>2.59002541684097</v>
      </c>
      <c r="D147" s="231">
        <v>5.0085612685171812</v>
      </c>
      <c r="E147" s="231">
        <v>3.7272026601966521</v>
      </c>
      <c r="F147" s="231">
        <v>4.3168692281120826</v>
      </c>
      <c r="G147" s="231">
        <v>3.4823294933936779</v>
      </c>
      <c r="H147" s="231">
        <v>3.591609486106305</v>
      </c>
      <c r="I147" s="231">
        <v>3.0760295549013952</v>
      </c>
      <c r="J147" s="231">
        <v>2.823440231191332</v>
      </c>
      <c r="K147" s="231">
        <v>1.264072174334568</v>
      </c>
      <c r="L147" s="231">
        <v>1.1548590501414531</v>
      </c>
      <c r="M147" s="231">
        <v>1.0010262200734259</v>
      </c>
      <c r="N147" s="231">
        <v>1.3367523526814149</v>
      </c>
      <c r="O147" s="231">
        <v>0.48471919214563158</v>
      </c>
      <c r="P147" s="231">
        <v>0.95105565100803935</v>
      </c>
      <c r="Q147" s="231">
        <v>1.211360893806894</v>
      </c>
      <c r="R147" s="231">
        <v>1.487231099008705</v>
      </c>
      <c r="S147" s="231">
        <v>1.8954412179678719</v>
      </c>
      <c r="T147" s="231">
        <v>1.1709344267623989</v>
      </c>
      <c r="U147" s="231">
        <v>1.8101519533113239</v>
      </c>
      <c r="V147" s="231">
        <v>1.90747731983901</v>
      </c>
      <c r="W147" s="231">
        <v>1.792383424631413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9.2505790675798352E-2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0.19648826262119179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0.15152198665584191</v>
      </c>
      <c r="C153" s="231">
        <v>0.76669726228011736</v>
      </c>
      <c r="D153" s="231">
        <v>0.32024415641840842</v>
      </c>
      <c r="E153" s="231">
        <v>0.48190345713960098</v>
      </c>
      <c r="F153" s="231">
        <v>1.4629943667581149</v>
      </c>
      <c r="G153" s="231">
        <v>0.93454397382144083</v>
      </c>
      <c r="H153" s="231">
        <v>1.651211437817838</v>
      </c>
      <c r="I153" s="231">
        <v>1.9255572788720781</v>
      </c>
      <c r="J153" s="231">
        <v>1.9864789537532681</v>
      </c>
      <c r="K153" s="231">
        <v>0.93075812387877055</v>
      </c>
      <c r="L153" s="231">
        <v>1.4876946094611549</v>
      </c>
      <c r="M153" s="231">
        <v>0.83277965614636107</v>
      </c>
      <c r="N153" s="231">
        <v>1.2655174822374411</v>
      </c>
      <c r="O153" s="231">
        <v>0.64863467595522095</v>
      </c>
      <c r="P153" s="231">
        <v>1.1014275050234581</v>
      </c>
      <c r="Q153" s="231">
        <v>1.1336368593470749</v>
      </c>
      <c r="R153" s="231">
        <v>1.5549613300273331</v>
      </c>
      <c r="S153" s="231">
        <v>2.6012366508396698</v>
      </c>
      <c r="T153" s="231">
        <v>1.58265135588435</v>
      </c>
      <c r="U153" s="231">
        <v>2.2652245504960948</v>
      </c>
      <c r="V153" s="231">
        <v>2.499178610583999</v>
      </c>
      <c r="W153" s="231">
        <v>2.8990167256620412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9.9612000000206535E-3</v>
      </c>
      <c r="N158" s="281">
        <v>5.9604074999981549E-2</v>
      </c>
      <c r="O158" s="281">
        <v>6.574315000000297E-2</v>
      </c>
      <c r="P158" s="281">
        <v>6.8833949999998367E-2</v>
      </c>
      <c r="Q158" s="281">
        <v>6.4624799999990046E-2</v>
      </c>
      <c r="R158" s="281">
        <v>5.8409999999980762E-2</v>
      </c>
      <c r="S158" s="281">
        <v>6.0769999999990887E-2</v>
      </c>
      <c r="T158" s="281">
        <v>9.5190000000116015E-3</v>
      </c>
      <c r="U158" s="281">
        <v>1.3199999999983451E-2</v>
      </c>
      <c r="V158" s="281">
        <v>2.5000000000005681E-2</v>
      </c>
      <c r="W158" s="281">
        <v>3.1000000000005912E-2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1</v>
      </c>
      <c r="E171" s="234">
        <f t="shared" si="13"/>
        <v>0.99999999999999989</v>
      </c>
      <c r="F171" s="234">
        <f t="shared" si="13"/>
        <v>1</v>
      </c>
      <c r="G171" s="234">
        <f t="shared" si="13"/>
        <v>1</v>
      </c>
      <c r="H171" s="234">
        <f t="shared" si="13"/>
        <v>1.0000000000000002</v>
      </c>
      <c r="I171" s="234">
        <f t="shared" si="13"/>
        <v>1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1</v>
      </c>
      <c r="O171" s="234">
        <f t="shared" si="13"/>
        <v>1</v>
      </c>
      <c r="P171" s="234">
        <f t="shared" si="13"/>
        <v>1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0.99999999999999989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3.6607972753220966E-3</v>
      </c>
      <c r="C176" s="302">
        <f t="shared" si="18"/>
        <v>2.6904083450115541E-3</v>
      </c>
      <c r="D176" s="302">
        <f t="shared" si="18"/>
        <v>3.5269341996714966E-3</v>
      </c>
      <c r="E176" s="302">
        <f t="shared" si="18"/>
        <v>3.6810312292730029E-3</v>
      </c>
      <c r="F176" s="302">
        <f t="shared" si="18"/>
        <v>2.7632880961521752E-3</v>
      </c>
      <c r="G176" s="302">
        <f t="shared" si="18"/>
        <v>2.724140756411514E-3</v>
      </c>
      <c r="H176" s="302">
        <f t="shared" si="18"/>
        <v>2.6126321447057935E-3</v>
      </c>
      <c r="I176" s="302">
        <f t="shared" si="18"/>
        <v>2.785844143643051E-3</v>
      </c>
      <c r="J176" s="302">
        <f t="shared" si="18"/>
        <v>3.4173114161267179E-3</v>
      </c>
      <c r="K176" s="302">
        <f t="shared" si="18"/>
        <v>2.8167477025582894E-3</v>
      </c>
      <c r="L176" s="302">
        <f t="shared" si="18"/>
        <v>2.9078115355148856E-3</v>
      </c>
      <c r="M176" s="302">
        <f t="shared" si="18"/>
        <v>3.1059338678329821E-3</v>
      </c>
      <c r="N176" s="302">
        <f t="shared" si="18"/>
        <v>2.9508062706256008E-3</v>
      </c>
      <c r="O176" s="302">
        <f t="shared" si="18"/>
        <v>2.8581431932241581E-3</v>
      </c>
      <c r="P176" s="302">
        <f t="shared" si="18"/>
        <v>2.7842613060175148E-3</v>
      </c>
      <c r="Q176" s="302">
        <f t="shared" si="18"/>
        <v>2.902804541759417E-3</v>
      </c>
      <c r="R176" s="302">
        <f t="shared" si="18"/>
        <v>2.8061276509602369E-3</v>
      </c>
      <c r="S176" s="302">
        <f t="shared" si="18"/>
        <v>2.9933556316094154E-3</v>
      </c>
      <c r="T176" s="302">
        <f t="shared" si="18"/>
        <v>2.8588581142212667E-3</v>
      </c>
      <c r="U176" s="302">
        <f t="shared" si="18"/>
        <v>2.5452291933470549E-3</v>
      </c>
      <c r="V176" s="302">
        <f t="shared" si="18"/>
        <v>2.6255636120655294E-3</v>
      </c>
      <c r="W176" s="302">
        <f t="shared" si="18"/>
        <v>3.0446640142140404E-3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0.19621265025361515</v>
      </c>
      <c r="C178" s="303">
        <f t="shared" si="20"/>
        <v>0.14420141623185423</v>
      </c>
      <c r="D178" s="303">
        <f t="shared" si="20"/>
        <v>0.18903781185937665</v>
      </c>
      <c r="E178" s="303">
        <f t="shared" si="20"/>
        <v>0.19729715655954477</v>
      </c>
      <c r="F178" s="303">
        <f t="shared" si="20"/>
        <v>0.14810764977762383</v>
      </c>
      <c r="G178" s="303">
        <f t="shared" si="20"/>
        <v>0.14600941742461326</v>
      </c>
      <c r="H178" s="303">
        <f t="shared" si="20"/>
        <v>0.14003274114800746</v>
      </c>
      <c r="I178" s="303">
        <f t="shared" si="20"/>
        <v>0.14931661643831981</v>
      </c>
      <c r="J178" s="303">
        <f t="shared" si="20"/>
        <v>0.18316221283822981</v>
      </c>
      <c r="K178" s="303">
        <f t="shared" si="20"/>
        <v>0.15097299583903223</v>
      </c>
      <c r="L178" s="303">
        <f t="shared" si="20"/>
        <v>0.15585386595088355</v>
      </c>
      <c r="M178" s="303">
        <f t="shared" si="20"/>
        <v>0.16647289371311899</v>
      </c>
      <c r="N178" s="303">
        <f t="shared" si="20"/>
        <v>0.15815831230192692</v>
      </c>
      <c r="O178" s="303">
        <f t="shared" si="20"/>
        <v>0.15319172534553963</v>
      </c>
      <c r="P178" s="303">
        <f t="shared" si="20"/>
        <v>0.1492317789720331</v>
      </c>
      <c r="Q178" s="303">
        <f t="shared" si="20"/>
        <v>0.15558549940647343</v>
      </c>
      <c r="R178" s="303">
        <f t="shared" si="20"/>
        <v>0.15040377872233171</v>
      </c>
      <c r="S178" s="303">
        <f t="shared" si="20"/>
        <v>0.16385874171633799</v>
      </c>
      <c r="T178" s="303">
        <f t="shared" si="20"/>
        <v>0.15323004392289163</v>
      </c>
      <c r="U178" s="303">
        <f t="shared" si="20"/>
        <v>0.14413113500241514</v>
      </c>
      <c r="V178" s="303">
        <f t="shared" si="20"/>
        <v>0.1509567391068086</v>
      </c>
      <c r="W178" s="303">
        <f t="shared" si="20"/>
        <v>0.17762016835263125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0.19621265025361515</v>
      </c>
      <c r="C179" s="304">
        <f t="shared" si="21"/>
        <v>0.14420141623185423</v>
      </c>
      <c r="D179" s="304">
        <f t="shared" si="21"/>
        <v>0.18903781185937665</v>
      </c>
      <c r="E179" s="304">
        <f t="shared" si="21"/>
        <v>0.19729715655954477</v>
      </c>
      <c r="F179" s="304">
        <f t="shared" si="21"/>
        <v>0.14810764977762383</v>
      </c>
      <c r="G179" s="304">
        <f t="shared" si="21"/>
        <v>0.14600941742461326</v>
      </c>
      <c r="H179" s="304">
        <f t="shared" si="21"/>
        <v>0.14003274114800746</v>
      </c>
      <c r="I179" s="304">
        <f t="shared" si="21"/>
        <v>0.14931661643831981</v>
      </c>
      <c r="J179" s="304">
        <f t="shared" si="21"/>
        <v>0.18316221283822981</v>
      </c>
      <c r="K179" s="304">
        <f t="shared" si="21"/>
        <v>0.15097299583903223</v>
      </c>
      <c r="L179" s="304">
        <f t="shared" si="21"/>
        <v>0.15585386595088355</v>
      </c>
      <c r="M179" s="304">
        <f t="shared" si="21"/>
        <v>0.16647289371311899</v>
      </c>
      <c r="N179" s="304">
        <f t="shared" si="21"/>
        <v>0.15815831230192692</v>
      </c>
      <c r="O179" s="304">
        <f t="shared" si="21"/>
        <v>0.15319172534553963</v>
      </c>
      <c r="P179" s="304">
        <f t="shared" si="21"/>
        <v>0.1492317789720331</v>
      </c>
      <c r="Q179" s="304">
        <f t="shared" si="21"/>
        <v>0.15558549940647343</v>
      </c>
      <c r="R179" s="304">
        <f t="shared" si="21"/>
        <v>0.15040377872233171</v>
      </c>
      <c r="S179" s="304">
        <f t="shared" si="21"/>
        <v>0.16385874171633799</v>
      </c>
      <c r="T179" s="304">
        <f t="shared" si="21"/>
        <v>0.15323004392289163</v>
      </c>
      <c r="U179" s="304">
        <f t="shared" si="21"/>
        <v>0.14413113500241514</v>
      </c>
      <c r="V179" s="304">
        <f t="shared" si="21"/>
        <v>0.1509567391068086</v>
      </c>
      <c r="W179" s="304">
        <f t="shared" si="21"/>
        <v>0.17762016835263125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0.12464749251816365</v>
      </c>
      <c r="C181" s="303">
        <f t="shared" si="23"/>
        <v>8.1153752104536875E-2</v>
      </c>
      <c r="D181" s="303">
        <f t="shared" si="23"/>
        <v>0.14994643275574249</v>
      </c>
      <c r="E181" s="303">
        <f t="shared" si="23"/>
        <v>0.13103215136770105</v>
      </c>
      <c r="F181" s="303">
        <f t="shared" si="23"/>
        <v>7.5584234064827074E-2</v>
      </c>
      <c r="G181" s="303">
        <f t="shared" si="23"/>
        <v>8.5335786529916455E-2</v>
      </c>
      <c r="H181" s="303">
        <f t="shared" si="23"/>
        <v>7.1086142733733454E-2</v>
      </c>
      <c r="I181" s="303">
        <f t="shared" si="23"/>
        <v>6.1031192417047457E-2</v>
      </c>
      <c r="J181" s="303">
        <f t="shared" si="23"/>
        <v>6.8929451728914251E-2</v>
      </c>
      <c r="K181" s="303">
        <f t="shared" si="23"/>
        <v>6.753601628161976E-2</v>
      </c>
      <c r="L181" s="303">
        <f t="shared" si="23"/>
        <v>5.57229905204999E-2</v>
      </c>
      <c r="M181" s="303">
        <f t="shared" si="23"/>
        <v>6.5170000103127471E-2</v>
      </c>
      <c r="N181" s="303">
        <f t="shared" si="23"/>
        <v>6.1505455754245771E-2</v>
      </c>
      <c r="O181" s="303">
        <f t="shared" si="23"/>
        <v>5.716258908910387E-2</v>
      </c>
      <c r="P181" s="303">
        <f t="shared" si="23"/>
        <v>5.7870683826965155E-2</v>
      </c>
      <c r="Q181" s="303">
        <f t="shared" si="23"/>
        <v>6.0865140921232491E-2</v>
      </c>
      <c r="R181" s="303">
        <f t="shared" si="23"/>
        <v>5.8533776004277907E-2</v>
      </c>
      <c r="S181" s="303">
        <f t="shared" si="23"/>
        <v>5.3278987809032514E-2</v>
      </c>
      <c r="T181" s="303">
        <f t="shared" si="23"/>
        <v>5.4294686031095309E-2</v>
      </c>
      <c r="U181" s="303">
        <f t="shared" si="23"/>
        <v>4.9229231733027873E-2</v>
      </c>
      <c r="V181" s="303">
        <f t="shared" si="23"/>
        <v>4.5282752816931816E-2</v>
      </c>
      <c r="W181" s="303">
        <f t="shared" si="23"/>
        <v>4.6072878945882009E-2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7.9164513658618544E-3</v>
      </c>
      <c r="C182" s="304">
        <f t="shared" si="24"/>
        <v>7.6347009623454485E-3</v>
      </c>
      <c r="D182" s="304">
        <f t="shared" si="24"/>
        <v>8.7612560270782531E-3</v>
      </c>
      <c r="E182" s="304">
        <f t="shared" si="24"/>
        <v>9.5681477679185611E-3</v>
      </c>
      <c r="F182" s="304">
        <f t="shared" si="24"/>
        <v>7.7445148559683831E-3</v>
      </c>
      <c r="G182" s="304">
        <f t="shared" si="24"/>
        <v>7.6716765288933932E-3</v>
      </c>
      <c r="H182" s="304">
        <f t="shared" si="24"/>
        <v>7.6331061679052788E-3</v>
      </c>
      <c r="I182" s="304">
        <f t="shared" si="24"/>
        <v>7.6924338128165305E-3</v>
      </c>
      <c r="J182" s="304">
        <f t="shared" si="24"/>
        <v>9.0490310248281403E-3</v>
      </c>
      <c r="K182" s="304">
        <f t="shared" si="24"/>
        <v>8.0185565148734872E-3</v>
      </c>
      <c r="L182" s="304">
        <f t="shared" si="24"/>
        <v>8.0182726186305564E-3</v>
      </c>
      <c r="M182" s="304">
        <f t="shared" si="24"/>
        <v>8.3336751489807188E-3</v>
      </c>
      <c r="N182" s="304">
        <f t="shared" si="24"/>
        <v>8.140260896007688E-3</v>
      </c>
      <c r="O182" s="304">
        <f t="shared" si="24"/>
        <v>7.9443506705527463E-3</v>
      </c>
      <c r="P182" s="304">
        <f t="shared" si="24"/>
        <v>7.8532367992661823E-3</v>
      </c>
      <c r="Q182" s="304">
        <f t="shared" si="24"/>
        <v>7.9891677842082419E-3</v>
      </c>
      <c r="R182" s="304">
        <f t="shared" si="24"/>
        <v>7.8985121979106461E-3</v>
      </c>
      <c r="S182" s="304">
        <f t="shared" si="24"/>
        <v>8.3811034669639753E-3</v>
      </c>
      <c r="T182" s="304">
        <f t="shared" si="24"/>
        <v>7.9022159704171344E-3</v>
      </c>
      <c r="U182" s="304">
        <f t="shared" si="24"/>
        <v>7.7288088050619435E-3</v>
      </c>
      <c r="V182" s="304">
        <f t="shared" si="24"/>
        <v>8.0435648663863459E-3</v>
      </c>
      <c r="W182" s="304">
        <f t="shared" si="24"/>
        <v>8.8389870613536595E-3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0.11673104115230178</v>
      </c>
      <c r="C183" s="304">
        <f t="shared" si="25"/>
        <v>7.3519051142191427E-2</v>
      </c>
      <c r="D183" s="304">
        <f t="shared" si="25"/>
        <v>0.14118517672866424</v>
      </c>
      <c r="E183" s="304">
        <f t="shared" si="25"/>
        <v>0.12146400359978247</v>
      </c>
      <c r="F183" s="304">
        <f t="shared" si="25"/>
        <v>6.7839719208858687E-2</v>
      </c>
      <c r="G183" s="304">
        <f t="shared" si="25"/>
        <v>7.7664110001023051E-2</v>
      </c>
      <c r="H183" s="304">
        <f t="shared" si="25"/>
        <v>6.345303656582818E-2</v>
      </c>
      <c r="I183" s="304">
        <f t="shared" si="25"/>
        <v>5.3338758604230922E-2</v>
      </c>
      <c r="J183" s="304">
        <f t="shared" si="25"/>
        <v>5.9880420704086113E-2</v>
      </c>
      <c r="K183" s="304">
        <f t="shared" si="25"/>
        <v>5.9517459766746272E-2</v>
      </c>
      <c r="L183" s="304">
        <f t="shared" si="25"/>
        <v>4.7704717901869344E-2</v>
      </c>
      <c r="M183" s="304">
        <f t="shared" si="25"/>
        <v>5.6836324954146755E-2</v>
      </c>
      <c r="N183" s="304">
        <f t="shared" si="25"/>
        <v>5.3365194858238083E-2</v>
      </c>
      <c r="O183" s="304">
        <f t="shared" si="25"/>
        <v>4.9218238418551122E-2</v>
      </c>
      <c r="P183" s="304">
        <f t="shared" si="25"/>
        <v>5.0017447027698975E-2</v>
      </c>
      <c r="Q183" s="304">
        <f t="shared" si="25"/>
        <v>5.2875973137024246E-2</v>
      </c>
      <c r="R183" s="304">
        <f t="shared" si="25"/>
        <v>5.0635263806367257E-2</v>
      </c>
      <c r="S183" s="304">
        <f t="shared" si="25"/>
        <v>4.4897884342068539E-2</v>
      </c>
      <c r="T183" s="304">
        <f t="shared" si="25"/>
        <v>4.6392470060678176E-2</v>
      </c>
      <c r="U183" s="304">
        <f t="shared" si="25"/>
        <v>4.1500422927965928E-2</v>
      </c>
      <c r="V183" s="304">
        <f t="shared" si="25"/>
        <v>3.7239187950545469E-2</v>
      </c>
      <c r="W183" s="304">
        <f t="shared" si="25"/>
        <v>3.7233891884528351E-2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0.67547905995289925</v>
      </c>
      <c r="C185" s="312">
        <f t="shared" si="27"/>
        <v>0.77195442331859743</v>
      </c>
      <c r="D185" s="312">
        <f t="shared" si="27"/>
        <v>0.65748882118520935</v>
      </c>
      <c r="E185" s="312">
        <f t="shared" si="27"/>
        <v>0.6679896608434811</v>
      </c>
      <c r="F185" s="312">
        <f t="shared" si="27"/>
        <v>0.77354482806139691</v>
      </c>
      <c r="G185" s="312">
        <f t="shared" si="27"/>
        <v>0.76593065528905879</v>
      </c>
      <c r="H185" s="312">
        <f t="shared" si="27"/>
        <v>0.78626848397355342</v>
      </c>
      <c r="I185" s="312">
        <f t="shared" si="27"/>
        <v>0.78686634700098967</v>
      </c>
      <c r="J185" s="312">
        <f t="shared" si="27"/>
        <v>0.74449102401672917</v>
      </c>
      <c r="K185" s="312">
        <f t="shared" si="27"/>
        <v>0.77867424017678966</v>
      </c>
      <c r="L185" s="312">
        <f t="shared" si="27"/>
        <v>0.78551533199310164</v>
      </c>
      <c r="M185" s="312">
        <f t="shared" si="27"/>
        <v>0.76525117231592055</v>
      </c>
      <c r="N185" s="312">
        <f t="shared" si="27"/>
        <v>0.77738542567320168</v>
      </c>
      <c r="O185" s="312">
        <f t="shared" si="27"/>
        <v>0.78678754237213233</v>
      </c>
      <c r="P185" s="312">
        <f t="shared" si="27"/>
        <v>0.79011327589498426</v>
      </c>
      <c r="Q185" s="312">
        <f t="shared" si="27"/>
        <v>0.78064655513053471</v>
      </c>
      <c r="R185" s="312">
        <f t="shared" si="27"/>
        <v>0.7882563176224302</v>
      </c>
      <c r="S185" s="312">
        <f t="shared" si="27"/>
        <v>0.77986891484302012</v>
      </c>
      <c r="T185" s="312">
        <f t="shared" si="27"/>
        <v>0.78961641193179177</v>
      </c>
      <c r="U185" s="312">
        <f t="shared" si="27"/>
        <v>0.8040944040712098</v>
      </c>
      <c r="V185" s="312">
        <f t="shared" si="27"/>
        <v>0.80113494446419409</v>
      </c>
      <c r="W185" s="312">
        <f t="shared" si="27"/>
        <v>0.77326228868727276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0.99999999999999978</v>
      </c>
      <c r="C204" s="234">
        <f t="shared" si="44"/>
        <v>1</v>
      </c>
      <c r="D204" s="234">
        <f t="shared" si="44"/>
        <v>1</v>
      </c>
      <c r="E204" s="234">
        <f t="shared" si="44"/>
        <v>1</v>
      </c>
      <c r="F204" s="234">
        <f t="shared" si="44"/>
        <v>0.99999999999999989</v>
      </c>
      <c r="G204" s="234">
        <f t="shared" si="44"/>
        <v>1</v>
      </c>
      <c r="H204" s="234">
        <f t="shared" si="44"/>
        <v>1.0000000000000002</v>
      </c>
      <c r="I204" s="234">
        <f t="shared" si="44"/>
        <v>1</v>
      </c>
      <c r="J204" s="234">
        <f t="shared" si="44"/>
        <v>0.99999999999999978</v>
      </c>
      <c r="K204" s="234">
        <f t="shared" si="44"/>
        <v>0.99999999999999989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</v>
      </c>
      <c r="P204" s="234">
        <f t="shared" si="44"/>
        <v>0.99999999999999978</v>
      </c>
      <c r="Q204" s="234">
        <f t="shared" si="44"/>
        <v>0.99999999999999978</v>
      </c>
      <c r="R204" s="234">
        <f t="shared" si="44"/>
        <v>1</v>
      </c>
      <c r="S204" s="234">
        <f t="shared" si="44"/>
        <v>1</v>
      </c>
      <c r="T204" s="234">
        <f t="shared" si="44"/>
        <v>1</v>
      </c>
      <c r="U204" s="234">
        <f t="shared" si="44"/>
        <v>1.0000000000000002</v>
      </c>
      <c r="V204" s="234">
        <f t="shared" si="44"/>
        <v>0.99999999999999989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7.6712826724194022E-4</v>
      </c>
      <c r="C209" s="302">
        <f t="shared" si="49"/>
        <v>1.1125698523487136E-3</v>
      </c>
      <c r="D209" s="302">
        <f t="shared" si="49"/>
        <v>6.3734462280540336E-4</v>
      </c>
      <c r="E209" s="302">
        <f t="shared" si="49"/>
        <v>8.3202887026365103E-4</v>
      </c>
      <c r="F209" s="302">
        <f t="shared" si="49"/>
        <v>1.1957853767145896E-3</v>
      </c>
      <c r="G209" s="302">
        <f t="shared" si="49"/>
        <v>1.065561179586747E-3</v>
      </c>
      <c r="H209" s="302">
        <f t="shared" si="49"/>
        <v>1.2978737058074741E-3</v>
      </c>
      <c r="I209" s="302">
        <f t="shared" si="49"/>
        <v>1.5035623832396954E-3</v>
      </c>
      <c r="J209" s="302">
        <f t="shared" si="49"/>
        <v>1.5853079676679111E-3</v>
      </c>
      <c r="K209" s="302">
        <f t="shared" si="49"/>
        <v>1.5222248064243494E-3</v>
      </c>
      <c r="L209" s="302">
        <f t="shared" si="49"/>
        <v>1.8296100854254922E-3</v>
      </c>
      <c r="M209" s="302">
        <f t="shared" si="49"/>
        <v>1.627270662418249E-3</v>
      </c>
      <c r="N209" s="302">
        <f t="shared" si="49"/>
        <v>1.6731056598433378E-3</v>
      </c>
      <c r="O209" s="302">
        <f t="shared" si="49"/>
        <v>1.8051908293374769E-3</v>
      </c>
      <c r="P209" s="302">
        <f t="shared" si="49"/>
        <v>1.7465238208669771E-3</v>
      </c>
      <c r="Q209" s="302">
        <f t="shared" si="49"/>
        <v>1.6656447060782841E-3</v>
      </c>
      <c r="R209" s="302">
        <f t="shared" si="49"/>
        <v>1.7107072087228399E-3</v>
      </c>
      <c r="S209" s="302">
        <f t="shared" si="49"/>
        <v>1.8882575824650065E-3</v>
      </c>
      <c r="T209" s="302">
        <f t="shared" si="49"/>
        <v>1.8499863815649644E-3</v>
      </c>
      <c r="U209" s="302">
        <f t="shared" si="49"/>
        <v>1.7322113609126136E-3</v>
      </c>
      <c r="V209" s="302">
        <f t="shared" si="49"/>
        <v>1.7666006697721799E-3</v>
      </c>
      <c r="W209" s="302">
        <f t="shared" si="49"/>
        <v>1.8680539275792111E-3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0.77269620273325978</v>
      </c>
      <c r="C210" s="303">
        <f t="shared" si="50"/>
        <v>0.6989787709685249</v>
      </c>
      <c r="D210" s="303">
        <f t="shared" si="50"/>
        <v>0.78185498326213365</v>
      </c>
      <c r="E210" s="303">
        <f t="shared" si="50"/>
        <v>0.74825061037746865</v>
      </c>
      <c r="F210" s="303">
        <f t="shared" si="50"/>
        <v>0.69520023213609261</v>
      </c>
      <c r="G210" s="303">
        <f t="shared" si="50"/>
        <v>0.704581147747676</v>
      </c>
      <c r="H210" s="303">
        <f t="shared" si="50"/>
        <v>0.67110762074424535</v>
      </c>
      <c r="I210" s="303">
        <f t="shared" si="50"/>
        <v>0.66261170374522016</v>
      </c>
      <c r="J210" s="303">
        <f t="shared" si="50"/>
        <v>0.65879753163105959</v>
      </c>
      <c r="K210" s="303">
        <f t="shared" si="50"/>
        <v>0.64138166569129496</v>
      </c>
      <c r="L210" s="303">
        <f t="shared" si="50"/>
        <v>0.61775181280769087</v>
      </c>
      <c r="M210" s="303">
        <f t="shared" si="50"/>
        <v>0.64171992646886955</v>
      </c>
      <c r="N210" s="303">
        <f t="shared" si="50"/>
        <v>0.63067912915337365</v>
      </c>
      <c r="O210" s="303">
        <f t="shared" si="50"/>
        <v>0.60437483027102223</v>
      </c>
      <c r="P210" s="303">
        <f t="shared" si="50"/>
        <v>0.61380605757543905</v>
      </c>
      <c r="Q210" s="303">
        <f t="shared" si="50"/>
        <v>0.63027380802515665</v>
      </c>
      <c r="R210" s="303">
        <f t="shared" si="50"/>
        <v>0.62342370205228248</v>
      </c>
      <c r="S210" s="303">
        <f t="shared" si="50"/>
        <v>0.6138182671434923</v>
      </c>
      <c r="T210" s="303">
        <f t="shared" si="50"/>
        <v>0.61476857282105035</v>
      </c>
      <c r="U210" s="303">
        <f t="shared" si="50"/>
        <v>0.62727570687553869</v>
      </c>
      <c r="V210" s="303">
        <f t="shared" si="50"/>
        <v>0.63746278023789349</v>
      </c>
      <c r="W210" s="303">
        <f t="shared" si="50"/>
        <v>0.63385407261578497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0.77269620273325978</v>
      </c>
      <c r="C211" s="304">
        <f t="shared" si="51"/>
        <v>0.6989787709685249</v>
      </c>
      <c r="D211" s="304">
        <f t="shared" si="51"/>
        <v>0.78185498326213365</v>
      </c>
      <c r="E211" s="304">
        <f t="shared" si="51"/>
        <v>0.74825061037746865</v>
      </c>
      <c r="F211" s="304">
        <f t="shared" si="51"/>
        <v>0.69520023213609261</v>
      </c>
      <c r="G211" s="304">
        <f t="shared" si="51"/>
        <v>0.704581147747676</v>
      </c>
      <c r="H211" s="304">
        <f t="shared" si="51"/>
        <v>0.67110762074424535</v>
      </c>
      <c r="I211" s="304">
        <f t="shared" si="51"/>
        <v>0.66261170374522016</v>
      </c>
      <c r="J211" s="304">
        <f t="shared" si="51"/>
        <v>0.65879753163105959</v>
      </c>
      <c r="K211" s="304">
        <f t="shared" si="51"/>
        <v>0.64138166569129496</v>
      </c>
      <c r="L211" s="304">
        <f t="shared" si="51"/>
        <v>0.61775181280769087</v>
      </c>
      <c r="M211" s="304">
        <f t="shared" si="51"/>
        <v>0.64171992646886955</v>
      </c>
      <c r="N211" s="304">
        <f t="shared" si="51"/>
        <v>0.63067912915337365</v>
      </c>
      <c r="O211" s="304">
        <f t="shared" si="51"/>
        <v>0.60437483027102223</v>
      </c>
      <c r="P211" s="304">
        <f t="shared" si="51"/>
        <v>0.61380605757543905</v>
      </c>
      <c r="Q211" s="304">
        <f t="shared" si="51"/>
        <v>0.63027380802515665</v>
      </c>
      <c r="R211" s="304">
        <f t="shared" si="51"/>
        <v>0.62342370205228248</v>
      </c>
      <c r="S211" s="304">
        <f t="shared" si="51"/>
        <v>0.6138182671434923</v>
      </c>
      <c r="T211" s="304">
        <f t="shared" si="51"/>
        <v>0.61476857282105035</v>
      </c>
      <c r="U211" s="304">
        <f t="shared" si="51"/>
        <v>0.62727570687553869</v>
      </c>
      <c r="V211" s="304">
        <f t="shared" si="51"/>
        <v>0.63746278023789349</v>
      </c>
      <c r="W211" s="304">
        <f t="shared" si="51"/>
        <v>0.63385407261578497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8.3999949892552453E-2</v>
      </c>
      <c r="C213" s="303">
        <f t="shared" si="53"/>
        <v>0.12182553536354299</v>
      </c>
      <c r="D213" s="303">
        <f t="shared" si="53"/>
        <v>6.9788741552208891E-2</v>
      </c>
      <c r="E213" s="303">
        <f t="shared" si="53"/>
        <v>9.1106515553886339E-2</v>
      </c>
      <c r="F213" s="303">
        <f t="shared" si="53"/>
        <v>0.13093757069780021</v>
      </c>
      <c r="G213" s="303">
        <f t="shared" si="53"/>
        <v>0.11667812217967287</v>
      </c>
      <c r="H213" s="303">
        <f t="shared" si="53"/>
        <v>0.14211616350242717</v>
      </c>
      <c r="I213" s="303">
        <f t="shared" si="53"/>
        <v>0.1646389140456852</v>
      </c>
      <c r="J213" s="303">
        <f t="shared" si="53"/>
        <v>0.1735899920975931</v>
      </c>
      <c r="K213" s="303">
        <f t="shared" si="53"/>
        <v>0.16668243490044474</v>
      </c>
      <c r="L213" s="303">
        <f t="shared" si="53"/>
        <v>0.20034088438847672</v>
      </c>
      <c r="M213" s="303">
        <f t="shared" si="53"/>
        <v>0.17818487460538793</v>
      </c>
      <c r="N213" s="303">
        <f t="shared" si="53"/>
        <v>0.18320377125076265</v>
      </c>
      <c r="O213" s="303">
        <f t="shared" si="53"/>
        <v>0.19766699479869337</v>
      </c>
      <c r="P213" s="303">
        <f t="shared" si="53"/>
        <v>0.19124300290280666</v>
      </c>
      <c r="Q213" s="303">
        <f t="shared" si="53"/>
        <v>0.18238680260395682</v>
      </c>
      <c r="R213" s="303">
        <f t="shared" si="53"/>
        <v>0.18732111167039861</v>
      </c>
      <c r="S213" s="303">
        <f t="shared" si="53"/>
        <v>0.21117001581613185</v>
      </c>
      <c r="T213" s="303">
        <f t="shared" si="53"/>
        <v>0.20257207300164715</v>
      </c>
      <c r="U213" s="303">
        <f t="shared" si="53"/>
        <v>0.20039713582919405</v>
      </c>
      <c r="V213" s="303">
        <f t="shared" si="53"/>
        <v>0.20750476235824644</v>
      </c>
      <c r="W213" s="303">
        <f t="shared" si="53"/>
        <v>0.22263940326054243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8.3999949892552453E-2</v>
      </c>
      <c r="C214" s="304">
        <f t="shared" si="54"/>
        <v>0.12182553536354299</v>
      </c>
      <c r="D214" s="304">
        <f t="shared" si="54"/>
        <v>6.9788741552208891E-2</v>
      </c>
      <c r="E214" s="304">
        <f t="shared" si="54"/>
        <v>9.1106515553886339E-2</v>
      </c>
      <c r="F214" s="304">
        <f t="shared" si="54"/>
        <v>0.13093757069780021</v>
      </c>
      <c r="G214" s="304">
        <f t="shared" si="54"/>
        <v>0.11667812217967287</v>
      </c>
      <c r="H214" s="304">
        <f t="shared" si="54"/>
        <v>0.14211616350242717</v>
      </c>
      <c r="I214" s="304">
        <f t="shared" si="54"/>
        <v>0.1646389140456852</v>
      </c>
      <c r="J214" s="304">
        <f t="shared" si="54"/>
        <v>0.1735899920975931</v>
      </c>
      <c r="K214" s="304">
        <f t="shared" si="54"/>
        <v>0.16668243490044474</v>
      </c>
      <c r="L214" s="304">
        <f t="shared" si="54"/>
        <v>0.20034088438847672</v>
      </c>
      <c r="M214" s="304">
        <f t="shared" si="54"/>
        <v>0.17818487460538793</v>
      </c>
      <c r="N214" s="304">
        <f t="shared" si="54"/>
        <v>0.18320377125076265</v>
      </c>
      <c r="O214" s="304">
        <f t="shared" si="54"/>
        <v>0.19766699479869337</v>
      </c>
      <c r="P214" s="304">
        <f t="shared" si="54"/>
        <v>0.19124300290280666</v>
      </c>
      <c r="Q214" s="304">
        <f t="shared" si="54"/>
        <v>0.18238680260395682</v>
      </c>
      <c r="R214" s="304">
        <f t="shared" si="54"/>
        <v>0.18732111167039861</v>
      </c>
      <c r="S214" s="304">
        <f t="shared" si="54"/>
        <v>0.21117001581613185</v>
      </c>
      <c r="T214" s="304">
        <f t="shared" si="54"/>
        <v>0.20257207300164715</v>
      </c>
      <c r="U214" s="304">
        <f t="shared" si="54"/>
        <v>0.20039713582919405</v>
      </c>
      <c r="V214" s="304">
        <f t="shared" si="54"/>
        <v>0.20750476235824644</v>
      </c>
      <c r="W214" s="304">
        <f t="shared" si="54"/>
        <v>0.22263940326054243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0.14253671910694576</v>
      </c>
      <c r="C216" s="303">
        <f t="shared" si="56"/>
        <v>0.17808312381558344</v>
      </c>
      <c r="D216" s="303">
        <f t="shared" si="56"/>
        <v>0.14771893056285201</v>
      </c>
      <c r="E216" s="303">
        <f t="shared" si="56"/>
        <v>0.15981084519838132</v>
      </c>
      <c r="F216" s="303">
        <f t="shared" si="56"/>
        <v>0.17266641178939246</v>
      </c>
      <c r="G216" s="303">
        <f t="shared" si="56"/>
        <v>0.17767516889306431</v>
      </c>
      <c r="H216" s="303">
        <f t="shared" si="56"/>
        <v>0.18547834204752012</v>
      </c>
      <c r="I216" s="303">
        <f t="shared" si="56"/>
        <v>0.17124581982585496</v>
      </c>
      <c r="J216" s="303">
        <f t="shared" si="56"/>
        <v>0.16602716830367928</v>
      </c>
      <c r="K216" s="303">
        <f t="shared" si="56"/>
        <v>0.19041367460183584</v>
      </c>
      <c r="L216" s="303">
        <f t="shared" si="56"/>
        <v>0.18007769271840696</v>
      </c>
      <c r="M216" s="303">
        <f t="shared" si="56"/>
        <v>0.17755492894519112</v>
      </c>
      <c r="N216" s="303">
        <f t="shared" si="56"/>
        <v>0.18053213694423909</v>
      </c>
      <c r="O216" s="303">
        <f t="shared" si="56"/>
        <v>0.18597483629934641</v>
      </c>
      <c r="P216" s="303">
        <f t="shared" si="56"/>
        <v>0.18726521902629967</v>
      </c>
      <c r="Q216" s="303">
        <f t="shared" si="56"/>
        <v>0.18095421952644852</v>
      </c>
      <c r="R216" s="303">
        <f t="shared" si="56"/>
        <v>0.18419913771897531</v>
      </c>
      <c r="S216" s="303">
        <f t="shared" si="56"/>
        <v>0.17109347045517359</v>
      </c>
      <c r="T216" s="303">
        <f t="shared" si="56"/>
        <v>0.18022358755745457</v>
      </c>
      <c r="U216" s="303">
        <f t="shared" si="56"/>
        <v>0.17007858749715996</v>
      </c>
      <c r="V216" s="303">
        <f t="shared" si="56"/>
        <v>0.15246350371946987</v>
      </c>
      <c r="W216" s="303">
        <f t="shared" si="56"/>
        <v>0.14078641788381732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4.4673819395573671E-3</v>
      </c>
      <c r="C217" s="304">
        <f t="shared" si="57"/>
        <v>6.4790657274934015E-3</v>
      </c>
      <c r="D217" s="304">
        <f t="shared" si="57"/>
        <v>3.7115851139622787E-3</v>
      </c>
      <c r="E217" s="304">
        <f t="shared" si="57"/>
        <v>4.8453314874836659E-3</v>
      </c>
      <c r="F217" s="304">
        <f t="shared" si="57"/>
        <v>6.9636724699609735E-3</v>
      </c>
      <c r="G217" s="304">
        <f t="shared" si="57"/>
        <v>6.2053100797522407E-3</v>
      </c>
      <c r="H217" s="304">
        <f t="shared" si="57"/>
        <v>7.558185248467816E-3</v>
      </c>
      <c r="I217" s="304">
        <f t="shared" si="57"/>
        <v>8.7560160702101E-3</v>
      </c>
      <c r="J217" s="304">
        <f t="shared" si="57"/>
        <v>9.2320625973784081E-3</v>
      </c>
      <c r="K217" s="304">
        <f t="shared" si="57"/>
        <v>8.8646969464646619E-3</v>
      </c>
      <c r="L217" s="304">
        <f t="shared" si="57"/>
        <v>1.0654759316128876E-2</v>
      </c>
      <c r="M217" s="304">
        <f t="shared" si="57"/>
        <v>9.4764329232651223E-3</v>
      </c>
      <c r="N217" s="304">
        <f t="shared" si="57"/>
        <v>9.7433536566552282E-3</v>
      </c>
      <c r="O217" s="304">
        <f t="shared" si="57"/>
        <v>1.0512553444850994E-2</v>
      </c>
      <c r="P217" s="304">
        <f t="shared" si="57"/>
        <v>1.0170905319914533E-2</v>
      </c>
      <c r="Q217" s="304">
        <f t="shared" si="57"/>
        <v>9.6999046905237776E-3</v>
      </c>
      <c r="R217" s="304">
        <f t="shared" si="57"/>
        <v>9.9623267900108888E-3</v>
      </c>
      <c r="S217" s="304">
        <f t="shared" si="57"/>
        <v>1.1230686637786582E-2</v>
      </c>
      <c r="T217" s="304">
        <f t="shared" si="57"/>
        <v>1.0773420954939064E-2</v>
      </c>
      <c r="U217" s="304">
        <f t="shared" si="57"/>
        <v>1.0657750944941227E-2</v>
      </c>
      <c r="V217" s="304">
        <f t="shared" si="57"/>
        <v>1.1035756913154575E-2</v>
      </c>
      <c r="W217" s="304">
        <f t="shared" si="57"/>
        <v>1.1840664791255562E-2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0.1380693371673884</v>
      </c>
      <c r="C218" s="304">
        <f t="shared" si="58"/>
        <v>0.17160405808809004</v>
      </c>
      <c r="D218" s="304">
        <f t="shared" si="58"/>
        <v>0.14400734544888974</v>
      </c>
      <c r="E218" s="304">
        <f t="shared" si="58"/>
        <v>0.15496551371089765</v>
      </c>
      <c r="F218" s="304">
        <f t="shared" si="58"/>
        <v>0.1657027393194315</v>
      </c>
      <c r="G218" s="304">
        <f t="shared" si="58"/>
        <v>0.17146985881331206</v>
      </c>
      <c r="H218" s="304">
        <f t="shared" si="58"/>
        <v>0.17792015679905232</v>
      </c>
      <c r="I218" s="304">
        <f t="shared" si="58"/>
        <v>0.16248980375564487</v>
      </c>
      <c r="J218" s="304">
        <f t="shared" si="58"/>
        <v>0.15679510570630087</v>
      </c>
      <c r="K218" s="304">
        <f t="shared" si="58"/>
        <v>0.18154897765537115</v>
      </c>
      <c r="L218" s="304">
        <f t="shared" si="58"/>
        <v>0.16942293340227807</v>
      </c>
      <c r="M218" s="304">
        <f t="shared" si="58"/>
        <v>0.16807849602192601</v>
      </c>
      <c r="N218" s="304">
        <f t="shared" si="58"/>
        <v>0.17078878328758385</v>
      </c>
      <c r="O218" s="304">
        <f t="shared" si="58"/>
        <v>0.17546228285449542</v>
      </c>
      <c r="P218" s="304">
        <f t="shared" si="58"/>
        <v>0.17709431370638512</v>
      </c>
      <c r="Q218" s="304">
        <f t="shared" si="58"/>
        <v>0.17125431483592474</v>
      </c>
      <c r="R218" s="304">
        <f t="shared" si="58"/>
        <v>0.17423681092896443</v>
      </c>
      <c r="S218" s="304">
        <f t="shared" si="58"/>
        <v>0.159862783817387</v>
      </c>
      <c r="T218" s="304">
        <f t="shared" si="58"/>
        <v>0.1694501666025155</v>
      </c>
      <c r="U218" s="304">
        <f t="shared" si="58"/>
        <v>0.15942083655221875</v>
      </c>
      <c r="V218" s="304">
        <f t="shared" si="58"/>
        <v>0.14142774680631531</v>
      </c>
      <c r="W218" s="304">
        <f t="shared" si="58"/>
        <v>0.12894575309256176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9.1299931813306899E-4</v>
      </c>
      <c r="N220" s="312">
        <f t="shared" si="60"/>
        <v>3.9118569917812413E-3</v>
      </c>
      <c r="O220" s="312">
        <f t="shared" si="60"/>
        <v>1.017814780160043E-2</v>
      </c>
      <c r="P220" s="312">
        <f t="shared" si="60"/>
        <v>5.9391966745876044E-3</v>
      </c>
      <c r="Q220" s="312">
        <f t="shared" si="60"/>
        <v>4.7195251383596116E-3</v>
      </c>
      <c r="R220" s="312">
        <f t="shared" si="60"/>
        <v>3.3453413496207546E-3</v>
      </c>
      <c r="S220" s="312">
        <f t="shared" si="60"/>
        <v>2.0299890027373575E-3</v>
      </c>
      <c r="T220" s="312">
        <f t="shared" si="60"/>
        <v>5.857802382829339E-4</v>
      </c>
      <c r="U220" s="312">
        <f t="shared" si="60"/>
        <v>5.1635843719485949E-4</v>
      </c>
      <c r="V220" s="312">
        <f t="shared" si="60"/>
        <v>8.0235301461788569E-4</v>
      </c>
      <c r="W220" s="312">
        <f t="shared" si="60"/>
        <v>8.5205231227614175E-4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0.60832789986762414</v>
      </c>
      <c r="C233" s="274">
        <f>IF(C$34=0,0,(C$34-C$70)/NFM_fec!C$34)</f>
        <v>0.32429134827801731</v>
      </c>
      <c r="D233" s="274">
        <f>IF(D$34=0,0,(D$34-D$70)/NFM_fec!D$34)</f>
        <v>0.52114380276687644</v>
      </c>
      <c r="E233" s="274">
        <f>IF(E$34=0,0,(E$34-E$70)/NFM_fec!E$34)</f>
        <v>0.43425725439588353</v>
      </c>
      <c r="F233" s="274">
        <f>IF(F$34=0,0,(F$34-F$70)/NFM_fec!F$34)</f>
        <v>0.32479737504877737</v>
      </c>
      <c r="G233" s="274">
        <f>IF(G$34=0,0,(G$34-G$70)/NFM_fec!G$34)</f>
        <v>0.33585540114886703</v>
      </c>
      <c r="H233" s="274">
        <f>IF(H$34=0,0,(H$34-H$70)/NFM_fec!H$34)</f>
        <v>0.28676777008573845</v>
      </c>
      <c r="I233" s="274">
        <f>IF(I$34=0,0,(I$34-I$70)/NFM_fec!I$34)</f>
        <v>0.31509532415920605</v>
      </c>
      <c r="J233" s="274">
        <f>IF(J$34=0,0,(J$34-J$70)/NFM_fec!J$34)</f>
        <v>0.34098929556002078</v>
      </c>
      <c r="K233" s="274">
        <f>IF(K$34=0,0,(K$34-K$70)/NFM_fec!K$34)</f>
        <v>0.29511400426021323</v>
      </c>
      <c r="L233" s="274">
        <f>IF(L$34=0,0,(L$34-L$70)/NFM_fec!L$34)</f>
        <v>0.30243579154225725</v>
      </c>
      <c r="M233" s="274">
        <f>IF(M$34=0,0,(M$34-M$70)/NFM_fec!M$34)</f>
        <v>0.33169311281636832</v>
      </c>
      <c r="N233" s="274">
        <f>IF(N$34=0,0,(N$34-N$70)/NFM_fec!N$34)</f>
        <v>0.30896274113825484</v>
      </c>
      <c r="O233" s="274">
        <f>IF(O$34=0,0,(O$34-O$70)/NFM_fec!O$34)</f>
        <v>0.29805748118609032</v>
      </c>
      <c r="P233" s="274">
        <f>IF(P$34=0,0,(P$34-P$70)/NFM_fec!P$34)</f>
        <v>0.29012458125632395</v>
      </c>
      <c r="Q233" s="274">
        <f>IF(Q$34=0,0,(Q$34-Q$70)/NFM_fec!Q$34)</f>
        <v>0.31111976870803465</v>
      </c>
      <c r="R233" s="274">
        <f>IF(R$34=0,0,(R$34-R$70)/NFM_fec!R$34)</f>
        <v>0.29288432600613296</v>
      </c>
      <c r="S233" s="274">
        <f>IF(S$34=0,0,(S$34-S$70)/NFM_fec!S$34)</f>
        <v>0.30778624392505238</v>
      </c>
      <c r="T233" s="274">
        <f>IF(T$34=0,0,(T$34-T$70)/NFM_fec!T$34)</f>
        <v>0.29986366720438834</v>
      </c>
      <c r="U233" s="274">
        <f>IF(U$34=0,0,(U$34-U$70)/NFM_fec!U$34)</f>
        <v>0.26833787603492332</v>
      </c>
      <c r="V233" s="274">
        <f>IF(V$34=0,0,(V$34-V$70)/NFM_fec!V$34)</f>
        <v>0.26688507722923938</v>
      </c>
      <c r="W233" s="274">
        <f>IF(W$34=0,0,(W$34-W$70)/NFM_fec!W$34)</f>
        <v>0.30902402205155599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1.9357201771808346</v>
      </c>
      <c r="C238" s="277">
        <f>IF(C$39=0,0,C$39/NFM_fec!C$39)</f>
        <v>1.416194032198612</v>
      </c>
      <c r="D238" s="277">
        <f>IF(D$39=0,0,D$39/NFM_fec!D$39)</f>
        <v>1.7388664098340927</v>
      </c>
      <c r="E238" s="277">
        <f>IF(E$39=0,0,E$39/NFM_fec!E$39)</f>
        <v>1.6324517993944931</v>
      </c>
      <c r="F238" s="277">
        <f>IF(F$39=0,0,F$39/NFM_fec!F$39)</f>
        <v>1.4489103117484681</v>
      </c>
      <c r="G238" s="277">
        <f>IF(G$39=0,0,G$39/NFM_fec!G$39)</f>
        <v>1.4358699268301582</v>
      </c>
      <c r="H238" s="277">
        <f>IF(H$39=0,0,H$39/NFM_fec!H$39)</f>
        <v>1.3359189032748158</v>
      </c>
      <c r="I238" s="277">
        <f>IF(I$39=0,0,I$39/NFM_fec!I$39)</f>
        <v>1.4834425004828307</v>
      </c>
      <c r="J238" s="277">
        <f>IF(J$39=0,0,J$39/NFM_fec!J$39)</f>
        <v>1.5752652065919563</v>
      </c>
      <c r="K238" s="277">
        <f>IF(K$39=0,0,K$39/NFM_fec!K$39)</f>
        <v>1.39466874625842</v>
      </c>
      <c r="L238" s="277">
        <f>IF(L$39=0,0,L$39/NFM_fec!L$39)</f>
        <v>1.4748055741999881</v>
      </c>
      <c r="M238" s="277">
        <f>IF(M$39=0,0,M$39/NFM_fec!M$39)</f>
        <v>1.5359837057670025</v>
      </c>
      <c r="N238" s="277">
        <f>IF(N$39=0,0,N$39/NFM_fec!N$39)</f>
        <v>1.4736958459980587</v>
      </c>
      <c r="O238" s="277">
        <f>IF(O$39=0,0,O$39/NFM_fec!O$39)</f>
        <v>1.4486480165414566</v>
      </c>
      <c r="P238" s="277">
        <f>IF(P$39=0,0,P$39/NFM_fec!P$39)</f>
        <v>1.4160065740962444</v>
      </c>
      <c r="Q238" s="277">
        <f>IF(Q$39=0,0,Q$39/NFM_fec!Q$39)</f>
        <v>1.4780928267039528</v>
      </c>
      <c r="R238" s="277">
        <f>IF(R$39=0,0,R$39/NFM_fec!R$39)</f>
        <v>1.4251086676098317</v>
      </c>
      <c r="S238" s="277">
        <f>IF(S$39=0,0,S$39/NFM_fec!S$39)</f>
        <v>1.5075666805958365</v>
      </c>
      <c r="T238" s="277">
        <f>IF(T$39=0,0,T$39/NFM_fec!T$39)</f>
        <v>1.4691897994940752</v>
      </c>
      <c r="U238" s="277">
        <f>IF(U$39=0,0,U$39/NFM_fec!U$39)</f>
        <v>1.2374689459164692</v>
      </c>
      <c r="V238" s="277">
        <f>IF(V$39=0,0,V$39/NFM_fec!V$39)</f>
        <v>1.2241655377437413</v>
      </c>
      <c r="W238" s="277">
        <f>IF(W$39=0,0,W$39/NFM_fec!W$39)</f>
        <v>1.3270838078783986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1.9357201771808348</v>
      </c>
      <c r="C240" s="278">
        <f>IF(C$46=0,0,C$46/NFM_fec!C$46)</f>
        <v>1.416194032198612</v>
      </c>
      <c r="D240" s="278">
        <f>IF(D$46=0,0,D$46/NFM_fec!D$46)</f>
        <v>1.7388664098340927</v>
      </c>
      <c r="E240" s="278">
        <f>IF(E$46=0,0,E$46/NFM_fec!E$46)</f>
        <v>1.6324517993944934</v>
      </c>
      <c r="F240" s="278">
        <f>IF(F$46=0,0,F$46/NFM_fec!F$46)</f>
        <v>1.4489103117484681</v>
      </c>
      <c r="G240" s="278">
        <f>IF(G$46=0,0,G$46/NFM_fec!G$46)</f>
        <v>1.4358699268301576</v>
      </c>
      <c r="H240" s="278">
        <f>IF(H$46=0,0,H$46/NFM_fec!H$46)</f>
        <v>1.3359189032748156</v>
      </c>
      <c r="I240" s="278">
        <f>IF(I$46=0,0,I$46/NFM_fec!I$46)</f>
        <v>1.4834425004828309</v>
      </c>
      <c r="J240" s="278">
        <f>IF(J$46=0,0,J$46/NFM_fec!J$46)</f>
        <v>1.5752652065919559</v>
      </c>
      <c r="K240" s="278">
        <f>IF(K$46=0,0,K$46/NFM_fec!K$46)</f>
        <v>1.39466874625842</v>
      </c>
      <c r="L240" s="278">
        <f>IF(L$46=0,0,L$46/NFM_fec!L$46)</f>
        <v>1.4748055741999884</v>
      </c>
      <c r="M240" s="278">
        <f>IF(M$46=0,0,M$46/NFM_fec!M$46)</f>
        <v>1.5359837057670025</v>
      </c>
      <c r="N240" s="278">
        <f>IF(N$46=0,0,N$46/NFM_fec!N$46)</f>
        <v>1.4736958459980583</v>
      </c>
      <c r="O240" s="278">
        <f>IF(O$46=0,0,O$46/NFM_fec!O$46)</f>
        <v>1.4486480165414561</v>
      </c>
      <c r="P240" s="278">
        <f>IF(P$46=0,0,P$46/NFM_fec!P$46)</f>
        <v>1.4160065740962446</v>
      </c>
      <c r="Q240" s="278">
        <f>IF(Q$46=0,0,Q$46/NFM_fec!Q$46)</f>
        <v>1.4780928267039521</v>
      </c>
      <c r="R240" s="278">
        <f>IF(R$46=0,0,R$46/NFM_fec!R$46)</f>
        <v>1.4251086676098315</v>
      </c>
      <c r="S240" s="278">
        <f>IF(S$46=0,0,S$46/NFM_fec!S$46)</f>
        <v>1.5285725371940031</v>
      </c>
      <c r="T240" s="278">
        <f>IF(T$46=0,0,T$46/NFM_fec!T$46)</f>
        <v>1.4691897994940755</v>
      </c>
      <c r="U240" s="278">
        <f>IF(U$46=0,0,U$46/NFM_fec!U$46)</f>
        <v>1.3809079168150895</v>
      </c>
      <c r="V240" s="278">
        <f>IF(V$46=0,0,V$46/NFM_fec!V$46)</f>
        <v>1.4080932056956119</v>
      </c>
      <c r="W240" s="278">
        <f>IF(W$46=0,0,W$46/NFM_fec!W$46)</f>
        <v>1.5714045255433133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3.6866263610871517</v>
      </c>
      <c r="C241" s="279">
        <f>IF(C$53=0,0,C$53/NFM_fec!C$53)</f>
        <v>3.1199654774537664</v>
      </c>
      <c r="D241" s="279">
        <f>IF(D$53=0,0,D$53/NFM_fec!D$53)</f>
        <v>3.6452960645742403</v>
      </c>
      <c r="E241" s="279">
        <f>IF(E$53=0,0,E$53/NFM_fec!E$53)</f>
        <v>3.4614624092428081</v>
      </c>
      <c r="F241" s="279">
        <f>IF(F$53=0,0,F$53/NFM_fec!F$53)</f>
        <v>3.0445031001265921</v>
      </c>
      <c r="G241" s="279">
        <f>IF(G$53=0,0,G$53/NFM_fec!G$53)</f>
        <v>3.2069597007705255</v>
      </c>
      <c r="H241" s="279">
        <f>IF(H$53=0,0,H$53/NFM_fec!H$53)</f>
        <v>2.9292564661998726</v>
      </c>
      <c r="I241" s="279">
        <f>IF(I$53=0,0,I$53/NFM_fec!I$53)</f>
        <v>2.8446334814076493</v>
      </c>
      <c r="J241" s="279">
        <f>IF(J$53=0,0,J$53/NFM_fec!J$53)</f>
        <v>2.8311999481433405</v>
      </c>
      <c r="K241" s="279">
        <f>IF(K$53=0,0,K$53/NFM_fec!K$53)</f>
        <v>2.8269522402172442</v>
      </c>
      <c r="L241" s="279">
        <f>IF(L$53=0,0,L$53/NFM_fec!L$53)</f>
        <v>2.6011091486085061</v>
      </c>
      <c r="M241" s="279">
        <f>IF(M$53=0,0,M$53/NFM_fec!M$53)</f>
        <v>2.8079739633684575</v>
      </c>
      <c r="N241" s="279">
        <f>IF(N$53=0,0,N$53/NFM_fec!N$53)</f>
        <v>2.7254711108497998</v>
      </c>
      <c r="O241" s="279">
        <f>IF(O$53=0,0,O$53/NFM_fec!O$53)</f>
        <v>2.5960227829035882</v>
      </c>
      <c r="P241" s="279">
        <f>IF(P$53=0,0,P$53/NFM_fec!P$53)</f>
        <v>2.619262530919483</v>
      </c>
      <c r="Q241" s="279">
        <f>IF(Q$53=0,0,Q$53/NFM_fec!Q$53)</f>
        <v>2.7313576509821291</v>
      </c>
      <c r="R241" s="279">
        <f>IF(R$53=0,0,R$53/NFM_fec!R$53)</f>
        <v>2.6617698769947999</v>
      </c>
      <c r="S241" s="279">
        <f>IF(S$53=0,0,S$53/NFM_fec!S$53)</f>
        <v>2.5737728251691414</v>
      </c>
      <c r="T241" s="279">
        <f>IF(T$53=0,0,T$53/NFM_fec!T$53)</f>
        <v>2.5783347100092953</v>
      </c>
      <c r="U241" s="279">
        <f>IF(U$53=0,0,U$53/NFM_fec!U$53)</f>
        <v>2.2036213312365684</v>
      </c>
      <c r="V241" s="279">
        <f>IF(V$53=0,0,V$53/NFM_fec!V$53)</f>
        <v>1.9288079886759002</v>
      </c>
      <c r="W241" s="279">
        <f>IF(W$53=0,0,W$53/NFM_fec!W$53)</f>
        <v>1.9570691587849065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3.4375227719338541</v>
      </c>
      <c r="C253" s="274">
        <f>IF(C$115=0,0,(C$115-C$158)/NFM_fec!C$115)</f>
        <v>2.5652295432326597</v>
      </c>
      <c r="D253" s="274">
        <f>IF(D$115=0,0,(D$115-D$158)/NFM_fec!D$115)</f>
        <v>3.4069185112082891</v>
      </c>
      <c r="E253" s="274">
        <f>IF(E$115=0,0,(E$115-E$158)/NFM_fec!E$115)</f>
        <v>3.1149919144317901</v>
      </c>
      <c r="F253" s="274">
        <f>IF(F$115=0,0,(F$115-F$158)/NFM_fec!F$115)</f>
        <v>2.503129316389332</v>
      </c>
      <c r="G253" s="274">
        <f>IF(G$115=0,0,(G$115-G$158)/NFM_fec!G$115)</f>
        <v>2.6614801314189491</v>
      </c>
      <c r="H253" s="274">
        <f>IF(H$115=0,0,(H$115-H$158)/NFM_fec!H$115)</f>
        <v>2.2715148716435647</v>
      </c>
      <c r="I253" s="274">
        <f>IF(I$115=0,0,(I$115-I$158)/NFM_fec!I$115)</f>
        <v>2.253512757800991</v>
      </c>
      <c r="J253" s="274">
        <f>IF(J$115=0,0,(J$115-J$158)/NFM_fec!J$115)</f>
        <v>2.2831305046191814</v>
      </c>
      <c r="K253" s="274">
        <f>IF(K$115=0,0,(K$115-K$158)/NFM_fec!K$115)</f>
        <v>2.1347719959623412</v>
      </c>
      <c r="L253" s="274">
        <f>IF(L$115=0,0,(L$115-L$158)/NFM_fec!L$115)</f>
        <v>1.9675943664444715</v>
      </c>
      <c r="M253" s="274">
        <f>IF(M$115=0,0,(M$115-M$158)/NFM_fec!M$115)</f>
        <v>2.2039087313848054</v>
      </c>
      <c r="N253" s="274">
        <f>IF(N$115=0,0,(N$115-N$158)/NFM_fec!N$115)</f>
        <v>2.0873264827884261</v>
      </c>
      <c r="O253" s="274">
        <f>IF(O$115=0,0,(O$115-O$158)/NFM_fec!O$115)</f>
        <v>1.9373574540593592</v>
      </c>
      <c r="P253" s="274">
        <f>IF(P$115=0,0,(P$115-P$158)/NFM_fec!P$115)</f>
        <v>1.949282216201941</v>
      </c>
      <c r="Q253" s="274">
        <f>IF(Q$115=0,0,(Q$115-Q$158)/NFM_fec!Q$115)</f>
        <v>2.0955781755255423</v>
      </c>
      <c r="R253" s="274">
        <f>IF(R$115=0,0,(R$115-R$158)/NFM_fec!R$115)</f>
        <v>1.9979313090316724</v>
      </c>
      <c r="S253" s="274">
        <f>IF(S$115=0,0,(S$115-S$158)/NFM_fec!S$115)</f>
        <v>1.9596491360426018</v>
      </c>
      <c r="T253" s="274">
        <f>IF(T$115=0,0,(T$115-T$158)/NFM_fec!T$115)</f>
        <v>1.9439147933220966</v>
      </c>
      <c r="U253" s="274">
        <f>IF(U$115=0,0,(U$115-U$158)/NFM_fec!U$115)</f>
        <v>1.8323096425482301</v>
      </c>
      <c r="V253" s="274">
        <f>IF(V$115=0,0,(V$115-V$158)/NFM_fec!V$115)</f>
        <v>1.7996818326491575</v>
      </c>
      <c r="W253" s="274">
        <f>IF(W$115=0,0,(W$115-W$158)/NFM_fec!W$115)</f>
        <v>1.891228107160015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1.9357201771808352</v>
      </c>
      <c r="C258" s="277">
        <f>IF(C$120=0,0,C$120/NFM_fec!C$120)</f>
        <v>1.416194032198612</v>
      </c>
      <c r="D258" s="277">
        <f>IF(D$120=0,0,D$120/NFM_fec!D$120)</f>
        <v>1.7388664098340927</v>
      </c>
      <c r="E258" s="277">
        <f>IF(E$120=0,0,E$120/NFM_fec!E$120)</f>
        <v>1.632451799394494</v>
      </c>
      <c r="F258" s="277">
        <f>IF(F$120=0,0,F$120/NFM_fec!F$120)</f>
        <v>1.4489103117484681</v>
      </c>
      <c r="G258" s="277">
        <f>IF(G$120=0,0,G$120/NFM_fec!G$120)</f>
        <v>1.4358699268301587</v>
      </c>
      <c r="H258" s="277">
        <f>IF(H$120=0,0,H$120/NFM_fec!H$120)</f>
        <v>1.335918903274816</v>
      </c>
      <c r="I258" s="277">
        <f>IF(I$120=0,0,I$120/NFM_fec!I$120)</f>
        <v>1.4834425004828307</v>
      </c>
      <c r="J258" s="277">
        <f>IF(J$120=0,0,J$120/NFM_fec!J$120)</f>
        <v>1.5752652065919557</v>
      </c>
      <c r="K258" s="277">
        <f>IF(K$120=0,0,K$120/NFM_fec!K$120)</f>
        <v>1.39466874625842</v>
      </c>
      <c r="L258" s="277">
        <f>IF(L$120=0,0,L$120/NFM_fec!L$120)</f>
        <v>1.4748055741999877</v>
      </c>
      <c r="M258" s="277">
        <f>IF(M$120=0,0,M$120/NFM_fec!M$120)</f>
        <v>1.5359837057670029</v>
      </c>
      <c r="N258" s="277">
        <f>IF(N$120=0,0,N$120/NFM_fec!N$120)</f>
        <v>1.4736958459980583</v>
      </c>
      <c r="O258" s="277">
        <f>IF(O$120=0,0,O$120/NFM_fec!O$120)</f>
        <v>1.4486480165414566</v>
      </c>
      <c r="P258" s="277">
        <f>IF(P$120=0,0,P$120/NFM_fec!P$120)</f>
        <v>1.4160065740962442</v>
      </c>
      <c r="Q258" s="277">
        <f>IF(Q$120=0,0,Q$120/NFM_fec!Q$120)</f>
        <v>1.4780928267039517</v>
      </c>
      <c r="R258" s="277">
        <f>IF(R$120=0,0,R$120/NFM_fec!R$120)</f>
        <v>1.4251086676098317</v>
      </c>
      <c r="S258" s="277">
        <f>IF(S$120=0,0,S$120/NFM_fec!S$120)</f>
        <v>1.507566680595837</v>
      </c>
      <c r="T258" s="277">
        <f>IF(T$120=0,0,T$120/NFM_fec!T$120)</f>
        <v>1.4691897994940755</v>
      </c>
      <c r="U258" s="277">
        <f>IF(U$120=0,0,U$120/NFM_fec!U$120)</f>
        <v>1.2374689459164689</v>
      </c>
      <c r="V258" s="277">
        <f>IF(V$120=0,0,V$120/NFM_fec!V$120)</f>
        <v>1.2241655377437415</v>
      </c>
      <c r="W258" s="277">
        <f>IF(W$120=0,0,W$120/NFM_fec!W$120)</f>
        <v>1.3270838078783991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3.8146842560766654</v>
      </c>
      <c r="C259" s="278">
        <f>IF(C$126=0,0,C$126/NFM_fec!C$126)</f>
        <v>2.9026669108270928</v>
      </c>
      <c r="D259" s="278">
        <f>IF(D$126=0,0,D$126/NFM_fec!D$126)</f>
        <v>3.7787601846378371</v>
      </c>
      <c r="E259" s="278">
        <f>IF(E$126=0,0,E$126/NFM_fec!E$126)</f>
        <v>3.5113894387557028</v>
      </c>
      <c r="F259" s="278">
        <f>IF(F$126=0,0,F$126/NFM_fec!F$126)</f>
        <v>2.8240712992915871</v>
      </c>
      <c r="G259" s="278">
        <f>IF(G$126=0,0,G$126/NFM_fec!G$126)</f>
        <v>3.0202059631527418</v>
      </c>
      <c r="H259" s="278">
        <f>IF(H$126=0,0,H$126/NFM_fec!H$126)</f>
        <v>2.5376339195673689</v>
      </c>
      <c r="I259" s="278">
        <f>IF(I$126=0,0,I$126/NFM_fec!I$126)</f>
        <v>2.496045374389821</v>
      </c>
      <c r="J259" s="278">
        <f>IF(J$126=0,0,J$126/NFM_fec!J$126)</f>
        <v>2.5189320001373559</v>
      </c>
      <c r="K259" s="278">
        <f>IF(K$126=0,0,K$126/NFM_fec!K$126)</f>
        <v>2.3347497928672576</v>
      </c>
      <c r="L259" s="278">
        <f>IF(L$126=0,0,L$126/NFM_fec!L$126)</f>
        <v>2.0958041389996209</v>
      </c>
      <c r="M259" s="278">
        <f>IF(M$126=0,0,M$126/NFM_fec!M$126)</f>
        <v>2.4084796858472735</v>
      </c>
      <c r="N259" s="278">
        <f>IF(N$126=0,0,N$126/NFM_fec!N$126)</f>
        <v>2.2608226810604739</v>
      </c>
      <c r="O259" s="278">
        <f>IF(O$126=0,0,O$126/NFM_fec!O$126)</f>
        <v>2.0518540734974153</v>
      </c>
      <c r="P259" s="278">
        <f>IF(P$126=0,0,P$126/NFM_fec!P$126)</f>
        <v>2.0774761023456993</v>
      </c>
      <c r="Q259" s="278">
        <f>IF(Q$126=0,0,Q$126/NFM_fec!Q$126)</f>
        <v>2.270368828895442</v>
      </c>
      <c r="R259" s="278">
        <f>IF(R$126=0,0,R$126/NFM_fec!R$126)</f>
        <v>2.1464612423709153</v>
      </c>
      <c r="S259" s="278">
        <f>IF(S$126=0,0,S$126/NFM_fec!S$126)</f>
        <v>2.0743756467051484</v>
      </c>
      <c r="T259" s="278">
        <f>IF(T$126=0,0,T$126/NFM_fec!T$126)</f>
        <v>2.0640769285276277</v>
      </c>
      <c r="U259" s="278">
        <f>IF(U$126=0,0,U$126/NFM_fec!U$126)</f>
        <v>2.0001366060806851</v>
      </c>
      <c r="V259" s="278">
        <f>IF(V$126=0,0,V$126/NFM_fec!V$126)</f>
        <v>2.0074297640330565</v>
      </c>
      <c r="W259" s="278">
        <f>IF(W$126=0,0,W$126/NFM_fec!W$126)</f>
        <v>2.0936773046281401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1.9357201771808352</v>
      </c>
      <c r="C260" s="278">
        <f>IF(C$134=0,0,C$134/NFM_fec!C$134)</f>
        <v>1.4161940321986126</v>
      </c>
      <c r="D260" s="278">
        <f>IF(D$134=0,0,D$134/NFM_fec!D$134)</f>
        <v>1.738866409834092</v>
      </c>
      <c r="E260" s="278">
        <f>IF(E$134=0,0,E$134/NFM_fec!E$134)</f>
        <v>1.6324517993944934</v>
      </c>
      <c r="F260" s="278">
        <f>IF(F$134=0,0,F$134/NFM_fec!F$134)</f>
        <v>1.4489103117484681</v>
      </c>
      <c r="G260" s="278">
        <f>IF(G$134=0,0,G$134/NFM_fec!G$134)</f>
        <v>1.4358699268301582</v>
      </c>
      <c r="H260" s="278">
        <f>IF(H$134=0,0,H$134/NFM_fec!H$134)</f>
        <v>1.3359189032748153</v>
      </c>
      <c r="I260" s="278">
        <f>IF(I$134=0,0,I$134/NFM_fec!I$134)</f>
        <v>1.4834425004828309</v>
      </c>
      <c r="J260" s="278">
        <f>IF(J$134=0,0,J$134/NFM_fec!J$134)</f>
        <v>1.5752652065919563</v>
      </c>
      <c r="K260" s="278">
        <f>IF(K$134=0,0,K$134/NFM_fec!K$134)</f>
        <v>1.3946687462584195</v>
      </c>
      <c r="L260" s="278">
        <f>IF(L$134=0,0,L$134/NFM_fec!L$134)</f>
        <v>1.4748055741999879</v>
      </c>
      <c r="M260" s="278">
        <f>IF(M$134=0,0,M$134/NFM_fec!M$134)</f>
        <v>1.5359837057670025</v>
      </c>
      <c r="N260" s="278">
        <f>IF(N$134=0,0,N$134/NFM_fec!N$134)</f>
        <v>1.4736958459980589</v>
      </c>
      <c r="O260" s="278">
        <f>IF(O$134=0,0,O$134/NFM_fec!O$134)</f>
        <v>1.4486480165414568</v>
      </c>
      <c r="P260" s="278">
        <f>IF(P$134=0,0,P$134/NFM_fec!P$134)</f>
        <v>1.4160065740962449</v>
      </c>
      <c r="Q260" s="278">
        <f>IF(Q$134=0,0,Q$134/NFM_fec!Q$134)</f>
        <v>1.4780928267039515</v>
      </c>
      <c r="R260" s="278">
        <f>IF(R$134=0,0,R$134/NFM_fec!R$134)</f>
        <v>1.4251086676098312</v>
      </c>
      <c r="S260" s="278">
        <f>IF(S$134=0,0,S$134/NFM_fec!S$134)</f>
        <v>1.5285725371940035</v>
      </c>
      <c r="T260" s="278">
        <f>IF(T$134=0,0,T$134/NFM_fec!T$134)</f>
        <v>1.4691897994940755</v>
      </c>
      <c r="U260" s="278">
        <f>IF(U$134=0,0,U$134/NFM_fec!U$134)</f>
        <v>1.3809079168150893</v>
      </c>
      <c r="V260" s="278">
        <f>IF(V$134=0,0,V$134/NFM_fec!V$134)</f>
        <v>1.4080932056956121</v>
      </c>
      <c r="W260" s="278">
        <f>IF(W$134=0,0,W$134/NFM_fec!W$134)</f>
        <v>1.5714045255433133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3.8048457259740998</v>
      </c>
      <c r="C261" s="279">
        <f>IF(C$141=0,0,C$141/NFM_fec!C$141)</f>
        <v>3.37884761911261</v>
      </c>
      <c r="D261" s="279">
        <f>IF(D$141=0,0,D$141/NFM_fec!D$141)</f>
        <v>3.7923570133480795</v>
      </c>
      <c r="E261" s="279">
        <f>IF(E$141=0,0,E$141/NFM_fec!E$141)</f>
        <v>3.6498404865889262</v>
      </c>
      <c r="F261" s="279">
        <f>IF(F$141=0,0,F$141/NFM_fec!F$141)</f>
        <v>3.2957471453262861</v>
      </c>
      <c r="G261" s="279">
        <f>IF(G$141=0,0,G$141/NFM_fec!G$141)</f>
        <v>3.4651387303735102</v>
      </c>
      <c r="H261" s="279">
        <f>IF(H$141=0,0,H$141/NFM_fec!H$141)</f>
        <v>3.2155242643701483</v>
      </c>
      <c r="I261" s="279">
        <f>IF(I$141=0,0,I$141/NFM_fec!I$141)</f>
        <v>3.0874605361928107</v>
      </c>
      <c r="J261" s="279">
        <f>IF(J$141=0,0,J$141/NFM_fec!J$141)</f>
        <v>3.0425053814565102</v>
      </c>
      <c r="K261" s="279">
        <f>IF(K$141=0,0,K$141/NFM_fec!K$141)</f>
        <v>3.0865558613281872</v>
      </c>
      <c r="L261" s="279">
        <f>IF(L$141=0,0,L$141/NFM_fec!L$141)</f>
        <v>2.8137806194005432</v>
      </c>
      <c r="M261" s="279">
        <f>IF(M$141=0,0,M$141/NFM_fec!M$141)</f>
        <v>3.0217492659991585</v>
      </c>
      <c r="N261" s="279">
        <f>IF(N$141=0,0,N$141/NFM_fec!N$141)</f>
        <v>2.9519843286392513</v>
      </c>
      <c r="O261" s="279">
        <f>IF(O$141=0,0,O$141/NFM_fec!O$141)</f>
        <v>2.8090768711822642</v>
      </c>
      <c r="P261" s="279">
        <f>IF(P$141=0,0,P$141/NFM_fec!P$141)</f>
        <v>2.847088815603942</v>
      </c>
      <c r="Q261" s="279">
        <f>IF(Q$141=0,0,Q$141/NFM_fec!Q$141)</f>
        <v>2.9553510844902897</v>
      </c>
      <c r="R261" s="279">
        <f>IF(R$141=0,0,R$141/NFM_fec!R$141)</f>
        <v>2.8967159494109129</v>
      </c>
      <c r="S261" s="279">
        <f>IF(S$141=0,0,S$141/NFM_fec!S$141)</f>
        <v>2.7805894980414796</v>
      </c>
      <c r="T261" s="279">
        <f>IF(T$141=0,0,T$141/NFM_fec!T$141)</f>
        <v>2.7897285049118432</v>
      </c>
      <c r="U261" s="279">
        <f>IF(U$141=0,0,U$141/NFM_fec!U$141)</f>
        <v>2.3610258359858687</v>
      </c>
      <c r="V261" s="279">
        <f>IF(V$141=0,0,V$141/NFM_fec!V$141)</f>
        <v>2.0246278033901386</v>
      </c>
      <c r="W261" s="279">
        <f>IF(W$141=0,0,W$141/NFM_fec!W$141)</f>
        <v>2.0232720432433795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SK: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626.91280531784253</v>
      </c>
      <c r="C3" s="205">
        <f t="shared" si="0"/>
        <v>644.87565938206478</v>
      </c>
      <c r="D3" s="205">
        <f t="shared" si="0"/>
        <v>651.82914877314272</v>
      </c>
      <c r="E3" s="205">
        <f t="shared" si="0"/>
        <v>468.13894639981606</v>
      </c>
      <c r="F3" s="205">
        <f t="shared" si="0"/>
        <v>428.0806572068708</v>
      </c>
      <c r="G3" s="205">
        <f t="shared" si="0"/>
        <v>492.24214052447888</v>
      </c>
      <c r="H3" s="205">
        <f t="shared" si="0"/>
        <v>569.45155657094836</v>
      </c>
      <c r="I3" s="205">
        <f t="shared" si="0"/>
        <v>557.35924347425703</v>
      </c>
      <c r="J3" s="205">
        <f t="shared" si="0"/>
        <v>565.13979773944084</v>
      </c>
      <c r="K3" s="205">
        <f t="shared" si="0"/>
        <v>527.93487042446077</v>
      </c>
      <c r="L3" s="205">
        <f t="shared" si="0"/>
        <v>646.37764773757522</v>
      </c>
      <c r="M3" s="205">
        <f t="shared" si="0"/>
        <v>736.8559597452695</v>
      </c>
      <c r="N3" s="205">
        <f t="shared" si="0"/>
        <v>680.96203998840906</v>
      </c>
      <c r="O3" s="205">
        <f t="shared" si="0"/>
        <v>468.78727634194837</v>
      </c>
      <c r="P3" s="205">
        <f t="shared" si="0"/>
        <v>584.13382410150518</v>
      </c>
      <c r="Q3" s="205">
        <f t="shared" si="0"/>
        <v>693.4</v>
      </c>
      <c r="R3" s="205">
        <f t="shared" si="0"/>
        <v>686.56236174234812</v>
      </c>
      <c r="S3" s="205">
        <f t="shared" si="0"/>
        <v>636.23995789515516</v>
      </c>
      <c r="T3" s="205">
        <f t="shared" si="0"/>
        <v>587.62325210525296</v>
      </c>
      <c r="U3" s="205">
        <f t="shared" si="0"/>
        <v>656.61156242307175</v>
      </c>
      <c r="V3" s="205">
        <f t="shared" si="0"/>
        <v>608.88999713702572</v>
      </c>
      <c r="W3" s="205">
        <f t="shared" si="0"/>
        <v>676.95908538506558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514.82485038694722</v>
      </c>
      <c r="C4" s="243">
        <f t="shared" si="1"/>
        <v>526.56367746797287</v>
      </c>
      <c r="D4" s="243">
        <f t="shared" si="1"/>
        <v>550.43746324774133</v>
      </c>
      <c r="E4" s="243">
        <f t="shared" si="1"/>
        <v>392.3888395938086</v>
      </c>
      <c r="F4" s="243">
        <f t="shared" si="1"/>
        <v>384.61538461538458</v>
      </c>
      <c r="G4" s="243">
        <f t="shared" si="1"/>
        <v>426.64723113795947</v>
      </c>
      <c r="H4" s="243">
        <f t="shared" si="1"/>
        <v>493.82229750134582</v>
      </c>
      <c r="I4" s="243">
        <f t="shared" si="1"/>
        <v>476.96067435628015</v>
      </c>
      <c r="J4" s="243">
        <f t="shared" si="1"/>
        <v>474.10130024645196</v>
      </c>
      <c r="K4" s="243">
        <f t="shared" si="1"/>
        <v>397.42713318003848</v>
      </c>
      <c r="L4" s="243">
        <f t="shared" si="1"/>
        <v>503.99736256490559</v>
      </c>
      <c r="M4" s="243">
        <f t="shared" si="1"/>
        <v>592.68408743457098</v>
      </c>
      <c r="N4" s="243">
        <f t="shared" si="1"/>
        <v>539.87349993505131</v>
      </c>
      <c r="O4" s="243">
        <f t="shared" si="1"/>
        <v>448.01192842942351</v>
      </c>
      <c r="P4" s="243">
        <f t="shared" si="1"/>
        <v>510.01985017605807</v>
      </c>
      <c r="Q4" s="243">
        <f t="shared" si="1"/>
        <v>637.29999999999995</v>
      </c>
      <c r="R4" s="243">
        <f t="shared" si="1"/>
        <v>606.32264811165192</v>
      </c>
      <c r="S4" s="243">
        <f t="shared" si="1"/>
        <v>567.22376143235931</v>
      </c>
      <c r="T4" s="243">
        <f t="shared" si="1"/>
        <v>519.65226861665928</v>
      </c>
      <c r="U4" s="243">
        <f t="shared" si="1"/>
        <v>586.35838588119441</v>
      </c>
      <c r="V4" s="243">
        <f t="shared" si="1"/>
        <v>534.91443400844128</v>
      </c>
      <c r="W4" s="243">
        <f t="shared" si="1"/>
        <v>592.69928433181803</v>
      </c>
      <c r="DA4" s="83"/>
    </row>
    <row r="5" spans="1:105" ht="12" customHeight="1" x14ac:dyDescent="0.25">
      <c r="A5" s="99" t="s">
        <v>57</v>
      </c>
      <c r="B5" s="284">
        <v>316.9487851979876</v>
      </c>
      <c r="C5" s="284">
        <v>320.54188724524579</v>
      </c>
      <c r="D5" s="284">
        <v>327.72783794979063</v>
      </c>
      <c r="E5" s="284">
        <v>276.70541862593512</v>
      </c>
      <c r="F5" s="284">
        <v>273.95085902288059</v>
      </c>
      <c r="G5" s="284">
        <v>288.53188053243719</v>
      </c>
      <c r="H5" s="284">
        <v>310.41642177172707</v>
      </c>
      <c r="I5" s="284">
        <v>305.07079016871342</v>
      </c>
      <c r="J5" s="284">
        <v>380.19370933321409</v>
      </c>
      <c r="K5" s="284">
        <v>259.67664260354172</v>
      </c>
      <c r="L5" s="284">
        <v>361.28388389866848</v>
      </c>
      <c r="M5" s="284">
        <v>455.67094841290242</v>
      </c>
      <c r="N5" s="284">
        <v>308.78354178397842</v>
      </c>
      <c r="O5" s="284">
        <v>244.53789995563031</v>
      </c>
      <c r="P5" s="284">
        <v>157.54394808334681</v>
      </c>
      <c r="Q5" s="284">
        <v>431.90718852058069</v>
      </c>
      <c r="R5" s="284">
        <v>389.66554308952709</v>
      </c>
      <c r="S5" s="284">
        <v>362.37850840624969</v>
      </c>
      <c r="T5" s="284">
        <v>331.11418121876528</v>
      </c>
      <c r="U5" s="284">
        <v>391.30989169673097</v>
      </c>
      <c r="V5" s="284">
        <v>321.63936915706961</v>
      </c>
      <c r="W5" s="284">
        <v>343.59829528866601</v>
      </c>
      <c r="DA5" s="94" t="s">
        <v>940</v>
      </c>
    </row>
    <row r="6" spans="1:105" ht="12" customHeight="1" x14ac:dyDescent="0.25">
      <c r="A6" s="99" t="s">
        <v>47</v>
      </c>
      <c r="B6" s="284">
        <v>197.87606518895959</v>
      </c>
      <c r="C6" s="284">
        <v>206.02179022272711</v>
      </c>
      <c r="D6" s="284">
        <v>222.70962529795071</v>
      </c>
      <c r="E6" s="284">
        <v>115.6834209678735</v>
      </c>
      <c r="F6" s="284">
        <v>110.66452559250401</v>
      </c>
      <c r="G6" s="284">
        <v>138.11535060552231</v>
      </c>
      <c r="H6" s="284">
        <v>183.40587572961871</v>
      </c>
      <c r="I6" s="284">
        <v>171.88988418756671</v>
      </c>
      <c r="J6" s="284">
        <v>93.907590913237868</v>
      </c>
      <c r="K6" s="284">
        <v>137.75049057649679</v>
      </c>
      <c r="L6" s="284">
        <v>142.71347866623711</v>
      </c>
      <c r="M6" s="284">
        <v>137.01313902166851</v>
      </c>
      <c r="N6" s="284">
        <v>231.08995815107289</v>
      </c>
      <c r="O6" s="284">
        <v>203.4740284737932</v>
      </c>
      <c r="P6" s="284">
        <v>352.47590209271129</v>
      </c>
      <c r="Q6" s="284">
        <v>205.39281147941929</v>
      </c>
      <c r="R6" s="284">
        <v>216.6571050221248</v>
      </c>
      <c r="S6" s="284">
        <v>204.84525302610959</v>
      </c>
      <c r="T6" s="284">
        <v>188.538087397894</v>
      </c>
      <c r="U6" s="284">
        <v>195.04849418446341</v>
      </c>
      <c r="V6" s="284">
        <v>213.2750648513717</v>
      </c>
      <c r="W6" s="284">
        <v>249.100989043152</v>
      </c>
      <c r="DA6" s="94" t="s">
        <v>941</v>
      </c>
    </row>
    <row r="7" spans="1:105" ht="12" customHeight="1" x14ac:dyDescent="0.25">
      <c r="A7" s="49" t="s">
        <v>48</v>
      </c>
      <c r="B7" s="244">
        <v>112.08795493089529</v>
      </c>
      <c r="C7" s="244">
        <v>118.3119819140919</v>
      </c>
      <c r="D7" s="244">
        <v>101.3916855254014</v>
      </c>
      <c r="E7" s="244">
        <v>75.750106806007437</v>
      </c>
      <c r="F7" s="244">
        <v>43.465272591486183</v>
      </c>
      <c r="G7" s="244">
        <v>65.594909386519404</v>
      </c>
      <c r="H7" s="244">
        <v>75.629259069602554</v>
      </c>
      <c r="I7" s="244">
        <v>80.398569117976919</v>
      </c>
      <c r="J7" s="244">
        <v>91.038497492988867</v>
      </c>
      <c r="K7" s="244">
        <v>130.50773724442229</v>
      </c>
      <c r="L7" s="244">
        <v>142.3802851726696</v>
      </c>
      <c r="M7" s="244">
        <v>144.17187231069849</v>
      </c>
      <c r="N7" s="244">
        <v>141.0885400533578</v>
      </c>
      <c r="O7" s="244">
        <v>20.77534791252485</v>
      </c>
      <c r="P7" s="244">
        <v>74.113973925447127</v>
      </c>
      <c r="Q7" s="244">
        <v>56.1</v>
      </c>
      <c r="R7" s="244">
        <v>80.239713630696215</v>
      </c>
      <c r="S7" s="244">
        <v>69.016196462795804</v>
      </c>
      <c r="T7" s="244">
        <v>67.970983488593717</v>
      </c>
      <c r="U7" s="244">
        <v>70.253176541877338</v>
      </c>
      <c r="V7" s="244">
        <v>73.975563128584483</v>
      </c>
      <c r="W7" s="244">
        <v>84.259801053247514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749.32599796385489</v>
      </c>
      <c r="C10" s="243">
        <v>876.74141124007804</v>
      </c>
      <c r="D10" s="243">
        <v>1049.3744792424709</v>
      </c>
      <c r="E10" s="243">
        <v>977.79583672387446</v>
      </c>
      <c r="F10" s="243">
        <v>931.99426354379227</v>
      </c>
      <c r="G10" s="243">
        <v>933.88743928633949</v>
      </c>
      <c r="H10" s="243">
        <v>768.56273151752157</v>
      </c>
      <c r="I10" s="243">
        <v>801.27905273694546</v>
      </c>
      <c r="J10" s="243">
        <v>1111.1629917510329</v>
      </c>
      <c r="K10" s="243">
        <v>591.2797101459895</v>
      </c>
      <c r="L10" s="243">
        <v>679.83609742797285</v>
      </c>
      <c r="M10" s="243">
        <v>837.16382871505789</v>
      </c>
      <c r="N10" s="243">
        <v>828.08125262461397</v>
      </c>
      <c r="O10" s="243">
        <v>663.70998955821346</v>
      </c>
      <c r="P10" s="243">
        <v>335.74440609747262</v>
      </c>
      <c r="Q10" s="243">
        <v>658.3604657955168</v>
      </c>
      <c r="R10" s="243">
        <v>618.4112643132197</v>
      </c>
      <c r="S10" s="243">
        <v>681.37750529156085</v>
      </c>
      <c r="T10" s="243">
        <v>965.94847648522091</v>
      </c>
      <c r="U10" s="243">
        <v>835.20513793468638</v>
      </c>
      <c r="V10" s="243">
        <v>918.8922077139473</v>
      </c>
      <c r="W10" s="243">
        <v>1037.839876405943</v>
      </c>
      <c r="DA10" s="83" t="s">
        <v>944</v>
      </c>
    </row>
    <row r="11" spans="1:105" ht="12" customHeight="1" x14ac:dyDescent="0.25">
      <c r="A11" s="107" t="s">
        <v>945</v>
      </c>
      <c r="B11" s="284">
        <v>128.063382679314</v>
      </c>
      <c r="C11" s="284">
        <v>157.10427169099609</v>
      </c>
      <c r="D11" s="284">
        <v>192.7193774884816</v>
      </c>
      <c r="E11" s="284">
        <v>105.16329798216771</v>
      </c>
      <c r="F11" s="284">
        <v>98.708948892650412</v>
      </c>
      <c r="G11" s="284">
        <v>120.1628246191553</v>
      </c>
      <c r="H11" s="284">
        <v>139.55916930464929</v>
      </c>
      <c r="I11" s="284">
        <v>134.716166077357</v>
      </c>
      <c r="J11" s="284">
        <v>77.636318780111836</v>
      </c>
      <c r="K11" s="284">
        <v>61.319514824163207</v>
      </c>
      <c r="L11" s="284">
        <v>92.265541641057965</v>
      </c>
      <c r="M11" s="284">
        <v>106.6602688339571</v>
      </c>
      <c r="N11" s="284">
        <v>294.04860059018762</v>
      </c>
      <c r="O11" s="284">
        <v>330.60973891153048</v>
      </c>
      <c r="P11" s="284">
        <v>605.65422996501979</v>
      </c>
      <c r="Q11" s="284">
        <v>184.17495656016521</v>
      </c>
      <c r="R11" s="284">
        <v>180.93144211766261</v>
      </c>
      <c r="S11" s="284">
        <v>187.757012329552</v>
      </c>
      <c r="T11" s="284">
        <v>152.70901399665681</v>
      </c>
      <c r="U11" s="284">
        <v>119.26460713180759</v>
      </c>
      <c r="V11" s="284">
        <v>152.31735518717031</v>
      </c>
      <c r="W11" s="284">
        <v>144.01806531839529</v>
      </c>
      <c r="DA11" s="94" t="s">
        <v>946</v>
      </c>
    </row>
    <row r="12" spans="1:105" ht="12" customHeight="1" x14ac:dyDescent="0.25">
      <c r="A12" s="49" t="s">
        <v>947</v>
      </c>
      <c r="B12" s="244">
        <v>83.487375304091373</v>
      </c>
      <c r="C12" s="244">
        <v>101.9519679471429</v>
      </c>
      <c r="D12" s="244">
        <v>102.2821058521282</v>
      </c>
      <c r="E12" s="244">
        <v>84.332295645171826</v>
      </c>
      <c r="F12" s="244">
        <v>46.586827166505152</v>
      </c>
      <c r="G12" s="244">
        <v>66.888432337609927</v>
      </c>
      <c r="H12" s="244">
        <v>58.993563658360998</v>
      </c>
      <c r="I12" s="244">
        <v>66.529097978970697</v>
      </c>
      <c r="J12" s="244">
        <v>83.825871304798085</v>
      </c>
      <c r="K12" s="244">
        <v>93.749821486135886</v>
      </c>
      <c r="L12" s="244">
        <v>84.579545428966952</v>
      </c>
      <c r="M12" s="244">
        <v>83.61794881834922</v>
      </c>
      <c r="N12" s="244">
        <v>119.4456682130741</v>
      </c>
      <c r="O12" s="244">
        <v>17.800833500519431</v>
      </c>
      <c r="P12" s="244">
        <v>49.861692693217663</v>
      </c>
      <c r="Q12" s="244">
        <v>26.99578926812443</v>
      </c>
      <c r="R12" s="244">
        <v>40.200792449414983</v>
      </c>
      <c r="S12" s="244">
        <v>40.967195720357779</v>
      </c>
      <c r="T12" s="244">
        <v>62.597875049733993</v>
      </c>
      <c r="U12" s="244">
        <v>47.336719075265407</v>
      </c>
      <c r="V12" s="244">
        <v>66.718074428933249</v>
      </c>
      <c r="W12" s="244">
        <v>80.345145000592652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888.13999773761657</v>
      </c>
      <c r="C15" s="243">
        <v>962.65875961911138</v>
      </c>
      <c r="D15" s="243">
        <v>1111.696283382101</v>
      </c>
      <c r="E15" s="243">
        <v>1111.696283382101</v>
      </c>
      <c r="F15" s="243">
        <v>1037.177521500606</v>
      </c>
      <c r="G15" s="243">
        <v>1037.177521500606</v>
      </c>
      <c r="H15" s="243">
        <v>1037.177521500606</v>
      </c>
      <c r="I15" s="243">
        <v>962.65875961911138</v>
      </c>
      <c r="J15" s="243">
        <v>1186.215045263596</v>
      </c>
      <c r="K15" s="243">
        <v>1111.696283382101</v>
      </c>
      <c r="L15" s="243">
        <v>1037.177521500606</v>
      </c>
      <c r="M15" s="243">
        <v>1037.177521500606</v>
      </c>
      <c r="N15" s="243">
        <v>962.65875961911115</v>
      </c>
      <c r="O15" s="243">
        <v>962.65875961911115</v>
      </c>
      <c r="P15" s="243">
        <v>888.13999773761634</v>
      </c>
      <c r="Q15" s="243">
        <v>813.62123585612153</v>
      </c>
      <c r="R15" s="243">
        <v>813.62123585612153</v>
      </c>
      <c r="S15" s="243">
        <v>739.10247397462672</v>
      </c>
      <c r="T15" s="243">
        <v>1037.177521500606</v>
      </c>
      <c r="U15" s="243">
        <v>962.65875961911092</v>
      </c>
      <c r="V15" s="243">
        <v>1037.177521500606</v>
      </c>
      <c r="W15" s="243">
        <v>1111.696283382101</v>
      </c>
      <c r="DA15" s="83" t="s">
        <v>949</v>
      </c>
    </row>
    <row r="16" spans="1:105" ht="12" customHeight="1" x14ac:dyDescent="0.25">
      <c r="A16" s="107" t="s">
        <v>945</v>
      </c>
      <c r="B16" s="284">
        <v>170.0704251992378</v>
      </c>
      <c r="C16" s="284">
        <v>170.0704251992378</v>
      </c>
      <c r="D16" s="284">
        <v>217.97699185264409</v>
      </c>
      <c r="E16" s="284">
        <v>202.00813630150861</v>
      </c>
      <c r="F16" s="284">
        <v>186.03928075037319</v>
      </c>
      <c r="G16" s="284">
        <v>186.03928075037319</v>
      </c>
      <c r="H16" s="284">
        <v>170.0704251992378</v>
      </c>
      <c r="I16" s="284">
        <v>170.0704251992378</v>
      </c>
      <c r="J16" s="284">
        <v>154.10156964810241</v>
      </c>
      <c r="K16" s="284">
        <v>154.10156964810241</v>
      </c>
      <c r="L16" s="284">
        <v>138.13271409696699</v>
      </c>
      <c r="M16" s="284">
        <v>138.13271409696699</v>
      </c>
      <c r="N16" s="284">
        <v>313.79012515945658</v>
      </c>
      <c r="O16" s="284">
        <v>361.69669181286292</v>
      </c>
      <c r="P16" s="284">
        <v>649.13609173330065</v>
      </c>
      <c r="Q16" s="284">
        <v>649.13609173330065</v>
      </c>
      <c r="R16" s="284">
        <v>633.1672361821652</v>
      </c>
      <c r="S16" s="284">
        <v>633.1672361821652</v>
      </c>
      <c r="T16" s="284">
        <v>617.19838063102975</v>
      </c>
      <c r="U16" s="284">
        <v>601.2295250798943</v>
      </c>
      <c r="V16" s="284">
        <v>601.2295250798943</v>
      </c>
      <c r="W16" s="284">
        <v>585.26066952875885</v>
      </c>
      <c r="DA16" s="94" t="s">
        <v>950</v>
      </c>
    </row>
    <row r="17" spans="1:105" ht="12" customHeight="1" x14ac:dyDescent="0.25">
      <c r="A17" s="49" t="s">
        <v>947</v>
      </c>
      <c r="B17" s="244">
        <v>92.763750337879301</v>
      </c>
      <c r="C17" s="244">
        <v>108.27646056097571</v>
      </c>
      <c r="D17" s="244">
        <v>108.27646056097571</v>
      </c>
      <c r="E17" s="244">
        <v>100.5201054494275</v>
      </c>
      <c r="F17" s="244">
        <v>100.5201054494275</v>
      </c>
      <c r="G17" s="244">
        <v>92.763750337879287</v>
      </c>
      <c r="H17" s="244">
        <v>92.763750337879287</v>
      </c>
      <c r="I17" s="244">
        <v>85.007395226331056</v>
      </c>
      <c r="J17" s="244">
        <v>92.763750337879287</v>
      </c>
      <c r="K17" s="244">
        <v>100.5201054494275</v>
      </c>
      <c r="L17" s="244">
        <v>92.763750337879287</v>
      </c>
      <c r="M17" s="244">
        <v>92.763750337879287</v>
      </c>
      <c r="N17" s="244">
        <v>131.54552589562039</v>
      </c>
      <c r="O17" s="244">
        <v>123.7891707840722</v>
      </c>
      <c r="P17" s="244">
        <v>123.7891707840722</v>
      </c>
      <c r="Q17" s="244">
        <v>116.03281567252399</v>
      </c>
      <c r="R17" s="244">
        <v>116.03281567252399</v>
      </c>
      <c r="S17" s="244">
        <v>108.27646056097571</v>
      </c>
      <c r="T17" s="244">
        <v>100.5201054494275</v>
      </c>
      <c r="U17" s="244">
        <v>100.5201054494275</v>
      </c>
      <c r="V17" s="244">
        <v>92.763750337879259</v>
      </c>
      <c r="W17" s="244">
        <v>92.763750337879259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74.518761881494768</v>
      </c>
      <c r="D19" s="243">
        <v>223.55628564448429</v>
      </c>
      <c r="E19" s="243">
        <v>0</v>
      </c>
      <c r="F19" s="243">
        <v>0</v>
      </c>
      <c r="G19" s="243">
        <v>74.518761881494768</v>
      </c>
      <c r="H19" s="243">
        <v>0</v>
      </c>
      <c r="I19" s="243">
        <v>0</v>
      </c>
      <c r="J19" s="243">
        <v>223.55628564448429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298.07504752597907</v>
      </c>
      <c r="U19" s="243">
        <v>0</v>
      </c>
      <c r="V19" s="243">
        <v>149.03752376298951</v>
      </c>
      <c r="W19" s="243">
        <v>74.518761881494768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15.96885555113542</v>
      </c>
      <c r="D20" s="284">
        <v>47.906566653406273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191.62626661362509</v>
      </c>
      <c r="O20" s="284">
        <v>47.906566653406273</v>
      </c>
      <c r="P20" s="284">
        <v>303.40825547157311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15.51271022309645</v>
      </c>
      <c r="D21" s="244">
        <v>7.7563551115482241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15.51271022309645</v>
      </c>
      <c r="K21" s="244">
        <v>7.7563551115482241</v>
      </c>
      <c r="L21" s="244">
        <v>0</v>
      </c>
      <c r="M21" s="244">
        <v>0</v>
      </c>
      <c r="N21" s="244">
        <v>46.538130669289338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74.518761881494584</v>
      </c>
      <c r="E23" s="243">
        <f t="shared" si="2"/>
        <v>0</v>
      </c>
      <c r="F23" s="243">
        <f t="shared" si="2"/>
        <v>74.518761881495038</v>
      </c>
      <c r="G23" s="243">
        <f t="shared" si="2"/>
        <v>74.518761881494811</v>
      </c>
      <c r="H23" s="243">
        <f t="shared" si="2"/>
        <v>0</v>
      </c>
      <c r="I23" s="243">
        <f t="shared" si="2"/>
        <v>74.518761881494584</v>
      </c>
      <c r="J23" s="243">
        <f t="shared" si="2"/>
        <v>0</v>
      </c>
      <c r="K23" s="243">
        <f t="shared" si="2"/>
        <v>74.518761881495038</v>
      </c>
      <c r="L23" s="243">
        <f t="shared" si="2"/>
        <v>74.518761881495038</v>
      </c>
      <c r="M23" s="243">
        <f t="shared" si="2"/>
        <v>0</v>
      </c>
      <c r="N23" s="243">
        <f t="shared" si="2"/>
        <v>74.518761881494811</v>
      </c>
      <c r="O23" s="243">
        <f t="shared" si="2"/>
        <v>0</v>
      </c>
      <c r="P23" s="243">
        <f t="shared" si="2"/>
        <v>74.518761881494811</v>
      </c>
      <c r="Q23" s="243">
        <f t="shared" si="2"/>
        <v>74.518761881494811</v>
      </c>
      <c r="R23" s="243">
        <f t="shared" si="2"/>
        <v>0</v>
      </c>
      <c r="S23" s="243">
        <f t="shared" si="2"/>
        <v>74.518761881494811</v>
      </c>
      <c r="T23" s="243">
        <f t="shared" si="2"/>
        <v>0</v>
      </c>
      <c r="U23" s="243">
        <f t="shared" si="2"/>
        <v>74.518761881495038</v>
      </c>
      <c r="V23" s="243">
        <f t="shared" si="2"/>
        <v>74.518761881494356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15.96885555113542</v>
      </c>
      <c r="D24" s="284">
        <f t="shared" si="3"/>
        <v>0</v>
      </c>
      <c r="E24" s="284">
        <f t="shared" si="3"/>
        <v>15.968855551135476</v>
      </c>
      <c r="F24" s="284">
        <f t="shared" si="3"/>
        <v>15.96885555113542</v>
      </c>
      <c r="G24" s="284">
        <f t="shared" si="3"/>
        <v>0</v>
      </c>
      <c r="H24" s="284">
        <f t="shared" si="3"/>
        <v>15.968855551135391</v>
      </c>
      <c r="I24" s="284">
        <f t="shared" si="3"/>
        <v>0</v>
      </c>
      <c r="J24" s="284">
        <f t="shared" si="3"/>
        <v>15.968855551135391</v>
      </c>
      <c r="K24" s="284">
        <f t="shared" si="3"/>
        <v>0</v>
      </c>
      <c r="L24" s="284">
        <f t="shared" si="3"/>
        <v>15.96885555113542</v>
      </c>
      <c r="M24" s="284">
        <f t="shared" si="3"/>
        <v>0</v>
      </c>
      <c r="N24" s="284">
        <f t="shared" si="3"/>
        <v>15.968855551135505</v>
      </c>
      <c r="O24" s="284">
        <f t="shared" si="3"/>
        <v>0</v>
      </c>
      <c r="P24" s="284">
        <f t="shared" si="3"/>
        <v>15.968855551135448</v>
      </c>
      <c r="Q24" s="284">
        <f t="shared" si="3"/>
        <v>0</v>
      </c>
      <c r="R24" s="284">
        <f t="shared" si="3"/>
        <v>15.968855551135448</v>
      </c>
      <c r="S24" s="284">
        <f t="shared" si="3"/>
        <v>0</v>
      </c>
      <c r="T24" s="284">
        <f t="shared" si="3"/>
        <v>15.968855551135448</v>
      </c>
      <c r="U24" s="284">
        <f t="shared" si="3"/>
        <v>15.968855551135448</v>
      </c>
      <c r="V24" s="284">
        <f t="shared" si="3"/>
        <v>0</v>
      </c>
      <c r="W24" s="284">
        <f t="shared" si="3"/>
        <v>15.968855551135448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7.756355111548217</v>
      </c>
      <c r="E25" s="244">
        <f t="shared" si="4"/>
        <v>7.7563551115482028</v>
      </c>
      <c r="F25" s="244">
        <f t="shared" si="4"/>
        <v>0</v>
      </c>
      <c r="G25" s="244">
        <f t="shared" si="4"/>
        <v>7.756355111548217</v>
      </c>
      <c r="H25" s="244">
        <f t="shared" si="4"/>
        <v>0</v>
      </c>
      <c r="I25" s="244">
        <f t="shared" si="4"/>
        <v>7.7563551115482312</v>
      </c>
      <c r="J25" s="244">
        <f t="shared" si="4"/>
        <v>7.756355111548217</v>
      </c>
      <c r="K25" s="244">
        <f t="shared" si="4"/>
        <v>0</v>
      </c>
      <c r="L25" s="244">
        <f t="shared" si="4"/>
        <v>7.756355111548217</v>
      </c>
      <c r="M25" s="244">
        <f t="shared" si="4"/>
        <v>0</v>
      </c>
      <c r="N25" s="244">
        <f t="shared" si="4"/>
        <v>7.7563551115482312</v>
      </c>
      <c r="O25" s="244">
        <f t="shared" si="4"/>
        <v>7.7563551115481886</v>
      </c>
      <c r="P25" s="244">
        <f t="shared" si="4"/>
        <v>0</v>
      </c>
      <c r="Q25" s="244">
        <f t="shared" si="4"/>
        <v>7.7563551115482028</v>
      </c>
      <c r="R25" s="244">
        <f t="shared" si="4"/>
        <v>0</v>
      </c>
      <c r="S25" s="244">
        <f t="shared" si="4"/>
        <v>7.7563551115482881</v>
      </c>
      <c r="T25" s="244">
        <f t="shared" si="4"/>
        <v>7.7563551115482028</v>
      </c>
      <c r="U25" s="244">
        <f t="shared" si="4"/>
        <v>0</v>
      </c>
      <c r="V25" s="244">
        <f t="shared" si="4"/>
        <v>7.7563551115482454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138.81399977376168</v>
      </c>
      <c r="C27" s="243">
        <f t="shared" si="5"/>
        <v>85.917348379033342</v>
      </c>
      <c r="D27" s="243">
        <f t="shared" si="5"/>
        <v>62.321804139630103</v>
      </c>
      <c r="E27" s="243">
        <f t="shared" si="5"/>
        <v>133.90044665822654</v>
      </c>
      <c r="F27" s="243">
        <f t="shared" si="5"/>
        <v>105.18325795681369</v>
      </c>
      <c r="G27" s="243">
        <f t="shared" si="5"/>
        <v>103.29008221426648</v>
      </c>
      <c r="H27" s="243">
        <f t="shared" si="5"/>
        <v>268.61478998308439</v>
      </c>
      <c r="I27" s="243">
        <f t="shared" si="5"/>
        <v>161.37970688216592</v>
      </c>
      <c r="J27" s="243">
        <f t="shared" si="5"/>
        <v>75.052053512563134</v>
      </c>
      <c r="K27" s="243">
        <f t="shared" si="5"/>
        <v>520.4165732361115</v>
      </c>
      <c r="L27" s="243">
        <f t="shared" si="5"/>
        <v>357.34142407263312</v>
      </c>
      <c r="M27" s="243">
        <f t="shared" si="5"/>
        <v>200.01369278554807</v>
      </c>
      <c r="N27" s="243">
        <f t="shared" si="5"/>
        <v>134.57750699449718</v>
      </c>
      <c r="O27" s="243">
        <f t="shared" si="5"/>
        <v>298.94877006089769</v>
      </c>
      <c r="P27" s="243">
        <f t="shared" si="5"/>
        <v>552.39559164014372</v>
      </c>
      <c r="Q27" s="243">
        <f t="shared" si="5"/>
        <v>155.26077006060473</v>
      </c>
      <c r="R27" s="243">
        <f t="shared" si="5"/>
        <v>195.20997154290183</v>
      </c>
      <c r="S27" s="243">
        <f t="shared" si="5"/>
        <v>57.724968683065867</v>
      </c>
      <c r="T27" s="243">
        <f t="shared" si="5"/>
        <v>71.229045015385054</v>
      </c>
      <c r="U27" s="243">
        <f t="shared" si="5"/>
        <v>127.45362168442455</v>
      </c>
      <c r="V27" s="243">
        <f t="shared" si="5"/>
        <v>118.28531378665866</v>
      </c>
      <c r="W27" s="243">
        <f t="shared" si="5"/>
        <v>73.856406976158041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42.0070425199238</v>
      </c>
      <c r="C28" s="284">
        <f t="shared" si="6"/>
        <v>12.966153508241717</v>
      </c>
      <c r="D28" s="284">
        <f t="shared" si="6"/>
        <v>25.257614364162492</v>
      </c>
      <c r="E28" s="284">
        <f t="shared" si="6"/>
        <v>96.844838319340909</v>
      </c>
      <c r="F28" s="284">
        <f t="shared" si="6"/>
        <v>87.330331857722783</v>
      </c>
      <c r="G28" s="284">
        <f t="shared" si="6"/>
        <v>65.876456131217893</v>
      </c>
      <c r="H28" s="284">
        <f t="shared" si="6"/>
        <v>30.511255894588516</v>
      </c>
      <c r="I28" s="284">
        <f t="shared" si="6"/>
        <v>35.354259121880801</v>
      </c>
      <c r="J28" s="284">
        <f t="shared" si="6"/>
        <v>76.465250867990576</v>
      </c>
      <c r="K28" s="284">
        <f t="shared" si="6"/>
        <v>92.782054823939205</v>
      </c>
      <c r="L28" s="284">
        <f t="shared" si="6"/>
        <v>45.867172455909028</v>
      </c>
      <c r="M28" s="284">
        <f t="shared" si="6"/>
        <v>31.472445263009888</v>
      </c>
      <c r="N28" s="284">
        <f t="shared" si="6"/>
        <v>19.741524569268961</v>
      </c>
      <c r="O28" s="284">
        <f t="shared" si="6"/>
        <v>31.086952901332438</v>
      </c>
      <c r="P28" s="284">
        <f t="shared" si="6"/>
        <v>43.481861768280851</v>
      </c>
      <c r="Q28" s="284">
        <f t="shared" si="6"/>
        <v>464.9611351731354</v>
      </c>
      <c r="R28" s="284">
        <f t="shared" si="6"/>
        <v>452.23579406450256</v>
      </c>
      <c r="S28" s="284">
        <f t="shared" si="6"/>
        <v>445.41022385261317</v>
      </c>
      <c r="T28" s="284">
        <f t="shared" si="6"/>
        <v>464.48936663437291</v>
      </c>
      <c r="U28" s="284">
        <f t="shared" si="6"/>
        <v>481.96491794808674</v>
      </c>
      <c r="V28" s="284">
        <f t="shared" si="6"/>
        <v>448.91216989272402</v>
      </c>
      <c r="W28" s="284">
        <f t="shared" si="6"/>
        <v>441.24260421036354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9.2763750337879287</v>
      </c>
      <c r="C29" s="244">
        <f t="shared" si="7"/>
        <v>6.3244926138328026</v>
      </c>
      <c r="D29" s="244">
        <f t="shared" si="7"/>
        <v>5.99435470884751</v>
      </c>
      <c r="E29" s="244">
        <f t="shared" si="7"/>
        <v>16.187809804255679</v>
      </c>
      <c r="F29" s="244">
        <f t="shared" si="7"/>
        <v>53.933278282922352</v>
      </c>
      <c r="G29" s="244">
        <f t="shared" si="7"/>
        <v>25.87531800026936</v>
      </c>
      <c r="H29" s="244">
        <f t="shared" si="7"/>
        <v>33.770186679518289</v>
      </c>
      <c r="I29" s="244">
        <f t="shared" si="7"/>
        <v>18.478297247360359</v>
      </c>
      <c r="J29" s="244">
        <f t="shared" si="7"/>
        <v>8.9378790330812024</v>
      </c>
      <c r="K29" s="244">
        <f t="shared" si="7"/>
        <v>6.7702839632916181</v>
      </c>
      <c r="L29" s="244">
        <f t="shared" si="7"/>
        <v>8.184204908912335</v>
      </c>
      <c r="M29" s="244">
        <f t="shared" si="7"/>
        <v>9.1458015195300675</v>
      </c>
      <c r="N29" s="244">
        <f t="shared" si="7"/>
        <v>12.099857682546286</v>
      </c>
      <c r="O29" s="244">
        <f t="shared" si="7"/>
        <v>105.98833728355277</v>
      </c>
      <c r="P29" s="244">
        <f t="shared" si="7"/>
        <v>73.927478090854535</v>
      </c>
      <c r="Q29" s="244">
        <f t="shared" si="7"/>
        <v>89.037026404399569</v>
      </c>
      <c r="R29" s="244">
        <f t="shared" si="7"/>
        <v>75.832023223109019</v>
      </c>
      <c r="S29" s="244">
        <f t="shared" si="7"/>
        <v>67.309264840617928</v>
      </c>
      <c r="T29" s="244">
        <f t="shared" si="7"/>
        <v>37.922230399693511</v>
      </c>
      <c r="U29" s="244">
        <f t="shared" si="7"/>
        <v>53.183386374162097</v>
      </c>
      <c r="V29" s="244">
        <f t="shared" si="7"/>
        <v>26.045675908946009</v>
      </c>
      <c r="W29" s="244">
        <f t="shared" si="7"/>
        <v>12.418605337286607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610.10670679277712</v>
      </c>
      <c r="C32" s="212">
        <v>599.55546001719688</v>
      </c>
      <c r="D32" s="212">
        <v>655.06491831470316</v>
      </c>
      <c r="E32" s="212">
        <v>532.15975924333634</v>
      </c>
      <c r="F32" s="212">
        <v>464.06672398968169</v>
      </c>
      <c r="G32" s="212">
        <v>501.39939810834051</v>
      </c>
      <c r="H32" s="212">
        <v>414.95803955288051</v>
      </c>
      <c r="I32" s="212">
        <v>437.26354256233878</v>
      </c>
      <c r="J32" s="212">
        <v>506.70017196904553</v>
      </c>
      <c r="K32" s="212">
        <v>347.05795356835768</v>
      </c>
      <c r="L32" s="212">
        <v>335.0885640584695</v>
      </c>
      <c r="M32" s="212">
        <v>324.98503869303522</v>
      </c>
      <c r="N32" s="212">
        <v>422.40730868443683</v>
      </c>
      <c r="O32" s="212">
        <v>295.18959587274293</v>
      </c>
      <c r="P32" s="212">
        <v>271.86680997420461</v>
      </c>
      <c r="Q32" s="212">
        <v>352.39079965606192</v>
      </c>
      <c r="R32" s="212">
        <v>366.95331040412708</v>
      </c>
      <c r="S32" s="212">
        <v>368.4723129836629</v>
      </c>
      <c r="T32" s="212">
        <v>480.94462596732592</v>
      </c>
      <c r="U32" s="212">
        <v>456.72141531787952</v>
      </c>
      <c r="V32" s="212">
        <v>461.34197241748541</v>
      </c>
      <c r="W32" s="212">
        <v>482.03621636038741</v>
      </c>
      <c r="DA32" s="109" t="s">
        <v>955</v>
      </c>
    </row>
    <row r="33" spans="1:105" ht="12" customHeight="1" x14ac:dyDescent="0.25">
      <c r="A33" s="24" t="s">
        <v>30</v>
      </c>
      <c r="B33" s="215">
        <v>82.030352536543418</v>
      </c>
      <c r="C33" s="215">
        <v>45.134479793637141</v>
      </c>
      <c r="D33" s="215">
        <v>12.977987962166811</v>
      </c>
      <c r="E33" s="215">
        <v>1.093035253654342</v>
      </c>
      <c r="F33" s="215">
        <v>10.407652622527941</v>
      </c>
      <c r="G33" s="215">
        <v>14.18959587274291</v>
      </c>
      <c r="H33" s="215">
        <v>6.2998280309544272</v>
      </c>
      <c r="I33" s="215">
        <v>0</v>
      </c>
      <c r="J33" s="215">
        <v>0</v>
      </c>
      <c r="K33" s="215">
        <v>0</v>
      </c>
      <c r="L33" s="215">
        <v>0.67454858125537398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0.67858985382631121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177.6894239036973</v>
      </c>
      <c r="C34" s="206">
        <f t="shared" si="8"/>
        <v>255.68452278589854</v>
      </c>
      <c r="D34" s="206">
        <f t="shared" si="8"/>
        <v>313.16276870163369</v>
      </c>
      <c r="E34" s="206">
        <f t="shared" si="8"/>
        <v>230.51255374032675</v>
      </c>
      <c r="F34" s="206">
        <f t="shared" si="8"/>
        <v>193.04479793637142</v>
      </c>
      <c r="G34" s="206">
        <f t="shared" si="8"/>
        <v>212.96448839208944</v>
      </c>
      <c r="H34" s="206">
        <f t="shared" si="8"/>
        <v>127.19742046431639</v>
      </c>
      <c r="I34" s="206">
        <f t="shared" si="8"/>
        <v>153.70335339638862</v>
      </c>
      <c r="J34" s="206">
        <f t="shared" si="8"/>
        <v>180.52029234737745</v>
      </c>
      <c r="K34" s="206">
        <f t="shared" si="8"/>
        <v>47.979879621668097</v>
      </c>
      <c r="L34" s="206">
        <f t="shared" si="8"/>
        <v>62.382803095442817</v>
      </c>
      <c r="M34" s="206">
        <f t="shared" si="8"/>
        <v>38.737747205503005</v>
      </c>
      <c r="N34" s="206">
        <f t="shared" si="8"/>
        <v>95.651762682717106</v>
      </c>
      <c r="O34" s="206">
        <f t="shared" si="8"/>
        <v>4.6646603611349953</v>
      </c>
      <c r="P34" s="206">
        <f t="shared" si="8"/>
        <v>3.1269131556319874</v>
      </c>
      <c r="Q34" s="206">
        <f t="shared" si="8"/>
        <v>53.310404127257087</v>
      </c>
      <c r="R34" s="206">
        <f t="shared" si="8"/>
        <v>51.977644024075673</v>
      </c>
      <c r="S34" s="206">
        <f t="shared" si="8"/>
        <v>73.528718830610487</v>
      </c>
      <c r="T34" s="206">
        <f t="shared" si="8"/>
        <v>227.00395528804819</v>
      </c>
      <c r="U34" s="206">
        <f t="shared" si="8"/>
        <v>218.11169389509885</v>
      </c>
      <c r="V34" s="206">
        <f t="shared" si="8"/>
        <v>232.19638865004299</v>
      </c>
      <c r="W34" s="206">
        <f t="shared" si="8"/>
        <v>241.08865004299219</v>
      </c>
      <c r="DA34" s="71"/>
    </row>
    <row r="35" spans="1:105" ht="12" customHeight="1" x14ac:dyDescent="0.25">
      <c r="A35" s="18" t="s">
        <v>32</v>
      </c>
      <c r="B35" s="206">
        <v>100.49441100601889</v>
      </c>
      <c r="C35" s="206">
        <v>44.926913155631993</v>
      </c>
      <c r="D35" s="206">
        <v>20.098882201203779</v>
      </c>
      <c r="E35" s="206">
        <v>43.744625967325881</v>
      </c>
      <c r="F35" s="206">
        <v>75.886156491831471</v>
      </c>
      <c r="G35" s="206">
        <v>43.890283748925192</v>
      </c>
      <c r="H35" s="206">
        <v>5.6153052450558896</v>
      </c>
      <c r="I35" s="206">
        <v>7.9249355116079103</v>
      </c>
      <c r="J35" s="206">
        <v>10.189165950128981</v>
      </c>
      <c r="K35" s="206">
        <v>3.3319002579535679</v>
      </c>
      <c r="L35" s="206">
        <v>3.3319002579535679</v>
      </c>
      <c r="M35" s="206">
        <v>3.998280309544282</v>
      </c>
      <c r="N35" s="206">
        <v>1.999140154772141</v>
      </c>
      <c r="O35" s="206">
        <v>4.6646603611349953</v>
      </c>
      <c r="P35" s="206">
        <v>2.1257093723129841</v>
      </c>
      <c r="Q35" s="206">
        <v>53.310404127257087</v>
      </c>
      <c r="R35" s="206">
        <v>51.977644024075673</v>
      </c>
      <c r="S35" s="206">
        <v>73.528718830610487</v>
      </c>
      <c r="T35" s="206">
        <v>81.298366294067065</v>
      </c>
      <c r="U35" s="206">
        <v>75.300945829750646</v>
      </c>
      <c r="V35" s="206">
        <v>82.631126397248494</v>
      </c>
      <c r="W35" s="206">
        <v>88.628546861564914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3.2960447119518479</v>
      </c>
      <c r="D36" s="206">
        <v>37.355460017196897</v>
      </c>
      <c r="E36" s="206">
        <v>4.3947549441100593</v>
      </c>
      <c r="F36" s="206">
        <v>3.2960447119518479</v>
      </c>
      <c r="G36" s="206">
        <v>17.579019776440241</v>
      </c>
      <c r="H36" s="206">
        <v>0</v>
      </c>
      <c r="I36" s="206">
        <v>1.098710232158211</v>
      </c>
      <c r="J36" s="206">
        <v>32.960705073086842</v>
      </c>
      <c r="K36" s="206">
        <v>28.56595012897678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1.009458297506449</v>
      </c>
      <c r="O37" s="206">
        <v>0</v>
      </c>
      <c r="P37" s="206">
        <v>1.0012037833190031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959</v>
      </c>
    </row>
    <row r="38" spans="1:105" ht="12" customHeight="1" x14ac:dyDescent="0.25">
      <c r="A38" s="18" t="s">
        <v>70</v>
      </c>
      <c r="B38" s="206">
        <v>77.19501289767841</v>
      </c>
      <c r="C38" s="206">
        <v>207.46156491831471</v>
      </c>
      <c r="D38" s="206">
        <v>255.70842648323301</v>
      </c>
      <c r="E38" s="206">
        <v>182.3731728288908</v>
      </c>
      <c r="F38" s="206">
        <v>113.8625967325881</v>
      </c>
      <c r="G38" s="206">
        <v>151.495184866724</v>
      </c>
      <c r="H38" s="206">
        <v>121.5821152192605</v>
      </c>
      <c r="I38" s="206">
        <v>144.67970765262251</v>
      </c>
      <c r="J38" s="206">
        <v>137.37042132416161</v>
      </c>
      <c r="K38" s="206">
        <v>6.7670679277729997</v>
      </c>
      <c r="L38" s="206">
        <v>54.03516766981943</v>
      </c>
      <c r="M38" s="206">
        <v>34.739466895958721</v>
      </c>
      <c r="N38" s="206">
        <v>92.643164230438515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145.70558899398111</v>
      </c>
      <c r="U38" s="206">
        <v>142.81074806534821</v>
      </c>
      <c r="V38" s="206">
        <v>149.5652622527945</v>
      </c>
      <c r="W38" s="206">
        <v>152.46010318142729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9.3149613069647454</v>
      </c>
      <c r="L39" s="206">
        <v>5.0157351676698188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226.05331040412719</v>
      </c>
      <c r="C40" s="206">
        <f t="shared" si="9"/>
        <v>196.4101461736887</v>
      </c>
      <c r="D40" s="206">
        <f t="shared" si="9"/>
        <v>194.02407566638001</v>
      </c>
      <c r="E40" s="206">
        <f t="shared" si="9"/>
        <v>102.40756663800521</v>
      </c>
      <c r="F40" s="206">
        <f t="shared" si="9"/>
        <v>73.989681857265694</v>
      </c>
      <c r="G40" s="206">
        <f t="shared" si="9"/>
        <v>72.506448839208943</v>
      </c>
      <c r="H40" s="206">
        <f t="shared" si="9"/>
        <v>76.52622527944969</v>
      </c>
      <c r="I40" s="206">
        <f t="shared" si="9"/>
        <v>78.740326741186578</v>
      </c>
      <c r="J40" s="206">
        <f t="shared" si="9"/>
        <v>133.68443680137571</v>
      </c>
      <c r="K40" s="206">
        <f t="shared" si="9"/>
        <v>113.8005159071367</v>
      </c>
      <c r="L40" s="206">
        <f t="shared" si="9"/>
        <v>122.3129836629407</v>
      </c>
      <c r="M40" s="206">
        <f t="shared" si="9"/>
        <v>128.89079965606189</v>
      </c>
      <c r="N40" s="206">
        <f t="shared" si="9"/>
        <v>122.5709372312984</v>
      </c>
      <c r="O40" s="206">
        <f t="shared" si="9"/>
        <v>101.13929492691319</v>
      </c>
      <c r="P40" s="206">
        <f t="shared" si="9"/>
        <v>94.625967325881334</v>
      </c>
      <c r="Q40" s="206">
        <f t="shared" si="9"/>
        <v>103.8907996560619</v>
      </c>
      <c r="R40" s="206">
        <f t="shared" si="9"/>
        <v>111.9948409286328</v>
      </c>
      <c r="S40" s="206">
        <f t="shared" si="9"/>
        <v>109.8667239896818</v>
      </c>
      <c r="T40" s="206">
        <f t="shared" si="9"/>
        <v>134.45563198624251</v>
      </c>
      <c r="U40" s="206">
        <f t="shared" si="9"/>
        <v>123.45331040412729</v>
      </c>
      <c r="V40" s="206">
        <f t="shared" si="9"/>
        <v>111.00730868443679</v>
      </c>
      <c r="W40" s="206">
        <f t="shared" si="9"/>
        <v>105.99681857265691</v>
      </c>
      <c r="DA40" s="71"/>
    </row>
    <row r="41" spans="1:105" ht="12" customHeight="1" x14ac:dyDescent="0.25">
      <c r="A41" s="18" t="s">
        <v>72</v>
      </c>
      <c r="B41" s="206">
        <v>226.05331040412719</v>
      </c>
      <c r="C41" s="206">
        <v>196.4101461736887</v>
      </c>
      <c r="D41" s="206">
        <v>194.02407566638001</v>
      </c>
      <c r="E41" s="206">
        <v>102.40756663800521</v>
      </c>
      <c r="F41" s="206">
        <v>73.989681857265694</v>
      </c>
      <c r="G41" s="206">
        <v>72.506448839208943</v>
      </c>
      <c r="H41" s="206">
        <v>76.52622527944969</v>
      </c>
      <c r="I41" s="206">
        <v>78.740326741186578</v>
      </c>
      <c r="J41" s="206">
        <v>133.68443680137571</v>
      </c>
      <c r="K41" s="206">
        <v>113.8005159071367</v>
      </c>
      <c r="L41" s="206">
        <v>122.3129836629407</v>
      </c>
      <c r="M41" s="206">
        <v>128.89079965606189</v>
      </c>
      <c r="N41" s="206">
        <v>122.5709372312984</v>
      </c>
      <c r="O41" s="206">
        <v>101.13929492691319</v>
      </c>
      <c r="P41" s="206">
        <v>94.625967325881334</v>
      </c>
      <c r="Q41" s="206">
        <v>103.8907996560619</v>
      </c>
      <c r="R41" s="206">
        <v>111.9948409286328</v>
      </c>
      <c r="S41" s="206">
        <v>109.8667239896818</v>
      </c>
      <c r="T41" s="206">
        <v>134.45563198624251</v>
      </c>
      <c r="U41" s="206">
        <v>123.45331040412729</v>
      </c>
      <c r="V41" s="206">
        <v>111.00730868443679</v>
      </c>
      <c r="W41" s="206">
        <v>105.99681857265691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11.440670679277734</v>
      </c>
      <c r="D43" s="206">
        <f t="shared" si="10"/>
        <v>9.6254514187446247</v>
      </c>
      <c r="E43" s="206">
        <f t="shared" si="10"/>
        <v>12.06173688736027</v>
      </c>
      <c r="F43" s="206">
        <f t="shared" si="10"/>
        <v>19.131556319862419</v>
      </c>
      <c r="G43" s="206">
        <f t="shared" si="10"/>
        <v>14.450214961306971</v>
      </c>
      <c r="H43" s="206">
        <f t="shared" si="10"/>
        <v>15.28615649183147</v>
      </c>
      <c r="I43" s="206">
        <f t="shared" si="10"/>
        <v>16.647549441100601</v>
      </c>
      <c r="J43" s="206">
        <f t="shared" si="10"/>
        <v>18.271711092003439</v>
      </c>
      <c r="K43" s="206">
        <f t="shared" si="10"/>
        <v>19.991401547721406</v>
      </c>
      <c r="L43" s="206">
        <f t="shared" si="10"/>
        <v>12.181169389509888</v>
      </c>
      <c r="M43" s="206">
        <f t="shared" si="10"/>
        <v>15.453396388650038</v>
      </c>
      <c r="N43" s="206">
        <f t="shared" si="10"/>
        <v>19.5853826311264</v>
      </c>
      <c r="O43" s="206">
        <f t="shared" si="10"/>
        <v>6.2099742046431636</v>
      </c>
      <c r="P43" s="206">
        <f t="shared" si="10"/>
        <v>13.447033533963889</v>
      </c>
      <c r="Q43" s="206">
        <f t="shared" si="10"/>
        <v>17.698452278589851</v>
      </c>
      <c r="R43" s="206">
        <f t="shared" si="10"/>
        <v>30.882803095442821</v>
      </c>
      <c r="S43" s="206">
        <f t="shared" si="10"/>
        <v>25.795356835769571</v>
      </c>
      <c r="T43" s="206">
        <f t="shared" si="10"/>
        <v>25.4609630266552</v>
      </c>
      <c r="U43" s="206">
        <f t="shared" si="10"/>
        <v>23.707055902574236</v>
      </c>
      <c r="V43" s="206">
        <f t="shared" si="10"/>
        <v>20.450312916195667</v>
      </c>
      <c r="W43" s="206">
        <f t="shared" si="10"/>
        <v>21.202510427455504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11.369045571797081</v>
      </c>
      <c r="D44" s="206">
        <v>9.5538263112639719</v>
      </c>
      <c r="E44" s="206">
        <v>12.06173688736027</v>
      </c>
      <c r="F44" s="206">
        <v>19.131556319862419</v>
      </c>
      <c r="G44" s="206">
        <v>14.450214961306971</v>
      </c>
      <c r="H44" s="206">
        <v>15.28615649183147</v>
      </c>
      <c r="I44" s="206">
        <v>16.647549441100601</v>
      </c>
      <c r="J44" s="206">
        <v>18.271711092003439</v>
      </c>
      <c r="K44" s="206">
        <v>19.346517626827168</v>
      </c>
      <c r="L44" s="206">
        <v>11.822871883061049</v>
      </c>
      <c r="M44" s="206">
        <v>15.095098882201199</v>
      </c>
      <c r="N44" s="206">
        <v>19.5853826311264</v>
      </c>
      <c r="O44" s="206">
        <v>6.2099742046431636</v>
      </c>
      <c r="P44" s="206">
        <v>13.447033533963889</v>
      </c>
      <c r="Q44" s="206">
        <v>17.698452278589851</v>
      </c>
      <c r="R44" s="206">
        <v>30.882803095442821</v>
      </c>
      <c r="S44" s="206">
        <v>25.795356835769571</v>
      </c>
      <c r="T44" s="206">
        <v>25.4609630266552</v>
      </c>
      <c r="U44" s="206">
        <v>23.574032674118659</v>
      </c>
      <c r="V44" s="206">
        <v>20.278073946689592</v>
      </c>
      <c r="W44" s="206">
        <v>20.97067927773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7.1625107480653469E-2</v>
      </c>
      <c r="D45" s="206">
        <v>7.1625107480653469E-2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0.64488392089423896</v>
      </c>
      <c r="L45" s="206">
        <v>0.35829750644883918</v>
      </c>
      <c r="M45" s="206">
        <v>0.35829750644883918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0.13302322845557901</v>
      </c>
      <c r="V49" s="206">
        <v>0.17223896950607509</v>
      </c>
      <c r="W49" s="206">
        <v>0.2318311497255045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3.6065348237317281</v>
      </c>
      <c r="E50" s="206">
        <v>60.547463456577823</v>
      </c>
      <c r="F50" s="206">
        <v>46.598796216680988</v>
      </c>
      <c r="G50" s="206">
        <v>41.200945829750637</v>
      </c>
      <c r="H50" s="206">
        <v>35.134221840068783</v>
      </c>
      <c r="I50" s="206">
        <v>35.635769561478931</v>
      </c>
      <c r="J50" s="206">
        <v>39.74393809114359</v>
      </c>
      <c r="K50" s="206">
        <v>46.025623387790198</v>
      </c>
      <c r="L50" s="206">
        <v>68.4055030094583</v>
      </c>
      <c r="M50" s="206">
        <v>63.055288048151333</v>
      </c>
      <c r="N50" s="206">
        <v>63.962940670679266</v>
      </c>
      <c r="O50" s="206">
        <v>67.354514187446256</v>
      </c>
      <c r="P50" s="206">
        <v>57.22751504729149</v>
      </c>
      <c r="Q50" s="206">
        <v>64.67944969905416</v>
      </c>
      <c r="R50" s="206">
        <v>63.413585554600168</v>
      </c>
      <c r="S50" s="206">
        <v>64.010662080825441</v>
      </c>
      <c r="T50" s="206">
        <v>11.392949269131559</v>
      </c>
      <c r="U50" s="206">
        <v>10.365950128976779</v>
      </c>
      <c r="V50" s="206">
        <v>9.1239036973344803</v>
      </c>
      <c r="W50" s="206">
        <v>10.31814273430782</v>
      </c>
      <c r="DA50" s="71" t="s">
        <v>970</v>
      </c>
    </row>
    <row r="51" spans="1:105" ht="12" customHeight="1" x14ac:dyDescent="0.25">
      <c r="A51" s="21" t="s">
        <v>38</v>
      </c>
      <c r="B51" s="209">
        <v>124.33361994840929</v>
      </c>
      <c r="C51" s="209">
        <v>90.885640584694755</v>
      </c>
      <c r="D51" s="209">
        <v>121.66809974204639</v>
      </c>
      <c r="E51" s="209">
        <v>125.5374032674119</v>
      </c>
      <c r="F51" s="209">
        <v>120.8942390369733</v>
      </c>
      <c r="G51" s="209">
        <v>146.08770421324161</v>
      </c>
      <c r="H51" s="209">
        <v>154.51418744625971</v>
      </c>
      <c r="I51" s="209">
        <v>152.536543422184</v>
      </c>
      <c r="J51" s="209">
        <v>134.47979363714529</v>
      </c>
      <c r="K51" s="209">
        <v>119.2605331040413</v>
      </c>
      <c r="L51" s="209">
        <v>69.131556319862426</v>
      </c>
      <c r="M51" s="209">
        <v>78.847807394668948</v>
      </c>
      <c r="N51" s="209">
        <v>120.6362854686156</v>
      </c>
      <c r="O51" s="209">
        <v>115.8211521926053</v>
      </c>
      <c r="P51" s="209">
        <v>103.4393809114359</v>
      </c>
      <c r="Q51" s="209">
        <v>112.8116938950989</v>
      </c>
      <c r="R51" s="209">
        <v>108.6844368013757</v>
      </c>
      <c r="S51" s="209">
        <v>95.270851246775578</v>
      </c>
      <c r="T51" s="209">
        <v>82.631126397248494</v>
      </c>
      <c r="U51" s="209">
        <v>81.083404987102313</v>
      </c>
      <c r="V51" s="209">
        <v>88.564058469475484</v>
      </c>
      <c r="W51" s="209">
        <v>102.75150472914871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610.10670679277712</v>
      </c>
      <c r="C52" s="286">
        <f t="shared" si="11"/>
        <v>599.55546001719665</v>
      </c>
      <c r="D52" s="286">
        <f t="shared" si="11"/>
        <v>655.06491831470339</v>
      </c>
      <c r="E52" s="286">
        <f t="shared" si="11"/>
        <v>532.15975924333657</v>
      </c>
      <c r="F52" s="286">
        <f t="shared" si="11"/>
        <v>464.06672398968163</v>
      </c>
      <c r="G52" s="286">
        <f t="shared" si="11"/>
        <v>501.39939810834068</v>
      </c>
      <c r="H52" s="286">
        <f t="shared" si="11"/>
        <v>414.95803955288022</v>
      </c>
      <c r="I52" s="286">
        <f t="shared" si="11"/>
        <v>437.26354256233884</v>
      </c>
      <c r="J52" s="286">
        <f t="shared" si="11"/>
        <v>506.70017196904519</v>
      </c>
      <c r="K52" s="286">
        <f t="shared" si="11"/>
        <v>347.05795356835762</v>
      </c>
      <c r="L52" s="286">
        <f t="shared" si="11"/>
        <v>335.08856405846933</v>
      </c>
      <c r="M52" s="286">
        <f t="shared" si="11"/>
        <v>324.98503869303556</v>
      </c>
      <c r="N52" s="286">
        <f t="shared" si="11"/>
        <v>422.40730868443666</v>
      </c>
      <c r="O52" s="286">
        <f t="shared" si="11"/>
        <v>295.18959587274287</v>
      </c>
      <c r="P52" s="286">
        <f t="shared" si="11"/>
        <v>271.86680997420444</v>
      </c>
      <c r="Q52" s="286">
        <f t="shared" si="11"/>
        <v>352.39079965606192</v>
      </c>
      <c r="R52" s="286">
        <f t="shared" si="11"/>
        <v>366.95331040412719</v>
      </c>
      <c r="S52" s="286">
        <f t="shared" si="11"/>
        <v>368.47231298366296</v>
      </c>
      <c r="T52" s="286">
        <f t="shared" si="11"/>
        <v>480.94462596732598</v>
      </c>
      <c r="U52" s="286">
        <f t="shared" si="11"/>
        <v>456.72141531787958</v>
      </c>
      <c r="V52" s="286">
        <f t="shared" si="11"/>
        <v>461.34197241748518</v>
      </c>
      <c r="W52" s="286">
        <f t="shared" si="11"/>
        <v>482.0362163603873</v>
      </c>
      <c r="DA52" s="118"/>
    </row>
    <row r="53" spans="1:105" ht="12" customHeight="1" x14ac:dyDescent="0.25">
      <c r="A53" s="51" t="s">
        <v>46</v>
      </c>
      <c r="B53" s="239">
        <f>CHI_fec!B5-B58</f>
        <v>482.2894715197873</v>
      </c>
      <c r="C53" s="239">
        <f>CHI_fec!C5-C58</f>
        <v>469.86947487586849</v>
      </c>
      <c r="D53" s="239">
        <f>CHI_fec!D5-D58</f>
        <v>514.97196521669298</v>
      </c>
      <c r="E53" s="239">
        <f>CHI_fec!E5-E58</f>
        <v>453.20529782856329</v>
      </c>
      <c r="F53" s="239">
        <f>CHI_fec!F5-F58</f>
        <v>402.24028907865909</v>
      </c>
      <c r="G53" s="239">
        <f>CHI_fec!G5-G58</f>
        <v>420.9326104267418</v>
      </c>
      <c r="H53" s="239">
        <f>CHI_fec!H5-H58</f>
        <v>330.00537813550477</v>
      </c>
      <c r="I53" s="239">
        <f>CHI_fec!I5-I58</f>
        <v>351.37884079921878</v>
      </c>
      <c r="J53" s="239">
        <f>CHI_fec!J5-J58</f>
        <v>451.4267382407545</v>
      </c>
      <c r="K53" s="239">
        <f>CHI_fec!K5-K58</f>
        <v>287.81440397265396</v>
      </c>
      <c r="L53" s="239">
        <f>CHI_fec!L5-L58</f>
        <v>273.11747271972604</v>
      </c>
      <c r="M53" s="239">
        <f>CHI_fec!M5-M58</f>
        <v>269.83970463876744</v>
      </c>
      <c r="N53" s="239">
        <f>CHI_fec!N5-N58</f>
        <v>267.55342853069715</v>
      </c>
      <c r="O53" s="239">
        <f>CHI_fec!O5-O58</f>
        <v>171.64920891484951</v>
      </c>
      <c r="P53" s="239">
        <f>CHI_fec!P5-P58</f>
        <v>68.172885271019709</v>
      </c>
      <c r="Q53" s="239">
        <f>CHI_fec!Q5-Q58</f>
        <v>239.16536084006395</v>
      </c>
      <c r="R53" s="239">
        <f>CHI_fec!R5-R58</f>
        <v>243.41715124744474</v>
      </c>
      <c r="S53" s="239">
        <f>CHI_fec!S5-S58</f>
        <v>249.41112711587209</v>
      </c>
      <c r="T53" s="239">
        <f>CHI_fec!T5-T58</f>
        <v>372.03371703942253</v>
      </c>
      <c r="U53" s="239">
        <f>CHI_fec!U5-U58</f>
        <v>361.50904875333913</v>
      </c>
      <c r="V53" s="239">
        <f>CHI_fec!V5-V58</f>
        <v>349.57823760643475</v>
      </c>
      <c r="W53" s="239">
        <f>CHI_fec!W5-W58</f>
        <v>376.73650093868002</v>
      </c>
      <c r="DA53" s="83"/>
    </row>
    <row r="54" spans="1:105" ht="12" customHeight="1" x14ac:dyDescent="0.25">
      <c r="A54" s="99" t="s">
        <v>47</v>
      </c>
      <c r="B54" s="240">
        <f>CHI_fec!B61</f>
        <v>100.2847399573777</v>
      </c>
      <c r="C54" s="240">
        <f>CHI_fec!C61</f>
        <v>100.6246637010467</v>
      </c>
      <c r="D54" s="240">
        <f>CHI_fec!D61</f>
        <v>115.1878140178015</v>
      </c>
      <c r="E54" s="240">
        <f>CHI_fec!E61</f>
        <v>60.347739023599992</v>
      </c>
      <c r="F54" s="240">
        <f>CHI_fec!F61</f>
        <v>51.1499316707351</v>
      </c>
      <c r="G54" s="240">
        <f>CHI_fec!G61</f>
        <v>64.354516416360994</v>
      </c>
      <c r="H54" s="240">
        <f>CHI_fec!H61</f>
        <v>66.375623212504905</v>
      </c>
      <c r="I54" s="240">
        <f>CHI_fec!I61</f>
        <v>66.136163849413549</v>
      </c>
      <c r="J54" s="240">
        <f>CHI_fec!J61</f>
        <v>32.911378792848232</v>
      </c>
      <c r="K54" s="240">
        <f>CHI_fec!K61</f>
        <v>27.186548764985659</v>
      </c>
      <c r="L54" s="240">
        <f>CHI_fec!L61</f>
        <v>26.99780150605023</v>
      </c>
      <c r="M54" s="240">
        <f>CHI_fec!M61</f>
        <v>19.731971383100088</v>
      </c>
      <c r="N54" s="240">
        <f>CHI_fec!N61</f>
        <v>120.1978854886525</v>
      </c>
      <c r="O54" s="240">
        <f>CHI_fec!O61</f>
        <v>118.43727690976689</v>
      </c>
      <c r="P54" s="240">
        <f>CHI_fec!P61</f>
        <v>185.48909046223699</v>
      </c>
      <c r="Q54" s="240">
        <f>CHI_fec!Q61</f>
        <v>89.628530843368537</v>
      </c>
      <c r="R54" s="240">
        <f>CHI_fec!R61</f>
        <v>98.964111576810481</v>
      </c>
      <c r="S54" s="240">
        <f>CHI_fec!S61</f>
        <v>94.387422340412613</v>
      </c>
      <c r="T54" s="240">
        <f>CHI_fec!T61</f>
        <v>76.705737595512687</v>
      </c>
      <c r="U54" s="240">
        <f>CHI_fec!U61</f>
        <v>64.629237785628604</v>
      </c>
      <c r="V54" s="240">
        <f>CHI_fec!V61</f>
        <v>80.871202776525521</v>
      </c>
      <c r="W54" s="240">
        <f>CHI_fec!W61</f>
        <v>73.021448656422066</v>
      </c>
      <c r="DA54" s="94"/>
    </row>
    <row r="55" spans="1:105" ht="12" customHeight="1" x14ac:dyDescent="0.25">
      <c r="A55" s="52" t="s">
        <v>48</v>
      </c>
      <c r="B55" s="241">
        <f>CHI_fec!B110</f>
        <v>27.532495315612099</v>
      </c>
      <c r="C55" s="241">
        <f>CHI_fec!C110</f>
        <v>29.061321440281361</v>
      </c>
      <c r="D55" s="241">
        <f>CHI_fec!D110</f>
        <v>24.905139080208851</v>
      </c>
      <c r="E55" s="241">
        <f>CHI_fec!E110</f>
        <v>18.60672239117331</v>
      </c>
      <c r="F55" s="241">
        <f>CHI_fec!F110</f>
        <v>10.67650324028744</v>
      </c>
      <c r="G55" s="241">
        <f>CHI_fec!G110</f>
        <v>16.112271265237901</v>
      </c>
      <c r="H55" s="241">
        <f>CHI_fec!H110</f>
        <v>18.577038204870519</v>
      </c>
      <c r="I55" s="241">
        <f>CHI_fec!I110</f>
        <v>19.748537913706532</v>
      </c>
      <c r="J55" s="241">
        <f>CHI_fec!J110</f>
        <v>22.362054935442458</v>
      </c>
      <c r="K55" s="241">
        <f>CHI_fec!K110</f>
        <v>32.057000830718003</v>
      </c>
      <c r="L55" s="241">
        <f>CHI_fec!L110</f>
        <v>34.973289832693069</v>
      </c>
      <c r="M55" s="241">
        <f>CHI_fec!M110</f>
        <v>35.413362671168031</v>
      </c>
      <c r="N55" s="241">
        <f>CHI_fec!N110</f>
        <v>34.655994665087022</v>
      </c>
      <c r="O55" s="241">
        <f>CHI_fec!O110</f>
        <v>5.1031100481264984</v>
      </c>
      <c r="P55" s="241">
        <f>CHI_fec!P110</f>
        <v>18.20483424094774</v>
      </c>
      <c r="Q55" s="241">
        <f>CHI_fec!Q110</f>
        <v>23.59690797262941</v>
      </c>
      <c r="R55" s="241">
        <f>CHI_fec!R110</f>
        <v>24.572047579872009</v>
      </c>
      <c r="S55" s="241">
        <f>CHI_fec!S110</f>
        <v>24.673763527378231</v>
      </c>
      <c r="T55" s="241">
        <f>CHI_fec!T110</f>
        <v>32.205171332390748</v>
      </c>
      <c r="U55" s="241">
        <f>CHI_fec!U110</f>
        <v>30.583128778911821</v>
      </c>
      <c r="V55" s="241">
        <f>CHI_fec!V110</f>
        <v>30.892532034524901</v>
      </c>
      <c r="W55" s="241">
        <f>CHI_fec!W110</f>
        <v>32.278266765285203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531.28882201203783</v>
      </c>
      <c r="C58" s="212">
        <v>1064.084350816853</v>
      </c>
      <c r="D58" s="212">
        <v>1049.052966466036</v>
      </c>
      <c r="E58" s="212">
        <v>1054.67067927773</v>
      </c>
      <c r="F58" s="212">
        <v>1102.2570937231301</v>
      </c>
      <c r="G58" s="212">
        <v>1010.09845227859</v>
      </c>
      <c r="H58" s="212">
        <v>978.83112639724845</v>
      </c>
      <c r="I58" s="212">
        <v>1015.539036973345</v>
      </c>
      <c r="J58" s="212">
        <v>947.24178847807389</v>
      </c>
      <c r="K58" s="212">
        <v>901.4306104901118</v>
      </c>
      <c r="L58" s="212">
        <v>778.84780739466896</v>
      </c>
      <c r="M58" s="212">
        <v>933.9877901977643</v>
      </c>
      <c r="N58" s="212">
        <v>694.36835769561458</v>
      </c>
      <c r="O58" s="212">
        <v>805.21848667239897</v>
      </c>
      <c r="P58" s="212">
        <v>685.81762682717113</v>
      </c>
      <c r="Q58" s="212">
        <v>781.58486672398976</v>
      </c>
      <c r="R58" s="212">
        <v>734.00988822012039</v>
      </c>
      <c r="S58" s="212">
        <v>826.73645743766122</v>
      </c>
      <c r="T58" s="212">
        <v>949.90498710232168</v>
      </c>
      <c r="U58" s="212">
        <v>799.63791917454841</v>
      </c>
      <c r="V58" s="212">
        <v>962.2775580395529</v>
      </c>
      <c r="W58" s="212">
        <v>1003.82562338779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531.28882201203783</v>
      </c>
      <c r="C60" s="206">
        <f t="shared" si="12"/>
        <v>711.24686156491816</v>
      </c>
      <c r="D60" s="206">
        <f t="shared" si="12"/>
        <v>702.68581255374033</v>
      </c>
      <c r="E60" s="206">
        <f t="shared" si="12"/>
        <v>744.24505588993975</v>
      </c>
      <c r="F60" s="206">
        <f t="shared" si="12"/>
        <v>745.5288048151333</v>
      </c>
      <c r="G60" s="206">
        <f t="shared" si="12"/>
        <v>624.67282889079956</v>
      </c>
      <c r="H60" s="206">
        <f t="shared" si="12"/>
        <v>657.87239896818573</v>
      </c>
      <c r="I60" s="206">
        <f t="shared" si="12"/>
        <v>688.45391229578661</v>
      </c>
      <c r="J60" s="206">
        <f t="shared" si="12"/>
        <v>655.73276010318136</v>
      </c>
      <c r="K60" s="206">
        <f t="shared" si="12"/>
        <v>637.78056749785037</v>
      </c>
      <c r="L60" s="206">
        <f t="shared" si="12"/>
        <v>568.70163370593286</v>
      </c>
      <c r="M60" s="206">
        <f t="shared" si="12"/>
        <v>551.01272570937226</v>
      </c>
      <c r="N60" s="206">
        <f t="shared" si="12"/>
        <v>374.48443680137564</v>
      </c>
      <c r="O60" s="206">
        <f t="shared" si="12"/>
        <v>414.54780739466889</v>
      </c>
      <c r="P60" s="206">
        <f t="shared" si="12"/>
        <v>398.82278589853826</v>
      </c>
      <c r="Q60" s="206">
        <f t="shared" si="12"/>
        <v>395.62184006878766</v>
      </c>
      <c r="R60" s="206">
        <f t="shared" si="12"/>
        <v>391.6195184866724</v>
      </c>
      <c r="S60" s="206">
        <f t="shared" si="12"/>
        <v>441.48280309544282</v>
      </c>
      <c r="T60" s="206">
        <f t="shared" si="12"/>
        <v>498.75331040412732</v>
      </c>
      <c r="U60" s="206">
        <f t="shared" si="12"/>
        <v>436.9091143594153</v>
      </c>
      <c r="V60" s="206">
        <f t="shared" si="12"/>
        <v>573.98847807394668</v>
      </c>
      <c r="W60" s="206">
        <f t="shared" si="12"/>
        <v>597.57257093723138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13.29896818572657</v>
      </c>
      <c r="D61" s="206">
        <v>21.05666380051591</v>
      </c>
      <c r="E61" s="206">
        <v>19.948409286328459</v>
      </c>
      <c r="F61" s="206">
        <v>1.108254514187446</v>
      </c>
      <c r="G61" s="206">
        <v>4.4330180567497841</v>
      </c>
      <c r="H61" s="206">
        <v>15.51539122957867</v>
      </c>
      <c r="I61" s="206">
        <v>13.585554600171969</v>
      </c>
      <c r="J61" s="206">
        <v>11.321324161650899</v>
      </c>
      <c r="K61" s="206">
        <v>2.2642304385210661</v>
      </c>
      <c r="L61" s="206">
        <v>1.132158211521926</v>
      </c>
      <c r="M61" s="206">
        <v>1.132158211521926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142.82983662940671</v>
      </c>
      <c r="D62" s="206">
        <v>101.0796216680997</v>
      </c>
      <c r="E62" s="206">
        <v>153.8167669819432</v>
      </c>
      <c r="F62" s="206">
        <v>152.71805674978501</v>
      </c>
      <c r="G62" s="206">
        <v>99.980911435941522</v>
      </c>
      <c r="H62" s="206">
        <v>95.58615649183146</v>
      </c>
      <c r="I62" s="206">
        <v>108.7704213241616</v>
      </c>
      <c r="J62" s="206">
        <v>97.783490971625099</v>
      </c>
      <c r="K62" s="206">
        <v>96.684780739466888</v>
      </c>
      <c r="L62" s="206">
        <v>67.020120378331896</v>
      </c>
      <c r="M62" s="206">
        <v>70.31625107480653</v>
      </c>
      <c r="N62" s="206">
        <v>59.329320722269991</v>
      </c>
      <c r="O62" s="206">
        <v>62.625365434221827</v>
      </c>
      <c r="P62" s="206">
        <v>61.526741186586413</v>
      </c>
      <c r="Q62" s="206">
        <v>75.809716251074803</v>
      </c>
      <c r="R62" s="206">
        <v>70.31625107480653</v>
      </c>
      <c r="S62" s="206">
        <v>94.487446259673249</v>
      </c>
      <c r="T62" s="206">
        <v>127.4481513327601</v>
      </c>
      <c r="U62" s="206">
        <v>58.230610490111772</v>
      </c>
      <c r="V62" s="206">
        <v>74.711006018916592</v>
      </c>
      <c r="W62" s="206">
        <v>60.428030954428202</v>
      </c>
      <c r="DA62" s="71" t="s">
        <v>976</v>
      </c>
    </row>
    <row r="63" spans="1:105" ht="12" customHeight="1" x14ac:dyDescent="0.25">
      <c r="A63" s="18" t="s">
        <v>69</v>
      </c>
      <c r="B63" s="206">
        <v>4.1081685296646597</v>
      </c>
      <c r="C63" s="206">
        <v>13.351504729148751</v>
      </c>
      <c r="D63" s="206">
        <v>13.351504729148751</v>
      </c>
      <c r="E63" s="206">
        <v>21.56775580395529</v>
      </c>
      <c r="F63" s="206">
        <v>15.40558899398108</v>
      </c>
      <c r="G63" s="206">
        <v>15.40558899398108</v>
      </c>
      <c r="H63" s="206">
        <v>15.40558899398108</v>
      </c>
      <c r="I63" s="206">
        <v>14.378503869303531</v>
      </c>
      <c r="J63" s="206">
        <v>11.297420464316421</v>
      </c>
      <c r="K63" s="206">
        <v>11.297420464316421</v>
      </c>
      <c r="L63" s="206">
        <v>11.297420464316421</v>
      </c>
      <c r="M63" s="206">
        <v>12.32441960447119</v>
      </c>
      <c r="N63" s="206">
        <v>11.10429922613929</v>
      </c>
      <c r="O63" s="206">
        <v>13.050300945829751</v>
      </c>
      <c r="P63" s="206">
        <v>9.0105760963026658</v>
      </c>
      <c r="Q63" s="206">
        <v>16.09785038693035</v>
      </c>
      <c r="R63" s="206">
        <v>12.072484952708511</v>
      </c>
      <c r="S63" s="206">
        <v>13.080395528804811</v>
      </c>
      <c r="T63" s="206">
        <v>13.075752364574379</v>
      </c>
      <c r="U63" s="206">
        <v>8.0466036113499566</v>
      </c>
      <c r="V63" s="206">
        <v>15.078073946689599</v>
      </c>
      <c r="W63" s="206">
        <v>14.378503869303531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56.931298366294072</v>
      </c>
      <c r="D64" s="206">
        <v>57.896216680997412</v>
      </c>
      <c r="E64" s="206">
        <v>55.001461736887357</v>
      </c>
      <c r="F64" s="206">
        <v>40.527343078245913</v>
      </c>
      <c r="G64" s="206">
        <v>2.894840928632846</v>
      </c>
      <c r="H64" s="206">
        <v>51.141702493551158</v>
      </c>
      <c r="I64" s="206">
        <v>34.723129836629397</v>
      </c>
      <c r="J64" s="206">
        <v>37.728546861564922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99.015563198624235</v>
      </c>
      <c r="D65" s="206">
        <v>108.6019776440241</v>
      </c>
      <c r="E65" s="206">
        <v>124.0338779019777</v>
      </c>
      <c r="F65" s="206">
        <v>108.4981083404987</v>
      </c>
      <c r="G65" s="206">
        <v>76.812811693895085</v>
      </c>
      <c r="H65" s="206">
        <v>91.215219260533104</v>
      </c>
      <c r="I65" s="206">
        <v>104.6145313843508</v>
      </c>
      <c r="J65" s="206">
        <v>106.0475494411006</v>
      </c>
      <c r="K65" s="206">
        <v>97.449097162510753</v>
      </c>
      <c r="L65" s="206">
        <v>83.118400687876175</v>
      </c>
      <c r="M65" s="206">
        <v>67.354514187446256</v>
      </c>
      <c r="N65" s="206">
        <v>43.708770421324161</v>
      </c>
      <c r="O65" s="206">
        <v>63.950988822012043</v>
      </c>
      <c r="P65" s="206">
        <v>59.249441100601892</v>
      </c>
      <c r="Q65" s="206">
        <v>89.326225279449702</v>
      </c>
      <c r="R65" s="206">
        <v>59.111349957007739</v>
      </c>
      <c r="S65" s="206">
        <v>66.980825451418738</v>
      </c>
      <c r="T65" s="206">
        <v>25.087188306104899</v>
      </c>
      <c r="U65" s="206">
        <v>54.304385210662069</v>
      </c>
      <c r="V65" s="206">
        <v>60.677815993121243</v>
      </c>
      <c r="W65" s="206">
        <v>64.564058469475484</v>
      </c>
      <c r="DA65" s="71" t="s">
        <v>979</v>
      </c>
    </row>
    <row r="66" spans="1:105" ht="12" customHeight="1" x14ac:dyDescent="0.25">
      <c r="A66" s="18" t="s">
        <v>84</v>
      </c>
      <c r="B66" s="206">
        <v>527.18065348237315</v>
      </c>
      <c r="C66" s="206">
        <v>385.81969045571788</v>
      </c>
      <c r="D66" s="206">
        <v>400.69982803095439</v>
      </c>
      <c r="E66" s="206">
        <v>369.8767841788478</v>
      </c>
      <c r="F66" s="206">
        <v>427.27145313843511</v>
      </c>
      <c r="G66" s="206">
        <v>425.14565778159931</v>
      </c>
      <c r="H66" s="206">
        <v>389.00834049871031</v>
      </c>
      <c r="I66" s="206">
        <v>412.38177128116928</v>
      </c>
      <c r="J66" s="206">
        <v>391.55442820292348</v>
      </c>
      <c r="K66" s="206">
        <v>430.08503869303519</v>
      </c>
      <c r="L66" s="206">
        <v>406.13353396388652</v>
      </c>
      <c r="M66" s="206">
        <v>399.88538263112639</v>
      </c>
      <c r="N66" s="206">
        <v>260.34204643164219</v>
      </c>
      <c r="O66" s="206">
        <v>274.92115219260529</v>
      </c>
      <c r="P66" s="206">
        <v>269.03602751504729</v>
      </c>
      <c r="Q66" s="206">
        <v>214.38804815133281</v>
      </c>
      <c r="R66" s="206">
        <v>250.11943250214961</v>
      </c>
      <c r="S66" s="206">
        <v>266.934135855546</v>
      </c>
      <c r="T66" s="206">
        <v>333.14221840068791</v>
      </c>
      <c r="U66" s="206">
        <v>316.32751504729151</v>
      </c>
      <c r="V66" s="206">
        <v>423.52158211521919</v>
      </c>
      <c r="W66" s="206">
        <v>458.20197764402411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352.83748925193458</v>
      </c>
      <c r="D67" s="206">
        <f t="shared" si="13"/>
        <v>346.36715391229569</v>
      </c>
      <c r="E67" s="206">
        <f t="shared" si="13"/>
        <v>310.42562338779021</v>
      </c>
      <c r="F67" s="206">
        <f t="shared" si="13"/>
        <v>356.72828890799661</v>
      </c>
      <c r="G67" s="206">
        <f t="shared" si="13"/>
        <v>385.42562338779021</v>
      </c>
      <c r="H67" s="206">
        <f t="shared" si="13"/>
        <v>320.95872742906272</v>
      </c>
      <c r="I67" s="206">
        <f t="shared" si="13"/>
        <v>327.08512467755799</v>
      </c>
      <c r="J67" s="206">
        <f t="shared" si="13"/>
        <v>291.50902837489252</v>
      </c>
      <c r="K67" s="206">
        <f t="shared" si="13"/>
        <v>263.65004299226138</v>
      </c>
      <c r="L67" s="206">
        <f t="shared" si="13"/>
        <v>210.14617368873601</v>
      </c>
      <c r="M67" s="206">
        <f t="shared" si="13"/>
        <v>382.97506448839198</v>
      </c>
      <c r="N67" s="206">
        <f t="shared" si="13"/>
        <v>319.883920894239</v>
      </c>
      <c r="O67" s="206">
        <f t="shared" si="13"/>
        <v>390.67067927773002</v>
      </c>
      <c r="P67" s="206">
        <f t="shared" si="13"/>
        <v>286.99484092863281</v>
      </c>
      <c r="Q67" s="206">
        <f t="shared" si="13"/>
        <v>385.96302665520199</v>
      </c>
      <c r="R67" s="206">
        <f t="shared" si="13"/>
        <v>342.39036973344798</v>
      </c>
      <c r="S67" s="206">
        <f t="shared" si="13"/>
        <v>385.2536543422184</v>
      </c>
      <c r="T67" s="206">
        <f t="shared" si="13"/>
        <v>451.15167669819431</v>
      </c>
      <c r="U67" s="206">
        <f t="shared" si="13"/>
        <v>362.72880481513317</v>
      </c>
      <c r="V67" s="206">
        <f t="shared" si="13"/>
        <v>388.28907996560622</v>
      </c>
      <c r="W67" s="206">
        <f t="shared" si="13"/>
        <v>406.25305245055893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352.83748925193458</v>
      </c>
      <c r="D68" s="206">
        <v>346.36715391229569</v>
      </c>
      <c r="E68" s="206">
        <v>310.42562338779021</v>
      </c>
      <c r="F68" s="206">
        <v>356.72828890799661</v>
      </c>
      <c r="G68" s="206">
        <v>385.42562338779021</v>
      </c>
      <c r="H68" s="206">
        <v>320.95872742906272</v>
      </c>
      <c r="I68" s="206">
        <v>327.08512467755799</v>
      </c>
      <c r="J68" s="206">
        <v>291.50902837489252</v>
      </c>
      <c r="K68" s="206">
        <v>263.65004299226138</v>
      </c>
      <c r="L68" s="206">
        <v>210.14617368873601</v>
      </c>
      <c r="M68" s="206">
        <v>382.97506448839198</v>
      </c>
      <c r="N68" s="206">
        <v>319.883920894239</v>
      </c>
      <c r="O68" s="206">
        <v>390.67067927773002</v>
      </c>
      <c r="P68" s="206">
        <v>286.99484092863281</v>
      </c>
      <c r="Q68" s="206">
        <v>385.96302665520199</v>
      </c>
      <c r="R68" s="206">
        <v>342.39036973344798</v>
      </c>
      <c r="S68" s="206">
        <v>385.2536543422184</v>
      </c>
      <c r="T68" s="206">
        <v>451.15167669819431</v>
      </c>
      <c r="U68" s="206">
        <v>362.72880481513317</v>
      </c>
      <c r="V68" s="206">
        <v>388.28907996560622</v>
      </c>
      <c r="W68" s="206">
        <v>406.25305245055893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531.28882201203783</v>
      </c>
      <c r="C71" s="286">
        <f t="shared" si="14"/>
        <v>1064.084350816853</v>
      </c>
      <c r="D71" s="286">
        <f t="shared" si="14"/>
        <v>1049.052966466036</v>
      </c>
      <c r="E71" s="286">
        <f t="shared" si="14"/>
        <v>1054.67067927773</v>
      </c>
      <c r="F71" s="286">
        <f t="shared" si="14"/>
        <v>1102.2570937231301</v>
      </c>
      <c r="G71" s="286">
        <f t="shared" si="14"/>
        <v>1010.09845227859</v>
      </c>
      <c r="H71" s="286">
        <f t="shared" si="14"/>
        <v>978.83112639724845</v>
      </c>
      <c r="I71" s="286">
        <f t="shared" si="14"/>
        <v>1015.539036973345</v>
      </c>
      <c r="J71" s="286">
        <f t="shared" si="14"/>
        <v>947.24178847807389</v>
      </c>
      <c r="K71" s="286">
        <f t="shared" si="14"/>
        <v>901.4306104901118</v>
      </c>
      <c r="L71" s="286">
        <f t="shared" si="14"/>
        <v>778.84780739466896</v>
      </c>
      <c r="M71" s="286">
        <f t="shared" si="14"/>
        <v>933.9877901977643</v>
      </c>
      <c r="N71" s="286">
        <f t="shared" si="14"/>
        <v>694.36835769561458</v>
      </c>
      <c r="O71" s="286">
        <f t="shared" si="14"/>
        <v>805.21848667239897</v>
      </c>
      <c r="P71" s="286">
        <f t="shared" si="14"/>
        <v>685.81762682717113</v>
      </c>
      <c r="Q71" s="286">
        <f t="shared" si="14"/>
        <v>781.58486672398976</v>
      </c>
      <c r="R71" s="286">
        <f t="shared" si="14"/>
        <v>734.00988822012039</v>
      </c>
      <c r="S71" s="286">
        <f t="shared" si="14"/>
        <v>826.73645743766122</v>
      </c>
      <c r="T71" s="286">
        <f t="shared" si="14"/>
        <v>949.90498710232168</v>
      </c>
      <c r="U71" s="286">
        <f t="shared" si="14"/>
        <v>799.63791917454841</v>
      </c>
      <c r="V71" s="286">
        <f t="shared" si="14"/>
        <v>962.2775580395529</v>
      </c>
      <c r="W71" s="286">
        <f t="shared" si="14"/>
        <v>1003.82562338779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531.28882201203783</v>
      </c>
      <c r="C72" s="243">
        <f>CHI_fec!C16</f>
        <v>1064.084350816853</v>
      </c>
      <c r="D72" s="243">
        <f>CHI_fec!D16</f>
        <v>1049.052966466036</v>
      </c>
      <c r="E72" s="243">
        <f>CHI_fec!E16</f>
        <v>1054.67067927773</v>
      </c>
      <c r="F72" s="243">
        <f>CHI_fec!F16</f>
        <v>1102.2570937231301</v>
      </c>
      <c r="G72" s="243">
        <f>CHI_fec!G16</f>
        <v>1010.09845227859</v>
      </c>
      <c r="H72" s="243">
        <f>CHI_fec!H16</f>
        <v>978.83112639724845</v>
      </c>
      <c r="I72" s="243">
        <f>CHI_fec!I16</f>
        <v>1015.539036973345</v>
      </c>
      <c r="J72" s="243">
        <f>CHI_fec!J16</f>
        <v>947.24178847807389</v>
      </c>
      <c r="K72" s="243">
        <f>CHI_fec!K16</f>
        <v>901.4306104901118</v>
      </c>
      <c r="L72" s="243">
        <f>CHI_fec!L16</f>
        <v>778.84780739466896</v>
      </c>
      <c r="M72" s="243">
        <f>CHI_fec!M16</f>
        <v>933.9877901977643</v>
      </c>
      <c r="N72" s="243">
        <f>CHI_fec!N16</f>
        <v>694.36835769561458</v>
      </c>
      <c r="O72" s="243">
        <f>CHI_fec!O16</f>
        <v>805.21848667239897</v>
      </c>
      <c r="P72" s="243">
        <f>CHI_fec!P16</f>
        <v>685.81762682717113</v>
      </c>
      <c r="Q72" s="243">
        <f>CHI_fec!Q16</f>
        <v>781.58486672398976</v>
      </c>
      <c r="R72" s="243">
        <f>CHI_fec!R16</f>
        <v>734.00988822012039</v>
      </c>
      <c r="S72" s="243">
        <f>CHI_fec!S16</f>
        <v>826.73645743766122</v>
      </c>
      <c r="T72" s="243">
        <f>CHI_fec!T16</f>
        <v>949.90498710232168</v>
      </c>
      <c r="U72" s="243">
        <f>CHI_fec!U16</f>
        <v>799.63791917454841</v>
      </c>
      <c r="V72" s="243">
        <f>CHI_fec!V16</f>
        <v>962.2775580395529</v>
      </c>
      <c r="W72" s="243">
        <f>CHI_fec!W16</f>
        <v>1003.82562338779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2757.9553308189279</v>
      </c>
      <c r="C76" s="205">
        <f t="shared" si="15"/>
        <v>2780.9445780073138</v>
      </c>
      <c r="D76" s="205">
        <f t="shared" si="15"/>
        <v>2932.3458569773084</v>
      </c>
      <c r="E76" s="205">
        <f t="shared" si="15"/>
        <v>2361.6121969898977</v>
      </c>
      <c r="F76" s="205">
        <f t="shared" si="15"/>
        <v>2415.7719611574557</v>
      </c>
      <c r="G76" s="205">
        <f t="shared" si="15"/>
        <v>2449.0167286115825</v>
      </c>
      <c r="H76" s="205">
        <f t="shared" si="15"/>
        <v>2088.5931637999461</v>
      </c>
      <c r="I76" s="205">
        <f t="shared" si="15"/>
        <v>2255.0037407987365</v>
      </c>
      <c r="J76" s="205">
        <f t="shared" si="15"/>
        <v>2390.2471728126065</v>
      </c>
      <c r="K76" s="205">
        <f t="shared" si="15"/>
        <v>1952.6360203311012</v>
      </c>
      <c r="L76" s="205">
        <f t="shared" si="15"/>
        <v>1863.0274730047399</v>
      </c>
      <c r="M76" s="205">
        <f t="shared" si="15"/>
        <v>2078.629101698853</v>
      </c>
      <c r="N76" s="205">
        <f t="shared" si="15"/>
        <v>2076.8803953959382</v>
      </c>
      <c r="O76" s="205">
        <f t="shared" si="15"/>
        <v>1755.889162767312</v>
      </c>
      <c r="P76" s="205">
        <f t="shared" si="15"/>
        <v>1530.0632883295189</v>
      </c>
      <c r="Q76" s="205">
        <f t="shared" si="15"/>
        <v>1862.7082297346851</v>
      </c>
      <c r="R76" s="205">
        <f t="shared" si="15"/>
        <v>1921.6490406689072</v>
      </c>
      <c r="S76" s="205">
        <f t="shared" si="15"/>
        <v>2016.6252102171402</v>
      </c>
      <c r="T76" s="205">
        <f t="shared" si="15"/>
        <v>2725.2789485222784</v>
      </c>
      <c r="U76" s="205">
        <f t="shared" si="15"/>
        <v>2482.0889559811012</v>
      </c>
      <c r="V76" s="205">
        <f t="shared" si="15"/>
        <v>2503.0287996435</v>
      </c>
      <c r="W76" s="205">
        <f t="shared" si="15"/>
        <v>2611.9834049807205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1383.2049340264839</v>
      </c>
      <c r="C77" s="215">
        <f>(CHI_emi!C5-CHI_emi!C59)+(CHI_emi!C61-CHI_emi!C108)+CHI_emi!C110</f>
        <v>1516.7075743997896</v>
      </c>
      <c r="D77" s="215">
        <f>(CHI_emi!D5-CHI_emi!D59)+(CHI_emi!D61-CHI_emi!D108)+CHI_emi!D110</f>
        <v>1545.6888851628321</v>
      </c>
      <c r="E77" s="215">
        <f>(CHI_emi!E5-CHI_emi!E59)+(CHI_emi!E61-CHI_emi!E108)+CHI_emi!E110</f>
        <v>1025.6424199890778</v>
      </c>
      <c r="F77" s="215">
        <f>(CHI_emi!F5-CHI_emi!F59)+(CHI_emi!F61-CHI_emi!F108)+CHI_emi!F110</f>
        <v>897.07351949928898</v>
      </c>
      <c r="G77" s="215">
        <f>(CHI_emi!G5-CHI_emi!G59)+(CHI_emi!G61-CHI_emi!G108)+CHI_emi!G110</f>
        <v>965.00719439993247</v>
      </c>
      <c r="H77" s="215">
        <f>(CHI_emi!H5-CHI_emi!H59)+(CHI_emi!H61-CHI_emi!H108)+CHI_emi!H110</f>
        <v>707.16916041204229</v>
      </c>
      <c r="I77" s="215">
        <f>(CHI_emi!I5-CHI_emi!I59)+(CHI_emi!I61-CHI_emi!I108)+CHI_emi!I110</f>
        <v>776.80404719852049</v>
      </c>
      <c r="J77" s="215">
        <f>(CHI_emi!J5-CHI_emi!J59)+(CHI_emi!J61-CHI_emi!J108)+CHI_emi!J110</f>
        <v>981.90907379849966</v>
      </c>
      <c r="K77" s="215">
        <f>(CHI_emi!K5-CHI_emi!K59)+(CHI_emi!K61-CHI_emi!K108)+CHI_emi!K110</f>
        <v>517.14296819871834</v>
      </c>
      <c r="L77" s="215">
        <f>(CHI_emi!L5-CHI_emi!L59)+(CHI_emi!L61-CHI_emi!L108)+CHI_emi!L110</f>
        <v>559.69627209346595</v>
      </c>
      <c r="M77" s="215">
        <f>(CHI_emi!M5-CHI_emi!M59)+(CHI_emi!M61-CHI_emi!M108)+CHI_emi!M110</f>
        <v>515.332641598382</v>
      </c>
      <c r="N77" s="215">
        <f>(CHI_emi!N5-CHI_emi!N59)+(CHI_emi!N61-CHI_emi!N108)+CHI_emi!N110</f>
        <v>713.32485839766423</v>
      </c>
      <c r="O77" s="215">
        <f>(CHI_emi!O5-CHI_emi!O59)+(CHI_emi!O61-CHI_emi!O108)+CHI_emi!O110</f>
        <v>285.98461559890495</v>
      </c>
      <c r="P77" s="215">
        <f>(CHI_emi!P5-CHI_emi!P59)+(CHI_emi!P61-CHI_emi!P108)+CHI_emi!P110</f>
        <v>310.998544558562</v>
      </c>
      <c r="Q77" s="215">
        <f>(CHI_emi!Q5-CHI_emi!Q59)+(CHI_emi!Q61-CHI_emi!Q108)+CHI_emi!Q110</f>
        <v>478.54419839822316</v>
      </c>
      <c r="R77" s="215">
        <f>(CHI_emi!R5-CHI_emi!R59)+(CHI_emi!R61-CHI_emi!R108)+CHI_emi!R110</f>
        <v>573.30119159803314</v>
      </c>
      <c r="S77" s="215">
        <f>(CHI_emi!S5-CHI_emi!S59)+(CHI_emi!S61-CHI_emi!S108)+CHI_emi!S110</f>
        <v>588.24278423877013</v>
      </c>
      <c r="T77" s="215">
        <f>(CHI_emi!T5-CHI_emi!T59)+(CHI_emi!T61-CHI_emi!T108)+CHI_emi!T110</f>
        <v>1134.188824677489</v>
      </c>
      <c r="U77" s="215">
        <f>(CHI_emi!U5-CHI_emi!U59)+(CHI_emi!U61-CHI_emi!U108)+CHI_emi!U110</f>
        <v>1075.063952878086</v>
      </c>
      <c r="V77" s="215">
        <f>(CHI_emi!V5-CHI_emi!V59)+(CHI_emi!V61-CHI_emi!V108)+CHI_emi!V110</f>
        <v>1065.8061399572268</v>
      </c>
      <c r="W77" s="215">
        <f>(CHI_emi!W5-CHI_emi!W59)+(CHI_emi!W61-CHI_emi!W108)+CHI_emi!W110</f>
        <v>1084.6720503202166</v>
      </c>
      <c r="DA77" s="85"/>
    </row>
    <row r="78" spans="1:105" ht="12" customHeight="1" x14ac:dyDescent="0.25">
      <c r="A78" s="14" t="s">
        <v>147</v>
      </c>
      <c r="B78" s="206">
        <f>CHI_emi!B59+CHI_emi!B108</f>
        <v>1374.750396792444</v>
      </c>
      <c r="C78" s="206">
        <f>CHI_emi!C59+CHI_emi!C108</f>
        <v>1264.237003607524</v>
      </c>
      <c r="D78" s="206">
        <f>CHI_emi!D59+CHI_emi!D108</f>
        <v>1386.656971814476</v>
      </c>
      <c r="E78" s="206">
        <f>CHI_emi!E59+CHI_emi!E108</f>
        <v>1335.9697770008199</v>
      </c>
      <c r="F78" s="206">
        <f>CHI_emi!F59+CHI_emi!F108</f>
        <v>1518.698441658167</v>
      </c>
      <c r="G78" s="206">
        <f>CHI_emi!G59+CHI_emi!G108</f>
        <v>1484.0095342116499</v>
      </c>
      <c r="H78" s="206">
        <f>CHI_emi!H59+CHI_emi!H108</f>
        <v>1381.4240033879039</v>
      </c>
      <c r="I78" s="206">
        <f>CHI_emi!I59+CHI_emi!I108</f>
        <v>1478.1996936002161</v>
      </c>
      <c r="J78" s="206">
        <f>CHI_emi!J59+CHI_emi!J108</f>
        <v>1408.338099014107</v>
      </c>
      <c r="K78" s="206">
        <f>CHI_emi!K59+CHI_emi!K108</f>
        <v>1435.4930521323829</v>
      </c>
      <c r="L78" s="206">
        <f>CHI_emi!L59+CHI_emi!L108</f>
        <v>1303.331200911274</v>
      </c>
      <c r="M78" s="206">
        <f>CHI_emi!M59+CHI_emi!M108</f>
        <v>1563.296460100471</v>
      </c>
      <c r="N78" s="206">
        <f>CHI_emi!N59+CHI_emi!N108</f>
        <v>1363.555536998274</v>
      </c>
      <c r="O78" s="206">
        <f>CHI_emi!O59+CHI_emi!O108</f>
        <v>1469.9045471684069</v>
      </c>
      <c r="P78" s="206">
        <f>CHI_emi!P59+CHI_emi!P108</f>
        <v>1219.064743770957</v>
      </c>
      <c r="Q78" s="206">
        <f>CHI_emi!Q59+CHI_emi!Q108</f>
        <v>1384.1640313364619</v>
      </c>
      <c r="R78" s="206">
        <f>CHI_emi!R59+CHI_emi!R108</f>
        <v>1348.347849070874</v>
      </c>
      <c r="S78" s="206">
        <f>CHI_emi!S59+CHI_emi!S108</f>
        <v>1428.3824259783701</v>
      </c>
      <c r="T78" s="206">
        <f>CHI_emi!T59+CHI_emi!T108</f>
        <v>1591.0901238447891</v>
      </c>
      <c r="U78" s="206">
        <f>CHI_emi!U59+CHI_emi!U108</f>
        <v>1407.025003103015</v>
      </c>
      <c r="V78" s="206">
        <f>CHI_emi!V59+CHI_emi!V108</f>
        <v>1437.2226596862729</v>
      </c>
      <c r="W78" s="206">
        <f>CHI_emi!W59+CHI_emi!W108</f>
        <v>1527.3113546605041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2757.9553308189279</v>
      </c>
      <c r="C79" s="212">
        <f t="shared" si="16"/>
        <v>2780.9445780073138</v>
      </c>
      <c r="D79" s="212">
        <f t="shared" si="16"/>
        <v>2932.3458569773079</v>
      </c>
      <c r="E79" s="212">
        <f t="shared" si="16"/>
        <v>2361.6121969898977</v>
      </c>
      <c r="F79" s="212">
        <f t="shared" si="16"/>
        <v>2415.7719611574562</v>
      </c>
      <c r="G79" s="212">
        <f t="shared" si="16"/>
        <v>2449.016728611582</v>
      </c>
      <c r="H79" s="212">
        <f t="shared" si="16"/>
        <v>2088.5931637999461</v>
      </c>
      <c r="I79" s="212">
        <f t="shared" si="16"/>
        <v>2255.0037407987365</v>
      </c>
      <c r="J79" s="212">
        <f t="shared" si="16"/>
        <v>2390.2471728126065</v>
      </c>
      <c r="K79" s="212">
        <f t="shared" si="16"/>
        <v>1952.636020331101</v>
      </c>
      <c r="L79" s="212">
        <f t="shared" si="16"/>
        <v>1863.0274730047399</v>
      </c>
      <c r="M79" s="212">
        <f t="shared" si="16"/>
        <v>2078.629101698853</v>
      </c>
      <c r="N79" s="212">
        <f t="shared" si="16"/>
        <v>2076.8803953959382</v>
      </c>
      <c r="O79" s="212">
        <f t="shared" si="16"/>
        <v>1755.8891627673117</v>
      </c>
      <c r="P79" s="212">
        <f t="shared" si="16"/>
        <v>1530.0632883295189</v>
      </c>
      <c r="Q79" s="212">
        <f t="shared" si="16"/>
        <v>1862.7082297346849</v>
      </c>
      <c r="R79" s="212">
        <f t="shared" si="16"/>
        <v>1921.649040668907</v>
      </c>
      <c r="S79" s="212">
        <f t="shared" si="16"/>
        <v>2016.6252102171402</v>
      </c>
      <c r="T79" s="212">
        <f t="shared" si="16"/>
        <v>2725.2789485222784</v>
      </c>
      <c r="U79" s="212">
        <f t="shared" si="16"/>
        <v>2482.0889559811008</v>
      </c>
      <c r="V79" s="212">
        <f t="shared" si="16"/>
        <v>2503.0287996435</v>
      </c>
      <c r="W79" s="212">
        <f t="shared" si="16"/>
        <v>2611.9834049807209</v>
      </c>
      <c r="DA79" s="109"/>
    </row>
    <row r="80" spans="1:105" ht="12" customHeight="1" x14ac:dyDescent="0.25">
      <c r="A80" s="51" t="s">
        <v>46</v>
      </c>
      <c r="B80" s="243">
        <f>CHI_emi!B$5</f>
        <v>2463.7922939967498</v>
      </c>
      <c r="C80" s="243">
        <f>CHI_emi!C$5</f>
        <v>2445.9471484654769</v>
      </c>
      <c r="D80" s="243">
        <f>CHI_emi!D$5</f>
        <v>2596.2733598976265</v>
      </c>
      <c r="E80" s="243">
        <f>CHI_emi!E$5</f>
        <v>2207.7684391032776</v>
      </c>
      <c r="F80" s="243">
        <f>CHI_emi!F$5</f>
        <v>2295.7873789396199</v>
      </c>
      <c r="G80" s="243">
        <f>CHI_emi!G$5</f>
        <v>2294.4372121340971</v>
      </c>
      <c r="H80" s="243">
        <f>CHI_emi!H$5</f>
        <v>1945.7388776712669</v>
      </c>
      <c r="I80" s="243">
        <f>CHI_emi!I$5</f>
        <v>2103.8279533279151</v>
      </c>
      <c r="J80" s="243">
        <f>CHI_emi!J$5</f>
        <v>2281.3520989667149</v>
      </c>
      <c r="K80" s="243">
        <f>CHI_emi!K$5</f>
        <v>1862.8210776389619</v>
      </c>
      <c r="L80" s="243">
        <f>CHI_emi!L$5</f>
        <v>1754.6481344214942</v>
      </c>
      <c r="M80" s="243">
        <f>CHI_emi!M$5</f>
        <v>1986.6055342187324</v>
      </c>
      <c r="N80" s="243">
        <f>CHI_emi!N$5</f>
        <v>1813.0977509149773</v>
      </c>
      <c r="O80" s="243">
        <f>CHI_emi!O$5</f>
        <v>1634.9728003538053</v>
      </c>
      <c r="P80" s="243">
        <f>CHI_emi!P$5</f>
        <v>1293.9163467470396</v>
      </c>
      <c r="Q80" s="243">
        <f>CHI_emi!Q$5</f>
        <v>1702.1657252025607</v>
      </c>
      <c r="R80" s="243">
        <f>CHI_emi!R$5</f>
        <v>1725.188116096052</v>
      </c>
      <c r="S80" s="243">
        <f>CHI_emi!S$5</f>
        <v>1821.3771745122617</v>
      </c>
      <c r="T80" s="243">
        <f>CHI_emi!T$5</f>
        <v>2460.8750140702132</v>
      </c>
      <c r="U80" s="243">
        <f>CHI_emi!U$5</f>
        <v>2251.314809383804</v>
      </c>
      <c r="V80" s="243">
        <f>CHI_emi!V$5</f>
        <v>2239.0998548055841</v>
      </c>
      <c r="W80" s="243">
        <f>CHI_emi!W$5</f>
        <v>2371.304695635527</v>
      </c>
      <c r="DA80" s="83"/>
    </row>
    <row r="81" spans="1:105" ht="12" customHeight="1" x14ac:dyDescent="0.25">
      <c r="A81" s="99" t="s">
        <v>47</v>
      </c>
      <c r="B81" s="284">
        <f>CHI_emi!B$61</f>
        <v>228.86616922776426</v>
      </c>
      <c r="C81" s="284">
        <f>CHI_emi!C$61</f>
        <v>258.90390815182911</v>
      </c>
      <c r="D81" s="284">
        <f>CHI_emi!D$61</f>
        <v>274.83030089060276</v>
      </c>
      <c r="E81" s="284">
        <f>CHI_emi!E$61</f>
        <v>116.3036819491266</v>
      </c>
      <c r="F81" s="284">
        <f>CHI_emi!F$61</f>
        <v>98.61552008202618</v>
      </c>
      <c r="G81" s="284">
        <f>CHI_emi!G$61</f>
        <v>122.7907881685553</v>
      </c>
      <c r="H81" s="284">
        <f>CHI_emi!H$61</f>
        <v>110.74161415052605</v>
      </c>
      <c r="I81" s="284">
        <f>CHI_emi!I$61</f>
        <v>115.43499096363605</v>
      </c>
      <c r="J81" s="284">
        <f>CHI_emi!J$61</f>
        <v>63.506685564390011</v>
      </c>
      <c r="K81" s="284">
        <f>CHI_emi!K$61</f>
        <v>39.710418671617923</v>
      </c>
      <c r="L81" s="284">
        <f>CHI_emi!L$61</f>
        <v>45.288223783925496</v>
      </c>
      <c r="M81" s="284">
        <f>CHI_emi!M$61</f>
        <v>31.246359849546984</v>
      </c>
      <c r="N81" s="284">
        <f>CHI_emi!N$61</f>
        <v>201.79829338390829</v>
      </c>
      <c r="O81" s="284">
        <f>CHI_emi!O$61</f>
        <v>115.4201262013931</v>
      </c>
      <c r="P81" s="284">
        <f>CHI_emi!P$61</f>
        <v>213.3344727678689</v>
      </c>
      <c r="Q81" s="284">
        <f>CHI_emi!Q$61</f>
        <v>119.87283881044898</v>
      </c>
      <c r="R81" s="284">
        <f>CHI_emi!R$61</f>
        <v>154.82378323322845</v>
      </c>
      <c r="S81" s="284">
        <f>CHI_emi!S$61</f>
        <v>151.42166208362278</v>
      </c>
      <c r="T81" s="284">
        <f>CHI_emi!T$61</f>
        <v>182.70927217058434</v>
      </c>
      <c r="U81" s="284">
        <f>CHI_emi!U$61</f>
        <v>153.59466928248881</v>
      </c>
      <c r="V81" s="284">
        <f>CHI_emi!V$61</f>
        <v>188.12520817375201</v>
      </c>
      <c r="W81" s="284">
        <f>CHI_emi!W$61</f>
        <v>165.18550096451958</v>
      </c>
      <c r="DA81" s="94"/>
    </row>
    <row r="82" spans="1:105" ht="12" customHeight="1" x14ac:dyDescent="0.25">
      <c r="A82" s="52" t="s">
        <v>48</v>
      </c>
      <c r="B82" s="244">
        <f>CHI_emi!B$110</f>
        <v>65.296867594413854</v>
      </c>
      <c r="C82" s="244">
        <f>CHI_emi!C$110</f>
        <v>76.093521390007808</v>
      </c>
      <c r="D82" s="244">
        <f>CHI_emi!D$110</f>
        <v>61.242196189078832</v>
      </c>
      <c r="E82" s="244">
        <f>CHI_emi!E$110</f>
        <v>37.540075937493498</v>
      </c>
      <c r="F82" s="244">
        <f>CHI_emi!F$110</f>
        <v>21.369062135809891</v>
      </c>
      <c r="G82" s="244">
        <f>CHI_emi!G$110</f>
        <v>31.788728308930001</v>
      </c>
      <c r="H82" s="244">
        <f>CHI_emi!H$110</f>
        <v>32.112671978153273</v>
      </c>
      <c r="I82" s="244">
        <f>CHI_emi!I$110</f>
        <v>35.740796507185287</v>
      </c>
      <c r="J82" s="244">
        <f>CHI_emi!J$110</f>
        <v>45.388388281501797</v>
      </c>
      <c r="K82" s="244">
        <f>CHI_emi!K$110</f>
        <v>50.104524020521353</v>
      </c>
      <c r="L82" s="244">
        <f>CHI_emi!L$110</f>
        <v>63.091114799320259</v>
      </c>
      <c r="M82" s="244">
        <f>CHI_emi!M$110</f>
        <v>60.777207630573642</v>
      </c>
      <c r="N82" s="244">
        <f>CHI_emi!N$110</f>
        <v>61.984351097052638</v>
      </c>
      <c r="O82" s="244">
        <f>CHI_emi!O$110</f>
        <v>5.4962362121135211</v>
      </c>
      <c r="P82" s="244">
        <f>CHI_emi!P$110</f>
        <v>22.812468814610469</v>
      </c>
      <c r="Q82" s="244">
        <f>CHI_emi!Q$110</f>
        <v>40.669665721675408</v>
      </c>
      <c r="R82" s="244">
        <f>CHI_emi!R$110</f>
        <v>41.637141339626631</v>
      </c>
      <c r="S82" s="244">
        <f>CHI_emi!S$110</f>
        <v>43.826373621255662</v>
      </c>
      <c r="T82" s="244">
        <f>CHI_emi!T$110</f>
        <v>81.694662281480603</v>
      </c>
      <c r="U82" s="244">
        <f>CHI_emi!U$110</f>
        <v>77.179477314808125</v>
      </c>
      <c r="V82" s="244">
        <f>CHI_emi!V$110</f>
        <v>75.803736664163665</v>
      </c>
      <c r="W82" s="244">
        <f>CHI_emi!W$110</f>
        <v>75.493208380674147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422.97849808926048</v>
      </c>
      <c r="C85" s="289">
        <f t="shared" si="17"/>
        <v>365.60596218657662</v>
      </c>
      <c r="D85" s="289">
        <f t="shared" si="17"/>
        <v>312.30780282208963</v>
      </c>
      <c r="E85" s="289">
        <f t="shared" si="17"/>
        <v>282.9889515106164</v>
      </c>
      <c r="F85" s="289">
        <f t="shared" si="17"/>
        <v>293.94049914128925</v>
      </c>
      <c r="G85" s="289">
        <f t="shared" si="17"/>
        <v>308.95787692886012</v>
      </c>
      <c r="H85" s="289">
        <f t="shared" si="17"/>
        <v>403.89210801155048</v>
      </c>
      <c r="I85" s="289">
        <f t="shared" si="17"/>
        <v>380.72977089152249</v>
      </c>
      <c r="J85" s="289">
        <f t="shared" si="17"/>
        <v>342.1583621445883</v>
      </c>
      <c r="K85" s="289">
        <f t="shared" si="17"/>
        <v>439.17732698696267</v>
      </c>
      <c r="L85" s="289">
        <f t="shared" si="17"/>
        <v>531.42792103201862</v>
      </c>
      <c r="M85" s="289">
        <f t="shared" si="17"/>
        <v>544.30319703647558</v>
      </c>
      <c r="N85" s="289">
        <f t="shared" si="17"/>
        <v>372.89039065343536</v>
      </c>
      <c r="O85" s="289">
        <f t="shared" si="17"/>
        <v>368.44089105605076</v>
      </c>
      <c r="P85" s="289">
        <f t="shared" si="17"/>
        <v>469.23774520790965</v>
      </c>
      <c r="Q85" s="289">
        <f t="shared" si="17"/>
        <v>656.03451446419126</v>
      </c>
      <c r="R85" s="289">
        <f t="shared" si="17"/>
        <v>630.10744722166805</v>
      </c>
      <c r="S85" s="289">
        <f t="shared" si="17"/>
        <v>531.83221575709081</v>
      </c>
      <c r="T85" s="289">
        <f t="shared" si="17"/>
        <v>342.78658673761191</v>
      </c>
      <c r="U85" s="289">
        <f t="shared" si="17"/>
        <v>468.51949769414813</v>
      </c>
      <c r="V85" s="289">
        <f t="shared" si="17"/>
        <v>350.02948817822221</v>
      </c>
      <c r="W85" s="289">
        <f t="shared" si="17"/>
        <v>331.07062380234674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1545.1416404052427</v>
      </c>
      <c r="C86" s="290">
        <f t="shared" si="18"/>
        <v>1311.3697546553381</v>
      </c>
      <c r="D86" s="290">
        <f t="shared" si="18"/>
        <v>1155.6161513196125</v>
      </c>
      <c r="E86" s="290">
        <f t="shared" si="18"/>
        <v>1100.0360694991675</v>
      </c>
      <c r="F86" s="290">
        <f t="shared" si="18"/>
        <v>1121.1194814044238</v>
      </c>
      <c r="G86" s="290">
        <f t="shared" si="18"/>
        <v>1149.4016643106204</v>
      </c>
      <c r="H86" s="290">
        <f t="shared" si="18"/>
        <v>1314.180047383735</v>
      </c>
      <c r="I86" s="290">
        <f t="shared" si="18"/>
        <v>1275.9410336014444</v>
      </c>
      <c r="J86" s="290">
        <f t="shared" si="18"/>
        <v>1209.5832516120568</v>
      </c>
      <c r="K86" s="290">
        <f t="shared" si="18"/>
        <v>2246.438038061835</v>
      </c>
      <c r="L86" s="290">
        <f t="shared" si="18"/>
        <v>1546.7689901115796</v>
      </c>
      <c r="M86" s="290">
        <f t="shared" si="18"/>
        <v>1284.5752267413004</v>
      </c>
      <c r="N86" s="290">
        <f t="shared" si="18"/>
        <v>785.89035175562856</v>
      </c>
      <c r="O86" s="290">
        <f t="shared" si="18"/>
        <v>615.45080052297499</v>
      </c>
      <c r="P86" s="290">
        <f t="shared" si="18"/>
        <v>581.97546496632071</v>
      </c>
      <c r="Q86" s="290">
        <f t="shared" si="18"/>
        <v>1115.2048862426243</v>
      </c>
      <c r="R86" s="290">
        <f t="shared" si="18"/>
        <v>1197.4541433281079</v>
      </c>
      <c r="S86" s="290">
        <f t="shared" si="18"/>
        <v>1091.012529889239</v>
      </c>
      <c r="T86" s="290">
        <f t="shared" si="18"/>
        <v>1234.6231729452563</v>
      </c>
      <c r="U86" s="290">
        <f t="shared" si="18"/>
        <v>1635.4264594935678</v>
      </c>
      <c r="V86" s="290">
        <f t="shared" si="18"/>
        <v>1400.2019966096148</v>
      </c>
      <c r="W86" s="290">
        <f t="shared" si="18"/>
        <v>1729.6509885231362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1342.5737067745897</v>
      </c>
      <c r="C87" s="291">
        <f t="shared" si="19"/>
        <v>1160.4678585059864</v>
      </c>
      <c r="D87" s="291">
        <f t="shared" si="19"/>
        <v>991.29446622839293</v>
      </c>
      <c r="E87" s="291">
        <f t="shared" si="19"/>
        <v>898.23366275627131</v>
      </c>
      <c r="F87" s="291">
        <f t="shared" si="19"/>
        <v>932.99490940084252</v>
      </c>
      <c r="G87" s="291">
        <f t="shared" si="19"/>
        <v>980.66148501490295</v>
      </c>
      <c r="H87" s="291">
        <f t="shared" si="19"/>
        <v>1281.9917017995544</v>
      </c>
      <c r="I87" s="291">
        <f t="shared" si="19"/>
        <v>1208.4722559050815</v>
      </c>
      <c r="J87" s="291">
        <f t="shared" si="19"/>
        <v>1086.0429611517552</v>
      </c>
      <c r="K87" s="291">
        <f t="shared" si="19"/>
        <v>1392.0851813432234</v>
      </c>
      <c r="L87" s="291">
        <f t="shared" si="19"/>
        <v>1683.3891037194785</v>
      </c>
      <c r="M87" s="291">
        <f t="shared" si="19"/>
        <v>1724.1737491539764</v>
      </c>
      <c r="N87" s="291">
        <f t="shared" si="19"/>
        <v>1181.1942799103931</v>
      </c>
      <c r="O87" s="291">
        <f t="shared" si="19"/>
        <v>1167.0997266458687</v>
      </c>
      <c r="P87" s="291">
        <f t="shared" si="19"/>
        <v>1486.3910533773021</v>
      </c>
      <c r="Q87" s="291">
        <f t="shared" si="19"/>
        <v>2078.1018640651741</v>
      </c>
      <c r="R87" s="291">
        <f t="shared" si="19"/>
        <v>1995.9734309133971</v>
      </c>
      <c r="S87" s="291">
        <f t="shared" si="19"/>
        <v>1684.6697766159198</v>
      </c>
      <c r="T87" s="291">
        <f t="shared" si="19"/>
        <v>1085.83531684727</v>
      </c>
      <c r="U87" s="291">
        <f t="shared" si="19"/>
        <v>1484.1158811656285</v>
      </c>
      <c r="V87" s="291">
        <f t="shared" si="19"/>
        <v>1108.7784496445827</v>
      </c>
      <c r="W87" s="291">
        <f t="shared" si="19"/>
        <v>1048.7229944339012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1.352653312825157</v>
      </c>
      <c r="C89" s="254">
        <f t="shared" si="20"/>
        <v>1.7496080440902992</v>
      </c>
      <c r="D89" s="254">
        <f t="shared" si="20"/>
        <v>1.4904354571418366</v>
      </c>
      <c r="E89" s="254">
        <f t="shared" si="20"/>
        <v>1.5421174037296614</v>
      </c>
      <c r="F89" s="254">
        <f t="shared" si="20"/>
        <v>1.6142775139850378</v>
      </c>
      <c r="G89" s="254">
        <f t="shared" si="20"/>
        <v>1.5323378412701438</v>
      </c>
      <c r="H89" s="254">
        <f t="shared" si="20"/>
        <v>1.7029663954020577</v>
      </c>
      <c r="I89" s="254">
        <f t="shared" si="20"/>
        <v>1.7059198953267956</v>
      </c>
      <c r="J89" s="254">
        <f t="shared" si="20"/>
        <v>1.2587429000985069</v>
      </c>
      <c r="K89" s="254">
        <f t="shared" si="20"/>
        <v>2.0113069906781278</v>
      </c>
      <c r="L89" s="254">
        <f t="shared" si="20"/>
        <v>1.547380734995244</v>
      </c>
      <c r="M89" s="254">
        <f t="shared" si="20"/>
        <v>1.4379831683414426</v>
      </c>
      <c r="N89" s="254">
        <f t="shared" si="20"/>
        <v>1.1616272958450495</v>
      </c>
      <c r="O89" s="254">
        <f t="shared" si="20"/>
        <v>1.4718291286190868</v>
      </c>
      <c r="P89" s="254">
        <f t="shared" si="20"/>
        <v>2.2457276976322693</v>
      </c>
      <c r="Q89" s="254">
        <f t="shared" si="20"/>
        <v>1.5504427750391274</v>
      </c>
      <c r="R89" s="254">
        <f t="shared" si="20"/>
        <v>1.5805453358826711</v>
      </c>
      <c r="S89" s="254">
        <f t="shared" si="20"/>
        <v>1.5793705782715128</v>
      </c>
      <c r="T89" s="254">
        <f t="shared" si="20"/>
        <v>1.3685395611905289</v>
      </c>
      <c r="U89" s="254">
        <f t="shared" si="20"/>
        <v>1.390253621761951</v>
      </c>
      <c r="V89" s="254">
        <f t="shared" si="20"/>
        <v>1.4276492766324236</v>
      </c>
      <c r="W89" s="254">
        <f t="shared" si="20"/>
        <v>1.3302265173192034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0.70902227262327755</v>
      </c>
      <c r="C90" s="293">
        <f t="shared" si="21"/>
        <v>1.2136809521883927</v>
      </c>
      <c r="D90" s="293">
        <f t="shared" si="21"/>
        <v>0.99969361483169761</v>
      </c>
      <c r="E90" s="293">
        <f t="shared" si="21"/>
        <v>1.0786205459939635</v>
      </c>
      <c r="F90" s="293">
        <f t="shared" si="21"/>
        <v>1.1826865645416471</v>
      </c>
      <c r="G90" s="293">
        <f t="shared" si="21"/>
        <v>1.0816062083996865</v>
      </c>
      <c r="H90" s="293">
        <f t="shared" si="21"/>
        <v>1.2735865092814915</v>
      </c>
      <c r="I90" s="293">
        <f t="shared" si="21"/>
        <v>1.2673974609776049</v>
      </c>
      <c r="J90" s="293">
        <f t="shared" si="21"/>
        <v>0.85247780524561678</v>
      </c>
      <c r="K90" s="293">
        <f t="shared" si="21"/>
        <v>1.5245417608994984</v>
      </c>
      <c r="L90" s="293">
        <f t="shared" si="21"/>
        <v>1.1456405600427626</v>
      </c>
      <c r="M90" s="293">
        <f t="shared" si="21"/>
        <v>1.115657124879988</v>
      </c>
      <c r="N90" s="293">
        <f t="shared" si="21"/>
        <v>0.83852684201556948</v>
      </c>
      <c r="O90" s="293">
        <f t="shared" si="21"/>
        <v>1.2132083279451287</v>
      </c>
      <c r="P90" s="293">
        <f t="shared" si="21"/>
        <v>2.0426777464404453</v>
      </c>
      <c r="Q90" s="293">
        <f t="shared" si="21"/>
        <v>1.1871685912664534</v>
      </c>
      <c r="R90" s="293">
        <f t="shared" si="21"/>
        <v>1.1869283930901218</v>
      </c>
      <c r="S90" s="293">
        <f t="shared" si="21"/>
        <v>1.2133310111021369</v>
      </c>
      <c r="T90" s="293">
        <f t="shared" si="21"/>
        <v>0.98339094706036867</v>
      </c>
      <c r="U90" s="293">
        <f t="shared" si="21"/>
        <v>0.95741499046798328</v>
      </c>
      <c r="V90" s="293">
        <f t="shared" si="21"/>
        <v>1.0472148419165956</v>
      </c>
      <c r="W90" s="293">
        <f t="shared" si="21"/>
        <v>0.96722591433281124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0.64363104020187945</v>
      </c>
      <c r="C91" s="293">
        <f t="shared" si="22"/>
        <v>0.53592709190190646</v>
      </c>
      <c r="D91" s="293">
        <f t="shared" si="22"/>
        <v>0.49074184231013906</v>
      </c>
      <c r="E91" s="293">
        <f t="shared" si="22"/>
        <v>0.46349685773569788</v>
      </c>
      <c r="F91" s="293">
        <f t="shared" si="22"/>
        <v>0.43159094944339077</v>
      </c>
      <c r="G91" s="293">
        <f t="shared" si="22"/>
        <v>0.45073163287045726</v>
      </c>
      <c r="H91" s="293">
        <f t="shared" si="22"/>
        <v>0.42937988612056627</v>
      </c>
      <c r="I91" s="293">
        <f t="shared" si="22"/>
        <v>0.43852243434919058</v>
      </c>
      <c r="J91" s="293">
        <f t="shared" si="22"/>
        <v>0.40626509485289009</v>
      </c>
      <c r="K91" s="293">
        <f t="shared" si="22"/>
        <v>0.4867652297786294</v>
      </c>
      <c r="L91" s="293">
        <f t="shared" si="22"/>
        <v>0.40174017495248143</v>
      </c>
      <c r="M91" s="293">
        <f t="shared" si="22"/>
        <v>0.32232604346145455</v>
      </c>
      <c r="N91" s="293">
        <f t="shared" si="22"/>
        <v>0.32310045382948011</v>
      </c>
      <c r="O91" s="293">
        <f t="shared" si="22"/>
        <v>0.25862080067395804</v>
      </c>
      <c r="P91" s="293">
        <f t="shared" si="22"/>
        <v>0.20304995119182387</v>
      </c>
      <c r="Q91" s="293">
        <f t="shared" si="22"/>
        <v>0.36327418377267418</v>
      </c>
      <c r="R91" s="293">
        <f t="shared" si="22"/>
        <v>0.39361694279254938</v>
      </c>
      <c r="S91" s="293">
        <f t="shared" si="22"/>
        <v>0.36603956716937591</v>
      </c>
      <c r="T91" s="293">
        <f t="shared" si="22"/>
        <v>0.38514861413016027</v>
      </c>
      <c r="U91" s="293">
        <f t="shared" si="22"/>
        <v>0.43283863129396766</v>
      </c>
      <c r="V91" s="293">
        <f t="shared" si="22"/>
        <v>0.380434434715828</v>
      </c>
      <c r="W91" s="293">
        <f t="shared" si="22"/>
        <v>0.3630006029863922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0.78308676421973533</v>
      </c>
      <c r="C92" s="293">
        <f t="shared" si="23"/>
        <v>0.64049603882803696</v>
      </c>
      <c r="D92" s="293">
        <f t="shared" si="23"/>
        <v>0.59769710508060359</v>
      </c>
      <c r="E92" s="293">
        <f t="shared" si="23"/>
        <v>0.57384791254676148</v>
      </c>
      <c r="F92" s="293">
        <f t="shared" si="23"/>
        <v>0.51818940678177539</v>
      </c>
      <c r="G92" s="293">
        <f t="shared" si="23"/>
        <v>0.53556094923972153</v>
      </c>
      <c r="H92" s="293">
        <f t="shared" si="23"/>
        <v>0.4756091881545304</v>
      </c>
      <c r="I92" s="293">
        <f t="shared" si="23"/>
        <v>0.49092967663165754</v>
      </c>
      <c r="J92" s="293">
        <f t="shared" si="23"/>
        <v>0.42391730197902133</v>
      </c>
      <c r="K92" s="293">
        <f t="shared" si="23"/>
        <v>0.44335883679028537</v>
      </c>
      <c r="L92" s="293">
        <f t="shared" si="23"/>
        <v>0.29260979804443338</v>
      </c>
      <c r="M92" s="293">
        <f t="shared" si="23"/>
        <v>0.18499832785737438</v>
      </c>
      <c r="N92" s="293">
        <f t="shared" si="23"/>
        <v>0.40876877239817577</v>
      </c>
      <c r="O92" s="293">
        <f t="shared" si="23"/>
        <v>0.35823892332905571</v>
      </c>
      <c r="P92" s="293">
        <f t="shared" si="23"/>
        <v>0.30626235446741634</v>
      </c>
      <c r="Q92" s="293">
        <f t="shared" si="23"/>
        <v>0.48664885018767035</v>
      </c>
      <c r="R92" s="293">
        <f t="shared" si="23"/>
        <v>0.54697022484600843</v>
      </c>
      <c r="S92" s="293">
        <f t="shared" si="23"/>
        <v>0.50271050422736463</v>
      </c>
      <c r="T92" s="293">
        <f t="shared" si="23"/>
        <v>0.50229999911591316</v>
      </c>
      <c r="U92" s="293">
        <f t="shared" si="23"/>
        <v>0.54189788018336693</v>
      </c>
      <c r="V92" s="293">
        <f t="shared" si="23"/>
        <v>0.53093885904957794</v>
      </c>
      <c r="W92" s="293">
        <f t="shared" si="23"/>
        <v>0.50702978473558979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0.32978034361876563</v>
      </c>
      <c r="C93" s="255">
        <f t="shared" si="24"/>
        <v>0.28504914643087842</v>
      </c>
      <c r="D93" s="255">
        <f t="shared" si="24"/>
        <v>0.2434945865918603</v>
      </c>
      <c r="E93" s="255">
        <f t="shared" si="24"/>
        <v>0.22063578666779218</v>
      </c>
      <c r="F93" s="255">
        <f t="shared" si="24"/>
        <v>0.22917429431561714</v>
      </c>
      <c r="G93" s="255">
        <f t="shared" si="24"/>
        <v>0.24088277602192087</v>
      </c>
      <c r="H93" s="255">
        <f t="shared" si="24"/>
        <v>0.31489940686500034</v>
      </c>
      <c r="I93" s="255">
        <f t="shared" si="24"/>
        <v>0.2968406082996779</v>
      </c>
      <c r="J93" s="255">
        <f t="shared" si="24"/>
        <v>0.26676793915009961</v>
      </c>
      <c r="K93" s="255">
        <f t="shared" si="24"/>
        <v>0.34194199330244834</v>
      </c>
      <c r="L93" s="255">
        <f t="shared" si="24"/>
        <v>0.41349583584679983</v>
      </c>
      <c r="M93" s="255">
        <f t="shared" si="24"/>
        <v>0.42351388872381523</v>
      </c>
      <c r="N93" s="255">
        <f t="shared" si="24"/>
        <v>0.29014023851635751</v>
      </c>
      <c r="O93" s="255">
        <f t="shared" si="24"/>
        <v>0.28667815178303807</v>
      </c>
      <c r="P93" s="255">
        <f t="shared" si="24"/>
        <v>0.36510662309352399</v>
      </c>
      <c r="Q93" s="255">
        <f t="shared" si="24"/>
        <v>0.87409587244377085</v>
      </c>
      <c r="R93" s="255">
        <f t="shared" si="24"/>
        <v>0.6112329156394426</v>
      </c>
      <c r="S93" s="255">
        <f t="shared" si="24"/>
        <v>0.60228099808933533</v>
      </c>
      <c r="T93" s="255">
        <f t="shared" si="24"/>
        <v>0.51447706981752572</v>
      </c>
      <c r="U93" s="255">
        <f t="shared" si="24"/>
        <v>0.64607622531431952</v>
      </c>
      <c r="V93" s="255">
        <f t="shared" si="24"/>
        <v>0.46303092975848703</v>
      </c>
      <c r="W93" s="255">
        <f t="shared" si="24"/>
        <v>0.40174508073944115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1.0280743211967724</v>
      </c>
      <c r="C95" s="254">
        <f t="shared" si="25"/>
        <v>1.476477298094617</v>
      </c>
      <c r="D95" s="254">
        <f t="shared" si="25"/>
        <v>1.2410051421952411</v>
      </c>
      <c r="E95" s="254">
        <f t="shared" si="25"/>
        <v>1.3104838418604465</v>
      </c>
      <c r="F95" s="254">
        <f t="shared" si="25"/>
        <v>1.399578035869145</v>
      </c>
      <c r="G95" s="254">
        <f t="shared" si="25"/>
        <v>1.3056315424549747</v>
      </c>
      <c r="H95" s="254">
        <f t="shared" si="25"/>
        <v>1.4856741927638319</v>
      </c>
      <c r="I95" s="254">
        <f t="shared" si="25"/>
        <v>1.4837902027260459</v>
      </c>
      <c r="J95" s="254">
        <f t="shared" si="25"/>
        <v>1.0605972330147044</v>
      </c>
      <c r="K95" s="254">
        <f t="shared" si="25"/>
        <v>1.7808903224851726</v>
      </c>
      <c r="L95" s="254">
        <f t="shared" si="25"/>
        <v>1.3609721271743571</v>
      </c>
      <c r="M95" s="254">
        <f t="shared" si="25"/>
        <v>1.2884506849691399</v>
      </c>
      <c r="N95" s="254">
        <f t="shared" si="25"/>
        <v>1.0068788762030476</v>
      </c>
      <c r="O95" s="254">
        <f t="shared" si="25"/>
        <v>1.353674144449631</v>
      </c>
      <c r="P95" s="254">
        <f t="shared" si="25"/>
        <v>2.1528564166827273</v>
      </c>
      <c r="Q95" s="254">
        <f t="shared" si="25"/>
        <v>1.383410547716176</v>
      </c>
      <c r="R95" s="254">
        <f t="shared" si="25"/>
        <v>1.3991612193860974</v>
      </c>
      <c r="S95" s="254">
        <f t="shared" si="25"/>
        <v>1.4122920855192425</v>
      </c>
      <c r="T95" s="254">
        <f t="shared" si="25"/>
        <v>1.1918827206261891</v>
      </c>
      <c r="U95" s="254">
        <f t="shared" si="25"/>
        <v>1.1950733510075937</v>
      </c>
      <c r="V95" s="254">
        <f t="shared" si="25"/>
        <v>1.2613378453839945</v>
      </c>
      <c r="W95" s="254">
        <f t="shared" si="25"/>
        <v>1.1738194516253113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0.70902227262327755</v>
      </c>
      <c r="C96" s="293">
        <f>IF(CHI_ued!C$16=0,"",CHI_ued!C$16/C$10)</f>
        <v>1.2136809521883927</v>
      </c>
      <c r="D96" s="293">
        <f>IF(CHI_ued!D$16=0,"",CHI_ued!D$16/D$10)</f>
        <v>0.99969361483169761</v>
      </c>
      <c r="E96" s="293">
        <f>IF(CHI_ued!E$16=0,"",CHI_ued!E$16/E$10)</f>
        <v>1.0786205459939635</v>
      </c>
      <c r="F96" s="293">
        <f>IF(CHI_ued!F$16=0,"",CHI_ued!F$16/F$10)</f>
        <v>1.1826865645416471</v>
      </c>
      <c r="G96" s="293">
        <f>IF(CHI_ued!G$16=0,"",CHI_ued!G$16/G$10)</f>
        <v>1.0816062083996865</v>
      </c>
      <c r="H96" s="293">
        <f>IF(CHI_ued!H$16=0,"",CHI_ued!H$16/H$10)</f>
        <v>1.2735865092814915</v>
      </c>
      <c r="I96" s="293">
        <f>IF(CHI_ued!I$16=0,"",CHI_ued!I$16/I$10)</f>
        <v>1.2673974609776049</v>
      </c>
      <c r="J96" s="293">
        <f>IF(CHI_ued!J$16=0,"",CHI_ued!J$16/J$10)</f>
        <v>0.85247780524561678</v>
      </c>
      <c r="K96" s="293">
        <f>IF(CHI_ued!K$16=0,"",CHI_ued!K$16/K$10)</f>
        <v>1.5245417608994984</v>
      </c>
      <c r="L96" s="293">
        <f>IF(CHI_ued!L$16=0,"",CHI_ued!L$16/L$10)</f>
        <v>1.1456405600427626</v>
      </c>
      <c r="M96" s="293">
        <f>IF(CHI_ued!M$16=0,"",CHI_ued!M$16/M$10)</f>
        <v>1.115657124879988</v>
      </c>
      <c r="N96" s="293">
        <f>IF(CHI_ued!N$16=0,"",CHI_ued!N$16/N$10)</f>
        <v>0.83852684201556948</v>
      </c>
      <c r="O96" s="293">
        <f>IF(CHI_ued!O$16=0,"",CHI_ued!O$16/O$10)</f>
        <v>1.2132083279451287</v>
      </c>
      <c r="P96" s="293">
        <f>IF(CHI_ued!P$16=0,"",CHI_ued!P$16/P$10)</f>
        <v>2.0426777464404453</v>
      </c>
      <c r="Q96" s="293">
        <f>IF(CHI_ued!Q$16=0,"",CHI_ued!Q$16/Q$10)</f>
        <v>1.1871685912664534</v>
      </c>
      <c r="R96" s="293">
        <f>IF(CHI_ued!R$16=0,"",CHI_ued!R$16/R$10)</f>
        <v>1.1869283930901218</v>
      </c>
      <c r="S96" s="293">
        <f>IF(CHI_ued!S$16=0,"",CHI_ued!S$16/S$10)</f>
        <v>1.2133310111021369</v>
      </c>
      <c r="T96" s="293">
        <f>IF(CHI_ued!T$16=0,"",CHI_ued!T$16/T$10)</f>
        <v>0.98339094706036867</v>
      </c>
      <c r="U96" s="293">
        <f>IF(CHI_ued!U$16=0,"",CHI_ued!U$16/U$10)</f>
        <v>0.95741499046798328</v>
      </c>
      <c r="V96" s="293">
        <f>IF(CHI_ued!V$16=0,"",CHI_ued!V$16/V$10)</f>
        <v>1.0472148419165956</v>
      </c>
      <c r="W96" s="293">
        <f>IF(CHI_ued!W$16=0,"",CHI_ued!W$16/W$10)</f>
        <v>0.96722591433281124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0.31905204857349501</v>
      </c>
      <c r="C97" s="293">
        <f>IF((CHI_ued!C$5-CHI_ued!C$16)=0,"",(CHI_ued!C$5-CHI_ued!C$16)/C$10)</f>
        <v>0.26279634590622425</v>
      </c>
      <c r="D97" s="293">
        <f>IF((CHI_ued!D$5-CHI_ued!D$16)=0,"",(CHI_ued!D$5-CHI_ued!D$16)/D$10)</f>
        <v>0.24131152736354353</v>
      </c>
      <c r="E97" s="293">
        <f>IF((CHI_ued!E$5-CHI_ued!E$16)=0,"",(CHI_ued!E$5-CHI_ued!E$16)/E$10)</f>
        <v>0.23186329586648299</v>
      </c>
      <c r="F97" s="293">
        <f>IF((CHI_ued!F$5-CHI_ued!F$16)=0,"",(CHI_ued!F$5-CHI_ued!F$16)/F$10)</f>
        <v>0.21689147132749775</v>
      </c>
      <c r="G97" s="293">
        <f>IF((CHI_ued!G$5-CHI_ued!G$16)=0,"",(CHI_ued!G$5-CHI_ued!G$16)/G$10)</f>
        <v>0.22402533405528827</v>
      </c>
      <c r="H97" s="293">
        <f>IF((CHI_ued!H$5-CHI_ued!H$16)=0,"",(CHI_ued!H$5-CHI_ued!H$16)/H$10)</f>
        <v>0.21208768348234039</v>
      </c>
      <c r="I97" s="293">
        <f>IF((CHI_ued!I$5-CHI_ued!I$16)=0,"",(CHI_ued!I$5-CHI_ued!I$16)/I$10)</f>
        <v>0.21639274174844109</v>
      </c>
      <c r="J97" s="293">
        <f>IF((CHI_ued!J$5-CHI_ued!J$16)=0,"",(CHI_ued!J$5-CHI_ued!J$16)/J$10)</f>
        <v>0.20811942776908762</v>
      </c>
      <c r="K97" s="293">
        <f>IF((CHI_ued!K$5-CHI_ued!K$16)=0,"",(CHI_ued!K$5-CHI_ued!K$16)/K$10)</f>
        <v>0.25634856158567421</v>
      </c>
      <c r="L97" s="293">
        <f>IF((CHI_ued!L$5-CHI_ued!L$16)=0,"",(CHI_ued!L$5-CHI_ued!L$16)/L$10)</f>
        <v>0.2153315671315946</v>
      </c>
      <c r="M97" s="293">
        <f>IF((CHI_ued!M$5-CHI_ued!M$16)=0,"",(CHI_ued!M$5-CHI_ued!M$16)/M$10)</f>
        <v>0.17279356008915189</v>
      </c>
      <c r="N97" s="293">
        <f>IF((CHI_ued!N$5-CHI_ued!N$16)=0,"",(CHI_ued!N$5-CHI_ued!N$16)/N$10)</f>
        <v>0.16835203418747816</v>
      </c>
      <c r="O97" s="293">
        <f>IF((CHI_ued!O$5-CHI_ued!O$16)=0,"",(CHI_ued!O$5-CHI_ued!O$16)/O$10)</f>
        <v>0.14046581650450232</v>
      </c>
      <c r="P97" s="293">
        <f>IF((CHI_ued!P$5-CHI_ued!P$16)=0,"",(CHI_ued!P$5-CHI_ued!P$16)/P$10)</f>
        <v>0.11017867024228215</v>
      </c>
      <c r="Q97" s="293">
        <f>IF((CHI_ued!Q$5-CHI_ued!Q$16)=0,"",(CHI_ued!Q$5-CHI_ued!Q$16)/Q$10)</f>
        <v>0.19624195644972264</v>
      </c>
      <c r="R97" s="293">
        <f>IF((CHI_ued!R$5-CHI_ued!R$16)=0,"",(CHI_ued!R$5-CHI_ued!R$16)/R$10)</f>
        <v>0.21223282629597567</v>
      </c>
      <c r="S97" s="293">
        <f>IF((CHI_ued!S$5-CHI_ued!S$16)=0,"",(CHI_ued!S$5-CHI_ued!S$16)/S$10)</f>
        <v>0.19896107441710556</v>
      </c>
      <c r="T97" s="293">
        <f>IF((CHI_ued!T$5-CHI_ued!T$16)=0,"",(CHI_ued!T$5-CHI_ued!T$16)/T$10)</f>
        <v>0.20849177356582041</v>
      </c>
      <c r="U97" s="293">
        <f>IF((CHI_ued!U$5-CHI_ued!U$16)=0,"",(CHI_ued!U$5-CHI_ued!U$16)/U$10)</f>
        <v>0.23765836053961037</v>
      </c>
      <c r="V97" s="293">
        <f>IF((CHI_ued!V$5-CHI_ued!V$16)=0,"",(CHI_ued!V$5-CHI_ued!V$16)/V$10)</f>
        <v>0.2141230034673989</v>
      </c>
      <c r="W97" s="293">
        <f>IF((CHI_ued!W$5-CHI_ued!W$16)=0,"",(CHI_ued!W$5-CHI_ued!W$16)/W$10)</f>
        <v>0.20659353729250005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0.32966519035131658</v>
      </c>
      <c r="C98" s="293">
        <f>IF(CHI_ued!C$61=0,"",CHI_ued!C$61/C$11)</f>
        <v>0.26708417666098427</v>
      </c>
      <c r="D98" s="293">
        <f>IF(CHI_ued!D$61=0,"",CHI_ued!D$61/D$11)</f>
        <v>0.24989751837545501</v>
      </c>
      <c r="E98" s="293">
        <f>IF(CHI_ued!E$61=0,"",CHI_ued!E$61/E$11)</f>
        <v>0.244634997433651</v>
      </c>
      <c r="F98" s="293">
        <f>IF(CHI_ued!F$61=0,"",CHI_ued!F$61/F$11)</f>
        <v>0.22177267916690496</v>
      </c>
      <c r="G98" s="293">
        <f>IF(CHI_ued!G$61=0,"",CHI_ued!G$61/G$11)</f>
        <v>0.22538901161375252</v>
      </c>
      <c r="H98" s="293">
        <f>IF(CHI_ued!H$61=0,"",CHI_ued!H$61/H$11)</f>
        <v>0.19870110695108223</v>
      </c>
      <c r="I98" s="293">
        <f>IF(CHI_ued!I$61=0,"",CHI_ued!I$61/I$11)</f>
        <v>0.20494108446040152</v>
      </c>
      <c r="J98" s="293">
        <f>IF(CHI_ued!J$61=0,"",CHI_ued!J$61/J$11)</f>
        <v>0.17990775808073997</v>
      </c>
      <c r="K98" s="293">
        <f>IF(CHI_ued!K$61=0,"",CHI_ued!K$61/K$11)</f>
        <v>0.19327976327956597</v>
      </c>
      <c r="L98" s="293">
        <f>IF(CHI_ued!L$61=0,"",CHI_ued!L$61/L$11)</f>
        <v>0.13034575739430265</v>
      </c>
      <c r="M98" s="293">
        <f>IF(CHI_ued!M$61=0,"",CHI_ued!M$61/M$11)</f>
        <v>8.2292159569453072E-2</v>
      </c>
      <c r="N98" s="293">
        <f>IF(CHI_ued!N$61=0,"",CHI_ued!N$61/N$11)</f>
        <v>0.1906839025229885</v>
      </c>
      <c r="O98" s="293">
        <f>IF(CHI_ued!O$61=0,"",CHI_ued!O$61/O$11)</f>
        <v>0.1788261948369948</v>
      </c>
      <c r="P98" s="293">
        <f>IF(CHI_ued!P$61=0,"",CHI_ued!P$61/P$11)</f>
        <v>0.1581311019928249</v>
      </c>
      <c r="Q98" s="293">
        <f>IF(CHI_ued!Q$61=0,"",CHI_ued!Q$61/Q$11)</f>
        <v>0.25506667095581848</v>
      </c>
      <c r="R98" s="293">
        <f>IF(CHI_ued!R$61=0,"",CHI_ued!R$61/R$11)</f>
        <v>0.28636108990411263</v>
      </c>
      <c r="S98" s="293">
        <f>IF(CHI_ued!S$61=0,"",CHI_ued!S$61/S$11)</f>
        <v>0.26554021146316908</v>
      </c>
      <c r="T98" s="293">
        <f>IF(CHI_ued!T$61=0,"",CHI_ued!T$61/T$11)</f>
        <v>0.25058238068700395</v>
      </c>
      <c r="U98" s="293">
        <f>IF(CHI_ued!U$61=0,"",CHI_ued!U$61/U$11)</f>
        <v>0.26967881031035906</v>
      </c>
      <c r="V98" s="293">
        <f>IF(CHI_ued!V$61=0,"",CHI_ued!V$61/V$11)</f>
        <v>0.26309556723440575</v>
      </c>
      <c r="W98" s="293">
        <f>IF(CHI_ued!W$61=0,"",CHI_ued!W$61/W$11)</f>
        <v>0.25066775177617051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0.16198068685783581</v>
      </c>
      <c r="C99" s="255">
        <f>IF(CHI_ued!C$110=0,"",CHI_ued!C$110/C$12)</f>
        <v>0.1375751543236588</v>
      </c>
      <c r="D99" s="255">
        <f>IF(CHI_ued!D$110=0,"",CHI_ued!D$110/D$12)</f>
        <v>0.11810288545497437</v>
      </c>
      <c r="E99" s="255">
        <f>IF(CHI_ued!E$110=0,"",CHI_ued!E$110/E$12)</f>
        <v>0.11035868502128618</v>
      </c>
      <c r="F99" s="255">
        <f>IF(CHI_ued!F$110=0,"",CHI_ued!F$110/F$12)</f>
        <v>0.11597403406963042</v>
      </c>
      <c r="G99" s="255">
        <f>IF(CHI_ued!G$110=0,"",CHI_ued!G$110/G$12)</f>
        <v>0.12114379626787167</v>
      </c>
      <c r="H99" s="255">
        <f>IF(CHI_ued!H$110=0,"",CHI_ued!H$110/H$12)</f>
        <v>0.16063841126957382</v>
      </c>
      <c r="I99" s="255">
        <f>IF(CHI_ued!I$110=0,"",CHI_ued!I$110/I$12)</f>
        <v>0.15037908204603298</v>
      </c>
      <c r="J99" s="255">
        <f>IF(CHI_ued!J$110=0,"",CHI_ued!J$110/J$12)</f>
        <v>0.13644985673787732</v>
      </c>
      <c r="K99" s="255">
        <f>IF(CHI_ued!K$110=0,"",CHI_ued!K$110/K$12)</f>
        <v>0.1844239148763695</v>
      </c>
      <c r="L99" s="255">
        <f>IF(CHI_ued!L$110=0,"",CHI_ued!L$110/L$12)</f>
        <v>0.21960558339391284</v>
      </c>
      <c r="M99" s="255">
        <f>IF(CHI_ued!M$110=0,"",CHI_ued!M$110/M$12)</f>
        <v>0.22640501059735532</v>
      </c>
      <c r="N99" s="255">
        <f>IF(CHI_ued!N$110=0,"",CHI_ued!N$110/N$12)</f>
        <v>0.16020969662708365</v>
      </c>
      <c r="O99" s="255">
        <f>IF(CHI_ued!O$110=0,"",CHI_ued!O$110/O$12)</f>
        <v>0.16837641553324423</v>
      </c>
      <c r="P99" s="255">
        <f>IF(CHI_ued!P$110=0,"",CHI_ued!P$110/P$12)</f>
        <v>0.21276341305258564</v>
      </c>
      <c r="Q99" s="255">
        <f>IF(CHI_ued!Q$110=0,"",CHI_ued!Q$110/Q$12)</f>
        <v>0.52276601941915268</v>
      </c>
      <c r="R99" s="255">
        <f>IF(CHI_ued!R$110=0,"",CHI_ued!R$110/R$12)</f>
        <v>0.35221492590642056</v>
      </c>
      <c r="S99" s="255">
        <f>IF(CHI_ued!S$110=0,"",CHI_ued!S$110/S$12)</f>
        <v>0.34803872068323621</v>
      </c>
      <c r="T99" s="255">
        <f>IF(CHI_ued!T$110=0,"",CHI_ued!T$110/T$12)</f>
        <v>0.27582763034289487</v>
      </c>
      <c r="U99" s="255">
        <f>IF(CHI_ued!U$110=0,"",CHI_ued!U$110/U$12)</f>
        <v>0.34593972918473892</v>
      </c>
      <c r="V99" s="255">
        <f>IF(CHI_ued!V$110=0,"",CHI_ued!V$110/V$12)</f>
        <v>0.24759905750716488</v>
      </c>
      <c r="W99" s="255">
        <f>IF(CHI_ued!W$110=0,"",CHI_ued!W$110/W$12)</f>
        <v>0.21503603015148903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4.5204474891236819</v>
      </c>
      <c r="C100" s="315">
        <f t="shared" si="26"/>
        <v>4.638344179081531</v>
      </c>
      <c r="D100" s="315">
        <f t="shared" si="26"/>
        <v>4.4764202371291741</v>
      </c>
      <c r="E100" s="315">
        <f t="shared" si="26"/>
        <v>4.4377880062705408</v>
      </c>
      <c r="F100" s="315">
        <f t="shared" si="26"/>
        <v>5.2056565064362816</v>
      </c>
      <c r="G100" s="315">
        <f t="shared" si="26"/>
        <v>4.8843631202014466</v>
      </c>
      <c r="H100" s="315">
        <f t="shared" si="26"/>
        <v>5.0332635223802811</v>
      </c>
      <c r="I100" s="315">
        <f t="shared" si="26"/>
        <v>5.1570815339064087</v>
      </c>
      <c r="J100" s="315">
        <f t="shared" si="26"/>
        <v>4.7172811556863437</v>
      </c>
      <c r="K100" s="315">
        <f t="shared" si="26"/>
        <v>5.6262534837614773</v>
      </c>
      <c r="L100" s="315">
        <f t="shared" si="26"/>
        <v>5.5598061910571852</v>
      </c>
      <c r="M100" s="315">
        <f t="shared" si="26"/>
        <v>6.3960762934142972</v>
      </c>
      <c r="N100" s="315">
        <f t="shared" si="26"/>
        <v>4.9167719229675813</v>
      </c>
      <c r="O100" s="315">
        <f t="shared" si="26"/>
        <v>5.9483436656225539</v>
      </c>
      <c r="P100" s="315">
        <f t="shared" si="26"/>
        <v>5.6279885303935995</v>
      </c>
      <c r="Q100" s="315">
        <f t="shared" si="26"/>
        <v>5.2859161804244401</v>
      </c>
      <c r="R100" s="315">
        <f t="shared" si="26"/>
        <v>5.2367671477131168</v>
      </c>
      <c r="S100" s="315">
        <f t="shared" si="26"/>
        <v>5.4729355209560939</v>
      </c>
      <c r="T100" s="315">
        <f t="shared" si="26"/>
        <v>5.6665129442727702</v>
      </c>
      <c r="U100" s="315">
        <f t="shared" si="26"/>
        <v>5.4345797519776005</v>
      </c>
      <c r="V100" s="315">
        <f t="shared" si="26"/>
        <v>5.4255388611778379</v>
      </c>
      <c r="W100" s="315">
        <f t="shared" si="26"/>
        <v>5.418645562987968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5.1085342714052295</v>
      </c>
      <c r="C101" s="257">
        <f t="shared" si="27"/>
        <v>5.2055885288391091</v>
      </c>
      <c r="D101" s="257">
        <f t="shared" si="27"/>
        <v>5.0415819408832308</v>
      </c>
      <c r="E101" s="257">
        <f t="shared" si="27"/>
        <v>4.8714532898916456</v>
      </c>
      <c r="F101" s="257">
        <f t="shared" si="27"/>
        <v>5.7075023096223783</v>
      </c>
      <c r="G101" s="257">
        <f t="shared" si="27"/>
        <v>5.4508421426603055</v>
      </c>
      <c r="H101" s="257">
        <f t="shared" si="27"/>
        <v>5.8960823264895996</v>
      </c>
      <c r="I101" s="257">
        <f t="shared" si="27"/>
        <v>5.9873495755826189</v>
      </c>
      <c r="J101" s="257">
        <f t="shared" si="27"/>
        <v>5.0536485894861336</v>
      </c>
      <c r="K101" s="257">
        <f t="shared" si="27"/>
        <v>6.4722996901015204</v>
      </c>
      <c r="L101" s="257">
        <f t="shared" si="27"/>
        <v>6.4245180542590896</v>
      </c>
      <c r="M101" s="257">
        <f t="shared" si="27"/>
        <v>7.3621690954568288</v>
      </c>
      <c r="N101" s="257">
        <f t="shared" si="27"/>
        <v>6.776582011569908</v>
      </c>
      <c r="O101" s="257">
        <f t="shared" si="27"/>
        <v>9.5250820594510905</v>
      </c>
      <c r="P101" s="257">
        <f t="shared" si="27"/>
        <v>18.979926426805989</v>
      </c>
      <c r="Q101" s="257">
        <f t="shared" si="27"/>
        <v>7.1171080930103541</v>
      </c>
      <c r="R101" s="257">
        <f t="shared" si="27"/>
        <v>7.0873728792525341</v>
      </c>
      <c r="S101" s="257">
        <f t="shared" si="27"/>
        <v>7.3027101700481927</v>
      </c>
      <c r="T101" s="257">
        <f t="shared" si="27"/>
        <v>6.6146558802611075</v>
      </c>
      <c r="U101" s="257">
        <f t="shared" si="27"/>
        <v>6.2275476012217226</v>
      </c>
      <c r="V101" s="257">
        <f t="shared" si="27"/>
        <v>6.4051465850297786</v>
      </c>
      <c r="W101" s="257">
        <f t="shared" si="27"/>
        <v>6.2943322182139587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2.2821634610114692</v>
      </c>
      <c r="C102" s="295">
        <f t="shared" si="28"/>
        <v>2.57296669254991</v>
      </c>
      <c r="D102" s="295">
        <f t="shared" si="28"/>
        <v>2.3859320817402576</v>
      </c>
      <c r="E102" s="295">
        <f t="shared" si="28"/>
        <v>1.9272251758039203</v>
      </c>
      <c r="F102" s="295">
        <f t="shared" si="28"/>
        <v>1.9279697325274829</v>
      </c>
      <c r="G102" s="295">
        <f t="shared" si="28"/>
        <v>1.9080368404001855</v>
      </c>
      <c r="H102" s="295">
        <f t="shared" si="28"/>
        <v>1.6684079002314025</v>
      </c>
      <c r="I102" s="295">
        <f t="shared" si="28"/>
        <v>1.7454140706810841</v>
      </c>
      <c r="J102" s="295">
        <f t="shared" si="28"/>
        <v>1.9296270133231324</v>
      </c>
      <c r="K102" s="295">
        <f t="shared" si="28"/>
        <v>1.4606642062181177</v>
      </c>
      <c r="L102" s="295">
        <f t="shared" si="28"/>
        <v>1.6774782114675659</v>
      </c>
      <c r="M102" s="295">
        <f t="shared" si="28"/>
        <v>1.5835396901248633</v>
      </c>
      <c r="N102" s="295">
        <f t="shared" si="28"/>
        <v>1.6788838885436086</v>
      </c>
      <c r="O102" s="295">
        <f t="shared" si="28"/>
        <v>0.97452532862037644</v>
      </c>
      <c r="P102" s="295">
        <f t="shared" si="28"/>
        <v>1.1501187063683449</v>
      </c>
      <c r="Q102" s="295">
        <f t="shared" si="28"/>
        <v>1.3374406305948969</v>
      </c>
      <c r="R102" s="295">
        <f t="shared" si="28"/>
        <v>1.564443723753967</v>
      </c>
      <c r="S102" s="295">
        <f t="shared" si="28"/>
        <v>1.6042567783821189</v>
      </c>
      <c r="T102" s="295">
        <f t="shared" si="28"/>
        <v>2.3819505280563642</v>
      </c>
      <c r="U102" s="295">
        <f t="shared" si="28"/>
        <v>2.3765508389864247</v>
      </c>
      <c r="V102" s="295">
        <f t="shared" si="28"/>
        <v>2.3262323511325231</v>
      </c>
      <c r="W102" s="295">
        <f t="shared" si="28"/>
        <v>2.2621504229770153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2.3716291184616218</v>
      </c>
      <c r="C103" s="258">
        <f t="shared" si="29"/>
        <v>2.6183778857535356</v>
      </c>
      <c r="D103" s="258">
        <f t="shared" si="29"/>
        <v>2.459018437594096</v>
      </c>
      <c r="E103" s="258">
        <f t="shared" si="29"/>
        <v>2.0175544702758517</v>
      </c>
      <c r="F103" s="258">
        <f t="shared" si="29"/>
        <v>2.0015038308773629</v>
      </c>
      <c r="G103" s="258">
        <f t="shared" si="29"/>
        <v>1.9729514098681999</v>
      </c>
      <c r="H103" s="258">
        <f t="shared" si="29"/>
        <v>1.728621733131495</v>
      </c>
      <c r="I103" s="258">
        <f t="shared" si="29"/>
        <v>1.8097945611649195</v>
      </c>
      <c r="J103" s="258">
        <f t="shared" si="29"/>
        <v>2.029705606776059</v>
      </c>
      <c r="K103" s="258">
        <f t="shared" si="29"/>
        <v>1.5629822728927798</v>
      </c>
      <c r="L103" s="258">
        <f t="shared" si="29"/>
        <v>1.8039799830424479</v>
      </c>
      <c r="M103" s="258">
        <f t="shared" si="29"/>
        <v>1.7162224382621454</v>
      </c>
      <c r="N103" s="258">
        <f t="shared" si="29"/>
        <v>1.7885607294225672</v>
      </c>
      <c r="O103" s="258">
        <f t="shared" si="29"/>
        <v>1.0770365836283211</v>
      </c>
      <c r="P103" s="258">
        <f t="shared" si="29"/>
        <v>1.2530995071242603</v>
      </c>
      <c r="Q103" s="258">
        <f t="shared" si="29"/>
        <v>1.7235167323129403</v>
      </c>
      <c r="R103" s="258">
        <f t="shared" si="29"/>
        <v>1.6944921339698753</v>
      </c>
      <c r="S103" s="258">
        <f t="shared" si="29"/>
        <v>1.7762338352892748</v>
      </c>
      <c r="T103" s="258">
        <f t="shared" si="29"/>
        <v>2.5366939190699225</v>
      </c>
      <c r="U103" s="258">
        <f t="shared" si="29"/>
        <v>2.5235965186147395</v>
      </c>
      <c r="V103" s="258">
        <f t="shared" si="29"/>
        <v>2.4537883971261034</v>
      </c>
      <c r="W103" s="258">
        <f t="shared" si="29"/>
        <v>2.338824724686456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SK: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1013.5782935318251</v>
      </c>
      <c r="C5" s="225">
        <f t="shared" si="0"/>
        <v>1533.9538256927215</v>
      </c>
      <c r="D5" s="225">
        <f t="shared" si="0"/>
        <v>1564.0249316827289</v>
      </c>
      <c r="E5" s="225">
        <f t="shared" si="0"/>
        <v>1507.8759771062932</v>
      </c>
      <c r="F5" s="225">
        <f t="shared" si="0"/>
        <v>1504.4973828017892</v>
      </c>
      <c r="G5" s="225">
        <f t="shared" si="0"/>
        <v>1431.0310627053318</v>
      </c>
      <c r="H5" s="225">
        <f t="shared" si="0"/>
        <v>1308.8365045327532</v>
      </c>
      <c r="I5" s="225">
        <f t="shared" si="0"/>
        <v>1366.9178777725638</v>
      </c>
      <c r="J5" s="225">
        <f t="shared" si="0"/>
        <v>1398.6685267188284</v>
      </c>
      <c r="K5" s="225">
        <f t="shared" si="0"/>
        <v>1189.2450144627658</v>
      </c>
      <c r="L5" s="225">
        <f t="shared" si="0"/>
        <v>1051.965280114395</v>
      </c>
      <c r="M5" s="225">
        <f t="shared" si="0"/>
        <v>1203.8274948365317</v>
      </c>
      <c r="N5" s="225">
        <f t="shared" si="0"/>
        <v>961.92178622631172</v>
      </c>
      <c r="O5" s="225">
        <f t="shared" si="0"/>
        <v>976.86769558724848</v>
      </c>
      <c r="P5" s="225">
        <f t="shared" si="0"/>
        <v>753.99051209819083</v>
      </c>
      <c r="Q5" s="225">
        <f t="shared" si="0"/>
        <v>1020.7502275640537</v>
      </c>
      <c r="R5" s="225">
        <f t="shared" si="0"/>
        <v>977.42703946756512</v>
      </c>
      <c r="S5" s="225">
        <f t="shared" si="0"/>
        <v>1076.1475845535333</v>
      </c>
      <c r="T5" s="225">
        <f t="shared" si="0"/>
        <v>1321.9387041417442</v>
      </c>
      <c r="U5" s="225">
        <f t="shared" si="0"/>
        <v>1161.1469679278875</v>
      </c>
      <c r="V5" s="225">
        <f t="shared" si="0"/>
        <v>1311.8557956459877</v>
      </c>
      <c r="W5" s="225">
        <f t="shared" si="0"/>
        <v>1380.56212432647</v>
      </c>
      <c r="DA5" s="89"/>
    </row>
    <row r="6" spans="1:105" ht="12" customHeight="1" x14ac:dyDescent="0.25">
      <c r="A6" s="55" t="s">
        <v>92</v>
      </c>
      <c r="B6" s="261">
        <v>2.308528997236126</v>
      </c>
      <c r="C6" s="261">
        <v>1.5629790112412241</v>
      </c>
      <c r="D6" s="261">
        <v>2.1967204626979808</v>
      </c>
      <c r="E6" s="261">
        <v>2.4855854318061881</v>
      </c>
      <c r="F6" s="261">
        <v>2.417572980806777</v>
      </c>
      <c r="G6" s="261">
        <v>2.8533560236113078</v>
      </c>
      <c r="H6" s="261">
        <v>2.8843301478624181</v>
      </c>
      <c r="I6" s="261">
        <v>2.884100796465058</v>
      </c>
      <c r="J6" s="261">
        <v>2.8601027081768922</v>
      </c>
      <c r="K6" s="261">
        <v>2.380611135301494</v>
      </c>
      <c r="L6" s="261">
        <v>1.299881046096566</v>
      </c>
      <c r="M6" s="261">
        <v>1.5454694982284649</v>
      </c>
      <c r="N6" s="261">
        <v>1.805828896018387</v>
      </c>
      <c r="O6" s="261">
        <v>1.4497600468830529</v>
      </c>
      <c r="P6" s="261">
        <v>0.548146190163736</v>
      </c>
      <c r="Q6" s="261">
        <v>1.7701239839794589</v>
      </c>
      <c r="R6" s="261">
        <v>1.639975587053411</v>
      </c>
      <c r="S6" s="261">
        <v>1.4616469671578129</v>
      </c>
      <c r="T6" s="261">
        <v>1.4730636869327201</v>
      </c>
      <c r="U6" s="261">
        <v>1.4821560477910971</v>
      </c>
      <c r="V6" s="261">
        <v>1.5633649175319311</v>
      </c>
      <c r="W6" s="261">
        <v>1.872464118540057</v>
      </c>
      <c r="DA6" s="67" t="s">
        <v>989</v>
      </c>
    </row>
    <row r="7" spans="1:105" ht="12" customHeight="1" x14ac:dyDescent="0.25">
      <c r="A7" s="202" t="s">
        <v>93</v>
      </c>
      <c r="B7" s="226">
        <v>18.265772605244639</v>
      </c>
      <c r="C7" s="226">
        <v>12.36675789660103</v>
      </c>
      <c r="D7" s="226">
        <v>17.38111000423574</v>
      </c>
      <c r="E7" s="226">
        <v>19.666696126683679</v>
      </c>
      <c r="F7" s="226">
        <v>19.128561251285561</v>
      </c>
      <c r="G7" s="226">
        <v>22.576607160442052</v>
      </c>
      <c r="H7" s="226">
        <v>22.821683705243849</v>
      </c>
      <c r="I7" s="226">
        <v>22.819869008319571</v>
      </c>
      <c r="J7" s="226">
        <v>22.629988948698472</v>
      </c>
      <c r="K7" s="226">
        <v>18.836108063182671</v>
      </c>
      <c r="L7" s="226">
        <v>10.285048024215421</v>
      </c>
      <c r="M7" s="226">
        <v>12.228217387253929</v>
      </c>
      <c r="N7" s="226">
        <v>14.28825889479525</v>
      </c>
      <c r="O7" s="226">
        <v>11.47093555257001</v>
      </c>
      <c r="P7" s="226">
        <v>4.3370967728580334</v>
      </c>
      <c r="Q7" s="226">
        <v>14.005750940607051</v>
      </c>
      <c r="R7" s="226">
        <v>12.97597785738631</v>
      </c>
      <c r="S7" s="226">
        <v>11.56498842475632</v>
      </c>
      <c r="T7" s="226">
        <v>11.65532092980863</v>
      </c>
      <c r="U7" s="226">
        <v>11.72726241119474</v>
      </c>
      <c r="V7" s="226">
        <v>12.369811302714369</v>
      </c>
      <c r="W7" s="226">
        <v>14.815496726131981</v>
      </c>
      <c r="DA7" s="174" t="s">
        <v>990</v>
      </c>
    </row>
    <row r="8" spans="1:105" ht="12" customHeight="1" x14ac:dyDescent="0.25">
      <c r="A8" s="202" t="s">
        <v>94</v>
      </c>
      <c r="B8" s="226">
        <v>20.15868345380299</v>
      </c>
      <c r="C8" s="226">
        <v>13.64834453899957</v>
      </c>
      <c r="D8" s="226">
        <v>19.18234187096537</v>
      </c>
      <c r="E8" s="226">
        <v>21.70478689119976</v>
      </c>
      <c r="F8" s="226">
        <v>21.110884249190111</v>
      </c>
      <c r="G8" s="226">
        <v>24.91625659883319</v>
      </c>
      <c r="H8" s="226">
        <v>25.18673081283892</v>
      </c>
      <c r="I8" s="226">
        <v>25.184728056007788</v>
      </c>
      <c r="J8" s="226">
        <v>24.975170426072559</v>
      </c>
      <c r="K8" s="226">
        <v>20.788123675551471</v>
      </c>
      <c r="L8" s="226">
        <v>11.350903786450781</v>
      </c>
      <c r="M8" s="226">
        <v>13.4954468579754</v>
      </c>
      <c r="N8" s="226">
        <v>15.76897371882642</v>
      </c>
      <c r="O8" s="226">
        <v>12.65968671135421</v>
      </c>
      <c r="P8" s="226">
        <v>4.7865569577632749</v>
      </c>
      <c r="Q8" s="226">
        <v>15.45718901939213</v>
      </c>
      <c r="R8" s="226">
        <v>14.32069892600658</v>
      </c>
      <c r="S8" s="226">
        <v>12.76348643115257</v>
      </c>
      <c r="T8" s="226">
        <v>12.86318023629803</v>
      </c>
      <c r="U8" s="226">
        <v>12.94257712696357</v>
      </c>
      <c r="V8" s="226">
        <v>13.651714374408391</v>
      </c>
      <c r="W8" s="226">
        <v>16.35085003889705</v>
      </c>
      <c r="DA8" s="174" t="s">
        <v>991</v>
      </c>
    </row>
    <row r="9" spans="1:105" ht="12" customHeight="1" x14ac:dyDescent="0.25">
      <c r="A9" s="202" t="s">
        <v>95</v>
      </c>
      <c r="B9" s="226">
        <v>32.798805884442821</v>
      </c>
      <c r="C9" s="226">
        <v>22.20628168523535</v>
      </c>
      <c r="D9" s="226">
        <v>31.210267717960559</v>
      </c>
      <c r="E9" s="226">
        <v>35.314364335303843</v>
      </c>
      <c r="F9" s="226">
        <v>34.348066237802968</v>
      </c>
      <c r="G9" s="226">
        <v>40.539525580869523</v>
      </c>
      <c r="H9" s="226">
        <v>40.979595551820317</v>
      </c>
      <c r="I9" s="226">
        <v>40.976337004073947</v>
      </c>
      <c r="J9" s="226">
        <v>40.635380212842982</v>
      </c>
      <c r="K9" s="226">
        <v>33.822924731107591</v>
      </c>
      <c r="L9" s="226">
        <v>18.46827401987661</v>
      </c>
      <c r="M9" s="226">
        <v>21.957512395733598</v>
      </c>
      <c r="N9" s="226">
        <v>25.656611414427289</v>
      </c>
      <c r="O9" s="226">
        <v>20.597704604823001</v>
      </c>
      <c r="P9" s="226">
        <v>7.7878772625347032</v>
      </c>
      <c r="Q9" s="226">
        <v>25.14932799694024</v>
      </c>
      <c r="R9" s="226">
        <v>23.300223215471359</v>
      </c>
      <c r="S9" s="226">
        <v>20.766589982101131</v>
      </c>
      <c r="T9" s="226">
        <v>20.928794908347481</v>
      </c>
      <c r="U9" s="226">
        <v>21.057976122524241</v>
      </c>
      <c r="V9" s="226">
        <v>22.211764512409552</v>
      </c>
      <c r="W9" s="226">
        <v>26.603342311536039</v>
      </c>
      <c r="DA9" s="174" t="s">
        <v>992</v>
      </c>
    </row>
    <row r="10" spans="1:105" ht="12" customHeight="1" x14ac:dyDescent="0.25">
      <c r="A10" s="56" t="s">
        <v>96</v>
      </c>
      <c r="B10" s="262">
        <v>13.151275046268911</v>
      </c>
      <c r="C10" s="262">
        <v>13.58122514567679</v>
      </c>
      <c r="D10" s="262">
        <v>14.07102384767882</v>
      </c>
      <c r="E10" s="262">
        <v>10.447898910862961</v>
      </c>
      <c r="F10" s="262">
        <v>8.7286989002609161</v>
      </c>
      <c r="G10" s="262">
        <v>9.5036535292227384</v>
      </c>
      <c r="H10" s="262">
        <v>8.3753307436682505</v>
      </c>
      <c r="I10" s="262">
        <v>8.6822220488928217</v>
      </c>
      <c r="J10" s="262">
        <v>11.23713662218932</v>
      </c>
      <c r="K10" s="262">
        <v>7.2316392296385104</v>
      </c>
      <c r="L10" s="262">
        <v>7.0810346653508454</v>
      </c>
      <c r="M10" s="262">
        <v>6.8998541615210076</v>
      </c>
      <c r="N10" s="262">
        <v>6.5621226750006603</v>
      </c>
      <c r="O10" s="262">
        <v>4.1339947872215657</v>
      </c>
      <c r="P10" s="262">
        <v>1.590109642108871</v>
      </c>
      <c r="Q10" s="262">
        <v>5.3599932512156947</v>
      </c>
      <c r="R10" s="262">
        <v>5.3850165355109896</v>
      </c>
      <c r="S10" s="262">
        <v>5.3172314985745608</v>
      </c>
      <c r="T10" s="262">
        <v>9.6201205394417624</v>
      </c>
      <c r="U10" s="262">
        <v>9.2835406048081968</v>
      </c>
      <c r="V10" s="262">
        <v>8.6108913981886523</v>
      </c>
      <c r="W10" s="262">
        <v>8.9594930877855425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4.1043998678276468E-2</v>
      </c>
      <c r="O11" s="228">
        <v>0</v>
      </c>
      <c r="P11" s="228">
        <v>9.0226109363666478E-3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25">
      <c r="A12" s="37" t="s">
        <v>162</v>
      </c>
      <c r="B12" s="228">
        <v>12.023923019453919</v>
      </c>
      <c r="C12" s="228">
        <v>13.13521867255217</v>
      </c>
      <c r="D12" s="228">
        <v>13.03503676768733</v>
      </c>
      <c r="E12" s="228">
        <v>7.8946825513682697</v>
      </c>
      <c r="F12" s="228">
        <v>5.4721670214354514</v>
      </c>
      <c r="G12" s="228">
        <v>5.0150368636943004</v>
      </c>
      <c r="H12" s="228">
        <v>3.1671692097617989</v>
      </c>
      <c r="I12" s="228">
        <v>3.728316270853588</v>
      </c>
      <c r="J12" s="228">
        <v>8.375069295677104</v>
      </c>
      <c r="K12" s="228">
        <v>4.0963093543651574</v>
      </c>
      <c r="L12" s="228">
        <v>6.4067428767466694</v>
      </c>
      <c r="M12" s="228">
        <v>5.8715513377705646</v>
      </c>
      <c r="N12" s="228">
        <v>4.5965360018610051</v>
      </c>
      <c r="O12" s="228">
        <v>2.0061217770918298</v>
      </c>
      <c r="P12" s="228">
        <v>0.81130209198852232</v>
      </c>
      <c r="Q12" s="228">
        <v>2.9741088132932232</v>
      </c>
      <c r="R12" s="228">
        <v>3.4565611629873869</v>
      </c>
      <c r="S12" s="228">
        <v>3.8542787428947909</v>
      </c>
      <c r="T12" s="228">
        <v>8.9470060557025555</v>
      </c>
      <c r="U12" s="228">
        <v>8.452352101453851</v>
      </c>
      <c r="V12" s="228">
        <v>7.5053765351806749</v>
      </c>
      <c r="W12" s="228">
        <v>7.2850428505272706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9.6220173767624526E-2</v>
      </c>
      <c r="V14" s="228">
        <v>0.11884173918295431</v>
      </c>
      <c r="W14" s="228">
        <v>0.1659590508951084</v>
      </c>
      <c r="DA14" s="69" t="s">
        <v>997</v>
      </c>
    </row>
    <row r="15" spans="1:105" ht="12" customHeight="1" x14ac:dyDescent="0.25">
      <c r="A15" s="37" t="s">
        <v>38</v>
      </c>
      <c r="B15" s="228">
        <v>1.127352026814985</v>
      </c>
      <c r="C15" s="228">
        <v>0.44600647312462749</v>
      </c>
      <c r="D15" s="228">
        <v>1.0359870799914881</v>
      </c>
      <c r="E15" s="228">
        <v>2.5532163594946948</v>
      </c>
      <c r="F15" s="228">
        <v>3.2565318788254638</v>
      </c>
      <c r="G15" s="228">
        <v>4.488616665528439</v>
      </c>
      <c r="H15" s="228">
        <v>5.208161533906452</v>
      </c>
      <c r="I15" s="228">
        <v>4.9539057780392346</v>
      </c>
      <c r="J15" s="228">
        <v>2.8620673265122121</v>
      </c>
      <c r="K15" s="228">
        <v>3.1353298752733529</v>
      </c>
      <c r="L15" s="228">
        <v>0.67429178860417716</v>
      </c>
      <c r="M15" s="228">
        <v>1.028302823750443</v>
      </c>
      <c r="N15" s="228">
        <v>1.9245426744613789</v>
      </c>
      <c r="O15" s="228">
        <v>2.127873010129735</v>
      </c>
      <c r="P15" s="228">
        <v>0.7697849391839815</v>
      </c>
      <c r="Q15" s="228">
        <v>2.385884437922472</v>
      </c>
      <c r="R15" s="228">
        <v>1.928455372523604</v>
      </c>
      <c r="S15" s="228">
        <v>1.4629527556797699</v>
      </c>
      <c r="T15" s="228">
        <v>0.67311448373920757</v>
      </c>
      <c r="U15" s="228">
        <v>0.73496832958672087</v>
      </c>
      <c r="V15" s="228">
        <v>0.98667312382502237</v>
      </c>
      <c r="W15" s="228">
        <v>1.5084911863631629</v>
      </c>
      <c r="DA15" s="69" t="s">
        <v>998</v>
      </c>
    </row>
    <row r="16" spans="1:105" ht="12" customHeight="1" x14ac:dyDescent="0.25">
      <c r="A16" s="134" t="s">
        <v>999</v>
      </c>
      <c r="B16" s="316">
        <v>531.28882201203783</v>
      </c>
      <c r="C16" s="316">
        <v>1064.084350816853</v>
      </c>
      <c r="D16" s="316">
        <v>1049.052966466036</v>
      </c>
      <c r="E16" s="316">
        <v>1054.67067927773</v>
      </c>
      <c r="F16" s="316">
        <v>1102.2570937231301</v>
      </c>
      <c r="G16" s="316">
        <v>1010.09845227859</v>
      </c>
      <c r="H16" s="316">
        <v>978.83112639724845</v>
      </c>
      <c r="I16" s="316">
        <v>1015.539036973345</v>
      </c>
      <c r="J16" s="316">
        <v>947.24178847807389</v>
      </c>
      <c r="K16" s="316">
        <v>901.4306104901118</v>
      </c>
      <c r="L16" s="316">
        <v>778.84780739466896</v>
      </c>
      <c r="M16" s="316">
        <v>933.9877901977643</v>
      </c>
      <c r="N16" s="316">
        <v>694.36835769561458</v>
      </c>
      <c r="O16" s="316">
        <v>805.21848667239897</v>
      </c>
      <c r="P16" s="316">
        <v>685.81762682717113</v>
      </c>
      <c r="Q16" s="316">
        <v>781.58486672398976</v>
      </c>
      <c r="R16" s="316">
        <v>734.00988822012039</v>
      </c>
      <c r="S16" s="316">
        <v>826.73645743766122</v>
      </c>
      <c r="T16" s="316">
        <v>949.90498710232168</v>
      </c>
      <c r="U16" s="316">
        <v>799.63791917454841</v>
      </c>
      <c r="V16" s="316">
        <v>962.2775580395529</v>
      </c>
      <c r="W16" s="316">
        <v>1003.82562338779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13.29896818572657</v>
      </c>
      <c r="D18" s="317">
        <v>21.05666380051591</v>
      </c>
      <c r="E18" s="317">
        <v>19.948409286328459</v>
      </c>
      <c r="F18" s="317">
        <v>1.108254514187446</v>
      </c>
      <c r="G18" s="317">
        <v>4.4330180567497841</v>
      </c>
      <c r="H18" s="317">
        <v>15.51539122957867</v>
      </c>
      <c r="I18" s="317">
        <v>13.585554600171969</v>
      </c>
      <c r="J18" s="317">
        <v>11.321324161650899</v>
      </c>
      <c r="K18" s="317">
        <v>2.2642304385210661</v>
      </c>
      <c r="L18" s="317">
        <v>1.132158211521926</v>
      </c>
      <c r="M18" s="317">
        <v>1.132158211521926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142.82983662940671</v>
      </c>
      <c r="D19" s="317">
        <v>101.0796216680997</v>
      </c>
      <c r="E19" s="317">
        <v>153.8167669819432</v>
      </c>
      <c r="F19" s="317">
        <v>152.71805674978501</v>
      </c>
      <c r="G19" s="317">
        <v>99.980911435941522</v>
      </c>
      <c r="H19" s="317">
        <v>95.58615649183146</v>
      </c>
      <c r="I19" s="317">
        <v>108.7704213241616</v>
      </c>
      <c r="J19" s="317">
        <v>97.783490971625099</v>
      </c>
      <c r="K19" s="317">
        <v>96.684780739466888</v>
      </c>
      <c r="L19" s="317">
        <v>67.020120378331896</v>
      </c>
      <c r="M19" s="317">
        <v>70.31625107480653</v>
      </c>
      <c r="N19" s="317">
        <v>59.329320722269991</v>
      </c>
      <c r="O19" s="317">
        <v>62.625365434221827</v>
      </c>
      <c r="P19" s="317">
        <v>61.526741186586413</v>
      </c>
      <c r="Q19" s="317">
        <v>75.809716251074803</v>
      </c>
      <c r="R19" s="317">
        <v>70.31625107480653</v>
      </c>
      <c r="S19" s="317">
        <v>94.487446259673249</v>
      </c>
      <c r="T19" s="317">
        <v>127.4481513327601</v>
      </c>
      <c r="U19" s="317">
        <v>58.230610490111772</v>
      </c>
      <c r="V19" s="317">
        <v>74.711006018916592</v>
      </c>
      <c r="W19" s="317">
        <v>60.428030954428202</v>
      </c>
      <c r="DA19" s="137" t="s">
        <v>976</v>
      </c>
    </row>
    <row r="20" spans="1:105" ht="12" customHeight="1" x14ac:dyDescent="0.25">
      <c r="A20" s="135" t="s">
        <v>83</v>
      </c>
      <c r="B20" s="317">
        <v>4.1081685296646597</v>
      </c>
      <c r="C20" s="317">
        <v>13.351504729148751</v>
      </c>
      <c r="D20" s="317">
        <v>13.351504729148751</v>
      </c>
      <c r="E20" s="317">
        <v>21.56775580395529</v>
      </c>
      <c r="F20" s="317">
        <v>15.40558899398108</v>
      </c>
      <c r="G20" s="317">
        <v>15.40558899398108</v>
      </c>
      <c r="H20" s="317">
        <v>15.40558899398108</v>
      </c>
      <c r="I20" s="317">
        <v>14.378503869303531</v>
      </c>
      <c r="J20" s="317">
        <v>11.297420464316421</v>
      </c>
      <c r="K20" s="317">
        <v>11.297420464316421</v>
      </c>
      <c r="L20" s="317">
        <v>11.297420464316421</v>
      </c>
      <c r="M20" s="317">
        <v>12.32441960447119</v>
      </c>
      <c r="N20" s="317">
        <v>11.10429922613929</v>
      </c>
      <c r="O20" s="317">
        <v>13.050300945829751</v>
      </c>
      <c r="P20" s="317">
        <v>9.0105760963026658</v>
      </c>
      <c r="Q20" s="317">
        <v>16.09785038693035</v>
      </c>
      <c r="R20" s="317">
        <v>12.072484952708511</v>
      </c>
      <c r="S20" s="317">
        <v>13.080395528804811</v>
      </c>
      <c r="T20" s="317">
        <v>13.075752364574379</v>
      </c>
      <c r="U20" s="317">
        <v>8.0466036113499566</v>
      </c>
      <c r="V20" s="317">
        <v>15.078073946689599</v>
      </c>
      <c r="W20" s="317">
        <v>14.378503869303531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56.931298366294072</v>
      </c>
      <c r="D21" s="317">
        <v>57.896216680997412</v>
      </c>
      <c r="E21" s="317">
        <v>55.001461736887357</v>
      </c>
      <c r="F21" s="317">
        <v>40.527343078245913</v>
      </c>
      <c r="G21" s="317">
        <v>2.894840928632846</v>
      </c>
      <c r="H21" s="317">
        <v>51.141702493551158</v>
      </c>
      <c r="I21" s="317">
        <v>34.723129836629397</v>
      </c>
      <c r="J21" s="317">
        <v>37.728546861564922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99.015563198624235</v>
      </c>
      <c r="D22" s="317">
        <v>108.6019776440241</v>
      </c>
      <c r="E22" s="317">
        <v>124.0338779019777</v>
      </c>
      <c r="F22" s="317">
        <v>108.4981083404987</v>
      </c>
      <c r="G22" s="317">
        <v>76.812811693895085</v>
      </c>
      <c r="H22" s="317">
        <v>91.215219260533104</v>
      </c>
      <c r="I22" s="317">
        <v>104.6145313843508</v>
      </c>
      <c r="J22" s="317">
        <v>106.0475494411006</v>
      </c>
      <c r="K22" s="317">
        <v>97.449097162510753</v>
      </c>
      <c r="L22" s="317">
        <v>83.118400687876175</v>
      </c>
      <c r="M22" s="317">
        <v>67.354514187446256</v>
      </c>
      <c r="N22" s="317">
        <v>43.708770421324161</v>
      </c>
      <c r="O22" s="317">
        <v>63.950988822012043</v>
      </c>
      <c r="P22" s="317">
        <v>59.249441100601892</v>
      </c>
      <c r="Q22" s="317">
        <v>89.326225279449702</v>
      </c>
      <c r="R22" s="317">
        <v>59.111349957007739</v>
      </c>
      <c r="S22" s="317">
        <v>66.980825451418738</v>
      </c>
      <c r="T22" s="317">
        <v>25.087188306104899</v>
      </c>
      <c r="U22" s="317">
        <v>54.304385210662069</v>
      </c>
      <c r="V22" s="317">
        <v>60.677815993121243</v>
      </c>
      <c r="W22" s="317">
        <v>64.564058469475484</v>
      </c>
      <c r="DA22" s="137" t="s">
        <v>979</v>
      </c>
    </row>
    <row r="23" spans="1:105" ht="12" customHeight="1" x14ac:dyDescent="0.25">
      <c r="A23" s="135" t="s">
        <v>84</v>
      </c>
      <c r="B23" s="317">
        <v>527.18065348237315</v>
      </c>
      <c r="C23" s="317">
        <v>385.81969045571788</v>
      </c>
      <c r="D23" s="317">
        <v>400.69982803095439</v>
      </c>
      <c r="E23" s="317">
        <v>369.8767841788478</v>
      </c>
      <c r="F23" s="317">
        <v>427.27145313843511</v>
      </c>
      <c r="G23" s="317">
        <v>425.14565778159931</v>
      </c>
      <c r="H23" s="317">
        <v>389.00834049871031</v>
      </c>
      <c r="I23" s="317">
        <v>412.38177128116928</v>
      </c>
      <c r="J23" s="317">
        <v>391.55442820292348</v>
      </c>
      <c r="K23" s="317">
        <v>430.08503869303519</v>
      </c>
      <c r="L23" s="317">
        <v>406.13353396388652</v>
      </c>
      <c r="M23" s="317">
        <v>399.88538263112639</v>
      </c>
      <c r="N23" s="317">
        <v>260.34204643164219</v>
      </c>
      <c r="O23" s="317">
        <v>274.92115219260529</v>
      </c>
      <c r="P23" s="317">
        <v>269.03602751504729</v>
      </c>
      <c r="Q23" s="317">
        <v>214.38804815133281</v>
      </c>
      <c r="R23" s="317">
        <v>250.11943250214961</v>
      </c>
      <c r="S23" s="317">
        <v>266.934135855546</v>
      </c>
      <c r="T23" s="317">
        <v>333.14221840068791</v>
      </c>
      <c r="U23" s="317">
        <v>316.32751504729151</v>
      </c>
      <c r="V23" s="317">
        <v>423.52158211521919</v>
      </c>
      <c r="W23" s="317">
        <v>458.20197764402411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352.83748925193458</v>
      </c>
      <c r="D24" s="317">
        <v>346.36715391229569</v>
      </c>
      <c r="E24" s="317">
        <v>310.42562338779021</v>
      </c>
      <c r="F24" s="317">
        <v>356.72828890799661</v>
      </c>
      <c r="G24" s="317">
        <v>385.42562338779021</v>
      </c>
      <c r="H24" s="317">
        <v>320.95872742906272</v>
      </c>
      <c r="I24" s="317">
        <v>327.08512467755799</v>
      </c>
      <c r="J24" s="317">
        <v>291.50902837489252</v>
      </c>
      <c r="K24" s="317">
        <v>263.65004299226138</v>
      </c>
      <c r="L24" s="317">
        <v>210.14617368873601</v>
      </c>
      <c r="M24" s="317">
        <v>382.97506448839198</v>
      </c>
      <c r="N24" s="317">
        <v>319.883920894239</v>
      </c>
      <c r="O24" s="317">
        <v>390.67067927773002</v>
      </c>
      <c r="P24" s="317">
        <v>286.99484092863281</v>
      </c>
      <c r="Q24" s="317">
        <v>385.96302665520199</v>
      </c>
      <c r="R24" s="317">
        <v>342.39036973344798</v>
      </c>
      <c r="S24" s="317">
        <v>385.2536543422184</v>
      </c>
      <c r="T24" s="317">
        <v>451.15167669819431</v>
      </c>
      <c r="U24" s="317">
        <v>362.72880481513317</v>
      </c>
      <c r="V24" s="317">
        <v>388.28907996560622</v>
      </c>
      <c r="W24" s="317">
        <v>406.25305245055893</v>
      </c>
      <c r="DA24" s="137" t="s">
        <v>981</v>
      </c>
    </row>
    <row r="25" spans="1:105" ht="12" customHeight="1" x14ac:dyDescent="0.25">
      <c r="A25" s="57" t="s">
        <v>1000</v>
      </c>
      <c r="B25" s="296">
        <v>230.5433713507922</v>
      </c>
      <c r="C25" s="296">
        <v>233.6229262791513</v>
      </c>
      <c r="D25" s="296">
        <v>245.67055745081819</v>
      </c>
      <c r="E25" s="296">
        <v>215.6523834442599</v>
      </c>
      <c r="F25" s="296">
        <v>193.28537718677271</v>
      </c>
      <c r="G25" s="296">
        <v>188.65795509486611</v>
      </c>
      <c r="H25" s="296">
        <v>131.27244129866779</v>
      </c>
      <c r="I25" s="296">
        <v>144.02477730873809</v>
      </c>
      <c r="J25" s="296">
        <v>201.86011075433041</v>
      </c>
      <c r="K25" s="296">
        <v>120.6602480189255</v>
      </c>
      <c r="L25" s="296">
        <v>133.8249095077133</v>
      </c>
      <c r="M25" s="296">
        <v>126.6924384634125</v>
      </c>
      <c r="N25" s="296">
        <v>118.6216844844494</v>
      </c>
      <c r="O25" s="296">
        <v>68.490862157060505</v>
      </c>
      <c r="P25" s="296">
        <v>26.719039807087849</v>
      </c>
      <c r="Q25" s="296">
        <v>110.2961685701938</v>
      </c>
      <c r="R25" s="296">
        <v>116.96849913491219</v>
      </c>
      <c r="S25" s="296">
        <v>127.20149890406221</v>
      </c>
      <c r="T25" s="296">
        <v>188.17916051310061</v>
      </c>
      <c r="U25" s="296">
        <v>181.66316081088991</v>
      </c>
      <c r="V25" s="296">
        <v>173.74631979902861</v>
      </c>
      <c r="W25" s="296">
        <v>184.3571566287076</v>
      </c>
      <c r="DA25" s="70" t="s">
        <v>1001</v>
      </c>
    </row>
    <row r="26" spans="1:105" ht="12" customHeight="1" x14ac:dyDescent="0.25">
      <c r="A26" s="46" t="s">
        <v>30</v>
      </c>
      <c r="B26" s="231">
        <v>35.76807908944479</v>
      </c>
      <c r="C26" s="231">
        <v>20.753650259160491</v>
      </c>
      <c r="D26" s="231">
        <v>6.1645189028173766</v>
      </c>
      <c r="E26" s="231">
        <v>0.48201593173711021</v>
      </c>
      <c r="F26" s="231">
        <v>4.0776462570719199</v>
      </c>
      <c r="G26" s="231">
        <v>6.2645520491001676</v>
      </c>
      <c r="H26" s="231">
        <v>2.8260042343765148</v>
      </c>
      <c r="I26" s="231">
        <v>0</v>
      </c>
      <c r="J26" s="231">
        <v>0</v>
      </c>
      <c r="K26" s="231">
        <v>0</v>
      </c>
      <c r="L26" s="231">
        <v>0.27020179839642761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0.2662273566074429</v>
      </c>
      <c r="DA26" s="73" t="s">
        <v>1002</v>
      </c>
    </row>
    <row r="27" spans="1:105" ht="12" customHeight="1" x14ac:dyDescent="0.25">
      <c r="A27" s="46" t="s">
        <v>32</v>
      </c>
      <c r="B27" s="231">
        <v>77.259073669247243</v>
      </c>
      <c r="C27" s="231">
        <v>34.189428380306538</v>
      </c>
      <c r="D27" s="231">
        <v>15.342318672237109</v>
      </c>
      <c r="E27" s="231">
        <v>36.267499233401949</v>
      </c>
      <c r="F27" s="231">
        <v>64.045099307302721</v>
      </c>
      <c r="G27" s="231">
        <v>35.893526191668933</v>
      </c>
      <c r="H27" s="231">
        <v>4.3614497948508149</v>
      </c>
      <c r="I27" s="231">
        <v>6.2152677520198756</v>
      </c>
      <c r="J27" s="231">
        <v>8.8569283921829793</v>
      </c>
      <c r="K27" s="231">
        <v>2.7021154474396401</v>
      </c>
      <c r="L27" s="231">
        <v>2.6508849934270988</v>
      </c>
      <c r="M27" s="231">
        <v>3.2433224213976799</v>
      </c>
      <c r="N27" s="231">
        <v>1.229734852598745</v>
      </c>
      <c r="O27" s="231">
        <v>2.6037123492240339</v>
      </c>
      <c r="P27" s="231">
        <v>0.49460670023553849</v>
      </c>
      <c r="Q27" s="231">
        <v>34.628370725092772</v>
      </c>
      <c r="R27" s="231">
        <v>33.374499557369823</v>
      </c>
      <c r="S27" s="231">
        <v>48.031775310276281</v>
      </c>
      <c r="T27" s="231">
        <v>61.013716929515489</v>
      </c>
      <c r="U27" s="231">
        <v>57.880609026267173</v>
      </c>
      <c r="V27" s="231">
        <v>60.77045878990964</v>
      </c>
      <c r="W27" s="231">
        <v>67.398807700746445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1.515580981616796</v>
      </c>
      <c r="D28" s="231">
        <v>17.74377045738926</v>
      </c>
      <c r="E28" s="231">
        <v>1.938036208858986</v>
      </c>
      <c r="F28" s="231">
        <v>1.2913675033446339</v>
      </c>
      <c r="G28" s="231">
        <v>7.7609457907967574</v>
      </c>
      <c r="H28" s="231">
        <v>0</v>
      </c>
      <c r="I28" s="231">
        <v>0.49639062568215392</v>
      </c>
      <c r="J28" s="231">
        <v>16.57240495916939</v>
      </c>
      <c r="K28" s="231">
        <v>11.88144509373941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0.31145023801171268</v>
      </c>
      <c r="O29" s="231">
        <v>0</v>
      </c>
      <c r="P29" s="231">
        <v>0.1075684434249822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25">
      <c r="A30" s="46" t="s">
        <v>70</v>
      </c>
      <c r="B30" s="231">
        <v>33.659703283669693</v>
      </c>
      <c r="C30" s="231">
        <v>95.394580378874863</v>
      </c>
      <c r="D30" s="231">
        <v>121.46100252680409</v>
      </c>
      <c r="E30" s="231">
        <v>80.424464381246921</v>
      </c>
      <c r="F30" s="231">
        <v>44.61057725755979</v>
      </c>
      <c r="G30" s="231">
        <v>66.883474293210398</v>
      </c>
      <c r="H30" s="231">
        <v>54.539833586858911</v>
      </c>
      <c r="I30" s="231">
        <v>65.36541528708986</v>
      </c>
      <c r="J30" s="231">
        <v>69.068857797419682</v>
      </c>
      <c r="K30" s="231">
        <v>2.814628803397683</v>
      </c>
      <c r="L30" s="231">
        <v>21.644696744992789</v>
      </c>
      <c r="M30" s="231">
        <v>14.23131048333393</v>
      </c>
      <c r="N30" s="231">
        <v>30.80780853982619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57.25405550286672</v>
      </c>
      <c r="U30" s="231">
        <v>57.789716796418503</v>
      </c>
      <c r="V30" s="231">
        <v>57.554519021395983</v>
      </c>
      <c r="W30" s="231">
        <v>59.813818360565058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7.5542780069026696</v>
      </c>
      <c r="L31" s="231">
        <v>3.990556756686011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83.856515308430446</v>
      </c>
      <c r="C32" s="231">
        <v>73.117830586750699</v>
      </c>
      <c r="D32" s="231">
        <v>74.913091985135082</v>
      </c>
      <c r="E32" s="231">
        <v>36.342021958990131</v>
      </c>
      <c r="F32" s="231">
        <v>23.786709125382021</v>
      </c>
      <c r="G32" s="231">
        <v>26.343871361405341</v>
      </c>
      <c r="H32" s="231">
        <v>30.383266815329289</v>
      </c>
      <c r="I32" s="231">
        <v>30.943606375352829</v>
      </c>
      <c r="J32" s="231">
        <v>56.931839954668227</v>
      </c>
      <c r="K32" s="231">
        <v>42.692066392645749</v>
      </c>
      <c r="L32" s="231">
        <v>41.438268609640232</v>
      </c>
      <c r="M32" s="231">
        <v>45.823825510041843</v>
      </c>
      <c r="N32" s="231">
        <v>34.879453218741133</v>
      </c>
      <c r="O32" s="231">
        <v>24.82504623289881</v>
      </c>
      <c r="P32" s="231">
        <v>9.6724222952896568</v>
      </c>
      <c r="Q32" s="231">
        <v>22.158307982151431</v>
      </c>
      <c r="R32" s="231">
        <v>23.046915531087251</v>
      </c>
      <c r="S32" s="231">
        <v>20.504992442281679</v>
      </c>
      <c r="T32" s="231">
        <v>42.252847385978498</v>
      </c>
      <c r="U32" s="231">
        <v>39.904625161123199</v>
      </c>
      <c r="V32" s="231">
        <v>33.797872132451708</v>
      </c>
      <c r="W32" s="231">
        <v>33.084284549215141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8.6518556924419006</v>
      </c>
      <c r="D34" s="231">
        <v>7.2928358074478616</v>
      </c>
      <c r="E34" s="231">
        <v>10.00006340533298</v>
      </c>
      <c r="F34" s="231">
        <v>16.146323401432721</v>
      </c>
      <c r="G34" s="231">
        <v>11.81740296225858</v>
      </c>
      <c r="H34" s="231">
        <v>11.872872655330109</v>
      </c>
      <c r="I34" s="231">
        <v>13.056128600652301</v>
      </c>
      <c r="J34" s="231">
        <v>15.882677496530651</v>
      </c>
      <c r="K34" s="231">
        <v>15.68970259803662</v>
      </c>
      <c r="L34" s="231">
        <v>9.4063661057090613</v>
      </c>
      <c r="M34" s="231">
        <v>12.244832494857871</v>
      </c>
      <c r="N34" s="231">
        <v>12.04759334431127</v>
      </c>
      <c r="O34" s="231">
        <v>3.4662730559568322</v>
      </c>
      <c r="P34" s="231">
        <v>3.128834529695641</v>
      </c>
      <c r="Q34" s="231">
        <v>11.496228115254871</v>
      </c>
      <c r="R34" s="231">
        <v>19.829642485561369</v>
      </c>
      <c r="S34" s="231">
        <v>16.850515054374661</v>
      </c>
      <c r="T34" s="231">
        <v>19.108231341846398</v>
      </c>
      <c r="U34" s="231">
        <v>18.12034833490787</v>
      </c>
      <c r="V34" s="231">
        <v>14.913361475816391</v>
      </c>
      <c r="W34" s="231">
        <v>15.94744391106218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2.753019098987437</v>
      </c>
      <c r="E35" s="231">
        <v>50.19828232469181</v>
      </c>
      <c r="F35" s="231">
        <v>39.327654334678883</v>
      </c>
      <c r="G35" s="231">
        <v>33.694182446425913</v>
      </c>
      <c r="H35" s="231">
        <v>27.28901421192213</v>
      </c>
      <c r="I35" s="231">
        <v>27.94796866794108</v>
      </c>
      <c r="J35" s="231">
        <v>34.547402154359467</v>
      </c>
      <c r="K35" s="231">
        <v>37.326011676763741</v>
      </c>
      <c r="L35" s="231">
        <v>54.423934498861684</v>
      </c>
      <c r="M35" s="231">
        <v>51.149147553781191</v>
      </c>
      <c r="N35" s="231">
        <v>39.34564429096033</v>
      </c>
      <c r="O35" s="231">
        <v>37.595830518980833</v>
      </c>
      <c r="P35" s="231">
        <v>13.31560783844203</v>
      </c>
      <c r="Q35" s="231">
        <v>42.013261747694749</v>
      </c>
      <c r="R35" s="231">
        <v>40.717441560893697</v>
      </c>
      <c r="S35" s="231">
        <v>41.814216097129602</v>
      </c>
      <c r="T35" s="231">
        <v>8.5503093528935068</v>
      </c>
      <c r="U35" s="231">
        <v>7.9678614921731779</v>
      </c>
      <c r="V35" s="231">
        <v>6.7101083794548417</v>
      </c>
      <c r="W35" s="231">
        <v>7.8465747505113468</v>
      </c>
      <c r="DA35" s="73" t="s">
        <v>1011</v>
      </c>
    </row>
    <row r="36" spans="1:105" ht="12" customHeight="1" x14ac:dyDescent="0.25">
      <c r="A36" s="57" t="s">
        <v>1012</v>
      </c>
      <c r="B36" s="263">
        <v>122.5807575490831</v>
      </c>
      <c r="C36" s="263">
        <v>130.53052082964069</v>
      </c>
      <c r="D36" s="263">
        <v>139.88384883681249</v>
      </c>
      <c r="E36" s="263">
        <v>109.86950329939749</v>
      </c>
      <c r="F36" s="263">
        <v>89.912349613612307</v>
      </c>
      <c r="G36" s="263">
        <v>97.01438552729644</v>
      </c>
      <c r="H36" s="263">
        <v>70.675867297495216</v>
      </c>
      <c r="I36" s="263">
        <v>77.315980331077512</v>
      </c>
      <c r="J36" s="263">
        <v>108.8414242480593</v>
      </c>
      <c r="K36" s="263">
        <v>59.756550795993967</v>
      </c>
      <c r="L36" s="263">
        <v>65.319996546708751</v>
      </c>
      <c r="M36" s="263">
        <v>61.840246349996171</v>
      </c>
      <c r="N36" s="263">
        <v>60.52769454375315</v>
      </c>
      <c r="O36" s="263">
        <v>32.194086604037729</v>
      </c>
      <c r="P36" s="263">
        <v>12.54361931706968</v>
      </c>
      <c r="Q36" s="263">
        <v>43.612390923493251</v>
      </c>
      <c r="R36" s="263">
        <v>45.520674071828999</v>
      </c>
      <c r="S36" s="263">
        <v>46.320150252117223</v>
      </c>
      <c r="T36" s="263">
        <v>94.788436224020714</v>
      </c>
      <c r="U36" s="263">
        <v>91.881803673611444</v>
      </c>
      <c r="V36" s="263">
        <v>87.403288645991395</v>
      </c>
      <c r="W36" s="263">
        <v>91.821015387968316</v>
      </c>
      <c r="DA36" s="70" t="s">
        <v>1013</v>
      </c>
    </row>
    <row r="37" spans="1:105" ht="12" customHeight="1" x14ac:dyDescent="0.25">
      <c r="A37" s="60" t="s">
        <v>1014</v>
      </c>
      <c r="B37" s="264">
        <v>121.9552206943345</v>
      </c>
      <c r="C37" s="264">
        <v>130.36087708783921</v>
      </c>
      <c r="D37" s="264">
        <v>139.5067845829889</v>
      </c>
      <c r="E37" s="264">
        <v>108.7966255168073</v>
      </c>
      <c r="F37" s="264">
        <v>88.219429002541474</v>
      </c>
      <c r="G37" s="264">
        <v>94.927487840229304</v>
      </c>
      <c r="H37" s="264">
        <v>66.868485413793906</v>
      </c>
      <c r="I37" s="264">
        <v>74.165977041560012</v>
      </c>
      <c r="J37" s="264">
        <v>107.3761567678435</v>
      </c>
      <c r="K37" s="264">
        <v>56.537329659001031</v>
      </c>
      <c r="L37" s="264">
        <v>64.873404957652184</v>
      </c>
      <c r="M37" s="264">
        <v>61.024762338796677</v>
      </c>
      <c r="N37" s="264">
        <v>59.217366083034911</v>
      </c>
      <c r="O37" s="264">
        <v>29.10676190711856</v>
      </c>
      <c r="P37" s="264">
        <v>11.467518254785841</v>
      </c>
      <c r="Q37" s="264">
        <v>40.373550893500799</v>
      </c>
      <c r="R37" s="264">
        <v>43.115225852836367</v>
      </c>
      <c r="S37" s="264">
        <v>44.626288542719962</v>
      </c>
      <c r="T37" s="264">
        <v>94.486591105430676</v>
      </c>
      <c r="U37" s="264">
        <v>91.556615607398157</v>
      </c>
      <c r="V37" s="264">
        <v>86.980239471959493</v>
      </c>
      <c r="W37" s="264">
        <v>91.150755820786287</v>
      </c>
      <c r="DA37" s="72" t="s">
        <v>1015</v>
      </c>
    </row>
    <row r="38" spans="1:105" ht="12" customHeight="1" x14ac:dyDescent="0.25">
      <c r="A38" s="59" t="s">
        <v>30</v>
      </c>
      <c r="B38" s="232">
        <v>28.457604889367861</v>
      </c>
      <c r="C38" s="232">
        <v>14.180945395319711</v>
      </c>
      <c r="D38" s="232">
        <v>3.9040444156998722</v>
      </c>
      <c r="E38" s="232">
        <v>0.43999689467255332</v>
      </c>
      <c r="F38" s="232">
        <v>4.8765848873284421</v>
      </c>
      <c r="G38" s="232">
        <v>5.5446379703291049</v>
      </c>
      <c r="H38" s="232">
        <v>2.1535333461053061</v>
      </c>
      <c r="I38" s="232">
        <v>0</v>
      </c>
      <c r="J38" s="232">
        <v>0</v>
      </c>
      <c r="K38" s="232">
        <v>0</v>
      </c>
      <c r="L38" s="232">
        <v>0.27668562560284138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0.26047334538392031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1.0355947447368341</v>
      </c>
      <c r="D39" s="297">
        <v>11.237286974003959</v>
      </c>
      <c r="E39" s="297">
        <v>1.769090724009508</v>
      </c>
      <c r="F39" s="297">
        <v>1.5443868481420451</v>
      </c>
      <c r="G39" s="297">
        <v>6.8690681121403623</v>
      </c>
      <c r="H39" s="297">
        <v>0</v>
      </c>
      <c r="I39" s="297">
        <v>0.38030203970841803</v>
      </c>
      <c r="J39" s="297">
        <v>12.48118417202304</v>
      </c>
      <c r="K39" s="297">
        <v>11.705296158719751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0.27944882866720078</v>
      </c>
      <c r="O40" s="297">
        <v>0</v>
      </c>
      <c r="P40" s="297">
        <v>0.12612926960470749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25">
      <c r="A41" s="59" t="s">
        <v>70</v>
      </c>
      <c r="B41" s="297">
        <v>26.780150377790338</v>
      </c>
      <c r="C41" s="297">
        <v>65.183007252671317</v>
      </c>
      <c r="D41" s="297">
        <v>76.922328589723122</v>
      </c>
      <c r="E41" s="297">
        <v>73.413578791731084</v>
      </c>
      <c r="F41" s="297">
        <v>53.351186727372088</v>
      </c>
      <c r="G41" s="297">
        <v>59.197313430723682</v>
      </c>
      <c r="H41" s="297">
        <v>41.561632814130533</v>
      </c>
      <c r="I41" s="297">
        <v>50.078707118827438</v>
      </c>
      <c r="J41" s="297">
        <v>52.017865653463453</v>
      </c>
      <c r="K41" s="297">
        <v>2.7729003888586652</v>
      </c>
      <c r="L41" s="297">
        <v>22.164088083106179</v>
      </c>
      <c r="M41" s="297">
        <v>14.461083563458629</v>
      </c>
      <c r="N41" s="297">
        <v>27.64231636237842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54.365479925246831</v>
      </c>
      <c r="U41" s="297">
        <v>54.159030920025963</v>
      </c>
      <c r="V41" s="297">
        <v>54.799943208313238</v>
      </c>
      <c r="W41" s="297">
        <v>58.521053460089753</v>
      </c>
      <c r="DA41" s="122" t="s">
        <v>1019</v>
      </c>
    </row>
    <row r="42" spans="1:105" ht="12" customHeight="1" x14ac:dyDescent="0.25">
      <c r="A42" s="59" t="s">
        <v>162</v>
      </c>
      <c r="B42" s="297">
        <v>66.717465427176336</v>
      </c>
      <c r="C42" s="297">
        <v>49.961329695111303</v>
      </c>
      <c r="D42" s="297">
        <v>47.443124603561913</v>
      </c>
      <c r="E42" s="297">
        <v>33.173959106394193</v>
      </c>
      <c r="F42" s="297">
        <v>28.447270539698899</v>
      </c>
      <c r="G42" s="297">
        <v>23.316468327036151</v>
      </c>
      <c r="H42" s="297">
        <v>23.15331925355807</v>
      </c>
      <c r="I42" s="297">
        <v>23.706967883024159</v>
      </c>
      <c r="J42" s="297">
        <v>42.877106942357031</v>
      </c>
      <c r="K42" s="297">
        <v>42.059133111422611</v>
      </c>
      <c r="L42" s="297">
        <v>42.432631248943167</v>
      </c>
      <c r="M42" s="297">
        <v>46.563678775338047</v>
      </c>
      <c r="N42" s="297">
        <v>31.295600891989299</v>
      </c>
      <c r="O42" s="297">
        <v>29.10676190711856</v>
      </c>
      <c r="P42" s="297">
        <v>11.34138898518113</v>
      </c>
      <c r="Q42" s="297">
        <v>40.373550893500799</v>
      </c>
      <c r="R42" s="297">
        <v>43.115225852836367</v>
      </c>
      <c r="S42" s="297">
        <v>44.626288542719962</v>
      </c>
      <c r="T42" s="297">
        <v>40.121111180183838</v>
      </c>
      <c r="U42" s="297">
        <v>37.397584687372209</v>
      </c>
      <c r="V42" s="297">
        <v>32.180296263646262</v>
      </c>
      <c r="W42" s="297">
        <v>32.369229015312612</v>
      </c>
      <c r="DA42" s="122" t="s">
        <v>1020</v>
      </c>
    </row>
    <row r="43" spans="1:105" ht="12" customHeight="1" x14ac:dyDescent="0.25">
      <c r="A43" s="60" t="s">
        <v>1021</v>
      </c>
      <c r="B43" s="264">
        <v>0.62553685474860798</v>
      </c>
      <c r="C43" s="264">
        <v>0.16964374180154931</v>
      </c>
      <c r="D43" s="264">
        <v>0.37706425382363301</v>
      </c>
      <c r="E43" s="264">
        <v>1.072877782590179</v>
      </c>
      <c r="F43" s="264">
        <v>1.6929206110708379</v>
      </c>
      <c r="G43" s="264">
        <v>2.086897687067133</v>
      </c>
      <c r="H43" s="264">
        <v>3.8073818837013129</v>
      </c>
      <c r="I43" s="264">
        <v>3.150003289517493</v>
      </c>
      <c r="J43" s="264">
        <v>1.4652674802157399</v>
      </c>
      <c r="K43" s="264">
        <v>3.2192211369929371</v>
      </c>
      <c r="L43" s="264">
        <v>0.44659158905656682</v>
      </c>
      <c r="M43" s="264">
        <v>0.8154840111994891</v>
      </c>
      <c r="N43" s="264">
        <v>1.3103284607182379</v>
      </c>
      <c r="O43" s="264">
        <v>3.0873246969191719</v>
      </c>
      <c r="P43" s="264">
        <v>1.0761010622838429</v>
      </c>
      <c r="Q43" s="264">
        <v>3.2388400299924531</v>
      </c>
      <c r="R43" s="264">
        <v>2.4054482189926252</v>
      </c>
      <c r="S43" s="264">
        <v>1.693861709397253</v>
      </c>
      <c r="T43" s="264">
        <v>0.30184511859003249</v>
      </c>
      <c r="U43" s="264">
        <v>0.32518806621328672</v>
      </c>
      <c r="V43" s="264">
        <v>0.42304917403190878</v>
      </c>
      <c r="W43" s="264">
        <v>0.67025956718203372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18.367803056933308</v>
      </c>
      <c r="C44" s="263">
        <f t="shared" si="1"/>
        <v>18.856965745537938</v>
      </c>
      <c r="D44" s="263">
        <f t="shared" si="1"/>
        <v>19.62749676469511</v>
      </c>
      <c r="E44" s="263">
        <f t="shared" si="1"/>
        <v>15.403814497627714</v>
      </c>
      <c r="F44" s="263">
        <f t="shared" si="1"/>
        <v>13.196764205002172</v>
      </c>
      <c r="G44" s="263">
        <f t="shared" si="1"/>
        <v>13.82424039026764</v>
      </c>
      <c r="H44" s="263">
        <f t="shared" si="1"/>
        <v>11.30912967113882</v>
      </c>
      <c r="I44" s="263">
        <f t="shared" si="1"/>
        <v>11.921884205686444</v>
      </c>
      <c r="J44" s="263">
        <f t="shared" si="1"/>
        <v>15.816087408351503</v>
      </c>
      <c r="K44" s="263">
        <f t="shared" si="1"/>
        <v>9.9474781243236041</v>
      </c>
      <c r="L44" s="263">
        <f t="shared" si="1"/>
        <v>10.131870343384959</v>
      </c>
      <c r="M44" s="263">
        <f t="shared" si="1"/>
        <v>9.7800109120929868</v>
      </c>
      <c r="N44" s="263">
        <f t="shared" si="1"/>
        <v>9.2479069598252774</v>
      </c>
      <c r="O44" s="263">
        <f t="shared" si="1"/>
        <v>5.6744005019869324</v>
      </c>
      <c r="P44" s="263">
        <f t="shared" si="1"/>
        <v>2.1914755941668478</v>
      </c>
      <c r="Q44" s="263">
        <f t="shared" si="1"/>
        <v>7.894039353698636</v>
      </c>
      <c r="R44" s="263">
        <f t="shared" si="1"/>
        <v>8.0846783570190066</v>
      </c>
      <c r="S44" s="263">
        <f t="shared" si="1"/>
        <v>8.2752601369633219</v>
      </c>
      <c r="T44" s="263">
        <f t="shared" si="1"/>
        <v>13.923954149508441</v>
      </c>
      <c r="U44" s="263">
        <f t="shared" si="1"/>
        <v>13.395119517894253</v>
      </c>
      <c r="V44" s="263">
        <f t="shared" si="1"/>
        <v>12.542170775847561</v>
      </c>
      <c r="W44" s="263">
        <f t="shared" si="1"/>
        <v>13.119857592184463</v>
      </c>
      <c r="DA44" s="70"/>
    </row>
    <row r="45" spans="1:105" ht="12" customHeight="1" x14ac:dyDescent="0.25">
      <c r="A45" s="60" t="s">
        <v>1024</v>
      </c>
      <c r="B45" s="264">
        <v>11.528889100607261</v>
      </c>
      <c r="C45" s="264">
        <v>12.59443187910207</v>
      </c>
      <c r="D45" s="264">
        <v>12.49837453831524</v>
      </c>
      <c r="E45" s="264">
        <v>7.5696525561553036</v>
      </c>
      <c r="F45" s="264">
        <v>5.2468738055006998</v>
      </c>
      <c r="G45" s="264">
        <v>4.8085640388285409</v>
      </c>
      <c r="H45" s="264">
        <v>3.0367744806020922</v>
      </c>
      <c r="I45" s="264">
        <v>3.5748186967860991</v>
      </c>
      <c r="J45" s="264">
        <v>8.0302614183026808</v>
      </c>
      <c r="K45" s="264">
        <v>3.9276612293548121</v>
      </c>
      <c r="L45" s="264">
        <v>6.1429724726790873</v>
      </c>
      <c r="M45" s="264">
        <v>5.6298151703197927</v>
      </c>
      <c r="N45" s="264">
        <v>4.4303069932925148</v>
      </c>
      <c r="O45" s="264">
        <v>1.9235282405737879</v>
      </c>
      <c r="P45" s="264">
        <v>0.78208582374413815</v>
      </c>
      <c r="Q45" s="264">
        <v>2.8516625252939658</v>
      </c>
      <c r="R45" s="264">
        <v>3.3142519503054402</v>
      </c>
      <c r="S45" s="264">
        <v>3.6955951994842451</v>
      </c>
      <c r="T45" s="264">
        <v>8.5786511134317767</v>
      </c>
      <c r="U45" s="264">
        <v>8.1493397151143032</v>
      </c>
      <c r="V45" s="264">
        <v>7.2496807114876418</v>
      </c>
      <c r="W45" s="264">
        <v>7.0546326660944922</v>
      </c>
      <c r="DA45" s="72" t="s">
        <v>1025</v>
      </c>
    </row>
    <row r="46" spans="1:105" ht="12" customHeight="1" x14ac:dyDescent="0.25">
      <c r="A46" s="60" t="s">
        <v>1026</v>
      </c>
      <c r="B46" s="264">
        <v>5.7579758570496047</v>
      </c>
      <c r="C46" s="264">
        <v>5.8348898139508831</v>
      </c>
      <c r="D46" s="264">
        <v>6.1357875106170079</v>
      </c>
      <c r="E46" s="264">
        <v>5.3860634123280171</v>
      </c>
      <c r="F46" s="264">
        <v>4.8274323778701866</v>
      </c>
      <c r="G46" s="264">
        <v>4.7118593968321214</v>
      </c>
      <c r="H46" s="264">
        <v>3.2786175688546582</v>
      </c>
      <c r="I46" s="264">
        <v>3.5971157431319929</v>
      </c>
      <c r="J46" s="264">
        <v>5.0415921195853546</v>
      </c>
      <c r="K46" s="264">
        <v>3.0135708996007242</v>
      </c>
      <c r="L46" s="264">
        <v>3.342367180207428</v>
      </c>
      <c r="M46" s="264">
        <v>3.164228915665007</v>
      </c>
      <c r="N46" s="264">
        <v>2.9626564033573479</v>
      </c>
      <c r="O46" s="264">
        <v>1.710605377279748</v>
      </c>
      <c r="P46" s="264">
        <v>0.66732600131307385</v>
      </c>
      <c r="Q46" s="264">
        <v>2.754721040258906</v>
      </c>
      <c r="R46" s="264">
        <v>2.9213669866454719</v>
      </c>
      <c r="S46" s="264">
        <v>3.1769430427720491</v>
      </c>
      <c r="T46" s="264">
        <v>4.6999011799198813</v>
      </c>
      <c r="U46" s="264">
        <v>4.5371597020363872</v>
      </c>
      <c r="V46" s="264">
        <v>4.3394312696667727</v>
      </c>
      <c r="W46" s="264">
        <v>4.6044440606674746</v>
      </c>
      <c r="DA46" s="72" t="s">
        <v>1027</v>
      </c>
    </row>
    <row r="47" spans="1:105" ht="12" customHeight="1" x14ac:dyDescent="0.25">
      <c r="A47" s="64" t="s">
        <v>30</v>
      </c>
      <c r="B47" s="231">
        <v>0.89333184746695704</v>
      </c>
      <c r="C47" s="231">
        <v>0.51833638259791504</v>
      </c>
      <c r="D47" s="231">
        <v>0.15396300836921209</v>
      </c>
      <c r="E47" s="231">
        <v>1.203867229577588E-2</v>
      </c>
      <c r="F47" s="231">
        <v>0.10184195955945941</v>
      </c>
      <c r="G47" s="231">
        <v>0.15646140352074561</v>
      </c>
      <c r="H47" s="231">
        <v>7.0581357677382717E-2</v>
      </c>
      <c r="I47" s="231">
        <v>0</v>
      </c>
      <c r="J47" s="231">
        <v>0</v>
      </c>
      <c r="K47" s="231">
        <v>0</v>
      </c>
      <c r="L47" s="231">
        <v>6.7484717629582303E-3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6.6492074044466973E-3</v>
      </c>
      <c r="DA47" s="73" t="s">
        <v>1028</v>
      </c>
    </row>
    <row r="48" spans="1:105" ht="12" customHeight="1" x14ac:dyDescent="0.25">
      <c r="A48" s="64" t="s">
        <v>32</v>
      </c>
      <c r="B48" s="231">
        <v>1.9295973608742569</v>
      </c>
      <c r="C48" s="231">
        <v>0.85390398356146568</v>
      </c>
      <c r="D48" s="231">
        <v>0.38318473434434358</v>
      </c>
      <c r="E48" s="231">
        <v>0.90580520167610545</v>
      </c>
      <c r="F48" s="231">
        <v>1.5995694580724991</v>
      </c>
      <c r="G48" s="231">
        <v>0.89646497327192454</v>
      </c>
      <c r="H48" s="231">
        <v>0.10893014391757599</v>
      </c>
      <c r="I48" s="231">
        <v>0.15523049503243269</v>
      </c>
      <c r="J48" s="231">
        <v>0.2212077473795975</v>
      </c>
      <c r="K48" s="231">
        <v>6.748715184547327E-2</v>
      </c>
      <c r="L48" s="231">
        <v>6.6207636777997889E-2</v>
      </c>
      <c r="M48" s="231">
        <v>8.1004160256769597E-2</v>
      </c>
      <c r="N48" s="231">
        <v>3.0713455565208981E-2</v>
      </c>
      <c r="O48" s="231">
        <v>6.5029468241453239E-2</v>
      </c>
      <c r="P48" s="231">
        <v>1.23531352127137E-2</v>
      </c>
      <c r="Q48" s="231">
        <v>0.86486686403426893</v>
      </c>
      <c r="R48" s="231">
        <v>0.83355058775489654</v>
      </c>
      <c r="S48" s="231">
        <v>1.199625914149502</v>
      </c>
      <c r="T48" s="231">
        <v>1.5238586430422729</v>
      </c>
      <c r="U48" s="231">
        <v>1.4456071645515509</v>
      </c>
      <c r="V48" s="231">
        <v>1.5177831072909109</v>
      </c>
      <c r="W48" s="231">
        <v>1.683330582271775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3.7852655014203991E-2</v>
      </c>
      <c r="D49" s="231">
        <v>0.44316260887509717</v>
      </c>
      <c r="E49" s="231">
        <v>4.8403758630380808E-2</v>
      </c>
      <c r="F49" s="231">
        <v>3.2252772496862703E-2</v>
      </c>
      <c r="G49" s="231">
        <v>0.1938348443047738</v>
      </c>
      <c r="H49" s="231">
        <v>0</v>
      </c>
      <c r="I49" s="231">
        <v>1.239768995133925E-2</v>
      </c>
      <c r="J49" s="231">
        <v>0.41390696721855069</v>
      </c>
      <c r="K49" s="231">
        <v>0.29674708752530321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7.77867930288525E-3</v>
      </c>
      <c r="O50" s="231">
        <v>0</v>
      </c>
      <c r="P50" s="231">
        <v>2.686594268976042E-3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25">
      <c r="A51" s="64" t="s">
        <v>70</v>
      </c>
      <c r="B51" s="231">
        <v>0.84067374276366236</v>
      </c>
      <c r="C51" s="231">
        <v>2.3825438462906909</v>
      </c>
      <c r="D51" s="231">
        <v>3.0335702823492872</v>
      </c>
      <c r="E51" s="231">
        <v>2.0086551242401391</v>
      </c>
      <c r="F51" s="231">
        <v>1.114179190288799</v>
      </c>
      <c r="G51" s="231">
        <v>1.6704597835949879</v>
      </c>
      <c r="H51" s="231">
        <v>1.3621690495832941</v>
      </c>
      <c r="I51" s="231">
        <v>1.632545238251073</v>
      </c>
      <c r="J51" s="231">
        <v>1.725041207393484</v>
      </c>
      <c r="K51" s="231">
        <v>7.0297248632928841E-2</v>
      </c>
      <c r="L51" s="231">
        <v>0.54059086826310709</v>
      </c>
      <c r="M51" s="231">
        <v>0.3554365571089414</v>
      </c>
      <c r="N51" s="231">
        <v>0.76944575218781874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1.4299585686290079</v>
      </c>
      <c r="U51" s="231">
        <v>1.4433370699398711</v>
      </c>
      <c r="V51" s="231">
        <v>1.437462847218667</v>
      </c>
      <c r="W51" s="231">
        <v>1.4938903687412419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0.1886731773129201</v>
      </c>
      <c r="L52" s="231">
        <v>9.9666840675379356E-2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2.094372905944728</v>
      </c>
      <c r="C53" s="231">
        <v>1.8261670277986379</v>
      </c>
      <c r="D53" s="231">
        <v>1.8710048894488069</v>
      </c>
      <c r="E53" s="231">
        <v>0.90766645690207015</v>
      </c>
      <c r="F53" s="231">
        <v>0.59408906905507786</v>
      </c>
      <c r="G53" s="231">
        <v>0.65795591689073818</v>
      </c>
      <c r="H53" s="231">
        <v>0.75884253689847592</v>
      </c>
      <c r="I53" s="231">
        <v>0.77283739452314393</v>
      </c>
      <c r="J53" s="231">
        <v>1.4219110184590671</v>
      </c>
      <c r="K53" s="231">
        <v>1.0662630902641581</v>
      </c>
      <c r="L53" s="231">
        <v>1.034948646817492</v>
      </c>
      <c r="M53" s="231">
        <v>1.144480881920477</v>
      </c>
      <c r="N53" s="231">
        <v>0.87113781829369674</v>
      </c>
      <c r="O53" s="231">
        <v>0.62002223712462634</v>
      </c>
      <c r="P53" s="231">
        <v>0.24157525644371469</v>
      </c>
      <c r="Q53" s="231">
        <v>0.55341865457568329</v>
      </c>
      <c r="R53" s="231">
        <v>0.57561222615046148</v>
      </c>
      <c r="S53" s="231">
        <v>0.51212598627263384</v>
      </c>
      <c r="T53" s="231">
        <v>1.05529329997468</v>
      </c>
      <c r="U53" s="231">
        <v>0.99664486953626785</v>
      </c>
      <c r="V53" s="231">
        <v>0.84412460275075218</v>
      </c>
      <c r="W53" s="231">
        <v>0.82630227260917311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0.2160859186879697</v>
      </c>
      <c r="D55" s="231">
        <v>0.18214348242881009</v>
      </c>
      <c r="E55" s="231">
        <v>0.2497583136721781</v>
      </c>
      <c r="F55" s="231">
        <v>0.40326529355772439</v>
      </c>
      <c r="G55" s="231">
        <v>0.29514759219069409</v>
      </c>
      <c r="H55" s="231">
        <v>0.29653298510671039</v>
      </c>
      <c r="I55" s="231">
        <v>0.32608559868200482</v>
      </c>
      <c r="J55" s="231">
        <v>0.39668055964695742</v>
      </c>
      <c r="K55" s="231">
        <v>0.391860881683393</v>
      </c>
      <c r="L55" s="231">
        <v>0.23493032405096029</v>
      </c>
      <c r="M55" s="231">
        <v>0.3058229324309128</v>
      </c>
      <c r="N55" s="231">
        <v>0.30089675190245913</v>
      </c>
      <c r="O55" s="231">
        <v>8.6572502402474355E-2</v>
      </c>
      <c r="P55" s="231">
        <v>7.8144748110229076E-2</v>
      </c>
      <c r="Q55" s="231">
        <v>0.28712603423349298</v>
      </c>
      <c r="R55" s="231">
        <v>0.49525866658753159</v>
      </c>
      <c r="S55" s="231">
        <v>0.42085295401665768</v>
      </c>
      <c r="T55" s="231">
        <v>0.47724093775768439</v>
      </c>
      <c r="U55" s="231">
        <v>0.45256789480609833</v>
      </c>
      <c r="V55" s="231">
        <v>0.3724712396720547</v>
      </c>
      <c r="W55" s="231">
        <v>0.39829814443820599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6.8758504801450931E-2</v>
      </c>
      <c r="E56" s="231">
        <v>1.253735884911368</v>
      </c>
      <c r="F56" s="231">
        <v>0.98223463483976359</v>
      </c>
      <c r="G56" s="231">
        <v>0.84153488305825574</v>
      </c>
      <c r="H56" s="231">
        <v>0.68156149567121926</v>
      </c>
      <c r="I56" s="231">
        <v>0.69801932669199951</v>
      </c>
      <c r="J56" s="231">
        <v>0.86284461948769831</v>
      </c>
      <c r="K56" s="231">
        <v>0.93224226233654772</v>
      </c>
      <c r="L56" s="231">
        <v>1.3592743918595329</v>
      </c>
      <c r="M56" s="231">
        <v>1.277484383947906</v>
      </c>
      <c r="N56" s="231">
        <v>0.98268394610527932</v>
      </c>
      <c r="O56" s="231">
        <v>0.93898116951119404</v>
      </c>
      <c r="P56" s="231">
        <v>0.33256626727744032</v>
      </c>
      <c r="Q56" s="231">
        <v>1.0493094874154609</v>
      </c>
      <c r="R56" s="231">
        <v>1.0169455061525821</v>
      </c>
      <c r="S56" s="231">
        <v>1.044338188333255</v>
      </c>
      <c r="T56" s="231">
        <v>0.21354973051623621</v>
      </c>
      <c r="U56" s="231">
        <v>0.19900270320259969</v>
      </c>
      <c r="V56" s="231">
        <v>0.16758947273438701</v>
      </c>
      <c r="W56" s="231">
        <v>0.195973485202632</v>
      </c>
      <c r="DA56" s="73" t="s">
        <v>1037</v>
      </c>
    </row>
    <row r="57" spans="1:105" ht="12" customHeight="1" x14ac:dyDescent="0.25">
      <c r="A57" s="60" t="s">
        <v>1038</v>
      </c>
      <c r="B57" s="264">
        <v>1.0809380992764419</v>
      </c>
      <c r="C57" s="264">
        <v>0.42764405248498749</v>
      </c>
      <c r="D57" s="264">
        <v>0.99333471576286314</v>
      </c>
      <c r="E57" s="264">
        <v>2.4480985291443922</v>
      </c>
      <c r="F57" s="264">
        <v>3.1224580216312861</v>
      </c>
      <c r="G57" s="264">
        <v>4.3038169546069778</v>
      </c>
      <c r="H57" s="264">
        <v>4.9937376216820679</v>
      </c>
      <c r="I57" s="264">
        <v>4.7499497657683527</v>
      </c>
      <c r="J57" s="264">
        <v>2.744233870463467</v>
      </c>
      <c r="K57" s="264">
        <v>3.0062459953680678</v>
      </c>
      <c r="L57" s="264">
        <v>0.64653069049844336</v>
      </c>
      <c r="M57" s="264">
        <v>0.98596682610818731</v>
      </c>
      <c r="N57" s="264">
        <v>1.8549435631754141</v>
      </c>
      <c r="O57" s="264">
        <v>2.0402668841333971</v>
      </c>
      <c r="P57" s="264">
        <v>0.74206376910963578</v>
      </c>
      <c r="Q57" s="264">
        <v>2.2876557881457642</v>
      </c>
      <c r="R57" s="264">
        <v>1.849059420068095</v>
      </c>
      <c r="S57" s="264">
        <v>1.4027218947070279</v>
      </c>
      <c r="T57" s="264">
        <v>0.64540185615678314</v>
      </c>
      <c r="U57" s="264">
        <v>0.70862010074356185</v>
      </c>
      <c r="V57" s="264">
        <v>0.95305879469314725</v>
      </c>
      <c r="W57" s="264">
        <v>1.460780865422497</v>
      </c>
      <c r="DA57" s="72" t="s">
        <v>1039</v>
      </c>
    </row>
    <row r="58" spans="1:105" ht="12" customHeight="1" x14ac:dyDescent="0.25">
      <c r="A58" s="132" t="s">
        <v>1040</v>
      </c>
      <c r="B58" s="318">
        <v>24.114473575983219</v>
      </c>
      <c r="C58" s="318">
        <v>23.493473743784801</v>
      </c>
      <c r="D58" s="318">
        <v>25.748598260828668</v>
      </c>
      <c r="E58" s="318">
        <v>22.660264891421491</v>
      </c>
      <c r="F58" s="318">
        <v>20.112014453925781</v>
      </c>
      <c r="G58" s="318">
        <v>21.046630521332681</v>
      </c>
      <c r="H58" s="318">
        <v>16.500268906769421</v>
      </c>
      <c r="I58" s="318">
        <v>17.568942039957552</v>
      </c>
      <c r="J58" s="318">
        <v>22.57133691203332</v>
      </c>
      <c r="K58" s="318">
        <v>14.390720198629261</v>
      </c>
      <c r="L58" s="318">
        <v>15.35555477992903</v>
      </c>
      <c r="M58" s="318">
        <v>15.40050861255301</v>
      </c>
      <c r="N58" s="318">
        <v>15.074346943601331</v>
      </c>
      <c r="O58" s="318">
        <v>14.97777794891253</v>
      </c>
      <c r="P58" s="318">
        <v>7.6689637272667532</v>
      </c>
      <c r="Q58" s="318">
        <v>15.6203768005436</v>
      </c>
      <c r="R58" s="318">
        <v>15.221407562255809</v>
      </c>
      <c r="S58" s="318">
        <v>15.740274518986871</v>
      </c>
      <c r="T58" s="318">
        <v>18.60168585196412</v>
      </c>
      <c r="U58" s="318">
        <v>18.075452437661571</v>
      </c>
      <c r="V58" s="318">
        <v>17.478911880314481</v>
      </c>
      <c r="W58" s="318">
        <v>18.83682504692889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100.2847399573777</v>
      </c>
      <c r="C61" s="225">
        <v>100.6246637010467</v>
      </c>
      <c r="D61" s="225">
        <v>115.1878140178015</v>
      </c>
      <c r="E61" s="225">
        <v>60.347739023599992</v>
      </c>
      <c r="F61" s="225">
        <v>51.1499316707351</v>
      </c>
      <c r="G61" s="225">
        <v>64.354516416360994</v>
      </c>
      <c r="H61" s="225">
        <v>66.375623212504905</v>
      </c>
      <c r="I61" s="225">
        <v>66.136163849413549</v>
      </c>
      <c r="J61" s="225">
        <v>32.911378792848232</v>
      </c>
      <c r="K61" s="225">
        <v>27.186548764985659</v>
      </c>
      <c r="L61" s="225">
        <v>26.99780150605023</v>
      </c>
      <c r="M61" s="225">
        <v>19.731971383100088</v>
      </c>
      <c r="N61" s="225">
        <v>120.1978854886525</v>
      </c>
      <c r="O61" s="225">
        <v>118.43727690976689</v>
      </c>
      <c r="P61" s="225">
        <v>185.48909046223699</v>
      </c>
      <c r="Q61" s="225">
        <v>89.628530843368537</v>
      </c>
      <c r="R61" s="225">
        <v>98.964111576810481</v>
      </c>
      <c r="S61" s="225">
        <v>94.387422340412613</v>
      </c>
      <c r="T61" s="225">
        <v>76.705737595512687</v>
      </c>
      <c r="U61" s="225">
        <v>64.629237785628604</v>
      </c>
      <c r="V61" s="225">
        <v>80.871202776525521</v>
      </c>
      <c r="W61" s="225">
        <v>73.021448656422066</v>
      </c>
      <c r="DA61" s="89" t="s">
        <v>1042</v>
      </c>
    </row>
    <row r="62" spans="1:105" ht="12" customHeight="1" x14ac:dyDescent="0.25">
      <c r="A62" s="55" t="s">
        <v>92</v>
      </c>
      <c r="B62" s="261">
        <v>0.5472822038481836</v>
      </c>
      <c r="C62" s="261">
        <v>0.38609868751070558</v>
      </c>
      <c r="D62" s="261">
        <v>0.56308541244951738</v>
      </c>
      <c r="E62" s="261">
        <v>0.37569296821170789</v>
      </c>
      <c r="F62" s="261">
        <v>0.34729083356348028</v>
      </c>
      <c r="G62" s="261">
        <v>0.49037993891195342</v>
      </c>
      <c r="H62" s="261">
        <v>0.6420520127291125</v>
      </c>
      <c r="I62" s="261">
        <v>0.60336442029490689</v>
      </c>
      <c r="J62" s="261">
        <v>0.23513864190399639</v>
      </c>
      <c r="K62" s="261">
        <v>0.24953293099503099</v>
      </c>
      <c r="L62" s="261">
        <v>0.14734456720403541</v>
      </c>
      <c r="M62" s="261">
        <v>0.12874146935395389</v>
      </c>
      <c r="N62" s="261">
        <v>0.91711621203670413</v>
      </c>
      <c r="O62" s="261">
        <v>1.150140901302801</v>
      </c>
      <c r="P62" s="261">
        <v>1.76604877093325</v>
      </c>
      <c r="Q62" s="261">
        <v>0.75111420074243052</v>
      </c>
      <c r="R62" s="261">
        <v>0.75662253247988509</v>
      </c>
      <c r="S62" s="261">
        <v>0.63199117318642917</v>
      </c>
      <c r="T62" s="261">
        <v>0.34844828958077539</v>
      </c>
      <c r="U62" s="261">
        <v>0.30371551824726889</v>
      </c>
      <c r="V62" s="261">
        <v>0.41347897455772697</v>
      </c>
      <c r="W62" s="261">
        <v>0.41339499946510039</v>
      </c>
      <c r="DA62" s="67" t="s">
        <v>1043</v>
      </c>
    </row>
    <row r="63" spans="1:105" ht="12" customHeight="1" x14ac:dyDescent="0.25">
      <c r="A63" s="202" t="s">
        <v>93</v>
      </c>
      <c r="B63" s="226">
        <v>4.3432702895950976</v>
      </c>
      <c r="C63" s="226">
        <v>3.0641065003131218</v>
      </c>
      <c r="D63" s="226">
        <v>4.4686856711218974</v>
      </c>
      <c r="E63" s="226">
        <v>2.9815259757584802</v>
      </c>
      <c r="F63" s="226">
        <v>2.756124625757804</v>
      </c>
      <c r="G63" s="226">
        <v>3.8916898892633629</v>
      </c>
      <c r="H63" s="226">
        <v>5.0953701977757886</v>
      </c>
      <c r="I63" s="226">
        <v>4.7883427270962171</v>
      </c>
      <c r="J63" s="226">
        <v>1.866076898054353</v>
      </c>
      <c r="K63" s="226">
        <v>1.980310994667289</v>
      </c>
      <c r="L63" s="226">
        <v>1.16933690986243</v>
      </c>
      <c r="M63" s="226">
        <v>1.0217014091672469</v>
      </c>
      <c r="N63" s="226">
        <v>7.2782991440919984</v>
      </c>
      <c r="O63" s="226">
        <v>9.1275995644512182</v>
      </c>
      <c r="P63" s="226">
        <v>14.015487992915091</v>
      </c>
      <c r="Q63" s="226">
        <v>5.9608954379275394</v>
      </c>
      <c r="R63" s="226">
        <v>6.0046099483068236</v>
      </c>
      <c r="S63" s="226">
        <v>5.0155266633672726</v>
      </c>
      <c r="T63" s="226">
        <v>2.765310278600309</v>
      </c>
      <c r="U63" s="226">
        <v>2.4103078404834539</v>
      </c>
      <c r="V63" s="226">
        <v>3.2813983954555801</v>
      </c>
      <c r="W63" s="226">
        <v>3.280731963179313</v>
      </c>
      <c r="DA63" s="174" t="s">
        <v>1044</v>
      </c>
    </row>
    <row r="64" spans="1:105" ht="12" customHeight="1" x14ac:dyDescent="0.25">
      <c r="A64" s="202" t="s">
        <v>94</v>
      </c>
      <c r="B64" s="226">
        <v>4.8617788167404434</v>
      </c>
      <c r="C64" s="226">
        <v>3.4299058272166172</v>
      </c>
      <c r="D64" s="226">
        <v>5.0021665440852354</v>
      </c>
      <c r="E64" s="226">
        <v>3.337466670041231</v>
      </c>
      <c r="F64" s="226">
        <v>3.0851564439603769</v>
      </c>
      <c r="G64" s="226">
        <v>4.3562878207857167</v>
      </c>
      <c r="H64" s="226">
        <v>5.7036659565818377</v>
      </c>
      <c r="I64" s="226">
        <v>5.3599849158961348</v>
      </c>
      <c r="J64" s="226">
        <v>2.0888529905918318</v>
      </c>
      <c r="K64" s="226">
        <v>2.2167245882662252</v>
      </c>
      <c r="L64" s="226">
        <v>1.308934751682673</v>
      </c>
      <c r="M64" s="226">
        <v>1.1436742217086979</v>
      </c>
      <c r="N64" s="226">
        <v>8.1471974436906116</v>
      </c>
      <c r="O64" s="226">
        <v>10.21727114622545</v>
      </c>
      <c r="P64" s="226">
        <v>15.688685733760069</v>
      </c>
      <c r="Q64" s="226">
        <v>6.6725193774718043</v>
      </c>
      <c r="R64" s="226">
        <v>6.7214526158786674</v>
      </c>
      <c r="S64" s="226">
        <v>5.6142905370573031</v>
      </c>
      <c r="T64" s="226">
        <v>3.0954386989042182</v>
      </c>
      <c r="U64" s="226">
        <v>2.698055340640177</v>
      </c>
      <c r="V64" s="226">
        <v>3.6731384750635181</v>
      </c>
      <c r="W64" s="226">
        <v>3.6723924827334282</v>
      </c>
      <c r="DA64" s="174" t="s">
        <v>1045</v>
      </c>
    </row>
    <row r="65" spans="1:105" ht="12" customHeight="1" x14ac:dyDescent="0.25">
      <c r="A65" s="202" t="s">
        <v>95</v>
      </c>
      <c r="B65" s="226">
        <v>7.8270510379625478</v>
      </c>
      <c r="C65" s="226">
        <v>5.5218571179320772</v>
      </c>
      <c r="D65" s="226">
        <v>8.0530633574139632</v>
      </c>
      <c r="E65" s="226">
        <v>5.3730379247127784</v>
      </c>
      <c r="F65" s="226">
        <v>4.9668398866336352</v>
      </c>
      <c r="G65" s="226">
        <v>7.0132534602231331</v>
      </c>
      <c r="H65" s="226">
        <v>9.1824178409634261</v>
      </c>
      <c r="I65" s="226">
        <v>8.6291205504810566</v>
      </c>
      <c r="J65" s="226">
        <v>3.36287593172008</v>
      </c>
      <c r="K65" s="226">
        <v>3.568738345258323</v>
      </c>
      <c r="L65" s="226">
        <v>2.1072737968881712</v>
      </c>
      <c r="M65" s="226">
        <v>1.841218377375224</v>
      </c>
      <c r="N65" s="226">
        <v>13.116296033162151</v>
      </c>
      <c r="O65" s="226">
        <v>16.448938905827259</v>
      </c>
      <c r="P65" s="226">
        <v>25.257451765159299</v>
      </c>
      <c r="Q65" s="226">
        <v>10.742189574613491</v>
      </c>
      <c r="R65" s="226">
        <v>10.82096793309095</v>
      </c>
      <c r="S65" s="226">
        <v>9.0385310051927199</v>
      </c>
      <c r="T65" s="226">
        <v>4.9833934439352694</v>
      </c>
      <c r="U65" s="226">
        <v>4.3436399824943974</v>
      </c>
      <c r="V65" s="226">
        <v>5.9134410259126637</v>
      </c>
      <c r="W65" s="226">
        <v>5.912240041610084</v>
      </c>
      <c r="DA65" s="174" t="s">
        <v>1046</v>
      </c>
    </row>
    <row r="66" spans="1:105" ht="12" customHeight="1" x14ac:dyDescent="0.25">
      <c r="A66" s="56" t="s">
        <v>96</v>
      </c>
      <c r="B66" s="262">
        <v>3.117768414151536</v>
      </c>
      <c r="C66" s="262">
        <v>3.3549351372089151</v>
      </c>
      <c r="D66" s="262">
        <v>3.606825903158438</v>
      </c>
      <c r="E66" s="262">
        <v>1.5791861760895869</v>
      </c>
      <c r="F66" s="262">
        <v>1.253900974681081</v>
      </c>
      <c r="G66" s="262">
        <v>1.6333051321097589</v>
      </c>
      <c r="H66" s="262">
        <v>1.864348977258877</v>
      </c>
      <c r="I66" s="262">
        <v>1.81635256292797</v>
      </c>
      <c r="J66" s="262">
        <v>0.92384271259808637</v>
      </c>
      <c r="K66" s="262">
        <v>0.75801213651040888</v>
      </c>
      <c r="L66" s="262">
        <v>0.80265189746092247</v>
      </c>
      <c r="M66" s="262">
        <v>0.57477508556490253</v>
      </c>
      <c r="N66" s="262">
        <v>3.3326685069035071</v>
      </c>
      <c r="O66" s="262">
        <v>3.279629964129962</v>
      </c>
      <c r="P66" s="262">
        <v>5.1231062615917464</v>
      </c>
      <c r="Q66" s="262">
        <v>2.274398337805041</v>
      </c>
      <c r="R66" s="262">
        <v>2.484442378721647</v>
      </c>
      <c r="S66" s="262">
        <v>2.2990800435363701</v>
      </c>
      <c r="T66" s="262">
        <v>2.2756073462847439</v>
      </c>
      <c r="U66" s="262">
        <v>1.902333664637385</v>
      </c>
      <c r="V66" s="262">
        <v>2.2774097751738092</v>
      </c>
      <c r="W66" s="262">
        <v>1.9780403819543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2.0844785836385989E-2</v>
      </c>
      <c r="O67" s="228">
        <v>0</v>
      </c>
      <c r="P67" s="228">
        <v>2.9069564362053799E-2</v>
      </c>
      <c r="Q67" s="228">
        <v>0</v>
      </c>
      <c r="R67" s="228">
        <v>0</v>
      </c>
      <c r="S67" s="228">
        <v>0</v>
      </c>
      <c r="T67" s="228">
        <v>0</v>
      </c>
      <c r="U67" s="228">
        <v>0</v>
      </c>
      <c r="V67" s="228">
        <v>0</v>
      </c>
      <c r="W67" s="228">
        <v>0</v>
      </c>
      <c r="DA67" s="69" t="s">
        <v>1048</v>
      </c>
    </row>
    <row r="68" spans="1:105" ht="12" customHeight="1" x14ac:dyDescent="0.25">
      <c r="A68" s="37" t="s">
        <v>162</v>
      </c>
      <c r="B68" s="228">
        <v>2.8505074429934081</v>
      </c>
      <c r="C68" s="228">
        <v>3.2447593046121961</v>
      </c>
      <c r="D68" s="228">
        <v>3.341271308418186</v>
      </c>
      <c r="E68" s="228">
        <v>1.193270882126739</v>
      </c>
      <c r="F68" s="228">
        <v>0.78609144847354928</v>
      </c>
      <c r="G68" s="228">
        <v>0.86188805410517111</v>
      </c>
      <c r="H68" s="228">
        <v>0.70501199985316099</v>
      </c>
      <c r="I68" s="228">
        <v>0.77997738088655999</v>
      </c>
      <c r="J68" s="228">
        <v>0.68854255282764754</v>
      </c>
      <c r="K68" s="228">
        <v>0.42937045210773311</v>
      </c>
      <c r="L68" s="228">
        <v>0.72621934075931704</v>
      </c>
      <c r="M68" s="228">
        <v>0.48911489193299801</v>
      </c>
      <c r="N68" s="228">
        <v>2.3344170069555719</v>
      </c>
      <c r="O68" s="228">
        <v>1.591520413180286</v>
      </c>
      <c r="P68" s="228">
        <v>2.6138995182725302</v>
      </c>
      <c r="Q68" s="228">
        <v>1.2619993765610109</v>
      </c>
      <c r="R68" s="228">
        <v>1.5947262151079651</v>
      </c>
      <c r="S68" s="228">
        <v>1.666524269705276</v>
      </c>
      <c r="T68" s="228">
        <v>2.1163843658857391</v>
      </c>
      <c r="U68" s="228">
        <v>1.732010946301711</v>
      </c>
      <c r="V68" s="228">
        <v>1.9850230478085189</v>
      </c>
      <c r="W68" s="228">
        <v>1.60836208046811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1.9716925208536091E-2</v>
      </c>
      <c r="V70" s="228">
        <v>3.1431279991621923E-2</v>
      </c>
      <c r="W70" s="228">
        <v>3.6639763121070777E-2</v>
      </c>
      <c r="DA70" s="69" t="s">
        <v>1051</v>
      </c>
    </row>
    <row r="71" spans="1:105" ht="12" customHeight="1" x14ac:dyDescent="0.25">
      <c r="A71" s="37" t="s">
        <v>38</v>
      </c>
      <c r="B71" s="228">
        <v>0.26726097115812752</v>
      </c>
      <c r="C71" s="228">
        <v>0.1101758325967189</v>
      </c>
      <c r="D71" s="228">
        <v>0.26555459474025223</v>
      </c>
      <c r="E71" s="228">
        <v>0.38591529396284829</v>
      </c>
      <c r="F71" s="228">
        <v>0.46780952620753169</v>
      </c>
      <c r="G71" s="228">
        <v>0.77141707800458748</v>
      </c>
      <c r="H71" s="228">
        <v>1.1593369774057161</v>
      </c>
      <c r="I71" s="228">
        <v>1.03637518204141</v>
      </c>
      <c r="J71" s="228">
        <v>0.2353001597704388</v>
      </c>
      <c r="K71" s="228">
        <v>0.32864168440267583</v>
      </c>
      <c r="L71" s="228">
        <v>7.6432556701605397E-2</v>
      </c>
      <c r="M71" s="228">
        <v>8.5660193631904552E-2</v>
      </c>
      <c r="N71" s="228">
        <v>0.97740671411154911</v>
      </c>
      <c r="O71" s="228">
        <v>1.688109550949676</v>
      </c>
      <c r="P71" s="228">
        <v>2.480137178957162</v>
      </c>
      <c r="Q71" s="228">
        <v>1.0123989612440309</v>
      </c>
      <c r="R71" s="228">
        <v>0.88971616361368255</v>
      </c>
      <c r="S71" s="228">
        <v>0.63255577383109385</v>
      </c>
      <c r="T71" s="228">
        <v>0.15922298039900529</v>
      </c>
      <c r="U71" s="228">
        <v>0.15060579312713751</v>
      </c>
      <c r="V71" s="228">
        <v>0.26095544737366733</v>
      </c>
      <c r="W71" s="228">
        <v>0.33303853836511921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49.6217497351346</v>
      </c>
      <c r="C72" s="263">
        <f t="shared" si="2"/>
        <v>52.388585229049006</v>
      </c>
      <c r="D72" s="263">
        <f t="shared" si="2"/>
        <v>57.17080358482476</v>
      </c>
      <c r="E72" s="263">
        <f t="shared" si="2"/>
        <v>29.595981848306732</v>
      </c>
      <c r="F72" s="263">
        <f t="shared" si="2"/>
        <v>25.211968662769099</v>
      </c>
      <c r="G72" s="263">
        <f t="shared" si="2"/>
        <v>29.444145250630282</v>
      </c>
      <c r="H72" s="263">
        <f t="shared" si="2"/>
        <v>26.545122598869415</v>
      </c>
      <c r="I72" s="263">
        <f t="shared" si="2"/>
        <v>27.368622160983847</v>
      </c>
      <c r="J72" s="263">
        <f t="shared" si="2"/>
        <v>15.070254940154728</v>
      </c>
      <c r="K72" s="263">
        <f t="shared" si="2"/>
        <v>11.487991250431671</v>
      </c>
      <c r="L72" s="263">
        <f t="shared" si="2"/>
        <v>13.772247827916516</v>
      </c>
      <c r="M72" s="263">
        <f t="shared" si="2"/>
        <v>9.5828894903429696</v>
      </c>
      <c r="N72" s="263">
        <f t="shared" si="2"/>
        <v>54.709275398944882</v>
      </c>
      <c r="O72" s="263">
        <f t="shared" si="2"/>
        <v>49.357956230607144</v>
      </c>
      <c r="P72" s="263">
        <f t="shared" si="2"/>
        <v>78.195819641698534</v>
      </c>
      <c r="Q72" s="263">
        <f t="shared" si="2"/>
        <v>42.503877686623248</v>
      </c>
      <c r="R72" s="263">
        <f t="shared" si="2"/>
        <v>49.004449826072914</v>
      </c>
      <c r="S72" s="263">
        <f t="shared" si="2"/>
        <v>49.938346492829425</v>
      </c>
      <c r="T72" s="263">
        <f t="shared" si="2"/>
        <v>40.409869953348718</v>
      </c>
      <c r="U72" s="263">
        <f t="shared" si="2"/>
        <v>33.794477954332478</v>
      </c>
      <c r="V72" s="263">
        <f t="shared" si="2"/>
        <v>41.718773127738537</v>
      </c>
      <c r="W72" s="263">
        <f t="shared" si="2"/>
        <v>36.953711555927782</v>
      </c>
      <c r="DA72" s="70"/>
    </row>
    <row r="73" spans="1:105" ht="12" customHeight="1" x14ac:dyDescent="0.25">
      <c r="A73" s="60" t="s">
        <v>1054</v>
      </c>
      <c r="B73" s="264">
        <v>49.598543692624432</v>
      </c>
      <c r="C73" s="264">
        <v>52.372213743748567</v>
      </c>
      <c r="D73" s="264">
        <v>57.146927449393573</v>
      </c>
      <c r="E73" s="264">
        <v>29.580051589786009</v>
      </c>
      <c r="F73" s="264">
        <v>25.19724272103301</v>
      </c>
      <c r="G73" s="264">
        <v>29.423351996933182</v>
      </c>
      <c r="H73" s="264">
        <v>26.51789809532012</v>
      </c>
      <c r="I73" s="264">
        <v>27.343038101630128</v>
      </c>
      <c r="J73" s="264">
        <v>15.06028451304886</v>
      </c>
      <c r="K73" s="264">
        <v>11.47741047187969</v>
      </c>
      <c r="L73" s="264">
        <v>13.766000074442831</v>
      </c>
      <c r="M73" s="264">
        <v>9.577430551627911</v>
      </c>
      <c r="N73" s="264">
        <v>54.67038753149069</v>
      </c>
      <c r="O73" s="264">
        <v>49.309187572571773</v>
      </c>
      <c r="P73" s="264">
        <v>78.120935052787843</v>
      </c>
      <c r="Q73" s="264">
        <v>42.472028691808767</v>
      </c>
      <c r="R73" s="264">
        <v>48.972367265139233</v>
      </c>
      <c r="S73" s="264">
        <v>49.911548592353412</v>
      </c>
      <c r="T73" s="264">
        <v>40.395094932776608</v>
      </c>
      <c r="U73" s="264">
        <v>33.781599707647523</v>
      </c>
      <c r="V73" s="264">
        <v>41.701240654376207</v>
      </c>
      <c r="W73" s="264">
        <v>36.93618264330533</v>
      </c>
      <c r="DA73" s="72" t="s">
        <v>1055</v>
      </c>
    </row>
    <row r="74" spans="1:105" ht="12" customHeight="1" x14ac:dyDescent="0.25">
      <c r="A74" s="64" t="s">
        <v>30</v>
      </c>
      <c r="B74" s="231">
        <v>7.6950580844057628</v>
      </c>
      <c r="C74" s="231">
        <v>4.6524312688260059</v>
      </c>
      <c r="D74" s="231">
        <v>1.4339663578540329</v>
      </c>
      <c r="E74" s="231">
        <v>6.611592183755205E-2</v>
      </c>
      <c r="F74" s="231">
        <v>0.53157380017770051</v>
      </c>
      <c r="G74" s="231">
        <v>0.97702808212405612</v>
      </c>
      <c r="H74" s="231">
        <v>0.5708714758617055</v>
      </c>
      <c r="I74" s="231">
        <v>0</v>
      </c>
      <c r="J74" s="231">
        <v>0</v>
      </c>
      <c r="K74" s="231">
        <v>0</v>
      </c>
      <c r="L74" s="231">
        <v>2.7794511429319661E-2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5.3338977711080919E-2</v>
      </c>
      <c r="DA74" s="73" t="s">
        <v>1056</v>
      </c>
    </row>
    <row r="75" spans="1:105" ht="12" customHeight="1" x14ac:dyDescent="0.25">
      <c r="A75" s="64" t="s">
        <v>32</v>
      </c>
      <c r="B75" s="231">
        <v>16.621330375208299</v>
      </c>
      <c r="C75" s="231">
        <v>7.6643849960618811</v>
      </c>
      <c r="D75" s="231">
        <v>3.5688703651162341</v>
      </c>
      <c r="E75" s="231">
        <v>4.974647074252446</v>
      </c>
      <c r="F75" s="231">
        <v>8.3491050167720893</v>
      </c>
      <c r="G75" s="231">
        <v>5.5980033018886211</v>
      </c>
      <c r="H75" s="231">
        <v>0.88104159611513588</v>
      </c>
      <c r="I75" s="231">
        <v>1.1799657401379771</v>
      </c>
      <c r="J75" s="231">
        <v>0.66079356143974821</v>
      </c>
      <c r="K75" s="231">
        <v>0.25702987223934087</v>
      </c>
      <c r="L75" s="231">
        <v>0.27268528072311909</v>
      </c>
      <c r="M75" s="231">
        <v>0.24518191949115059</v>
      </c>
      <c r="N75" s="231">
        <v>0.56676046411537373</v>
      </c>
      <c r="O75" s="231">
        <v>1.874511965092476</v>
      </c>
      <c r="P75" s="231">
        <v>1.446127487542582</v>
      </c>
      <c r="Q75" s="231">
        <v>13.334435584230979</v>
      </c>
      <c r="R75" s="231">
        <v>13.973234346869599</v>
      </c>
      <c r="S75" s="231">
        <v>18.846792750327381</v>
      </c>
      <c r="T75" s="231">
        <v>13.09738485839272</v>
      </c>
      <c r="U75" s="231">
        <v>10.763324585085581</v>
      </c>
      <c r="V75" s="231">
        <v>14.585652977318739</v>
      </c>
      <c r="W75" s="231">
        <v>13.503433860121341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0.3397540317612166</v>
      </c>
      <c r="D76" s="231">
        <v>4.12748671850966</v>
      </c>
      <c r="E76" s="231">
        <v>0.26583156710502848</v>
      </c>
      <c r="F76" s="231">
        <v>0.16834641553037219</v>
      </c>
      <c r="G76" s="231">
        <v>1.2104076910878381</v>
      </c>
      <c r="H76" s="231">
        <v>0</v>
      </c>
      <c r="I76" s="231">
        <v>9.4239533259085115E-2</v>
      </c>
      <c r="J76" s="231">
        <v>1.236426220207048</v>
      </c>
      <c r="K76" s="231">
        <v>1.1301835076500011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0.14354125287360511</v>
      </c>
      <c r="O77" s="231">
        <v>0</v>
      </c>
      <c r="P77" s="231">
        <v>0.31450783573080843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1059</v>
      </c>
    </row>
    <row r="78" spans="1:105" ht="12" customHeight="1" x14ac:dyDescent="0.25">
      <c r="A78" s="64" t="s">
        <v>70</v>
      </c>
      <c r="B78" s="231">
        <v>7.2414672094632238</v>
      </c>
      <c r="C78" s="231">
        <v>21.384996041133348</v>
      </c>
      <c r="D78" s="231">
        <v>28.253784952311399</v>
      </c>
      <c r="E78" s="231">
        <v>11.031456121573941</v>
      </c>
      <c r="F78" s="231">
        <v>5.8155643196843636</v>
      </c>
      <c r="G78" s="231">
        <v>10.43123787659731</v>
      </c>
      <c r="H78" s="231">
        <v>11.01740574704098</v>
      </c>
      <c r="I78" s="231">
        <v>12.40959419706277</v>
      </c>
      <c r="J78" s="231">
        <v>5.1530569637227774</v>
      </c>
      <c r="K78" s="231">
        <v>0.26773233631596549</v>
      </c>
      <c r="L78" s="231">
        <v>2.226498027153081</v>
      </c>
      <c r="M78" s="231">
        <v>1.075828908701183</v>
      </c>
      <c r="N78" s="231">
        <v>14.1987094449756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12.290324821402059</v>
      </c>
      <c r="U78" s="231">
        <v>10.74642250702211</v>
      </c>
      <c r="V78" s="231">
        <v>13.81378812071693</v>
      </c>
      <c r="W78" s="231">
        <v>11.983771934651839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0.71857592643366475</v>
      </c>
      <c r="L79" s="231">
        <v>0.41049162530120531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18.040688023547141</v>
      </c>
      <c r="C80" s="231">
        <v>16.391125275919631</v>
      </c>
      <c r="D80" s="231">
        <v>17.425991446049871</v>
      </c>
      <c r="E80" s="231">
        <v>4.9848690158433646</v>
      </c>
      <c r="F80" s="231">
        <v>3.1009044351435722</v>
      </c>
      <c r="G80" s="231">
        <v>4.1086261092928069</v>
      </c>
      <c r="H80" s="231">
        <v>6.1376200917808337</v>
      </c>
      <c r="I80" s="231">
        <v>5.8746295181515569</v>
      </c>
      <c r="J80" s="231">
        <v>4.2475440262299182</v>
      </c>
      <c r="K80" s="231">
        <v>4.0609428368179712</v>
      </c>
      <c r="L80" s="231">
        <v>4.2625786997615016</v>
      </c>
      <c r="M80" s="231">
        <v>3.464093925061547</v>
      </c>
      <c r="N80" s="231">
        <v>16.075249922833951</v>
      </c>
      <c r="O80" s="231">
        <v>17.872498938452701</v>
      </c>
      <c r="P80" s="231">
        <v>28.280158246293521</v>
      </c>
      <c r="Q80" s="231">
        <v>8.5325565210448673</v>
      </c>
      <c r="R80" s="231">
        <v>9.649281815741185</v>
      </c>
      <c r="S80" s="231">
        <v>8.0457851164212784</v>
      </c>
      <c r="T80" s="231">
        <v>9.0701211371271864</v>
      </c>
      <c r="U80" s="231">
        <v>7.4205582885353714</v>
      </c>
      <c r="V80" s="231">
        <v>8.1119024623454745</v>
      </c>
      <c r="W80" s="231">
        <v>6.6284770229668801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1.9395221300464971</v>
      </c>
      <c r="D82" s="231">
        <v>1.696431038025368</v>
      </c>
      <c r="E82" s="231">
        <v>1.3716629823724511</v>
      </c>
      <c r="F82" s="231">
        <v>2.1048815783154731</v>
      </c>
      <c r="G82" s="231">
        <v>1.843058284360664</v>
      </c>
      <c r="H82" s="231">
        <v>2.398398506632724</v>
      </c>
      <c r="I82" s="231">
        <v>2.4787000435497961</v>
      </c>
      <c r="J82" s="231">
        <v>1.1849673570122059</v>
      </c>
      <c r="K82" s="231">
        <v>1.492431516228431</v>
      </c>
      <c r="L82" s="231">
        <v>0.96759293159816484</v>
      </c>
      <c r="M82" s="231">
        <v>0.92565929157394478</v>
      </c>
      <c r="N82" s="231">
        <v>5.5524974191514671</v>
      </c>
      <c r="O82" s="231">
        <v>2.4955023620812669</v>
      </c>
      <c r="P82" s="231">
        <v>9.1480637347017595</v>
      </c>
      <c r="Q82" s="231">
        <v>4.4268820638855093</v>
      </c>
      <c r="R82" s="231">
        <v>8.3022740457603206</v>
      </c>
      <c r="S82" s="231">
        <v>6.6118348304757637</v>
      </c>
      <c r="T82" s="231">
        <v>4.1018294318387412</v>
      </c>
      <c r="U82" s="231">
        <v>3.3696119305675998</v>
      </c>
      <c r="V82" s="231">
        <v>3.5793890574953018</v>
      </c>
      <c r="W82" s="231">
        <v>3.195089964308643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0.64039657152699614</v>
      </c>
      <c r="E83" s="231">
        <v>6.8854689068012247</v>
      </c>
      <c r="F83" s="231">
        <v>5.1268671554094398</v>
      </c>
      <c r="G83" s="231">
        <v>5.2549906515818874</v>
      </c>
      <c r="H83" s="231">
        <v>5.5125606778887377</v>
      </c>
      <c r="I83" s="231">
        <v>5.3059090694689406</v>
      </c>
      <c r="J83" s="231">
        <v>2.5774963844371568</v>
      </c>
      <c r="K83" s="231">
        <v>3.5505144761943179</v>
      </c>
      <c r="L83" s="231">
        <v>5.598358998476435</v>
      </c>
      <c r="M83" s="231">
        <v>3.8666665068000849</v>
      </c>
      <c r="N83" s="231">
        <v>18.133629027540699</v>
      </c>
      <c r="O83" s="231">
        <v>27.06667430694532</v>
      </c>
      <c r="P83" s="231">
        <v>38.93207774851917</v>
      </c>
      <c r="Q83" s="231">
        <v>16.178154522647421</v>
      </c>
      <c r="R83" s="231">
        <v>17.04757705676812</v>
      </c>
      <c r="S83" s="231">
        <v>16.407135895128992</v>
      </c>
      <c r="T83" s="231">
        <v>1.8354346840159039</v>
      </c>
      <c r="U83" s="231">
        <v>1.4816823964368571</v>
      </c>
      <c r="V83" s="231">
        <v>1.610508036499759</v>
      </c>
      <c r="W83" s="231">
        <v>1.572070883545535</v>
      </c>
      <c r="DA83" s="73" t="s">
        <v>1065</v>
      </c>
    </row>
    <row r="84" spans="1:105" ht="12" customHeight="1" x14ac:dyDescent="0.25">
      <c r="A84" s="60" t="s">
        <v>1066</v>
      </c>
      <c r="B84" s="264">
        <v>2.320604251016746E-2</v>
      </c>
      <c r="C84" s="264">
        <v>1.637148530044065E-2</v>
      </c>
      <c r="D84" s="264">
        <v>2.3876135431188741E-2</v>
      </c>
      <c r="E84" s="264">
        <v>1.5930258520721718E-2</v>
      </c>
      <c r="F84" s="264">
        <v>1.472594173608696E-2</v>
      </c>
      <c r="G84" s="264">
        <v>2.079325369710152E-2</v>
      </c>
      <c r="H84" s="264">
        <v>2.722450354929408E-2</v>
      </c>
      <c r="I84" s="264">
        <v>2.5584059353719161E-2</v>
      </c>
      <c r="J84" s="264">
        <v>9.9704271058681428E-3</v>
      </c>
      <c r="K84" s="264">
        <v>1.0580778551980301E-2</v>
      </c>
      <c r="L84" s="264">
        <v>6.2477534736860964E-3</v>
      </c>
      <c r="M84" s="264">
        <v>5.4589387150582964E-3</v>
      </c>
      <c r="N84" s="264">
        <v>3.8887867454194307E-2</v>
      </c>
      <c r="O84" s="264">
        <v>4.8768658035368867E-2</v>
      </c>
      <c r="P84" s="264">
        <v>7.4884588910686917E-2</v>
      </c>
      <c r="Q84" s="264">
        <v>3.1848994814482397E-2</v>
      </c>
      <c r="R84" s="264">
        <v>3.2082560933681357E-2</v>
      </c>
      <c r="S84" s="264">
        <v>2.67979004760097E-2</v>
      </c>
      <c r="T84" s="264">
        <v>1.477502057211001E-2</v>
      </c>
      <c r="U84" s="264">
        <v>1.287824668495669E-2</v>
      </c>
      <c r="V84" s="264">
        <v>1.7532473362332789E-2</v>
      </c>
      <c r="W84" s="264">
        <v>1.7528912622452E-2</v>
      </c>
      <c r="DA84" s="72" t="s">
        <v>1067</v>
      </c>
    </row>
    <row r="85" spans="1:105" ht="12" customHeight="1" x14ac:dyDescent="0.25">
      <c r="A85" s="57" t="s">
        <v>1012</v>
      </c>
      <c r="B85" s="263">
        <v>24.04909366541656</v>
      </c>
      <c r="C85" s="263">
        <v>26.684414050052649</v>
      </c>
      <c r="D85" s="263">
        <v>29.67341119186365</v>
      </c>
      <c r="E85" s="263">
        <v>13.74301287897141</v>
      </c>
      <c r="F85" s="263">
        <v>10.68891183529286</v>
      </c>
      <c r="G85" s="263">
        <v>13.797909419950249</v>
      </c>
      <c r="H85" s="263">
        <v>13.01957505836808</v>
      </c>
      <c r="I85" s="263">
        <v>13.38563411715867</v>
      </c>
      <c r="J85" s="263">
        <v>7.4052037613499522</v>
      </c>
      <c r="K85" s="263">
        <v>5.1835268137446997</v>
      </c>
      <c r="L85" s="263">
        <v>6.1274121014492344</v>
      </c>
      <c r="M85" s="263">
        <v>4.2631405895003311</v>
      </c>
      <c r="N85" s="263">
        <v>25.43913414348652</v>
      </c>
      <c r="O85" s="263">
        <v>21.136420946646911</v>
      </c>
      <c r="P85" s="263">
        <v>33.444875127858239</v>
      </c>
      <c r="Q85" s="263">
        <v>15.31484491578502</v>
      </c>
      <c r="R85" s="263">
        <v>17.380048842563099</v>
      </c>
      <c r="S85" s="263">
        <v>16.574441495660281</v>
      </c>
      <c r="T85" s="263">
        <v>18.55549705718046</v>
      </c>
      <c r="U85" s="263">
        <v>15.58127471702994</v>
      </c>
      <c r="V85" s="263">
        <v>19.130277194522371</v>
      </c>
      <c r="W85" s="263">
        <v>16.776224392576449</v>
      </c>
      <c r="DA85" s="70" t="s">
        <v>1068</v>
      </c>
    </row>
    <row r="86" spans="1:105" ht="12" customHeight="1" x14ac:dyDescent="0.25">
      <c r="A86" s="60" t="s">
        <v>1014</v>
      </c>
      <c r="B86" s="264">
        <v>23.926369718266901</v>
      </c>
      <c r="C86" s="264">
        <v>26.64973370235726</v>
      </c>
      <c r="D86" s="264">
        <v>29.59342495512151</v>
      </c>
      <c r="E86" s="264">
        <v>13.60881209767253</v>
      </c>
      <c r="F86" s="264">
        <v>10.48765495307757</v>
      </c>
      <c r="G86" s="264">
        <v>13.50109956955178</v>
      </c>
      <c r="H86" s="264">
        <v>12.31819711839794</v>
      </c>
      <c r="I86" s="264">
        <v>12.840277370458031</v>
      </c>
      <c r="J86" s="264">
        <v>7.305511899259395</v>
      </c>
      <c r="K86" s="264">
        <v>4.9042784491604561</v>
      </c>
      <c r="L86" s="264">
        <v>6.0855191000429363</v>
      </c>
      <c r="M86" s="264">
        <v>4.2069227832426224</v>
      </c>
      <c r="N86" s="264">
        <v>24.88841729006095</v>
      </c>
      <c r="O86" s="264">
        <v>19.109496089431719</v>
      </c>
      <c r="P86" s="264">
        <v>30.575682055005451</v>
      </c>
      <c r="Q86" s="264">
        <v>14.177499961380081</v>
      </c>
      <c r="R86" s="264">
        <v>16.461635212123891</v>
      </c>
      <c r="S86" s="264">
        <v>15.968337852832381</v>
      </c>
      <c r="T86" s="264">
        <v>18.496408771384871</v>
      </c>
      <c r="U86" s="264">
        <v>15.526129471815031</v>
      </c>
      <c r="V86" s="264">
        <v>19.03768287580144</v>
      </c>
      <c r="W86" s="264">
        <v>16.653764138213042</v>
      </c>
      <c r="DA86" s="72" t="s">
        <v>1069</v>
      </c>
    </row>
    <row r="87" spans="1:105" ht="12" customHeight="1" x14ac:dyDescent="0.25">
      <c r="A87" s="59" t="s">
        <v>30</v>
      </c>
      <c r="B87" s="232">
        <v>5.5830916626844012</v>
      </c>
      <c r="C87" s="232">
        <v>2.899017150508219</v>
      </c>
      <c r="D87" s="232">
        <v>0.82816076496084134</v>
      </c>
      <c r="E87" s="232">
        <v>5.5036955739341052E-2</v>
      </c>
      <c r="F87" s="232">
        <v>0.57973555514874142</v>
      </c>
      <c r="G87" s="232">
        <v>0.78858833218597402</v>
      </c>
      <c r="H87" s="232">
        <v>0.39671375976606199</v>
      </c>
      <c r="I87" s="232">
        <v>0</v>
      </c>
      <c r="J87" s="232">
        <v>0</v>
      </c>
      <c r="K87" s="232">
        <v>0</v>
      </c>
      <c r="L87" s="232">
        <v>2.5954790879445109E-2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4.7589969158828342E-2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0.21170710712694191</v>
      </c>
      <c r="D88" s="297">
        <v>2.3837536630093119</v>
      </c>
      <c r="E88" s="297">
        <v>0.2212864887345391</v>
      </c>
      <c r="F88" s="297">
        <v>0.18359897089016711</v>
      </c>
      <c r="G88" s="297">
        <v>0.97695593386110735</v>
      </c>
      <c r="H88" s="297">
        <v>0</v>
      </c>
      <c r="I88" s="297">
        <v>6.5841290969182079E-2</v>
      </c>
      <c r="J88" s="297">
        <v>0.84917771533492747</v>
      </c>
      <c r="K88" s="297">
        <v>1.0153651054708179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0.1174493146036865</v>
      </c>
      <c r="O89" s="297">
        <v>0</v>
      </c>
      <c r="P89" s="297">
        <v>0.33629669119158689</v>
      </c>
      <c r="Q89" s="297">
        <v>0</v>
      </c>
      <c r="R89" s="297">
        <v>0</v>
      </c>
      <c r="S89" s="297">
        <v>0</v>
      </c>
      <c r="T89" s="297">
        <v>0</v>
      </c>
      <c r="U89" s="297">
        <v>0</v>
      </c>
      <c r="V89" s="297">
        <v>0</v>
      </c>
      <c r="W89" s="297">
        <v>0</v>
      </c>
      <c r="DA89" s="122" t="s">
        <v>1072</v>
      </c>
    </row>
    <row r="90" spans="1:105" ht="12" customHeight="1" x14ac:dyDescent="0.25">
      <c r="A90" s="59" t="s">
        <v>70</v>
      </c>
      <c r="B90" s="297">
        <v>5.2539922063341624</v>
      </c>
      <c r="C90" s="297">
        <v>13.32539197348312</v>
      </c>
      <c r="D90" s="297">
        <v>16.317451264450892</v>
      </c>
      <c r="E90" s="297">
        <v>9.1829281877865316</v>
      </c>
      <c r="F90" s="297">
        <v>6.3424672326746876</v>
      </c>
      <c r="G90" s="297">
        <v>8.4193613574113844</v>
      </c>
      <c r="H90" s="297">
        <v>7.6562880465859333</v>
      </c>
      <c r="I90" s="297">
        <v>8.6700737374409158</v>
      </c>
      <c r="J90" s="297">
        <v>3.5391203032818872</v>
      </c>
      <c r="K90" s="297">
        <v>0.24053268346364429</v>
      </c>
      <c r="L90" s="297">
        <v>2.079125975472123</v>
      </c>
      <c r="M90" s="297">
        <v>0.99691763772445552</v>
      </c>
      <c r="N90" s="297">
        <v>11.617766037180269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10.642421617558901</v>
      </c>
      <c r="U90" s="297">
        <v>9.1842639721209824</v>
      </c>
      <c r="V90" s="297">
        <v>11.99426383216756</v>
      </c>
      <c r="W90" s="297">
        <v>10.69213099406732</v>
      </c>
      <c r="DA90" s="122" t="s">
        <v>1073</v>
      </c>
    </row>
    <row r="91" spans="1:105" ht="12" customHeight="1" x14ac:dyDescent="0.25">
      <c r="A91" s="59" t="s">
        <v>162</v>
      </c>
      <c r="B91" s="297">
        <v>13.089285849248331</v>
      </c>
      <c r="C91" s="297">
        <v>10.213617471238971</v>
      </c>
      <c r="D91" s="297">
        <v>10.06405926270047</v>
      </c>
      <c r="E91" s="297">
        <v>4.1495604654121188</v>
      </c>
      <c r="F91" s="297">
        <v>3.381853194363976</v>
      </c>
      <c r="G91" s="297">
        <v>3.316193946093319</v>
      </c>
      <c r="H91" s="297">
        <v>4.2651953120459467</v>
      </c>
      <c r="I91" s="297">
        <v>4.1043623420479314</v>
      </c>
      <c r="J91" s="297">
        <v>2.91721388064258</v>
      </c>
      <c r="K91" s="297">
        <v>3.6483806602259938</v>
      </c>
      <c r="L91" s="297">
        <v>3.9804383336913678</v>
      </c>
      <c r="M91" s="297">
        <v>3.2100051455181671</v>
      </c>
      <c r="N91" s="297">
        <v>13.15320193827699</v>
      </c>
      <c r="O91" s="297">
        <v>19.109496089431719</v>
      </c>
      <c r="P91" s="297">
        <v>30.23938536381387</v>
      </c>
      <c r="Q91" s="297">
        <v>14.177499961380081</v>
      </c>
      <c r="R91" s="297">
        <v>16.461635212123891</v>
      </c>
      <c r="S91" s="297">
        <v>15.968337852832381</v>
      </c>
      <c r="T91" s="297">
        <v>7.8539871538259751</v>
      </c>
      <c r="U91" s="297">
        <v>6.3418654996940491</v>
      </c>
      <c r="V91" s="297">
        <v>7.0434190436338886</v>
      </c>
      <c r="W91" s="297">
        <v>5.9140431749868956</v>
      </c>
      <c r="DA91" s="122" t="s">
        <v>1074</v>
      </c>
    </row>
    <row r="92" spans="1:105" ht="12" customHeight="1" x14ac:dyDescent="0.25">
      <c r="A92" s="60" t="s">
        <v>1021</v>
      </c>
      <c r="B92" s="264">
        <v>0.1227239471496631</v>
      </c>
      <c r="C92" s="264">
        <v>3.4680347695393673E-2</v>
      </c>
      <c r="D92" s="264">
        <v>7.9986236742132094E-2</v>
      </c>
      <c r="E92" s="264">
        <v>0.13420078129888091</v>
      </c>
      <c r="F92" s="264">
        <v>0.20125688221528501</v>
      </c>
      <c r="G92" s="264">
        <v>0.29680985039846608</v>
      </c>
      <c r="H92" s="264">
        <v>0.70137793997013875</v>
      </c>
      <c r="I92" s="264">
        <v>0.54535674670064382</v>
      </c>
      <c r="J92" s="264">
        <v>9.9691862090557318E-2</v>
      </c>
      <c r="K92" s="264">
        <v>0.27924836458424362</v>
      </c>
      <c r="L92" s="264">
        <v>4.1893001406298001E-2</v>
      </c>
      <c r="M92" s="264">
        <v>5.6217806257709058E-2</v>
      </c>
      <c r="N92" s="264">
        <v>0.55071685342556465</v>
      </c>
      <c r="O92" s="264">
        <v>2.0269248572151932</v>
      </c>
      <c r="P92" s="264">
        <v>2.869193072852787</v>
      </c>
      <c r="Q92" s="264">
        <v>1.1373449544049421</v>
      </c>
      <c r="R92" s="264">
        <v>0.91841363043920465</v>
      </c>
      <c r="S92" s="264">
        <v>0.6061036428278993</v>
      </c>
      <c r="T92" s="264">
        <v>5.9088285795586268E-2</v>
      </c>
      <c r="U92" s="264">
        <v>5.5145245214903688E-2</v>
      </c>
      <c r="V92" s="264">
        <v>9.2594318720927521E-2</v>
      </c>
      <c r="W92" s="264">
        <v>0.1224602543634076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4.4322034888022213</v>
      </c>
      <c r="C93" s="263">
        <f t="shared" si="3"/>
        <v>4.747440716776266</v>
      </c>
      <c r="D93" s="263">
        <f t="shared" si="3"/>
        <v>5.122362708205241</v>
      </c>
      <c r="E93" s="263">
        <f t="shared" si="3"/>
        <v>2.342740407875918</v>
      </c>
      <c r="F93" s="263">
        <f t="shared" si="3"/>
        <v>1.8976870656599489</v>
      </c>
      <c r="G93" s="263">
        <f t="shared" si="3"/>
        <v>2.397354681405556</v>
      </c>
      <c r="H93" s="263">
        <f t="shared" si="3"/>
        <v>2.5814583474684309</v>
      </c>
      <c r="I93" s="263">
        <f t="shared" si="3"/>
        <v>2.548073046659288</v>
      </c>
      <c r="J93" s="263">
        <f t="shared" si="3"/>
        <v>1.3213024532095021</v>
      </c>
      <c r="K93" s="263">
        <f t="shared" si="3"/>
        <v>1.0648356983109222</v>
      </c>
      <c r="L93" s="263">
        <f t="shared" si="3"/>
        <v>1.1629169268407002</v>
      </c>
      <c r="M93" s="263">
        <f t="shared" si="3"/>
        <v>0.82661025308121072</v>
      </c>
      <c r="N93" s="263">
        <f t="shared" si="3"/>
        <v>4.7701549770662073</v>
      </c>
      <c r="O93" s="263">
        <f t="shared" si="3"/>
        <v>4.5994794064797633</v>
      </c>
      <c r="P93" s="263">
        <f t="shared" si="3"/>
        <v>7.2070809686119945</v>
      </c>
      <c r="Q93" s="263">
        <f t="shared" si="3"/>
        <v>3.3712400676973084</v>
      </c>
      <c r="R93" s="263">
        <f t="shared" si="3"/>
        <v>3.7391245093263499</v>
      </c>
      <c r="S93" s="263">
        <f t="shared" si="3"/>
        <v>3.5608934573259852</v>
      </c>
      <c r="T93" s="263">
        <f t="shared" si="3"/>
        <v>3.3269815026394784</v>
      </c>
      <c r="U93" s="263">
        <f t="shared" si="3"/>
        <v>2.771582599471158</v>
      </c>
      <c r="V93" s="263">
        <f t="shared" si="3"/>
        <v>3.34169437694701</v>
      </c>
      <c r="W93" s="263">
        <f t="shared" si="3"/>
        <v>2.9133491962945364</v>
      </c>
      <c r="DA93" s="70"/>
    </row>
    <row r="94" spans="1:105" ht="12" customHeight="1" x14ac:dyDescent="0.25">
      <c r="A94" s="60" t="s">
        <v>1024</v>
      </c>
      <c r="B94" s="264">
        <v>3.057629515680786</v>
      </c>
      <c r="C94" s="264">
        <v>3.480528298724058</v>
      </c>
      <c r="D94" s="264">
        <v>3.5840530069931229</v>
      </c>
      <c r="E94" s="264">
        <v>1.279975703400261</v>
      </c>
      <c r="F94" s="264">
        <v>0.84321001188227551</v>
      </c>
      <c r="G94" s="264">
        <v>0.92451411060944322</v>
      </c>
      <c r="H94" s="264">
        <v>0.75623921100743741</v>
      </c>
      <c r="I94" s="264">
        <v>0.83665168713178351</v>
      </c>
      <c r="J94" s="264">
        <v>0.7385730696837477</v>
      </c>
      <c r="K94" s="264">
        <v>0.46056914208479882</v>
      </c>
      <c r="L94" s="264">
        <v>0.77898750856517773</v>
      </c>
      <c r="M94" s="264">
        <v>0.52465470097592437</v>
      </c>
      <c r="N94" s="264">
        <v>2.5171146766823389</v>
      </c>
      <c r="O94" s="264">
        <v>1.707162632432311</v>
      </c>
      <c r="P94" s="264">
        <v>2.8189158719114009</v>
      </c>
      <c r="Q94" s="264">
        <v>1.353698111551509</v>
      </c>
      <c r="R94" s="264">
        <v>1.710601372653668</v>
      </c>
      <c r="S94" s="264">
        <v>1.7876163797341831</v>
      </c>
      <c r="T94" s="264">
        <v>2.2701639736334358</v>
      </c>
      <c r="U94" s="264">
        <v>1.8681721033242811</v>
      </c>
      <c r="V94" s="264">
        <v>2.1450299313981329</v>
      </c>
      <c r="W94" s="264">
        <v>1.742398658320532</v>
      </c>
      <c r="DA94" s="72" t="s">
        <v>1076</v>
      </c>
    </row>
    <row r="95" spans="1:105" ht="12" customHeight="1" x14ac:dyDescent="0.25">
      <c r="A95" s="60" t="s">
        <v>1026</v>
      </c>
      <c r="B95" s="264">
        <v>1.0878934258345809</v>
      </c>
      <c r="C95" s="264">
        <v>1.148731047050886</v>
      </c>
      <c r="D95" s="264">
        <v>1.2534595181689989</v>
      </c>
      <c r="E95" s="264">
        <v>0.64880823638298224</v>
      </c>
      <c r="F95" s="264">
        <v>0.55267579780666753</v>
      </c>
      <c r="G95" s="264">
        <v>0.64537119077228822</v>
      </c>
      <c r="H95" s="264">
        <v>0.58164302532011758</v>
      </c>
      <c r="I95" s="264">
        <v>0.59974162905777662</v>
      </c>
      <c r="J95" s="264">
        <v>0.33033196729484998</v>
      </c>
      <c r="K95" s="264">
        <v>0.25174528259021561</v>
      </c>
      <c r="L95" s="264">
        <v>0.30194315933618238</v>
      </c>
      <c r="M95" s="264">
        <v>0.21007116253400521</v>
      </c>
      <c r="N95" s="264">
        <v>1.1991391431152421</v>
      </c>
      <c r="O95" s="264">
        <v>1.081546694715193</v>
      </c>
      <c r="P95" s="264">
        <v>1.7135029647375759</v>
      </c>
      <c r="Q95" s="264">
        <v>0.93158059401948567</v>
      </c>
      <c r="R95" s="264">
        <v>1.074158885096945</v>
      </c>
      <c r="S95" s="264">
        <v>1.0947588687955569</v>
      </c>
      <c r="T95" s="264">
        <v>0.88602517214364118</v>
      </c>
      <c r="U95" s="264">
        <v>0.74096490541899107</v>
      </c>
      <c r="V95" s="264">
        <v>0.9146741452368059</v>
      </c>
      <c r="W95" s="264">
        <v>0.81015746192266924</v>
      </c>
      <c r="DA95" s="72" t="s">
        <v>1077</v>
      </c>
    </row>
    <row r="96" spans="1:105" ht="12" customHeight="1" x14ac:dyDescent="0.25">
      <c r="A96" s="64" t="s">
        <v>30</v>
      </c>
      <c r="B96" s="231">
        <v>0.16878324398635819</v>
      </c>
      <c r="C96" s="231">
        <v>0.1020463306920784</v>
      </c>
      <c r="D96" s="231">
        <v>3.1452588270436288E-2</v>
      </c>
      <c r="E96" s="231">
        <v>1.450185254547339E-3</v>
      </c>
      <c r="F96" s="231">
        <v>1.165952867775877E-2</v>
      </c>
      <c r="G96" s="231">
        <v>2.1430113633691E-2</v>
      </c>
      <c r="H96" s="231">
        <v>1.2521483078923279E-2</v>
      </c>
      <c r="I96" s="231">
        <v>0</v>
      </c>
      <c r="J96" s="231">
        <v>0</v>
      </c>
      <c r="K96" s="231">
        <v>0</v>
      </c>
      <c r="L96" s="231">
        <v>6.0964423563785917E-4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1.169936027804202E-3</v>
      </c>
      <c r="DA96" s="73" t="s">
        <v>1078</v>
      </c>
    </row>
    <row r="97" spans="1:105" ht="12" customHeight="1" x14ac:dyDescent="0.25">
      <c r="A97" s="64" t="s">
        <v>32</v>
      </c>
      <c r="B97" s="231">
        <v>0.36457191476980128</v>
      </c>
      <c r="C97" s="231">
        <v>0.16811046110454311</v>
      </c>
      <c r="D97" s="231">
        <v>7.8279528365329157E-2</v>
      </c>
      <c r="E97" s="231">
        <v>0.1091138054670594</v>
      </c>
      <c r="F97" s="231">
        <v>0.18312909579842279</v>
      </c>
      <c r="G97" s="231">
        <v>0.1227864879998589</v>
      </c>
      <c r="H97" s="231">
        <v>1.9324748045838159E-2</v>
      </c>
      <c r="I97" s="231">
        <v>2.5881344003998059E-2</v>
      </c>
      <c r="J97" s="231">
        <v>1.449383223384886E-2</v>
      </c>
      <c r="K97" s="231">
        <v>5.6376878721514211E-3</v>
      </c>
      <c r="L97" s="231">
        <v>5.9810732762432357E-3</v>
      </c>
      <c r="M97" s="231">
        <v>5.3778151229789163E-3</v>
      </c>
      <c r="N97" s="231">
        <v>1.243131223277749E-2</v>
      </c>
      <c r="O97" s="231">
        <v>4.1115506457412708E-2</v>
      </c>
      <c r="P97" s="231">
        <v>3.1719330236105368E-2</v>
      </c>
      <c r="Q97" s="231">
        <v>0.29247723278328391</v>
      </c>
      <c r="R97" s="231">
        <v>0.30648863155766259</v>
      </c>
      <c r="S97" s="231">
        <v>0.4133851602218907</v>
      </c>
      <c r="T97" s="231">
        <v>0.28727776709277991</v>
      </c>
      <c r="U97" s="231">
        <v>0.2360825376003847</v>
      </c>
      <c r="V97" s="231">
        <v>0.3199214090612349</v>
      </c>
      <c r="W97" s="231">
        <v>0.29618403745194272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7.4521578666589946E-3</v>
      </c>
      <c r="D98" s="231">
        <v>9.053220784290758E-2</v>
      </c>
      <c r="E98" s="231">
        <v>5.830744064283278E-3</v>
      </c>
      <c r="F98" s="231">
        <v>3.6925067770798869E-3</v>
      </c>
      <c r="G98" s="231">
        <v>2.6549057123019679E-2</v>
      </c>
      <c r="H98" s="231">
        <v>0</v>
      </c>
      <c r="I98" s="231">
        <v>2.0670479625699918E-3</v>
      </c>
      <c r="J98" s="231">
        <v>2.7119746999603359E-2</v>
      </c>
      <c r="K98" s="231">
        <v>2.478942155194647E-2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3.1484308552485909E-3</v>
      </c>
      <c r="O99" s="231">
        <v>0</v>
      </c>
      <c r="P99" s="231">
        <v>6.8984083279825881E-3</v>
      </c>
      <c r="Q99" s="231">
        <v>0</v>
      </c>
      <c r="R99" s="231">
        <v>0</v>
      </c>
      <c r="S99" s="231">
        <v>0</v>
      </c>
      <c r="T99" s="231">
        <v>0</v>
      </c>
      <c r="U99" s="231">
        <v>0</v>
      </c>
      <c r="V99" s="231">
        <v>0</v>
      </c>
      <c r="W99" s="231">
        <v>0</v>
      </c>
      <c r="DA99" s="73" t="s">
        <v>1081</v>
      </c>
    </row>
    <row r="100" spans="1:105" ht="12" customHeight="1" x14ac:dyDescent="0.25">
      <c r="A100" s="64" t="s">
        <v>70</v>
      </c>
      <c r="B100" s="231">
        <v>0.15883419116886741</v>
      </c>
      <c r="C100" s="231">
        <v>0.46905805841446702</v>
      </c>
      <c r="D100" s="231">
        <v>0.61971793153947718</v>
      </c>
      <c r="E100" s="231">
        <v>0.24196372914528849</v>
      </c>
      <c r="F100" s="231">
        <v>0.12755846683949301</v>
      </c>
      <c r="G100" s="231">
        <v>0.22879855464293411</v>
      </c>
      <c r="H100" s="231">
        <v>0.24165554852249341</v>
      </c>
      <c r="I100" s="231">
        <v>0.27219178103140818</v>
      </c>
      <c r="J100" s="231">
        <v>0.1130270442722445</v>
      </c>
      <c r="K100" s="231">
        <v>5.8724354966249639E-3</v>
      </c>
      <c r="L100" s="231">
        <v>4.8835961422264387E-2</v>
      </c>
      <c r="M100" s="231">
        <v>2.3597208909036011E-2</v>
      </c>
      <c r="N100" s="231">
        <v>0.31143419767022967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0.26957572902615567</v>
      </c>
      <c r="U100" s="231">
        <v>0.23571180777165929</v>
      </c>
      <c r="V100" s="231">
        <v>0.30299134134929279</v>
      </c>
      <c r="W100" s="231">
        <v>0.26285180438367151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1.5761229425904001E-2</v>
      </c>
      <c r="L101" s="231">
        <v>9.0037147722089456E-3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0.3957040759095542</v>
      </c>
      <c r="C102" s="231">
        <v>0.35952260090966509</v>
      </c>
      <c r="D102" s="231">
        <v>0.38222133396280339</v>
      </c>
      <c r="E102" s="231">
        <v>0.1093380133213251</v>
      </c>
      <c r="F102" s="231">
        <v>6.8015173389771089E-2</v>
      </c>
      <c r="G102" s="231">
        <v>9.0118519632596233E-2</v>
      </c>
      <c r="H102" s="231">
        <v>0.13462243144674271</v>
      </c>
      <c r="I102" s="231">
        <v>0.12885400167427141</v>
      </c>
      <c r="J102" s="231">
        <v>9.3165542333567025E-2</v>
      </c>
      <c r="K102" s="231">
        <v>8.9072635725820012E-2</v>
      </c>
      <c r="L102" s="231">
        <v>9.3495312550127066E-2</v>
      </c>
      <c r="M102" s="231">
        <v>7.5981364108244409E-2</v>
      </c>
      <c r="N102" s="231">
        <v>0.35259419748446141</v>
      </c>
      <c r="O102" s="231">
        <v>0.39201502001498389</v>
      </c>
      <c r="P102" s="231">
        <v>0.62029640282118526</v>
      </c>
      <c r="Q102" s="231">
        <v>0.1871529172778324</v>
      </c>
      <c r="R102" s="231">
        <v>0.21164714666674819</v>
      </c>
      <c r="S102" s="231">
        <v>0.17647608341238541</v>
      </c>
      <c r="T102" s="231">
        <v>0.19894384838704979</v>
      </c>
      <c r="U102" s="231">
        <v>0.1627623711726118</v>
      </c>
      <c r="V102" s="231">
        <v>0.1779262999028195</v>
      </c>
      <c r="W102" s="231">
        <v>0.14538887716684251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4.2541438063473533E-2</v>
      </c>
      <c r="D104" s="231">
        <v>3.7209483106738349E-2</v>
      </c>
      <c r="E104" s="231">
        <v>3.0086027328369829E-2</v>
      </c>
      <c r="F104" s="231">
        <v>4.6168428762763003E-2</v>
      </c>
      <c r="G104" s="231">
        <v>4.0425602078395087E-2</v>
      </c>
      <c r="H104" s="231">
        <v>5.2606422964092382E-2</v>
      </c>
      <c r="I104" s="231">
        <v>5.4367755204770371E-2</v>
      </c>
      <c r="J104" s="231">
        <v>2.59910493644969E-2</v>
      </c>
      <c r="K104" s="231">
        <v>3.2734961838298583E-2</v>
      </c>
      <c r="L104" s="231">
        <v>2.1223163238282449E-2</v>
      </c>
      <c r="M104" s="231">
        <v>2.030339165010079E-2</v>
      </c>
      <c r="N104" s="231">
        <v>0.121788362914305</v>
      </c>
      <c r="O104" s="231">
        <v>5.4736296909995583E-2</v>
      </c>
      <c r="P104" s="231">
        <v>0.20065343970124919</v>
      </c>
      <c r="Q104" s="231">
        <v>9.7099139121744601E-2</v>
      </c>
      <c r="R104" s="231">
        <v>0.1821019062542118</v>
      </c>
      <c r="S104" s="231">
        <v>0.14502384766285631</v>
      </c>
      <c r="T104" s="231">
        <v>8.9969441450671789E-2</v>
      </c>
      <c r="U104" s="231">
        <v>7.3908998005991544E-2</v>
      </c>
      <c r="V104" s="231">
        <v>7.8510245145210461E-2</v>
      </c>
      <c r="W104" s="231">
        <v>7.0081036827666088E-2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1.404644508130639E-2</v>
      </c>
      <c r="E105" s="231">
        <v>0.15102573180210879</v>
      </c>
      <c r="F105" s="231">
        <v>0.112452597561379</v>
      </c>
      <c r="G105" s="231">
        <v>0.1152628556617932</v>
      </c>
      <c r="H105" s="231">
        <v>0.1209123912620276</v>
      </c>
      <c r="I105" s="231">
        <v>0.11637969918075861</v>
      </c>
      <c r="J105" s="231">
        <v>5.6534752091089331E-2</v>
      </c>
      <c r="K105" s="231">
        <v>7.787691067947014E-2</v>
      </c>
      <c r="L105" s="231">
        <v>0.12279428984141851</v>
      </c>
      <c r="M105" s="231">
        <v>8.4811382743645108E-2</v>
      </c>
      <c r="N105" s="231">
        <v>0.39774264195822012</v>
      </c>
      <c r="O105" s="231">
        <v>0.59367987133280109</v>
      </c>
      <c r="P105" s="231">
        <v>0.85393538365105315</v>
      </c>
      <c r="Q105" s="231">
        <v>0.3548513048366248</v>
      </c>
      <c r="R105" s="231">
        <v>0.37392120061832279</v>
      </c>
      <c r="S105" s="231">
        <v>0.35987377749842442</v>
      </c>
      <c r="T105" s="231">
        <v>4.0258386186983998E-2</v>
      </c>
      <c r="U105" s="231">
        <v>3.2499190868343658E-2</v>
      </c>
      <c r="V105" s="231">
        <v>3.5324849778248388E-2</v>
      </c>
      <c r="W105" s="231">
        <v>3.4481770064742283E-2</v>
      </c>
      <c r="DA105" s="73" t="s">
        <v>1087</v>
      </c>
    </row>
    <row r="106" spans="1:105" ht="12" customHeight="1" x14ac:dyDescent="0.25">
      <c r="A106" s="60" t="s">
        <v>1038</v>
      </c>
      <c r="B106" s="264">
        <v>0.28668054728685421</v>
      </c>
      <c r="C106" s="264">
        <v>0.1181813710013218</v>
      </c>
      <c r="D106" s="264">
        <v>0.28485018304311871</v>
      </c>
      <c r="E106" s="264">
        <v>0.41395646809267461</v>
      </c>
      <c r="F106" s="264">
        <v>0.501801255971006</v>
      </c>
      <c r="G106" s="264">
        <v>0.82746938002382486</v>
      </c>
      <c r="H106" s="264">
        <v>1.2435761111408761</v>
      </c>
      <c r="I106" s="264">
        <v>1.1116797304697279</v>
      </c>
      <c r="J106" s="264">
        <v>0.25239741623090439</v>
      </c>
      <c r="K106" s="264">
        <v>0.35252127363590779</v>
      </c>
      <c r="L106" s="264">
        <v>8.1986258939340154E-2</v>
      </c>
      <c r="M106" s="264">
        <v>9.1884389571281117E-2</v>
      </c>
      <c r="N106" s="264">
        <v>1.0539011572686261</v>
      </c>
      <c r="O106" s="264">
        <v>1.810770079332259</v>
      </c>
      <c r="P106" s="264">
        <v>2.6746621319630179</v>
      </c>
      <c r="Q106" s="264">
        <v>1.085961362126314</v>
      </c>
      <c r="R106" s="264">
        <v>0.95436425157573679</v>
      </c>
      <c r="S106" s="264">
        <v>0.67851820879624491</v>
      </c>
      <c r="T106" s="264">
        <v>0.17079235686240149</v>
      </c>
      <c r="U106" s="264">
        <v>0.16244559072788581</v>
      </c>
      <c r="V106" s="264">
        <v>0.28199030031207112</v>
      </c>
      <c r="W106" s="264">
        <v>0.36079307605133532</v>
      </c>
      <c r="DA106" s="72" t="s">
        <v>1088</v>
      </c>
    </row>
    <row r="107" spans="1:105" ht="12" customHeight="1" x14ac:dyDescent="0.25">
      <c r="A107" s="132" t="s">
        <v>1040</v>
      </c>
      <c r="B107" s="318">
        <v>1.4845423057265159</v>
      </c>
      <c r="C107" s="318">
        <v>1.0473204349873679</v>
      </c>
      <c r="D107" s="318">
        <v>1.527409644678779</v>
      </c>
      <c r="E107" s="318">
        <v>1.019094173632153</v>
      </c>
      <c r="F107" s="318">
        <v>0.94205134241681276</v>
      </c>
      <c r="G107" s="318">
        <v>1.3301908230809649</v>
      </c>
      <c r="H107" s="318">
        <v>1.74161222248994</v>
      </c>
      <c r="I107" s="318">
        <v>1.636669347915463</v>
      </c>
      <c r="J107" s="318">
        <v>0.63783046326570081</v>
      </c>
      <c r="K107" s="318">
        <v>0.67687600680109072</v>
      </c>
      <c r="L107" s="318">
        <v>0.39968272674554711</v>
      </c>
      <c r="M107" s="318">
        <v>0.34922048700555919</v>
      </c>
      <c r="N107" s="318">
        <v>2.4877436292699522</v>
      </c>
      <c r="O107" s="318">
        <v>3.1198398440963682</v>
      </c>
      <c r="P107" s="318">
        <v>4.7905341997088016</v>
      </c>
      <c r="Q107" s="318">
        <v>2.037451244702662</v>
      </c>
      <c r="R107" s="318">
        <v>2.052392990370123</v>
      </c>
      <c r="S107" s="318">
        <v>1.7143214722568429</v>
      </c>
      <c r="T107" s="318">
        <v>0.94519102503870356</v>
      </c>
      <c r="U107" s="318">
        <v>0.82385016829233237</v>
      </c>
      <c r="V107" s="318">
        <v>1.1215914311543</v>
      </c>
      <c r="W107" s="318">
        <v>1.1213636426810869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27.532495315612099</v>
      </c>
      <c r="C110" s="225">
        <v>29.061321440281361</v>
      </c>
      <c r="D110" s="225">
        <v>24.905139080208851</v>
      </c>
      <c r="E110" s="225">
        <v>18.60672239117331</v>
      </c>
      <c r="F110" s="225">
        <v>10.67650324028744</v>
      </c>
      <c r="G110" s="225">
        <v>16.112271265237901</v>
      </c>
      <c r="H110" s="225">
        <v>18.577038204870519</v>
      </c>
      <c r="I110" s="225">
        <v>19.748537913706532</v>
      </c>
      <c r="J110" s="225">
        <v>22.362054935442458</v>
      </c>
      <c r="K110" s="225">
        <v>32.057000830718003</v>
      </c>
      <c r="L110" s="225">
        <v>34.973289832693069</v>
      </c>
      <c r="M110" s="225">
        <v>35.413362671168031</v>
      </c>
      <c r="N110" s="225">
        <v>34.655994665087022</v>
      </c>
      <c r="O110" s="225">
        <v>5.1031100481264984</v>
      </c>
      <c r="P110" s="225">
        <v>18.20483424094774</v>
      </c>
      <c r="Q110" s="225">
        <v>23.59690797262941</v>
      </c>
      <c r="R110" s="225">
        <v>24.572047579872009</v>
      </c>
      <c r="S110" s="225">
        <v>24.673763527378231</v>
      </c>
      <c r="T110" s="225">
        <v>32.205171332390748</v>
      </c>
      <c r="U110" s="225">
        <v>30.583128778911821</v>
      </c>
      <c r="V110" s="225">
        <v>30.892532034524901</v>
      </c>
      <c r="W110" s="225">
        <v>32.278266765285203</v>
      </c>
      <c r="DA110" s="89" t="s">
        <v>1090</v>
      </c>
    </row>
    <row r="111" spans="1:105" ht="12" customHeight="1" x14ac:dyDescent="0.25">
      <c r="A111" s="55" t="s">
        <v>92</v>
      </c>
      <c r="B111" s="261">
        <v>6.7803692153372369E-2</v>
      </c>
      <c r="C111" s="261">
        <v>4.9254409045802687E-2</v>
      </c>
      <c r="D111" s="261">
        <v>5.4620717621504243E-2</v>
      </c>
      <c r="E111" s="261">
        <v>5.3553251431166099E-2</v>
      </c>
      <c r="F111" s="261">
        <v>3.3892240052466813E-2</v>
      </c>
      <c r="G111" s="261">
        <v>5.7605307526646221E-2</v>
      </c>
      <c r="H111" s="261">
        <v>8.4956722857758862E-2</v>
      </c>
      <c r="I111" s="261">
        <v>8.4970039090805999E-2</v>
      </c>
      <c r="J111" s="261">
        <v>7.3914290219355208E-2</v>
      </c>
      <c r="K111" s="261">
        <v>0.1386660276996142</v>
      </c>
      <c r="L111" s="261">
        <v>8.6583401450403732E-2</v>
      </c>
      <c r="M111" s="261">
        <v>0.10597784478003661</v>
      </c>
      <c r="N111" s="261">
        <v>0.123034263018691</v>
      </c>
      <c r="O111" s="261">
        <v>2.3483912754659018E-2</v>
      </c>
      <c r="P111" s="261">
        <v>8.2026816330401847E-2</v>
      </c>
      <c r="Q111" s="261">
        <v>2.332081721217678E-2</v>
      </c>
      <c r="R111" s="261">
        <v>8.1169822410597531E-2</v>
      </c>
      <c r="S111" s="261">
        <v>6.145446108214097E-2</v>
      </c>
      <c r="T111" s="261">
        <v>4.7153440802047912E-2</v>
      </c>
      <c r="U111" s="261">
        <v>4.8905676687740138E-2</v>
      </c>
      <c r="V111" s="261">
        <v>6.0615910258158157E-2</v>
      </c>
      <c r="W111" s="261">
        <v>8.3866157682830275E-2</v>
      </c>
      <c r="DA111" s="67" t="s">
        <v>1091</v>
      </c>
    </row>
    <row r="112" spans="1:105" ht="12" customHeight="1" x14ac:dyDescent="0.25">
      <c r="A112" s="202" t="s">
        <v>93</v>
      </c>
      <c r="B112" s="226">
        <v>0.54108187269887698</v>
      </c>
      <c r="C112" s="226">
        <v>0.39305629293601663</v>
      </c>
      <c r="D112" s="226">
        <v>0.43588010092353219</v>
      </c>
      <c r="E112" s="226">
        <v>0.42736158833273707</v>
      </c>
      <c r="F112" s="226">
        <v>0.27046427908478621</v>
      </c>
      <c r="G112" s="226">
        <v>0.45969749852865749</v>
      </c>
      <c r="H112" s="226">
        <v>0.67796518511491255</v>
      </c>
      <c r="I112" s="226">
        <v>0.67807145030616722</v>
      </c>
      <c r="J112" s="226">
        <v>0.58984520312892463</v>
      </c>
      <c r="K112" s="226">
        <v>1.106572099019387</v>
      </c>
      <c r="L112" s="226">
        <v>0.69094628203212061</v>
      </c>
      <c r="M112" s="226">
        <v>0.84571634518756866</v>
      </c>
      <c r="N112" s="226">
        <v>0.98182867814475527</v>
      </c>
      <c r="O112" s="226">
        <v>0.18740453636131299</v>
      </c>
      <c r="P112" s="226">
        <v>0.65458416764658667</v>
      </c>
      <c r="Q112" s="226">
        <v>0.18610301370447141</v>
      </c>
      <c r="R112" s="226">
        <v>0.64774524987835747</v>
      </c>
      <c r="S112" s="226">
        <v>0.49041422129062101</v>
      </c>
      <c r="T112" s="226">
        <v>0.37629030577944322</v>
      </c>
      <c r="U112" s="226">
        <v>0.39027336546734209</v>
      </c>
      <c r="V112" s="226">
        <v>0.48372248171444138</v>
      </c>
      <c r="W112" s="226">
        <v>0.66926233976224692</v>
      </c>
      <c r="DA112" s="174" t="s">
        <v>1092</v>
      </c>
    </row>
    <row r="113" spans="1:105" ht="12" customHeight="1" x14ac:dyDescent="0.25">
      <c r="A113" s="202" t="s">
        <v>94</v>
      </c>
      <c r="B113" s="226">
        <v>0.66341589472290696</v>
      </c>
      <c r="C113" s="226">
        <v>0.48192298691132579</v>
      </c>
      <c r="D113" s="226">
        <v>0.53442889465828614</v>
      </c>
      <c r="E113" s="226">
        <v>0.52398441862374012</v>
      </c>
      <c r="F113" s="226">
        <v>0.3316139585394613</v>
      </c>
      <c r="G113" s="226">
        <v>0.56363120384554821</v>
      </c>
      <c r="H113" s="226">
        <v>0.83124736304795566</v>
      </c>
      <c r="I113" s="226">
        <v>0.83137765389762419</v>
      </c>
      <c r="J113" s="226">
        <v>0.72320420055832091</v>
      </c>
      <c r="K113" s="226">
        <v>1.356758664792497</v>
      </c>
      <c r="L113" s="226">
        <v>0.84716337587399826</v>
      </c>
      <c r="M113" s="226">
        <v>1.036925637567311</v>
      </c>
      <c r="N113" s="226">
        <v>1.203811814517223</v>
      </c>
      <c r="O113" s="226">
        <v>0.2297751124892381</v>
      </c>
      <c r="P113" s="226">
        <v>0.80258009584509804</v>
      </c>
      <c r="Q113" s="226">
        <v>0.2281793265990476</v>
      </c>
      <c r="R113" s="226">
        <v>0.79419495677637342</v>
      </c>
      <c r="S113" s="226">
        <v>0.60129271708834053</v>
      </c>
      <c r="T113" s="226">
        <v>0.46136635226579392</v>
      </c>
      <c r="U113" s="226">
        <v>0.47851086314644953</v>
      </c>
      <c r="V113" s="226">
        <v>0.59308803195253956</v>
      </c>
      <c r="W113" s="226">
        <v>0.82057687817756941</v>
      </c>
      <c r="DA113" s="174" t="s">
        <v>1093</v>
      </c>
    </row>
    <row r="114" spans="1:105" ht="12" customHeight="1" x14ac:dyDescent="0.25">
      <c r="A114" s="202" t="s">
        <v>95</v>
      </c>
      <c r="B114" s="226">
        <v>1.2284668972435231</v>
      </c>
      <c r="C114" s="226">
        <v>0.89239109456152343</v>
      </c>
      <c r="D114" s="226">
        <v>0.98961784190046653</v>
      </c>
      <c r="E114" s="226">
        <v>0.97027749571709321</v>
      </c>
      <c r="F114" s="226">
        <v>0.61405940673122661</v>
      </c>
      <c r="G114" s="226">
        <v>1.0436926243182221</v>
      </c>
      <c r="H114" s="226">
        <v>1.5392454070638391</v>
      </c>
      <c r="I114" s="226">
        <v>1.539486670496182</v>
      </c>
      <c r="J114" s="226">
        <v>1.3391786772073651</v>
      </c>
      <c r="K114" s="226">
        <v>2.5123502775616471</v>
      </c>
      <c r="L114" s="226">
        <v>1.568717560276363</v>
      </c>
      <c r="M114" s="226">
        <v>1.9201059709107891</v>
      </c>
      <c r="N114" s="226">
        <v>2.2291340566429239</v>
      </c>
      <c r="O114" s="226">
        <v>0.42548139372110422</v>
      </c>
      <c r="P114" s="226">
        <v>1.4861613777644589</v>
      </c>
      <c r="Q114" s="226">
        <v>0.422526429637818</v>
      </c>
      <c r="R114" s="226">
        <v>1.4706343669456809</v>
      </c>
      <c r="S114" s="226">
        <v>1.113431565888491</v>
      </c>
      <c r="T114" s="226">
        <v>0.85432576422856077</v>
      </c>
      <c r="U114" s="226">
        <v>0.88607276374100641</v>
      </c>
      <c r="V114" s="226">
        <v>1.098238706971767</v>
      </c>
      <c r="W114" s="226">
        <v>1.51948655361297</v>
      </c>
      <c r="DA114" s="174" t="s">
        <v>1094</v>
      </c>
    </row>
    <row r="115" spans="1:105" ht="12" customHeight="1" x14ac:dyDescent="0.25">
      <c r="A115" s="56" t="s">
        <v>96</v>
      </c>
      <c r="B115" s="262">
        <v>1.519060961844404</v>
      </c>
      <c r="C115" s="262">
        <v>1.6831400286235449</v>
      </c>
      <c r="D115" s="262">
        <v>1.375934113379027</v>
      </c>
      <c r="E115" s="262">
        <v>0.8852693816347651</v>
      </c>
      <c r="F115" s="262">
        <v>0.48123757097573128</v>
      </c>
      <c r="G115" s="262">
        <v>0.75454729041900992</v>
      </c>
      <c r="H115" s="262">
        <v>0.97016160154635722</v>
      </c>
      <c r="I115" s="262">
        <v>1.005948170910766</v>
      </c>
      <c r="J115" s="262">
        <v>1.142067507212565</v>
      </c>
      <c r="K115" s="262">
        <v>1.656562015915561</v>
      </c>
      <c r="L115" s="262">
        <v>1.8548854107755139</v>
      </c>
      <c r="M115" s="262">
        <v>1.86073226966601</v>
      </c>
      <c r="N115" s="262">
        <v>1.7582602261989799</v>
      </c>
      <c r="O115" s="262">
        <v>0.26335016134236933</v>
      </c>
      <c r="P115" s="262">
        <v>0.93578452685620506</v>
      </c>
      <c r="Q115" s="262">
        <v>1.3398676914996659</v>
      </c>
      <c r="R115" s="262">
        <v>1.163244614525031</v>
      </c>
      <c r="S115" s="262">
        <v>1.151941263302829</v>
      </c>
      <c r="T115" s="262">
        <v>1.7511044392764541</v>
      </c>
      <c r="U115" s="262">
        <v>1.6485085256958241</v>
      </c>
      <c r="V115" s="262">
        <v>1.5915823351396401</v>
      </c>
      <c r="W115" s="262">
        <v>1.5781417663821271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1.0997360758753219E-2</v>
      </c>
      <c r="O116" s="228">
        <v>0</v>
      </c>
      <c r="P116" s="228">
        <v>5.309834921130175E-3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1096</v>
      </c>
    </row>
    <row r="117" spans="1:105" ht="12" customHeight="1" x14ac:dyDescent="0.25">
      <c r="A117" s="37" t="s">
        <v>162</v>
      </c>
      <c r="B117" s="228">
        <v>1.3888441997307821</v>
      </c>
      <c r="C117" s="228">
        <v>1.627865829139397</v>
      </c>
      <c r="D117" s="228">
        <v>1.2746301869689129</v>
      </c>
      <c r="E117" s="228">
        <v>0.66893073909683287</v>
      </c>
      <c r="F117" s="228">
        <v>0.30169586503784451</v>
      </c>
      <c r="G117" s="228">
        <v>0.39817134170730523</v>
      </c>
      <c r="H117" s="228">
        <v>0.36687099852549132</v>
      </c>
      <c r="I117" s="228">
        <v>0.4319738555546716</v>
      </c>
      <c r="J117" s="228">
        <v>0.85118610148062135</v>
      </c>
      <c r="K117" s="228">
        <v>0.93834748476800289</v>
      </c>
      <c r="L117" s="228">
        <v>1.6782538787470449</v>
      </c>
      <c r="M117" s="228">
        <v>1.5834226045122559</v>
      </c>
      <c r="N117" s="228">
        <v>1.2315994123598231</v>
      </c>
      <c r="O117" s="228">
        <v>0.12779708752962651</v>
      </c>
      <c r="P117" s="228">
        <v>0.47745383348662712</v>
      </c>
      <c r="Q117" s="228">
        <v>0.74345472525216094</v>
      </c>
      <c r="R117" s="228">
        <v>0.74666923139538999</v>
      </c>
      <c r="S117" s="228">
        <v>0.83500271248331226</v>
      </c>
      <c r="T117" s="228">
        <v>1.6285806355689589</v>
      </c>
      <c r="U117" s="228">
        <v>1.5009116774060329</v>
      </c>
      <c r="V117" s="228">
        <v>1.3872460073620141</v>
      </c>
      <c r="W117" s="228">
        <v>1.2832009891245071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1.7086129479275319E-2</v>
      </c>
      <c r="V119" s="228">
        <v>2.1965950331303729E-2</v>
      </c>
      <c r="W119" s="228">
        <v>2.9232335709233899E-2</v>
      </c>
      <c r="DA119" s="69" t="s">
        <v>1099</v>
      </c>
    </row>
    <row r="120" spans="1:105" ht="12" customHeight="1" x14ac:dyDescent="0.25">
      <c r="A120" s="37" t="s">
        <v>38</v>
      </c>
      <c r="B120" s="228">
        <v>0.13021676211362179</v>
      </c>
      <c r="C120" s="228">
        <v>5.5274199484148433E-2</v>
      </c>
      <c r="D120" s="228">
        <v>0.1013039264101141</v>
      </c>
      <c r="E120" s="228">
        <v>0.21633864253793231</v>
      </c>
      <c r="F120" s="228">
        <v>0.17954170593788679</v>
      </c>
      <c r="G120" s="228">
        <v>0.35637594871170469</v>
      </c>
      <c r="H120" s="228">
        <v>0.6032906030208659</v>
      </c>
      <c r="I120" s="228">
        <v>0.573974315356094</v>
      </c>
      <c r="J120" s="228">
        <v>0.29088140573194349</v>
      </c>
      <c r="K120" s="228">
        <v>0.71821453114755818</v>
      </c>
      <c r="L120" s="228">
        <v>0.17663153202846879</v>
      </c>
      <c r="M120" s="228">
        <v>0.27730966515375438</v>
      </c>
      <c r="N120" s="228">
        <v>0.51566345308040318</v>
      </c>
      <c r="O120" s="228">
        <v>0.13555307381274281</v>
      </c>
      <c r="P120" s="228">
        <v>0.45302085844844769</v>
      </c>
      <c r="Q120" s="228">
        <v>0.59641296624750484</v>
      </c>
      <c r="R120" s="228">
        <v>0.41657538312964132</v>
      </c>
      <c r="S120" s="228">
        <v>0.31693855081951677</v>
      </c>
      <c r="T120" s="228">
        <v>0.1225238037074952</v>
      </c>
      <c r="U120" s="228">
        <v>0.13051071881051579</v>
      </c>
      <c r="V120" s="228">
        <v>0.18237037744632209</v>
      </c>
      <c r="W120" s="228">
        <v>0.2657084415483858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11.595025522685651</v>
      </c>
      <c r="C121" s="263">
        <f t="shared" si="4"/>
        <v>12.604136402851642</v>
      </c>
      <c r="D121" s="263">
        <f t="shared" si="4"/>
        <v>10.459381823459331</v>
      </c>
      <c r="E121" s="263">
        <f t="shared" si="4"/>
        <v>7.957119464412469</v>
      </c>
      <c r="F121" s="263">
        <f t="shared" si="4"/>
        <v>4.6407943602826709</v>
      </c>
      <c r="G121" s="263">
        <f t="shared" si="4"/>
        <v>6.5242318667347741</v>
      </c>
      <c r="H121" s="263">
        <f t="shared" si="4"/>
        <v>6.6262908678752979</v>
      </c>
      <c r="I121" s="263">
        <f t="shared" si="4"/>
        <v>7.2707783496778751</v>
      </c>
      <c r="J121" s="263">
        <f t="shared" si="4"/>
        <v>8.9354739789157502</v>
      </c>
      <c r="K121" s="263">
        <f t="shared" si="4"/>
        <v>12.042750010185403</v>
      </c>
      <c r="L121" s="263">
        <f t="shared" si="4"/>
        <v>15.263721593219467</v>
      </c>
      <c r="M121" s="263">
        <f t="shared" si="4"/>
        <v>14.878841326493477</v>
      </c>
      <c r="N121" s="263">
        <f t="shared" si="4"/>
        <v>13.844080888257158</v>
      </c>
      <c r="O121" s="263">
        <f t="shared" si="4"/>
        <v>1.9012009925612121</v>
      </c>
      <c r="P121" s="263">
        <f t="shared" si="4"/>
        <v>6.8514528096374141</v>
      </c>
      <c r="Q121" s="263">
        <f t="shared" si="4"/>
        <v>12.010000174008413</v>
      </c>
      <c r="R121" s="263">
        <f t="shared" si="4"/>
        <v>11.004736560814832</v>
      </c>
      <c r="S121" s="263">
        <f t="shared" si="4"/>
        <v>12.000272900750913</v>
      </c>
      <c r="T121" s="263">
        <f t="shared" si="4"/>
        <v>14.912555044349679</v>
      </c>
      <c r="U121" s="263">
        <f t="shared" si="4"/>
        <v>14.044391157904336</v>
      </c>
      <c r="V121" s="263">
        <f t="shared" si="4"/>
        <v>13.982318611003498</v>
      </c>
      <c r="W121" s="263">
        <f t="shared" si="4"/>
        <v>14.139642071777955</v>
      </c>
      <c r="DA121" s="70"/>
    </row>
    <row r="122" spans="1:105" ht="12" customHeight="1" x14ac:dyDescent="0.25">
      <c r="A122" s="60" t="s">
        <v>1054</v>
      </c>
      <c r="B122" s="264">
        <v>11.587352449691849</v>
      </c>
      <c r="C122" s="264">
        <v>12.59856247813055</v>
      </c>
      <c r="D122" s="264">
        <v>10.45320061503287</v>
      </c>
      <c r="E122" s="264">
        <v>7.9510590568706903</v>
      </c>
      <c r="F122" s="264">
        <v>4.6369589108611589</v>
      </c>
      <c r="G122" s="264">
        <v>6.5177129041909279</v>
      </c>
      <c r="H122" s="264">
        <v>6.6166766549158149</v>
      </c>
      <c r="I122" s="264">
        <v>7.2611626297734908</v>
      </c>
      <c r="J122" s="264">
        <v>8.9271093939480881</v>
      </c>
      <c r="K122" s="264">
        <v>12.027057729743021</v>
      </c>
      <c r="L122" s="264">
        <v>15.253923295541551</v>
      </c>
      <c r="M122" s="264">
        <v>14.86684823713658</v>
      </c>
      <c r="N122" s="264">
        <v>13.830157592181401</v>
      </c>
      <c r="O122" s="264">
        <v>1.8985434119631091</v>
      </c>
      <c r="P122" s="264">
        <v>6.8421701624958899</v>
      </c>
      <c r="Q122" s="264">
        <v>11.997267253963759</v>
      </c>
      <c r="R122" s="264">
        <v>10.994542480619909</v>
      </c>
      <c r="S122" s="264">
        <v>11.991160896586321</v>
      </c>
      <c r="T122" s="264">
        <v>14.90483926654997</v>
      </c>
      <c r="U122" s="264">
        <v>14.036817631567249</v>
      </c>
      <c r="V122" s="264">
        <v>13.97400350071843</v>
      </c>
      <c r="W122" s="264">
        <v>14.130151273722969</v>
      </c>
      <c r="DA122" s="72" t="s">
        <v>1101</v>
      </c>
    </row>
    <row r="123" spans="1:105" ht="12" customHeight="1" x14ac:dyDescent="0.25">
      <c r="A123" s="64" t="s">
        <v>30</v>
      </c>
      <c r="B123" s="231">
        <v>1.7977412945315889</v>
      </c>
      <c r="C123" s="231">
        <v>1.119180226031768</v>
      </c>
      <c r="D123" s="231">
        <v>0.26229823164386579</v>
      </c>
      <c r="E123" s="231">
        <v>1.7771828339587629E-2</v>
      </c>
      <c r="F123" s="231">
        <v>9.7823634784324695E-2</v>
      </c>
      <c r="G123" s="231">
        <v>0.2164263452811431</v>
      </c>
      <c r="H123" s="231">
        <v>0.14244235925916379</v>
      </c>
      <c r="I123" s="231">
        <v>0</v>
      </c>
      <c r="J123" s="231">
        <v>0</v>
      </c>
      <c r="K123" s="231">
        <v>0</v>
      </c>
      <c r="L123" s="231">
        <v>3.0798731881966478E-2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2.0405135829051801E-2</v>
      </c>
      <c r="DA123" s="73" t="s">
        <v>1102</v>
      </c>
    </row>
    <row r="124" spans="1:105" ht="12" customHeight="1" x14ac:dyDescent="0.25">
      <c r="A124" s="64" t="s">
        <v>32</v>
      </c>
      <c r="B124" s="231">
        <v>3.88312234395196</v>
      </c>
      <c r="C124" s="231">
        <v>1.843730221177788</v>
      </c>
      <c r="D124" s="231">
        <v>0.65281056323880271</v>
      </c>
      <c r="E124" s="231">
        <v>1.3371752430657731</v>
      </c>
      <c r="F124" s="231">
        <v>1.536456085050951</v>
      </c>
      <c r="G124" s="231">
        <v>1.24004152763512</v>
      </c>
      <c r="H124" s="231">
        <v>0.21983519734746959</v>
      </c>
      <c r="I124" s="231">
        <v>0.31334934709366108</v>
      </c>
      <c r="J124" s="231">
        <v>0.39169090097056752</v>
      </c>
      <c r="K124" s="231">
        <v>0.26933890003018679</v>
      </c>
      <c r="L124" s="231">
        <v>0.30215896654657182</v>
      </c>
      <c r="M124" s="231">
        <v>0.3805908451035655</v>
      </c>
      <c r="N124" s="231">
        <v>0.14337536076945689</v>
      </c>
      <c r="O124" s="231">
        <v>7.2174021053065321E-2</v>
      </c>
      <c r="P124" s="231">
        <v>0.1266581146237305</v>
      </c>
      <c r="Q124" s="231">
        <v>3.7666387105176562</v>
      </c>
      <c r="R124" s="231">
        <v>3.137061310239651</v>
      </c>
      <c r="S124" s="231">
        <v>4.5279084826555582</v>
      </c>
      <c r="T124" s="231">
        <v>4.8326267446915141</v>
      </c>
      <c r="U124" s="231">
        <v>4.4723407303890426</v>
      </c>
      <c r="V124" s="231">
        <v>4.8876235470928844</v>
      </c>
      <c r="W124" s="231">
        <v>5.1658170797141336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8.1730598925682602E-2</v>
      </c>
      <c r="D125" s="231">
        <v>0.75499153900570826</v>
      </c>
      <c r="E125" s="231">
        <v>7.1454996716855165E-2</v>
      </c>
      <c r="F125" s="231">
        <v>3.0980191771280131E-2</v>
      </c>
      <c r="G125" s="231">
        <v>0.2681234221157886</v>
      </c>
      <c r="H125" s="231">
        <v>0</v>
      </c>
      <c r="I125" s="231">
        <v>2.5026062378465871E-2</v>
      </c>
      <c r="J125" s="231">
        <v>0.73290196581416056</v>
      </c>
      <c r="K125" s="231">
        <v>1.184307411938704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3.6312128701806383E-2</v>
      </c>
      <c r="O126" s="231">
        <v>0</v>
      </c>
      <c r="P126" s="231">
        <v>2.754595971047203E-2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1105</v>
      </c>
    </row>
    <row r="127" spans="1:105" ht="12" customHeight="1" x14ac:dyDescent="0.25">
      <c r="A127" s="64" t="s">
        <v>70</v>
      </c>
      <c r="B127" s="231">
        <v>1.6917721078454699</v>
      </c>
      <c r="C127" s="231">
        <v>5.144334933731006</v>
      </c>
      <c r="D127" s="231">
        <v>5.1681253117597343</v>
      </c>
      <c r="E127" s="231">
        <v>2.96523347295983</v>
      </c>
      <c r="F127" s="231">
        <v>1.0702176064421809</v>
      </c>
      <c r="G127" s="231">
        <v>2.3106753344102291</v>
      </c>
      <c r="H127" s="231">
        <v>2.7490342991040659</v>
      </c>
      <c r="I127" s="231">
        <v>3.295467069147453</v>
      </c>
      <c r="J127" s="231">
        <v>3.05451754171983</v>
      </c>
      <c r="K127" s="231">
        <v>0.2805538995821707</v>
      </c>
      <c r="L127" s="231">
        <v>2.4671531265586109</v>
      </c>
      <c r="M127" s="231">
        <v>1.6699870626643349</v>
      </c>
      <c r="N127" s="231">
        <v>3.591896785375734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4.5348405865002777</v>
      </c>
      <c r="U127" s="231">
        <v>4.4653176352892059</v>
      </c>
      <c r="V127" s="231">
        <v>4.6289731559059453</v>
      </c>
      <c r="W127" s="231">
        <v>4.5844615807128548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0.75298815630890914</v>
      </c>
      <c r="L128" s="231">
        <v>0.45486036117577211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4.2147167033628312</v>
      </c>
      <c r="C129" s="231">
        <v>3.94301865653307</v>
      </c>
      <c r="D129" s="231">
        <v>3.187527180052077</v>
      </c>
      <c r="E129" s="231">
        <v>1.3399228806423531</v>
      </c>
      <c r="F129" s="231">
        <v>0.57064840829847707</v>
      </c>
      <c r="G129" s="231">
        <v>0.91012218505303766</v>
      </c>
      <c r="H129" s="231">
        <v>1.5314429308103981</v>
      </c>
      <c r="I129" s="231">
        <v>1.56005489084343</v>
      </c>
      <c r="J129" s="231">
        <v>2.517767187260719</v>
      </c>
      <c r="K129" s="231">
        <v>4.2554192912469082</v>
      </c>
      <c r="L129" s="231">
        <v>4.7233072915701628</v>
      </c>
      <c r="M129" s="231">
        <v>5.3772416709743842</v>
      </c>
      <c r="N129" s="231">
        <v>4.0666117400107158</v>
      </c>
      <c r="O129" s="231">
        <v>0.68814184101040721</v>
      </c>
      <c r="P129" s="231">
        <v>2.476898859604042</v>
      </c>
      <c r="Q129" s="231">
        <v>2.410230076018697</v>
      </c>
      <c r="R129" s="231">
        <v>2.166312244132806</v>
      </c>
      <c r="S129" s="231">
        <v>1.9329855833234511</v>
      </c>
      <c r="T129" s="231">
        <v>3.3466612196850152</v>
      </c>
      <c r="U129" s="231">
        <v>3.083365628685895</v>
      </c>
      <c r="V129" s="231">
        <v>2.718282516959273</v>
      </c>
      <c r="W129" s="231">
        <v>2.535762397360112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0.46656784173123372</v>
      </c>
      <c r="D131" s="231">
        <v>0.31030774114235982</v>
      </c>
      <c r="E131" s="231">
        <v>0.36870028254895387</v>
      </c>
      <c r="F131" s="231">
        <v>0.38735386641055819</v>
      </c>
      <c r="G131" s="231">
        <v>0.40826499864480298</v>
      </c>
      <c r="H131" s="231">
        <v>0.59844212957520715</v>
      </c>
      <c r="I131" s="231">
        <v>0.65823863682392647</v>
      </c>
      <c r="J131" s="231">
        <v>0.70239929498941389</v>
      </c>
      <c r="K131" s="231">
        <v>1.563903290497858</v>
      </c>
      <c r="L131" s="231">
        <v>1.0721769780684809</v>
      </c>
      <c r="M131" s="231">
        <v>1.436881858129065</v>
      </c>
      <c r="N131" s="231">
        <v>1.4046345344234561</v>
      </c>
      <c r="O131" s="231">
        <v>9.6083910571326869E-2</v>
      </c>
      <c r="P131" s="231">
        <v>0.80122708065247894</v>
      </c>
      <c r="Q131" s="231">
        <v>1.2504815253257759</v>
      </c>
      <c r="R131" s="231">
        <v>1.8639022326134731</v>
      </c>
      <c r="S131" s="231">
        <v>1.5884815741027689</v>
      </c>
      <c r="T131" s="231">
        <v>1.5134785171838701</v>
      </c>
      <c r="U131" s="231">
        <v>1.4001299100061011</v>
      </c>
      <c r="V131" s="231">
        <v>1.199446213949118</v>
      </c>
      <c r="W131" s="231">
        <v>1.2223002296913901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0.1171400481903245</v>
      </c>
      <c r="E132" s="231">
        <v>1.850800352597338</v>
      </c>
      <c r="F132" s="231">
        <v>0.94347911810338658</v>
      </c>
      <c r="G132" s="231">
        <v>1.164059091050806</v>
      </c>
      <c r="H132" s="231">
        <v>1.375479738819511</v>
      </c>
      <c r="I132" s="231">
        <v>1.4090266234865541</v>
      </c>
      <c r="J132" s="231">
        <v>1.527832503193397</v>
      </c>
      <c r="K132" s="231">
        <v>3.720546780138279</v>
      </c>
      <c r="L132" s="231">
        <v>6.2034678397399876</v>
      </c>
      <c r="M132" s="231">
        <v>6.0021468002652272</v>
      </c>
      <c r="N132" s="231">
        <v>4.5873270429002364</v>
      </c>
      <c r="O132" s="231">
        <v>1.0421436393283099</v>
      </c>
      <c r="P132" s="231">
        <v>3.4098401479051672</v>
      </c>
      <c r="Q132" s="231">
        <v>4.569916942101635</v>
      </c>
      <c r="R132" s="231">
        <v>3.8272666936339821</v>
      </c>
      <c r="S132" s="231">
        <v>3.9417852565045379</v>
      </c>
      <c r="T132" s="231">
        <v>0.67723219848929239</v>
      </c>
      <c r="U132" s="231">
        <v>0.61566372719700968</v>
      </c>
      <c r="V132" s="231">
        <v>0.53967806681121033</v>
      </c>
      <c r="W132" s="231">
        <v>0.60140485041542147</v>
      </c>
      <c r="DA132" s="73" t="s">
        <v>1111</v>
      </c>
    </row>
    <row r="133" spans="1:105" ht="12" customHeight="1" x14ac:dyDescent="0.25">
      <c r="A133" s="60" t="s">
        <v>1066</v>
      </c>
      <c r="B133" s="264">
        <v>7.6730729938012179E-3</v>
      </c>
      <c r="C133" s="264">
        <v>5.5739247210918972E-3</v>
      </c>
      <c r="D133" s="264">
        <v>6.1812084264612011E-3</v>
      </c>
      <c r="E133" s="264">
        <v>6.060407541778519E-3</v>
      </c>
      <c r="F133" s="264">
        <v>3.8354494215117252E-3</v>
      </c>
      <c r="G133" s="264">
        <v>6.5189625438463496E-3</v>
      </c>
      <c r="H133" s="264">
        <v>9.6142129594826431E-3</v>
      </c>
      <c r="I133" s="264">
        <v>9.6157199043838439E-3</v>
      </c>
      <c r="J133" s="264">
        <v>8.3645849676625816E-3</v>
      </c>
      <c r="K133" s="264">
        <v>1.5692280442381211E-2</v>
      </c>
      <c r="L133" s="264">
        <v>9.7982976779163282E-3</v>
      </c>
      <c r="M133" s="264">
        <v>1.1993089356897369E-2</v>
      </c>
      <c r="N133" s="264">
        <v>1.3923296075758009E-2</v>
      </c>
      <c r="O133" s="264">
        <v>2.6575805981031049E-3</v>
      </c>
      <c r="P133" s="264">
        <v>9.2826471415243528E-3</v>
      </c>
      <c r="Q133" s="264">
        <v>1.2732920044653911E-2</v>
      </c>
      <c r="R133" s="264">
        <v>1.01940801949221E-2</v>
      </c>
      <c r="S133" s="264">
        <v>9.1120041645924889E-3</v>
      </c>
      <c r="T133" s="264">
        <v>7.7157777997082866E-3</v>
      </c>
      <c r="U133" s="264">
        <v>7.5735263370857557E-3</v>
      </c>
      <c r="V133" s="264">
        <v>8.3151102850669914E-3</v>
      </c>
      <c r="W133" s="264">
        <v>9.4907980549845776E-3</v>
      </c>
      <c r="DA133" s="72" t="s">
        <v>1112</v>
      </c>
    </row>
    <row r="134" spans="1:105" ht="12" customHeight="1" x14ac:dyDescent="0.25">
      <c r="A134" s="57" t="s">
        <v>1012</v>
      </c>
      <c r="B134" s="263">
        <v>6.3082259307882884</v>
      </c>
      <c r="C134" s="263">
        <v>7.2072728981838763</v>
      </c>
      <c r="D134" s="263">
        <v>6.0942056907177751</v>
      </c>
      <c r="E134" s="263">
        <v>4.1476417655532547</v>
      </c>
      <c r="F134" s="263">
        <v>2.2085485790988031</v>
      </c>
      <c r="G134" s="263">
        <v>3.4317022715946361</v>
      </c>
      <c r="H134" s="263">
        <v>3.6474626864077129</v>
      </c>
      <c r="I134" s="263">
        <v>3.9910905344479248</v>
      </c>
      <c r="J134" s="263">
        <v>4.9284224447822762</v>
      </c>
      <c r="K134" s="263">
        <v>6.0986549802719194</v>
      </c>
      <c r="L134" s="263">
        <v>7.6233193636686281</v>
      </c>
      <c r="M134" s="263">
        <v>7.4300679425899867</v>
      </c>
      <c r="N134" s="263">
        <v>7.2255437551888448</v>
      </c>
      <c r="O134" s="263">
        <v>0.91372891447595372</v>
      </c>
      <c r="P134" s="263">
        <v>3.2888892562292549</v>
      </c>
      <c r="Q134" s="263">
        <v>4.8571908080256287</v>
      </c>
      <c r="R134" s="263">
        <v>4.380970107575755</v>
      </c>
      <c r="S134" s="263">
        <v>4.47087288239622</v>
      </c>
      <c r="T134" s="263">
        <v>7.6871346766210893</v>
      </c>
      <c r="U134" s="263">
        <v>7.2691673002923807</v>
      </c>
      <c r="V134" s="263">
        <v>7.197577804617179</v>
      </c>
      <c r="W134" s="263">
        <v>7.2058009662593259</v>
      </c>
      <c r="DA134" s="70" t="s">
        <v>1113</v>
      </c>
    </row>
    <row r="135" spans="1:105" ht="12" customHeight="1" x14ac:dyDescent="0.25">
      <c r="A135" s="60" t="s">
        <v>1014</v>
      </c>
      <c r="B135" s="264">
        <v>6.2760346808181708</v>
      </c>
      <c r="C135" s="264">
        <v>7.1979059797431804</v>
      </c>
      <c r="D135" s="264">
        <v>6.0777784395338381</v>
      </c>
      <c r="E135" s="264">
        <v>4.1071399650829363</v>
      </c>
      <c r="F135" s="264">
        <v>2.166964776360079</v>
      </c>
      <c r="G135" s="264">
        <v>3.3578821727054988</v>
      </c>
      <c r="H135" s="264">
        <v>3.4509701086053122</v>
      </c>
      <c r="I135" s="264">
        <v>3.8284857500496901</v>
      </c>
      <c r="J135" s="264">
        <v>4.8620740191989569</v>
      </c>
      <c r="K135" s="264">
        <v>5.7701065825114046</v>
      </c>
      <c r="L135" s="264">
        <v>7.5711988724179591</v>
      </c>
      <c r="M135" s="264">
        <v>7.3320880352167954</v>
      </c>
      <c r="N135" s="264">
        <v>7.0691222080283964</v>
      </c>
      <c r="O135" s="264">
        <v>0.82610481509874212</v>
      </c>
      <c r="P135" s="264">
        <v>3.0067396522831271</v>
      </c>
      <c r="Q135" s="264">
        <v>4.4964753395721342</v>
      </c>
      <c r="R135" s="264">
        <v>4.1494665774193393</v>
      </c>
      <c r="S135" s="264">
        <v>4.3073794493686073</v>
      </c>
      <c r="T135" s="264">
        <v>7.6626556982718901</v>
      </c>
      <c r="U135" s="264">
        <v>7.2434402644392319</v>
      </c>
      <c r="V135" s="264">
        <v>7.1627401069464822</v>
      </c>
      <c r="W135" s="264">
        <v>7.153201275257894</v>
      </c>
      <c r="DA135" s="72" t="s">
        <v>1114</v>
      </c>
    </row>
    <row r="136" spans="1:105" ht="12" customHeight="1" x14ac:dyDescent="0.25">
      <c r="A136" s="59" t="s">
        <v>30</v>
      </c>
      <c r="B136" s="232">
        <v>1.464479455671146</v>
      </c>
      <c r="C136" s="232">
        <v>0.78300417993202709</v>
      </c>
      <c r="D136" s="232">
        <v>0.17008432276358609</v>
      </c>
      <c r="E136" s="232">
        <v>1.661015515911252E-2</v>
      </c>
      <c r="F136" s="232">
        <v>0.1197852649835921</v>
      </c>
      <c r="G136" s="232">
        <v>0.19613118832355611</v>
      </c>
      <c r="H136" s="232">
        <v>0.1111402353336558</v>
      </c>
      <c r="I136" s="232">
        <v>0</v>
      </c>
      <c r="J136" s="232">
        <v>0</v>
      </c>
      <c r="K136" s="232">
        <v>0</v>
      </c>
      <c r="L136" s="232">
        <v>3.2291227783495448E-2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2.0441062167759379E-2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5.7180603354710292E-2</v>
      </c>
      <c r="D137" s="297">
        <v>0.48956572752794852</v>
      </c>
      <c r="E137" s="297">
        <v>6.6784270007662086E-2</v>
      </c>
      <c r="F137" s="297">
        <v>3.7935315823696407E-2</v>
      </c>
      <c r="G137" s="297">
        <v>0.2429804251817671</v>
      </c>
      <c r="H137" s="297">
        <v>0</v>
      </c>
      <c r="I137" s="297">
        <v>1.9631386220701021E-2</v>
      </c>
      <c r="J137" s="297">
        <v>0.5651575090626072</v>
      </c>
      <c r="K137" s="297">
        <v>1.1946232130707199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3.3359435777147443E-2</v>
      </c>
      <c r="O138" s="297">
        <v>0</v>
      </c>
      <c r="P138" s="297">
        <v>3.3070614566121329E-2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1117</v>
      </c>
    </row>
    <row r="139" spans="1:105" ht="12" customHeight="1" x14ac:dyDescent="0.25">
      <c r="A139" s="59" t="s">
        <v>70</v>
      </c>
      <c r="B139" s="297">
        <v>1.3781546339028179</v>
      </c>
      <c r="C139" s="297">
        <v>3.599094821719437</v>
      </c>
      <c r="D139" s="297">
        <v>3.3512124275450081</v>
      </c>
      <c r="E139" s="297">
        <v>2.7714080469224101</v>
      </c>
      <c r="F139" s="297">
        <v>1.3104839117910649</v>
      </c>
      <c r="G139" s="297">
        <v>2.093994141882757</v>
      </c>
      <c r="H139" s="297">
        <v>2.1449259934457441</v>
      </c>
      <c r="I139" s="297">
        <v>2.5850885302556792</v>
      </c>
      <c r="J139" s="297">
        <v>2.355408507260226</v>
      </c>
      <c r="K139" s="297">
        <v>0.28299763860273769</v>
      </c>
      <c r="L139" s="297">
        <v>2.5867105143090199</v>
      </c>
      <c r="M139" s="297">
        <v>1.73749038436642</v>
      </c>
      <c r="N139" s="297">
        <v>3.299824450223527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4.4089214105908754</v>
      </c>
      <c r="U139" s="297">
        <v>4.2847554231507221</v>
      </c>
      <c r="V139" s="297">
        <v>4.5127232743836458</v>
      </c>
      <c r="W139" s="297">
        <v>4.5925332211528156</v>
      </c>
      <c r="DA139" s="122" t="s">
        <v>1118</v>
      </c>
    </row>
    <row r="140" spans="1:105" ht="12" customHeight="1" x14ac:dyDescent="0.25">
      <c r="A140" s="59" t="s">
        <v>162</v>
      </c>
      <c r="B140" s="297">
        <v>3.4334005912442072</v>
      </c>
      <c r="C140" s="297">
        <v>2.758626374737005</v>
      </c>
      <c r="D140" s="297">
        <v>2.0669159616972959</v>
      </c>
      <c r="E140" s="297">
        <v>1.2523374929937521</v>
      </c>
      <c r="F140" s="297">
        <v>0.69876028376172594</v>
      </c>
      <c r="G140" s="297">
        <v>0.82477641731741791</v>
      </c>
      <c r="H140" s="297">
        <v>1.194903879825912</v>
      </c>
      <c r="I140" s="297">
        <v>1.223765833573309</v>
      </c>
      <c r="J140" s="297">
        <v>1.9415080028761229</v>
      </c>
      <c r="K140" s="297">
        <v>4.2924857308379476</v>
      </c>
      <c r="L140" s="297">
        <v>4.9521971303254437</v>
      </c>
      <c r="M140" s="297">
        <v>5.5945976508503747</v>
      </c>
      <c r="N140" s="297">
        <v>3.7359383220277218</v>
      </c>
      <c r="O140" s="297">
        <v>0.82610481509874212</v>
      </c>
      <c r="P140" s="297">
        <v>2.9736690377170052</v>
      </c>
      <c r="Q140" s="297">
        <v>4.4964753395721342</v>
      </c>
      <c r="R140" s="297">
        <v>4.1494665774193393</v>
      </c>
      <c r="S140" s="297">
        <v>4.3073794493686073</v>
      </c>
      <c r="T140" s="297">
        <v>3.2537342876810151</v>
      </c>
      <c r="U140" s="297">
        <v>2.9586848412885098</v>
      </c>
      <c r="V140" s="297">
        <v>2.6500168325628359</v>
      </c>
      <c r="W140" s="297">
        <v>2.5402269919373182</v>
      </c>
      <c r="DA140" s="122" t="s">
        <v>1119</v>
      </c>
    </row>
    <row r="141" spans="1:105" ht="12" customHeight="1" x14ac:dyDescent="0.25">
      <c r="A141" s="60" t="s">
        <v>1021</v>
      </c>
      <c r="B141" s="264">
        <v>3.2191249970117602E-2</v>
      </c>
      <c r="C141" s="264">
        <v>9.3669184406959573E-3</v>
      </c>
      <c r="D141" s="264">
        <v>1.642725118393731E-2</v>
      </c>
      <c r="E141" s="264">
        <v>4.0501800470318428E-2</v>
      </c>
      <c r="F141" s="264">
        <v>4.158380273872328E-2</v>
      </c>
      <c r="G141" s="264">
        <v>7.3820098889136848E-2</v>
      </c>
      <c r="H141" s="264">
        <v>0.19649257780240101</v>
      </c>
      <c r="I141" s="264">
        <v>0.1626047843982357</v>
      </c>
      <c r="J141" s="264">
        <v>6.6348425583319076E-2</v>
      </c>
      <c r="K141" s="264">
        <v>0.32854839776051442</v>
      </c>
      <c r="L141" s="264">
        <v>5.2120491250669067E-2</v>
      </c>
      <c r="M141" s="264">
        <v>9.7979907373192301E-2</v>
      </c>
      <c r="N141" s="264">
        <v>0.15642154716044801</v>
      </c>
      <c r="O141" s="264">
        <v>8.7624099377211592E-2</v>
      </c>
      <c r="P141" s="264">
        <v>0.28214960394612881</v>
      </c>
      <c r="Q141" s="264">
        <v>0.36071546845349439</v>
      </c>
      <c r="R141" s="264">
        <v>0.2315035301564155</v>
      </c>
      <c r="S141" s="264">
        <v>0.16349343302761279</v>
      </c>
      <c r="T141" s="264">
        <v>2.4478978349199119E-2</v>
      </c>
      <c r="U141" s="264">
        <v>2.5727035853148329E-2</v>
      </c>
      <c r="V141" s="264">
        <v>3.4837697670696832E-2</v>
      </c>
      <c r="W141" s="264">
        <v>5.2599691001431879E-2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4.4612479420542943</v>
      </c>
      <c r="C142" s="263">
        <f t="shared" si="5"/>
        <v>4.9160885076097438</v>
      </c>
      <c r="D142" s="263">
        <f t="shared" si="5"/>
        <v>4.0361396802270129</v>
      </c>
      <c r="E142" s="263">
        <f t="shared" si="5"/>
        <v>2.7346609480873485</v>
      </c>
      <c r="F142" s="263">
        <f t="shared" si="5"/>
        <v>1.5219722102336655</v>
      </c>
      <c r="G142" s="263">
        <f t="shared" si="5"/>
        <v>2.3016928692233818</v>
      </c>
      <c r="H142" s="263">
        <f t="shared" si="5"/>
        <v>2.7610776909224137</v>
      </c>
      <c r="I142" s="263">
        <f t="shared" si="5"/>
        <v>2.9079588719026361</v>
      </c>
      <c r="J142" s="263">
        <f t="shared" si="5"/>
        <v>3.3783070678580382</v>
      </c>
      <c r="K142" s="263">
        <f t="shared" si="5"/>
        <v>4.7965594380125047</v>
      </c>
      <c r="L142" s="263">
        <f t="shared" si="5"/>
        <v>5.5717764968005463</v>
      </c>
      <c r="M142" s="263">
        <f t="shared" si="5"/>
        <v>5.5403995235890804</v>
      </c>
      <c r="N142" s="263">
        <f t="shared" si="5"/>
        <v>5.2068770995201703</v>
      </c>
      <c r="O142" s="263">
        <f t="shared" si="5"/>
        <v>0.76101576129870208</v>
      </c>
      <c r="P142" s="263">
        <f t="shared" si="5"/>
        <v>2.7143386350441645</v>
      </c>
      <c r="Q142" s="263">
        <f t="shared" si="5"/>
        <v>4.1348122579308004</v>
      </c>
      <c r="R142" s="263">
        <f t="shared" si="5"/>
        <v>3.6548474134273179</v>
      </c>
      <c r="S142" s="263">
        <f t="shared" si="5"/>
        <v>3.7434328152713894</v>
      </c>
      <c r="T142" s="263">
        <f t="shared" si="5"/>
        <v>5.316759631277657</v>
      </c>
      <c r="U142" s="263">
        <f t="shared" si="5"/>
        <v>4.9891456315367853</v>
      </c>
      <c r="V142" s="263">
        <f t="shared" si="5"/>
        <v>4.8589372109970288</v>
      </c>
      <c r="W142" s="263">
        <f t="shared" si="5"/>
        <v>4.8413266425465764</v>
      </c>
      <c r="DA142" s="70"/>
    </row>
    <row r="143" spans="1:105" ht="12" customHeight="1" x14ac:dyDescent="0.25">
      <c r="A143" s="60" t="s">
        <v>1024</v>
      </c>
      <c r="B143" s="264">
        <v>2.8873601400944451</v>
      </c>
      <c r="C143" s="264">
        <v>3.3842780272906041</v>
      </c>
      <c r="D143" s="264">
        <v>2.64991306867147</v>
      </c>
      <c r="E143" s="264">
        <v>1.390684392768107</v>
      </c>
      <c r="F143" s="264">
        <v>0.62721550430958573</v>
      </c>
      <c r="G143" s="264">
        <v>0.8277847588638465</v>
      </c>
      <c r="H143" s="264">
        <v>0.76271240352552649</v>
      </c>
      <c r="I143" s="264">
        <v>0.8980590424276873</v>
      </c>
      <c r="J143" s="264">
        <v>1.769587129855124</v>
      </c>
      <c r="K143" s="264">
        <v>1.95079269913947</v>
      </c>
      <c r="L143" s="264">
        <v>3.489033079010897</v>
      </c>
      <c r="M143" s="264">
        <v>3.2918820657345522</v>
      </c>
      <c r="N143" s="264">
        <v>2.5738236139952479</v>
      </c>
      <c r="O143" s="264">
        <v>0.26568582467690172</v>
      </c>
      <c r="P143" s="264">
        <v>0.99795131672101511</v>
      </c>
      <c r="Q143" s="264">
        <v>1.545617240633661</v>
      </c>
      <c r="R143" s="264">
        <v>1.552300090236119</v>
      </c>
      <c r="S143" s="264">
        <v>1.7359424112239541</v>
      </c>
      <c r="T143" s="264">
        <v>3.3857640856929798</v>
      </c>
      <c r="U143" s="264">
        <v>3.1376618074970422</v>
      </c>
      <c r="V143" s="264">
        <v>2.905400662244817</v>
      </c>
      <c r="W143" s="264">
        <v>2.6942825166216209</v>
      </c>
      <c r="DA143" s="72" t="s">
        <v>1121</v>
      </c>
    </row>
    <row r="144" spans="1:105" ht="12" customHeight="1" x14ac:dyDescent="0.25">
      <c r="A144" s="60" t="s">
        <v>1026</v>
      </c>
      <c r="B144" s="264">
        <v>1.3031715556221291</v>
      </c>
      <c r="C144" s="264">
        <v>1.4168972881863611</v>
      </c>
      <c r="D144" s="264">
        <v>1.175619173220614</v>
      </c>
      <c r="E144" s="264">
        <v>0.89421583100815671</v>
      </c>
      <c r="F144" s="264">
        <v>0.52149556885046056</v>
      </c>
      <c r="G144" s="264">
        <v>0.73301456060213277</v>
      </c>
      <c r="H144" s="264">
        <v>0.74414451850600105</v>
      </c>
      <c r="I144" s="264">
        <v>0.81662663157525972</v>
      </c>
      <c r="J144" s="264">
        <v>1.0039873289976291</v>
      </c>
      <c r="K144" s="264">
        <v>1.3526230085150439</v>
      </c>
      <c r="L144" s="264">
        <v>1.715532433892625</v>
      </c>
      <c r="M144" s="264">
        <v>1.6720000387062199</v>
      </c>
      <c r="N144" s="264">
        <v>1.5554086286882169</v>
      </c>
      <c r="O144" s="264">
        <v>0.21351967866049559</v>
      </c>
      <c r="P144" s="264">
        <v>0.76950464510365435</v>
      </c>
      <c r="Q144" s="264">
        <v>1.3492726227532821</v>
      </c>
      <c r="R144" s="264">
        <v>1.2365011843757341</v>
      </c>
      <c r="S144" s="264">
        <v>1.3485858712906591</v>
      </c>
      <c r="T144" s="264">
        <v>1.6762726997058131</v>
      </c>
      <c r="U144" s="264">
        <v>1.578650649346572</v>
      </c>
      <c r="V144" s="264">
        <v>1.571586258324662</v>
      </c>
      <c r="W144" s="264">
        <v>1.5891474171084921</v>
      </c>
      <c r="DA144" s="72" t="s">
        <v>1122</v>
      </c>
    </row>
    <row r="145" spans="1:105" ht="12" customHeight="1" x14ac:dyDescent="0.25">
      <c r="A145" s="64" t="s">
        <v>30</v>
      </c>
      <c r="B145" s="231">
        <v>0.20218296885093659</v>
      </c>
      <c r="C145" s="231">
        <v>0.12586860048587989</v>
      </c>
      <c r="D145" s="231">
        <v>2.9499369769956419E-2</v>
      </c>
      <c r="E145" s="231">
        <v>1.9987086164938179E-3</v>
      </c>
      <c r="F145" s="231">
        <v>1.10017347683154E-2</v>
      </c>
      <c r="G145" s="231">
        <v>2.4340388219151819E-2</v>
      </c>
      <c r="H145" s="231">
        <v>1.6019779471469101E-2</v>
      </c>
      <c r="I145" s="231">
        <v>0</v>
      </c>
      <c r="J145" s="231">
        <v>0</v>
      </c>
      <c r="K145" s="231">
        <v>0</v>
      </c>
      <c r="L145" s="231">
        <v>3.4637792810797339E-3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2.2948635347441642E-3</v>
      </c>
      <c r="DA145" s="73" t="s">
        <v>1123</v>
      </c>
    </row>
    <row r="146" spans="1:105" ht="12" customHeight="1" x14ac:dyDescent="0.25">
      <c r="A146" s="64" t="s">
        <v>32</v>
      </c>
      <c r="B146" s="231">
        <v>0.43671534180126698</v>
      </c>
      <c r="C146" s="231">
        <v>0.2073551133368422</v>
      </c>
      <c r="D146" s="231">
        <v>7.3418337874506689E-2</v>
      </c>
      <c r="E146" s="231">
        <v>0.15038540936862271</v>
      </c>
      <c r="F146" s="231">
        <v>0.17279752861527761</v>
      </c>
      <c r="G146" s="231">
        <v>0.13946126637817741</v>
      </c>
      <c r="H146" s="231">
        <v>2.4723764755720239E-2</v>
      </c>
      <c r="I146" s="231">
        <v>3.5240833303217957E-2</v>
      </c>
      <c r="J146" s="231">
        <v>4.4051515905552882E-2</v>
      </c>
      <c r="K146" s="231">
        <v>3.0291198517157902E-2</v>
      </c>
      <c r="L146" s="231">
        <v>3.3982307191332793E-2</v>
      </c>
      <c r="M146" s="231">
        <v>4.2803148158520377E-2</v>
      </c>
      <c r="N146" s="231">
        <v>1.612470948329409E-2</v>
      </c>
      <c r="O146" s="231">
        <v>8.1170510433320516E-3</v>
      </c>
      <c r="P146" s="231">
        <v>1.4244604449807879E-2</v>
      </c>
      <c r="Q146" s="231">
        <v>0.42361501034538412</v>
      </c>
      <c r="R146" s="231">
        <v>0.35280959006780871</v>
      </c>
      <c r="S146" s="231">
        <v>0.50923121279648309</v>
      </c>
      <c r="T146" s="231">
        <v>0.54350135114671738</v>
      </c>
      <c r="U146" s="231">
        <v>0.50298178571829777</v>
      </c>
      <c r="V146" s="231">
        <v>0.54968656635017366</v>
      </c>
      <c r="W146" s="231">
        <v>0.58097360109292784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9.1918315427388757E-3</v>
      </c>
      <c r="D147" s="231">
        <v>8.4910120982276627E-2</v>
      </c>
      <c r="E147" s="231">
        <v>8.0361859736953669E-3</v>
      </c>
      <c r="F147" s="231">
        <v>3.4841871669420619E-3</v>
      </c>
      <c r="G147" s="231">
        <v>3.0154499797462639E-2</v>
      </c>
      <c r="H147" s="231">
        <v>0</v>
      </c>
      <c r="I147" s="231">
        <v>2.8145560241165462E-3</v>
      </c>
      <c r="J147" s="231">
        <v>8.242581720502995E-2</v>
      </c>
      <c r="K147" s="231">
        <v>0.1331931292373886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4.0838434365170657E-3</v>
      </c>
      <c r="O148" s="231">
        <v>0</v>
      </c>
      <c r="P148" s="231">
        <v>3.0979562693767E-3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1126</v>
      </c>
    </row>
    <row r="149" spans="1:105" ht="12" customHeight="1" x14ac:dyDescent="0.25">
      <c r="A149" s="64" t="s">
        <v>70</v>
      </c>
      <c r="B149" s="231">
        <v>0.19026514461444041</v>
      </c>
      <c r="C149" s="231">
        <v>0.57855761161470332</v>
      </c>
      <c r="D149" s="231">
        <v>0.58123319640243998</v>
      </c>
      <c r="E149" s="231">
        <v>0.33348497290618218</v>
      </c>
      <c r="F149" s="231">
        <v>0.12036201963275379</v>
      </c>
      <c r="G149" s="231">
        <v>0.2598700939800222</v>
      </c>
      <c r="H149" s="231">
        <v>0.30917013352064798</v>
      </c>
      <c r="I149" s="231">
        <v>0.37062469322891728</v>
      </c>
      <c r="J149" s="231">
        <v>0.34352630540930612</v>
      </c>
      <c r="K149" s="231">
        <v>3.1552493405348603E-2</v>
      </c>
      <c r="L149" s="231">
        <v>0.27746836836579408</v>
      </c>
      <c r="M149" s="231">
        <v>0.18781508957889581</v>
      </c>
      <c r="N149" s="231">
        <v>0.40396266030181083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0.510010831832866</v>
      </c>
      <c r="U149" s="231">
        <v>0.50219193335070345</v>
      </c>
      <c r="V149" s="231">
        <v>0.52059745094535814</v>
      </c>
      <c r="W149" s="231">
        <v>0.51559145678582829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8.4684810553787515E-2</v>
      </c>
      <c r="L150" s="231">
        <v>5.1155869042374583E-2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0.47400810035548541</v>
      </c>
      <c r="C151" s="231">
        <v>0.44345158040117499</v>
      </c>
      <c r="D151" s="231">
        <v>0.35848523395236431</v>
      </c>
      <c r="E151" s="231">
        <v>0.1506944224197492</v>
      </c>
      <c r="F151" s="231">
        <v>6.4177971385982552E-2</v>
      </c>
      <c r="G151" s="231">
        <v>0.1023568885861688</v>
      </c>
      <c r="H151" s="231">
        <v>0.17223372423989511</v>
      </c>
      <c r="I151" s="231">
        <v>0.17545156823208641</v>
      </c>
      <c r="J151" s="231">
        <v>0.28316067853827659</v>
      </c>
      <c r="K151" s="231">
        <v>0.47858571676967743</v>
      </c>
      <c r="L151" s="231">
        <v>0.53120673920646366</v>
      </c>
      <c r="M151" s="231">
        <v>0.60475146706236438</v>
      </c>
      <c r="N151" s="231">
        <v>0.45735147613309313</v>
      </c>
      <c r="O151" s="231">
        <v>7.739186991434413E-2</v>
      </c>
      <c r="P151" s="231">
        <v>0.27856442220109712</v>
      </c>
      <c r="Q151" s="231">
        <v>0.27106651767169271</v>
      </c>
      <c r="R151" s="231">
        <v>0.24363429950082249</v>
      </c>
      <c r="S151" s="231">
        <v>0.2173932173506779</v>
      </c>
      <c r="T151" s="231">
        <v>0.37638224320286012</v>
      </c>
      <c r="U151" s="231">
        <v>0.34677070541625399</v>
      </c>
      <c r="V151" s="231">
        <v>0.30571163444160698</v>
      </c>
      <c r="W151" s="231">
        <v>0.28518450978366128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5.2472550805021959E-2</v>
      </c>
      <c r="D153" s="231">
        <v>3.4898759099783162E-2</v>
      </c>
      <c r="E153" s="231">
        <v>4.1465876079433188E-2</v>
      </c>
      <c r="F153" s="231">
        <v>4.3563751327846907E-2</v>
      </c>
      <c r="G153" s="231">
        <v>4.5915521746657799E-2</v>
      </c>
      <c r="H153" s="231">
        <v>6.7303792159103829E-2</v>
      </c>
      <c r="I153" s="231">
        <v>7.4028806152628773E-2</v>
      </c>
      <c r="J153" s="231">
        <v>7.8995334429788899E-2</v>
      </c>
      <c r="K153" s="231">
        <v>0.17588437848672331</v>
      </c>
      <c r="L153" s="231">
        <v>0.12058238035634219</v>
      </c>
      <c r="M153" s="231">
        <v>0.1615989135078969</v>
      </c>
      <c r="N153" s="231">
        <v>0.15797221835207581</v>
      </c>
      <c r="O153" s="231">
        <v>1.0806076690350729E-2</v>
      </c>
      <c r="P153" s="231">
        <v>9.0110001023420636E-2</v>
      </c>
      <c r="Q153" s="231">
        <v>0.14063540068455069</v>
      </c>
      <c r="R153" s="231">
        <v>0.20962375853744361</v>
      </c>
      <c r="S153" s="231">
        <v>0.17864857507252621</v>
      </c>
      <c r="T153" s="231">
        <v>0.1702133565197311</v>
      </c>
      <c r="U153" s="231">
        <v>0.15746560578160759</v>
      </c>
      <c r="V153" s="231">
        <v>0.1348957145563234</v>
      </c>
      <c r="W153" s="231">
        <v>0.1374659913625545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1.3174155139286881E-2</v>
      </c>
      <c r="E154" s="231">
        <v>0.20815025564398021</v>
      </c>
      <c r="F154" s="231">
        <v>0.1061083759533423</v>
      </c>
      <c r="G154" s="231">
        <v>0.13091590189449209</v>
      </c>
      <c r="H154" s="231">
        <v>0.15469332435916461</v>
      </c>
      <c r="I154" s="231">
        <v>0.1584661746342928</v>
      </c>
      <c r="J154" s="231">
        <v>0.1718276775096747</v>
      </c>
      <c r="K154" s="231">
        <v>0.41843128154496101</v>
      </c>
      <c r="L154" s="231">
        <v>0.6976729904492377</v>
      </c>
      <c r="M154" s="231">
        <v>0.67503142039854269</v>
      </c>
      <c r="N154" s="231">
        <v>0.51591372098142618</v>
      </c>
      <c r="O154" s="231">
        <v>0.1172046810124687</v>
      </c>
      <c r="P154" s="231">
        <v>0.38348766115995198</v>
      </c>
      <c r="Q154" s="231">
        <v>0.51395569405165431</v>
      </c>
      <c r="R154" s="231">
        <v>0.43043353626965902</v>
      </c>
      <c r="S154" s="231">
        <v>0.44331286607097198</v>
      </c>
      <c r="T154" s="231">
        <v>7.6164917003638408E-2</v>
      </c>
      <c r="U154" s="231">
        <v>6.9240619079708923E-2</v>
      </c>
      <c r="V154" s="231">
        <v>6.0694892031200071E-2</v>
      </c>
      <c r="W154" s="231">
        <v>6.7636994548776433E-2</v>
      </c>
      <c r="DA154" s="73" t="s">
        <v>1132</v>
      </c>
    </row>
    <row r="155" spans="1:105" ht="12" customHeight="1" x14ac:dyDescent="0.25">
      <c r="A155" s="60" t="s">
        <v>1038</v>
      </c>
      <c r="B155" s="264">
        <v>0.27071624633772012</v>
      </c>
      <c r="C155" s="264">
        <v>0.11491319213277899</v>
      </c>
      <c r="D155" s="264">
        <v>0.21060743833492879</v>
      </c>
      <c r="E155" s="264">
        <v>0.44976072431108488</v>
      </c>
      <c r="F155" s="264">
        <v>0.37326113707361908</v>
      </c>
      <c r="G155" s="264">
        <v>0.74089354975740251</v>
      </c>
      <c r="H155" s="264">
        <v>1.254220768890886</v>
      </c>
      <c r="I155" s="264">
        <v>1.1932731978996891</v>
      </c>
      <c r="J155" s="264">
        <v>0.60473260900528525</v>
      </c>
      <c r="K155" s="264">
        <v>1.4931437303579911</v>
      </c>
      <c r="L155" s="264">
        <v>0.36721098389702439</v>
      </c>
      <c r="M155" s="264">
        <v>0.57651741914830812</v>
      </c>
      <c r="N155" s="264">
        <v>1.0776448568367061</v>
      </c>
      <c r="O155" s="264">
        <v>0.28181025796130482</v>
      </c>
      <c r="P155" s="264">
        <v>0.94688267321949526</v>
      </c>
      <c r="Q155" s="264">
        <v>1.2399223945438571</v>
      </c>
      <c r="R155" s="264">
        <v>0.86604613881546477</v>
      </c>
      <c r="S155" s="264">
        <v>0.65890453275677618</v>
      </c>
      <c r="T155" s="264">
        <v>0.25472284587886351</v>
      </c>
      <c r="U155" s="264">
        <v>0.27283317469317142</v>
      </c>
      <c r="V155" s="264">
        <v>0.38195029042755058</v>
      </c>
      <c r="W155" s="264">
        <v>0.55789670881646414</v>
      </c>
      <c r="DA155" s="72" t="s">
        <v>1133</v>
      </c>
    </row>
    <row r="156" spans="1:105" ht="12" customHeight="1" x14ac:dyDescent="0.25">
      <c r="A156" s="132" t="s">
        <v>1040</v>
      </c>
      <c r="B156" s="318">
        <v>1.1481666014207781</v>
      </c>
      <c r="C156" s="318">
        <v>0.83405881955788685</v>
      </c>
      <c r="D156" s="318">
        <v>0.92493021732190961</v>
      </c>
      <c r="E156" s="318">
        <v>0.90685407738074286</v>
      </c>
      <c r="F156" s="318">
        <v>0.57392063528862769</v>
      </c>
      <c r="G156" s="318">
        <v>0.97547033304702602</v>
      </c>
      <c r="H156" s="318">
        <v>1.438630680034263</v>
      </c>
      <c r="I156" s="318">
        <v>1.438856172976549</v>
      </c>
      <c r="J156" s="318">
        <v>1.2516415655598661</v>
      </c>
      <c r="K156" s="318">
        <v>2.348127317259475</v>
      </c>
      <c r="L156" s="318">
        <v>1.466176348596032</v>
      </c>
      <c r="M156" s="318">
        <v>1.794595810383776</v>
      </c>
      <c r="N156" s="318">
        <v>2.0834238835982708</v>
      </c>
      <c r="O156" s="318">
        <v>0.39766926312194673</v>
      </c>
      <c r="P156" s="318">
        <v>1.3890165555941569</v>
      </c>
      <c r="Q156" s="318">
        <v>0.39490745401138838</v>
      </c>
      <c r="R156" s="318">
        <v>1.3745044875180681</v>
      </c>
      <c r="S156" s="318">
        <v>1.0406507003072969</v>
      </c>
      <c r="T156" s="318">
        <v>0.7984816777900261</v>
      </c>
      <c r="U156" s="318">
        <v>0.82815349443995101</v>
      </c>
      <c r="V156" s="318">
        <v>1.026450941870646</v>
      </c>
      <c r="W156" s="318">
        <v>1.420163389083599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1.0000000000000002</v>
      </c>
      <c r="D160" s="234">
        <f t="shared" si="6"/>
        <v>1</v>
      </c>
      <c r="E160" s="234">
        <f t="shared" si="6"/>
        <v>0.99999999999999967</v>
      </c>
      <c r="F160" s="234">
        <f t="shared" si="6"/>
        <v>1</v>
      </c>
      <c r="G160" s="234">
        <f t="shared" si="6"/>
        <v>0.99999999999999978</v>
      </c>
      <c r="H160" s="234">
        <f t="shared" si="6"/>
        <v>1.0000000000000002</v>
      </c>
      <c r="I160" s="234">
        <f t="shared" si="6"/>
        <v>1</v>
      </c>
      <c r="J160" s="234">
        <f t="shared" si="6"/>
        <v>1</v>
      </c>
      <c r="K160" s="234">
        <f t="shared" si="6"/>
        <v>1</v>
      </c>
      <c r="L160" s="234">
        <f t="shared" si="6"/>
        <v>1.0000000000000002</v>
      </c>
      <c r="M160" s="234">
        <f t="shared" si="6"/>
        <v>0.99999999999999989</v>
      </c>
      <c r="N160" s="234">
        <f t="shared" si="6"/>
        <v>1</v>
      </c>
      <c r="O160" s="234">
        <f t="shared" si="6"/>
        <v>1</v>
      </c>
      <c r="P160" s="234">
        <f t="shared" si="6"/>
        <v>0.99999999999999989</v>
      </c>
      <c r="Q160" s="234">
        <f t="shared" si="6"/>
        <v>0.99999999999999989</v>
      </c>
      <c r="R160" s="234">
        <f t="shared" si="6"/>
        <v>1</v>
      </c>
      <c r="S160" s="234">
        <f t="shared" si="6"/>
        <v>0.99999999999999989</v>
      </c>
      <c r="T160" s="234">
        <f t="shared" si="6"/>
        <v>0.99999999999999989</v>
      </c>
      <c r="U160" s="234">
        <f t="shared" si="6"/>
        <v>1</v>
      </c>
      <c r="V160" s="234">
        <f t="shared" si="6"/>
        <v>1.0000000000000002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2.277603034682235E-3</v>
      </c>
      <c r="C161" s="268">
        <f t="shared" si="7"/>
        <v>1.0189218117666579E-3</v>
      </c>
      <c r="D161" s="268">
        <f t="shared" si="7"/>
        <v>1.4045303359291959E-3</v>
      </c>
      <c r="E161" s="268">
        <f t="shared" si="7"/>
        <v>1.6484017714614562E-3</v>
      </c>
      <c r="F161" s="268">
        <f t="shared" si="7"/>
        <v>1.6068974319547098E-3</v>
      </c>
      <c r="G161" s="268">
        <f t="shared" si="7"/>
        <v>1.99391620347996E-3</v>
      </c>
      <c r="H161" s="268">
        <f t="shared" si="7"/>
        <v>2.2037360188789253E-3</v>
      </c>
      <c r="I161" s="268">
        <f t="shared" si="7"/>
        <v>2.1099298234103078E-3</v>
      </c>
      <c r="J161" s="268">
        <f t="shared" si="7"/>
        <v>2.0448752892770661E-3</v>
      </c>
      <c r="K161" s="268">
        <f t="shared" si="7"/>
        <v>2.0017835739062741E-3</v>
      </c>
      <c r="L161" s="268">
        <f t="shared" si="7"/>
        <v>1.2356691524602519E-3</v>
      </c>
      <c r="M161" s="268">
        <f t="shared" si="7"/>
        <v>1.2837964781975053E-3</v>
      </c>
      <c r="N161" s="268">
        <f t="shared" si="7"/>
        <v>1.8773136463649332E-3</v>
      </c>
      <c r="O161" s="268">
        <f t="shared" si="7"/>
        <v>1.4840904796340133E-3</v>
      </c>
      <c r="P161" s="268">
        <f t="shared" si="7"/>
        <v>7.2699348515456105E-4</v>
      </c>
      <c r="Q161" s="268">
        <f t="shared" si="7"/>
        <v>1.7341401806039577E-3</v>
      </c>
      <c r="R161" s="268">
        <f t="shared" si="7"/>
        <v>1.6778496203120764E-3</v>
      </c>
      <c r="S161" s="268">
        <f t="shared" si="7"/>
        <v>1.3582216678618608E-3</v>
      </c>
      <c r="T161" s="268">
        <f t="shared" si="7"/>
        <v>1.1143207187424716E-3</v>
      </c>
      <c r="U161" s="268">
        <f t="shared" si="7"/>
        <v>1.2764586126733492E-3</v>
      </c>
      <c r="V161" s="268">
        <f t="shared" si="7"/>
        <v>1.191720098139365E-3</v>
      </c>
      <c r="W161" s="268">
        <f t="shared" si="7"/>
        <v>1.3563055841862746E-3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1.8021077130210974E-2</v>
      </c>
      <c r="C162" s="269">
        <f t="shared" si="8"/>
        <v>8.0620144423293183E-3</v>
      </c>
      <c r="D162" s="269">
        <f t="shared" si="8"/>
        <v>1.1113064537619273E-2</v>
      </c>
      <c r="E162" s="269">
        <f t="shared" si="8"/>
        <v>1.3042648351242572E-2</v>
      </c>
      <c r="F162" s="269">
        <f t="shared" si="8"/>
        <v>1.2714253590566507E-2</v>
      </c>
      <c r="G162" s="269">
        <f t="shared" si="8"/>
        <v>1.5776461985221681E-2</v>
      </c>
      <c r="H162" s="269">
        <f t="shared" si="8"/>
        <v>1.7436619185213706E-2</v>
      </c>
      <c r="I162" s="269">
        <f t="shared" si="8"/>
        <v>1.6694396480866337E-2</v>
      </c>
      <c r="J162" s="269">
        <f t="shared" si="8"/>
        <v>1.6179665529320753E-2</v>
      </c>
      <c r="K162" s="269">
        <f t="shared" si="8"/>
        <v>1.5838710975544235E-2</v>
      </c>
      <c r="L162" s="269">
        <f t="shared" si="8"/>
        <v>9.7769842965701129E-3</v>
      </c>
      <c r="M162" s="269">
        <f t="shared" si="8"/>
        <v>1.0157782107239879E-2</v>
      </c>
      <c r="N162" s="269">
        <f t="shared" si="8"/>
        <v>1.4853867642242636E-2</v>
      </c>
      <c r="O162" s="269">
        <f t="shared" si="8"/>
        <v>1.1742568215109422E-2</v>
      </c>
      <c r="P162" s="269">
        <f t="shared" si="8"/>
        <v>5.7521901181340346E-3</v>
      </c>
      <c r="Q162" s="269">
        <f t="shared" si="8"/>
        <v>1.3721036314663145E-2</v>
      </c>
      <c r="R162" s="269">
        <f t="shared" si="8"/>
        <v>1.3275648548105165E-2</v>
      </c>
      <c r="S162" s="269">
        <f t="shared" si="8"/>
        <v>1.0746656490944357E-2</v>
      </c>
      <c r="T162" s="269">
        <f t="shared" si="8"/>
        <v>8.8168391569832527E-3</v>
      </c>
      <c r="U162" s="269">
        <f t="shared" si="8"/>
        <v>1.0099722718238245E-2</v>
      </c>
      <c r="V162" s="269">
        <f t="shared" si="8"/>
        <v>9.4292462203310941E-3</v>
      </c>
      <c r="W162" s="269">
        <f t="shared" si="8"/>
        <v>1.073149586322308E-2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1.9888629800426987E-2</v>
      </c>
      <c r="C163" s="269">
        <f t="shared" si="9"/>
        <v>8.8974937252991205E-3</v>
      </c>
      <c r="D163" s="269">
        <f t="shared" si="9"/>
        <v>1.2264728958206027E-2</v>
      </c>
      <c r="E163" s="269">
        <f t="shared" si="9"/>
        <v>1.4394278588384027E-2</v>
      </c>
      <c r="F163" s="269">
        <f t="shared" si="9"/>
        <v>1.403185176027081E-2</v>
      </c>
      <c r="G163" s="269">
        <f t="shared" si="9"/>
        <v>1.7411401644720118E-2</v>
      </c>
      <c r="H163" s="269">
        <f t="shared" si="9"/>
        <v>1.9243603555992222E-2</v>
      </c>
      <c r="I163" s="269">
        <f t="shared" si="9"/>
        <v>1.8424463141156002E-2</v>
      </c>
      <c r="J163" s="269">
        <f t="shared" si="9"/>
        <v>1.7856389808572039E-2</v>
      </c>
      <c r="K163" s="269">
        <f t="shared" si="9"/>
        <v>1.7480101596173081E-2</v>
      </c>
      <c r="L163" s="269">
        <f t="shared" si="9"/>
        <v>1.079018861270444E-2</v>
      </c>
      <c r="M163" s="269">
        <f t="shared" si="9"/>
        <v>1.1210449101603176E-2</v>
      </c>
      <c r="N163" s="269">
        <f t="shared" si="9"/>
        <v>1.639319739361475E-2</v>
      </c>
      <c r="O163" s="269">
        <f t="shared" si="9"/>
        <v>1.2959469095498936E-2</v>
      </c>
      <c r="P163" s="269">
        <f t="shared" si="9"/>
        <v>6.3482986602090424E-3</v>
      </c>
      <c r="Q163" s="269">
        <f t="shared" si="9"/>
        <v>1.5142968967324739E-2</v>
      </c>
      <c r="R163" s="269">
        <f t="shared" si="9"/>
        <v>1.4651424963450479E-2</v>
      </c>
      <c r="S163" s="269">
        <f t="shared" si="9"/>
        <v>1.186034946725994E-2</v>
      </c>
      <c r="T163" s="269">
        <f t="shared" si="9"/>
        <v>9.7305421166629085E-3</v>
      </c>
      <c r="U163" s="269">
        <f t="shared" si="9"/>
        <v>1.1146372926469514E-2</v>
      </c>
      <c r="V163" s="269">
        <f t="shared" si="9"/>
        <v>1.0406413890702047E-2</v>
      </c>
      <c r="W163" s="269">
        <f t="shared" si="9"/>
        <v>1.1843617719756061E-2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3.2359420178736276E-2</v>
      </c>
      <c r="C164" s="269">
        <f t="shared" si="10"/>
        <v>1.4476499431270148E-2</v>
      </c>
      <c r="D164" s="269">
        <f t="shared" si="10"/>
        <v>1.9955096038259148E-2</v>
      </c>
      <c r="E164" s="269">
        <f t="shared" si="10"/>
        <v>2.3419939618027658E-2</v>
      </c>
      <c r="F164" s="269">
        <f t="shared" si="10"/>
        <v>2.2830259879772868E-2</v>
      </c>
      <c r="G164" s="269">
        <f t="shared" si="10"/>
        <v>2.8328892808399609E-2</v>
      </c>
      <c r="H164" s="269">
        <f t="shared" si="10"/>
        <v>3.1309942387685606E-2</v>
      </c>
      <c r="I164" s="269">
        <f t="shared" si="10"/>
        <v>2.9977175418062565E-2</v>
      </c>
      <c r="J164" s="269">
        <f t="shared" si="10"/>
        <v>2.9052902411531731E-2</v>
      </c>
      <c r="K164" s="269">
        <f t="shared" si="10"/>
        <v>2.8440669769287948E-2</v>
      </c>
      <c r="L164" s="269">
        <f t="shared" si="10"/>
        <v>1.7555972966967402E-2</v>
      </c>
      <c r="M164" s="269">
        <f t="shared" si="10"/>
        <v>1.8239749872730079E-2</v>
      </c>
      <c r="N164" s="269">
        <f t="shared" si="10"/>
        <v>2.6672242776702271E-2</v>
      </c>
      <c r="O164" s="269">
        <f t="shared" si="10"/>
        <v>2.1085459881484355E-2</v>
      </c>
      <c r="P164" s="269">
        <f t="shared" si="10"/>
        <v>1.0328879657733017E-2</v>
      </c>
      <c r="Q164" s="269">
        <f t="shared" si="10"/>
        <v>2.4638082184862485E-2</v>
      </c>
      <c r="R164" s="269">
        <f t="shared" si="10"/>
        <v>2.3838324779887114E-2</v>
      </c>
      <c r="S164" s="269">
        <f t="shared" si="10"/>
        <v>1.9297158010828663E-2</v>
      </c>
      <c r="T164" s="269">
        <f t="shared" si="10"/>
        <v>1.5831895111910878E-2</v>
      </c>
      <c r="U164" s="269">
        <f t="shared" si="10"/>
        <v>1.8135495939935173E-2</v>
      </c>
      <c r="V164" s="269">
        <f t="shared" si="10"/>
        <v>1.6931559540408155E-2</v>
      </c>
      <c r="W164" s="269">
        <f t="shared" si="10"/>
        <v>1.9269934936477356E-2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1.2975095392427104E-2</v>
      </c>
      <c r="C165" s="270">
        <f t="shared" si="11"/>
        <v>8.8537379145318239E-3</v>
      </c>
      <c r="D165" s="270">
        <f t="shared" si="11"/>
        <v>8.996674901172997E-3</v>
      </c>
      <c r="E165" s="270">
        <f t="shared" si="11"/>
        <v>6.9288847819653715E-3</v>
      </c>
      <c r="F165" s="270">
        <f t="shared" si="11"/>
        <v>5.8017375105071109E-3</v>
      </c>
      <c r="G165" s="270">
        <f t="shared" si="11"/>
        <v>6.6411231572124623E-3</v>
      </c>
      <c r="H165" s="270">
        <f t="shared" si="11"/>
        <v>6.3990656699006061E-3</v>
      </c>
      <c r="I165" s="270">
        <f t="shared" si="11"/>
        <v>6.3516778806352132E-3</v>
      </c>
      <c r="J165" s="270">
        <f t="shared" si="11"/>
        <v>8.0341670721302359E-3</v>
      </c>
      <c r="K165" s="270">
        <f t="shared" si="11"/>
        <v>6.0808657103392271E-3</v>
      </c>
      <c r="L165" s="270">
        <f t="shared" si="11"/>
        <v>6.731243700914563E-3</v>
      </c>
      <c r="M165" s="270">
        <f t="shared" si="11"/>
        <v>5.731597086057535E-3</v>
      </c>
      <c r="N165" s="270">
        <f t="shared" si="11"/>
        <v>6.8218879839953925E-3</v>
      </c>
      <c r="O165" s="270">
        <f t="shared" si="11"/>
        <v>4.2318881112517453E-3</v>
      </c>
      <c r="P165" s="270">
        <f t="shared" si="11"/>
        <v>2.1089252670884987E-3</v>
      </c>
      <c r="Q165" s="270">
        <f t="shared" si="11"/>
        <v>5.2510331190490445E-3</v>
      </c>
      <c r="R165" s="270">
        <f t="shared" si="11"/>
        <v>5.5093795424816317E-3</v>
      </c>
      <c r="S165" s="270">
        <f t="shared" si="11"/>
        <v>4.9409872538816752E-3</v>
      </c>
      <c r="T165" s="270">
        <f t="shared" si="11"/>
        <v>7.2772818507402214E-3</v>
      </c>
      <c r="U165" s="270">
        <f t="shared" si="11"/>
        <v>7.9951469204411225E-3</v>
      </c>
      <c r="V165" s="270">
        <f t="shared" si="11"/>
        <v>6.5639008698730131E-3</v>
      </c>
      <c r="W165" s="270">
        <f t="shared" si="11"/>
        <v>6.4897427865888901E-3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0.52417146795908176</v>
      </c>
      <c r="C166" s="319">
        <f t="shared" si="12"/>
        <v>0.69368734116642716</v>
      </c>
      <c r="D166" s="319">
        <f t="shared" si="12"/>
        <v>0.67073928632158286</v>
      </c>
      <c r="E166" s="319">
        <f t="shared" si="12"/>
        <v>0.69944126393054407</v>
      </c>
      <c r="F166" s="319">
        <f t="shared" si="12"/>
        <v>0.73264141654432346</v>
      </c>
      <c r="G166" s="319">
        <f t="shared" si="12"/>
        <v>0.70585361743931807</v>
      </c>
      <c r="H166" s="319">
        <f t="shared" si="12"/>
        <v>0.74786355897575252</v>
      </c>
      <c r="I166" s="319">
        <f t="shared" si="12"/>
        <v>0.7429407819496795</v>
      </c>
      <c r="J166" s="319">
        <f t="shared" si="12"/>
        <v>0.67724537328385603</v>
      </c>
      <c r="K166" s="319">
        <f t="shared" si="12"/>
        <v>0.75798561232340134</v>
      </c>
      <c r="L166" s="319">
        <f t="shared" si="12"/>
        <v>0.74037406187966004</v>
      </c>
      <c r="M166" s="319">
        <f t="shared" si="12"/>
        <v>0.77584852830146644</v>
      </c>
      <c r="N166" s="319">
        <f t="shared" si="12"/>
        <v>0.72185531884008114</v>
      </c>
      <c r="O166" s="319">
        <f t="shared" si="12"/>
        <v>0.82428612422108827</v>
      </c>
      <c r="P166" s="319">
        <f t="shared" si="12"/>
        <v>0.90958389505285753</v>
      </c>
      <c r="Q166" s="319">
        <f t="shared" si="12"/>
        <v>0.7656964903051604</v>
      </c>
      <c r="R166" s="319">
        <f t="shared" si="12"/>
        <v>0.75096130819130846</v>
      </c>
      <c r="S166" s="319">
        <f t="shared" si="12"/>
        <v>0.76823706088663801</v>
      </c>
      <c r="T166" s="319">
        <f t="shared" si="12"/>
        <v>0.71856961606933067</v>
      </c>
      <c r="U166" s="319">
        <f t="shared" si="12"/>
        <v>0.68866210846808973</v>
      </c>
      <c r="V166" s="319">
        <f t="shared" si="12"/>
        <v>0.73352388367176102</v>
      </c>
      <c r="W166" s="319">
        <f t="shared" si="12"/>
        <v>0.72711369209663268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0.22745492165924469</v>
      </c>
      <c r="C167" s="271">
        <f t="shared" si="13"/>
        <v>0.15230114646615847</v>
      </c>
      <c r="D167" s="271">
        <f t="shared" si="13"/>
        <v>0.15707585759934281</v>
      </c>
      <c r="E167" s="271">
        <f t="shared" si="13"/>
        <v>0.143017321529394</v>
      </c>
      <c r="F167" s="271">
        <f t="shared" si="13"/>
        <v>0.12847172710052976</v>
      </c>
      <c r="G167" s="271">
        <f t="shared" si="13"/>
        <v>0.1318335848966217</v>
      </c>
      <c r="H167" s="271">
        <f t="shared" si="13"/>
        <v>0.1002970507347908</v>
      </c>
      <c r="I167" s="271">
        <f t="shared" si="13"/>
        <v>0.10536461601002034</v>
      </c>
      <c r="J167" s="271">
        <f t="shared" si="13"/>
        <v>0.14432305217296845</v>
      </c>
      <c r="K167" s="271">
        <f t="shared" si="13"/>
        <v>0.1014595365559998</v>
      </c>
      <c r="L167" s="271">
        <f t="shared" si="13"/>
        <v>0.12721418856443686</v>
      </c>
      <c r="M167" s="271">
        <f t="shared" si="13"/>
        <v>0.10524135642924165</v>
      </c>
      <c r="N167" s="271">
        <f t="shared" si="13"/>
        <v>0.12331739043962274</v>
      </c>
      <c r="O167" s="271">
        <f t="shared" si="13"/>
        <v>7.0112731198350167E-2</v>
      </c>
      <c r="P167" s="271">
        <f t="shared" si="13"/>
        <v>3.5436838233858674E-2</v>
      </c>
      <c r="Q167" s="271">
        <f t="shared" si="13"/>
        <v>0.10805402300365644</v>
      </c>
      <c r="R167" s="271">
        <f t="shared" si="13"/>
        <v>0.11966980082587911</v>
      </c>
      <c r="S167" s="271">
        <f t="shared" si="13"/>
        <v>0.11820079395228576</v>
      </c>
      <c r="T167" s="271">
        <f t="shared" si="13"/>
        <v>0.14235089715091903</v>
      </c>
      <c r="U167" s="271">
        <f t="shared" si="13"/>
        <v>0.15645147929471406</v>
      </c>
      <c r="V167" s="271">
        <f t="shared" si="13"/>
        <v>0.1324431544806127</v>
      </c>
      <c r="W167" s="271">
        <f t="shared" si="13"/>
        <v>0.13353774769002102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0.1209386175013171</v>
      </c>
      <c r="C168" s="271">
        <f t="shared" si="14"/>
        <v>8.5094165576134043E-2</v>
      </c>
      <c r="D168" s="271">
        <f t="shared" si="14"/>
        <v>8.9438375311774565E-2</v>
      </c>
      <c r="E168" s="271">
        <f t="shared" si="14"/>
        <v>7.2863753364015932E-2</v>
      </c>
      <c r="F168" s="271">
        <f t="shared" si="14"/>
        <v>5.9762383531814928E-2</v>
      </c>
      <c r="G168" s="271">
        <f t="shared" si="14"/>
        <v>6.7793347087723554E-2</v>
      </c>
      <c r="H168" s="271">
        <f t="shared" si="14"/>
        <v>5.3999003735555252E-2</v>
      </c>
      <c r="I168" s="271">
        <f t="shared" si="14"/>
        <v>5.6562271653851193E-2</v>
      </c>
      <c r="J168" s="271">
        <f t="shared" si="14"/>
        <v>7.781788334323439E-2</v>
      </c>
      <c r="K168" s="271">
        <f t="shared" si="14"/>
        <v>5.024746798958718E-2</v>
      </c>
      <c r="L168" s="271">
        <f t="shared" si="14"/>
        <v>6.2093300778525304E-2</v>
      </c>
      <c r="M168" s="271">
        <f t="shared" si="14"/>
        <v>5.136969093598704E-2</v>
      </c>
      <c r="N168" s="271">
        <f t="shared" si="14"/>
        <v>6.2923717302638127E-2</v>
      </c>
      <c r="O168" s="271">
        <f t="shared" si="14"/>
        <v>3.2956445125032111E-2</v>
      </c>
      <c r="P168" s="271">
        <f t="shared" si="14"/>
        <v>1.6636309231748195E-2</v>
      </c>
      <c r="Q168" s="271">
        <f t="shared" si="14"/>
        <v>4.2725820426776737E-2</v>
      </c>
      <c r="R168" s="271">
        <f t="shared" si="14"/>
        <v>4.6571940650041284E-2</v>
      </c>
      <c r="S168" s="271">
        <f t="shared" si="14"/>
        <v>4.3042563043371319E-2</v>
      </c>
      <c r="T168" s="271">
        <f t="shared" si="14"/>
        <v>7.1704108463607752E-2</v>
      </c>
      <c r="U168" s="271">
        <f t="shared" si="14"/>
        <v>7.9130210224445691E-2</v>
      </c>
      <c r="V168" s="271">
        <f t="shared" si="14"/>
        <v>6.6625683200913124E-2</v>
      </c>
      <c r="W168" s="271">
        <f t="shared" si="14"/>
        <v>6.6509875774525329E-2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0.12032146058434237</v>
      </c>
      <c r="C169" s="320">
        <f t="shared" si="15"/>
        <v>8.4983573106556368E-2</v>
      </c>
      <c r="D169" s="320">
        <f t="shared" si="15"/>
        <v>8.9197289478559677E-2</v>
      </c>
      <c r="E169" s="320">
        <f t="shared" si="15"/>
        <v>7.2152237431088145E-2</v>
      </c>
      <c r="F169" s="320">
        <f t="shared" si="15"/>
        <v>5.8637143547735894E-2</v>
      </c>
      <c r="G169" s="320">
        <f t="shared" si="15"/>
        <v>6.6335029556081782E-2</v>
      </c>
      <c r="H169" s="320">
        <f t="shared" si="15"/>
        <v>5.1090021696533865E-2</v>
      </c>
      <c r="I169" s="320">
        <f t="shared" si="15"/>
        <v>5.4257814787246644E-2</v>
      </c>
      <c r="J169" s="320">
        <f t="shared" si="15"/>
        <v>7.6770267376888732E-2</v>
      </c>
      <c r="K169" s="320">
        <f t="shared" si="15"/>
        <v>4.7540522744626702E-2</v>
      </c>
      <c r="L169" s="320">
        <f t="shared" si="15"/>
        <v>6.1668770047807644E-2</v>
      </c>
      <c r="M169" s="320">
        <f t="shared" si="15"/>
        <v>5.0692281577339494E-2</v>
      </c>
      <c r="N169" s="320">
        <f t="shared" si="15"/>
        <v>6.156151875439779E-2</v>
      </c>
      <c r="O169" s="320">
        <f t="shared" si="15"/>
        <v>2.9796012334731673E-2</v>
      </c>
      <c r="P169" s="320">
        <f t="shared" si="15"/>
        <v>1.5209101534811417E-2</v>
      </c>
      <c r="Q169" s="320">
        <f t="shared" si="15"/>
        <v>3.9552820859858485E-2</v>
      </c>
      <c r="R169" s="320">
        <f t="shared" si="15"/>
        <v>4.4110940368830572E-2</v>
      </c>
      <c r="S169" s="320">
        <f t="shared" si="15"/>
        <v>4.1468558014962506E-2</v>
      </c>
      <c r="T169" s="320">
        <f t="shared" si="15"/>
        <v>7.1475773278591739E-2</v>
      </c>
      <c r="U169" s="320">
        <f t="shared" si="15"/>
        <v>7.8850152595915171E-2</v>
      </c>
      <c r="V169" s="320">
        <f t="shared" si="15"/>
        <v>6.630320173958483E-2</v>
      </c>
      <c r="W169" s="320">
        <f t="shared" si="15"/>
        <v>6.6024378196856359E-2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6.1715691697472889E-4</v>
      </c>
      <c r="C170" s="320">
        <f t="shared" si="16"/>
        <v>1.1059246957771988E-4</v>
      </c>
      <c r="D170" s="320">
        <f t="shared" si="16"/>
        <v>2.4108583321491616E-4</v>
      </c>
      <c r="E170" s="320">
        <f t="shared" si="16"/>
        <v>7.1151593292778452E-4</v>
      </c>
      <c r="F170" s="320">
        <f t="shared" si="16"/>
        <v>1.1252399840790369E-3</v>
      </c>
      <c r="G170" s="320">
        <f t="shared" si="16"/>
        <v>1.4583175316417662E-3</v>
      </c>
      <c r="H170" s="320">
        <f t="shared" si="16"/>
        <v>2.9089820390213869E-3</v>
      </c>
      <c r="I170" s="320">
        <f t="shared" si="16"/>
        <v>2.3044568666045423E-3</v>
      </c>
      <c r="J170" s="320">
        <f t="shared" si="16"/>
        <v>1.0476159663456127E-3</v>
      </c>
      <c r="K170" s="320">
        <f t="shared" si="16"/>
        <v>2.7069452449604765E-3</v>
      </c>
      <c r="L170" s="320">
        <f t="shared" si="16"/>
        <v>4.2453073071765506E-4</v>
      </c>
      <c r="M170" s="320">
        <f t="shared" si="16"/>
        <v>6.7740935864753942E-4</v>
      </c>
      <c r="N170" s="320">
        <f t="shared" si="16"/>
        <v>1.3621985482403416E-3</v>
      </c>
      <c r="O170" s="320">
        <f t="shared" si="16"/>
        <v>3.1604327903004435E-3</v>
      </c>
      <c r="P170" s="320">
        <f t="shared" si="16"/>
        <v>1.4272076969367809E-3</v>
      </c>
      <c r="Q170" s="320">
        <f t="shared" si="16"/>
        <v>3.1729995669182555E-3</v>
      </c>
      <c r="R170" s="320">
        <f t="shared" si="16"/>
        <v>2.4610002812107054E-3</v>
      </c>
      <c r="S170" s="320">
        <f t="shared" si="16"/>
        <v>1.5740050284088068E-3</v>
      </c>
      <c r="T170" s="320">
        <f t="shared" si="16"/>
        <v>2.2833518501601214E-4</v>
      </c>
      <c r="U170" s="320">
        <f t="shared" si="16"/>
        <v>2.8005762853051892E-4</v>
      </c>
      <c r="V170" s="320">
        <f t="shared" si="16"/>
        <v>3.2248146132829312E-4</v>
      </c>
      <c r="W170" s="320">
        <f t="shared" si="16"/>
        <v>4.8549757766897374E-4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1.8121740741833064E-2</v>
      </c>
      <c r="C171" s="271">
        <f t="shared" si="17"/>
        <v>1.2293046524410394E-2</v>
      </c>
      <c r="D171" s="271">
        <f t="shared" si="17"/>
        <v>1.2549350312196082E-2</v>
      </c>
      <c r="E171" s="271">
        <f t="shared" si="17"/>
        <v>1.0215571261496307E-2</v>
      </c>
      <c r="F171" s="271">
        <f t="shared" si="17"/>
        <v>8.7715434774809347E-3</v>
      </c>
      <c r="G171" s="271">
        <f t="shared" si="17"/>
        <v>9.6603356492718107E-3</v>
      </c>
      <c r="H171" s="271">
        <f t="shared" si="17"/>
        <v>8.6405976850226305E-3</v>
      </c>
      <c r="I171" s="271">
        <f t="shared" si="17"/>
        <v>8.7217267398049803E-3</v>
      </c>
      <c r="J171" s="271">
        <f t="shared" si="17"/>
        <v>1.1307959753305424E-2</v>
      </c>
      <c r="K171" s="271">
        <f t="shared" si="17"/>
        <v>8.3645321219339465E-3</v>
      </c>
      <c r="L171" s="271">
        <f t="shared" si="17"/>
        <v>9.6313733303851796E-3</v>
      </c>
      <c r="M171" s="271">
        <f t="shared" si="17"/>
        <v>8.1240966451102854E-3</v>
      </c>
      <c r="N171" s="271">
        <f t="shared" si="17"/>
        <v>9.6139905470958107E-3</v>
      </c>
      <c r="O171" s="271">
        <f t="shared" si="17"/>
        <v>5.8087707553638986E-3</v>
      </c>
      <c r="P171" s="271">
        <f t="shared" si="17"/>
        <v>2.9065028790195915E-3</v>
      </c>
      <c r="Q171" s="271">
        <f t="shared" si="17"/>
        <v>7.7335660972980506E-3</v>
      </c>
      <c r="R171" s="271">
        <f t="shared" si="17"/>
        <v>8.2713880735517421E-3</v>
      </c>
      <c r="S171" s="271">
        <f t="shared" si="17"/>
        <v>7.689707485982529E-3</v>
      </c>
      <c r="T171" s="271">
        <f t="shared" si="17"/>
        <v>1.05329801645746E-2</v>
      </c>
      <c r="U171" s="271">
        <f t="shared" si="17"/>
        <v>1.1536110318402132E-2</v>
      </c>
      <c r="V171" s="271">
        <f t="shared" si="17"/>
        <v>9.5606322108532597E-3</v>
      </c>
      <c r="W171" s="271">
        <f t="shared" si="17"/>
        <v>9.5032721534246082E-3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1.1374443567092104E-2</v>
      </c>
      <c r="C172" s="320">
        <f t="shared" si="18"/>
        <v>8.2104374122307904E-3</v>
      </c>
      <c r="D172" s="320">
        <f t="shared" si="18"/>
        <v>7.9911606810949502E-3</v>
      </c>
      <c r="E172" s="320">
        <f t="shared" si="18"/>
        <v>5.0200763664143867E-3</v>
      </c>
      <c r="F172" s="320">
        <f t="shared" si="18"/>
        <v>3.4874595765195505E-3</v>
      </c>
      <c r="G172" s="320">
        <f t="shared" si="18"/>
        <v>3.3602094071515536E-3</v>
      </c>
      <c r="H172" s="320">
        <f t="shared" si="18"/>
        <v>2.3202091858571766E-3</v>
      </c>
      <c r="I172" s="320">
        <f t="shared" si="18"/>
        <v>2.6152402824750382E-3</v>
      </c>
      <c r="J172" s="320">
        <f t="shared" si="18"/>
        <v>5.7413613482395808E-3</v>
      </c>
      <c r="K172" s="320">
        <f t="shared" si="18"/>
        <v>3.3026509941932441E-3</v>
      </c>
      <c r="L172" s="320">
        <f t="shared" si="18"/>
        <v>5.8395201712465976E-3</v>
      </c>
      <c r="M172" s="320">
        <f t="shared" si="18"/>
        <v>4.6765962685411736E-3</v>
      </c>
      <c r="N172" s="320">
        <f t="shared" si="18"/>
        <v>4.6056831820733861E-3</v>
      </c>
      <c r="O172" s="320">
        <f t="shared" si="18"/>
        <v>1.969077541680248E-3</v>
      </c>
      <c r="P172" s="320">
        <f t="shared" si="18"/>
        <v>1.0372621554185931E-3</v>
      </c>
      <c r="Q172" s="320">
        <f t="shared" si="18"/>
        <v>2.7936927646827485E-3</v>
      </c>
      <c r="R172" s="320">
        <f t="shared" si="18"/>
        <v>3.3907921680894119E-3</v>
      </c>
      <c r="S172" s="320">
        <f t="shared" si="18"/>
        <v>3.4340970072589579E-3</v>
      </c>
      <c r="T172" s="320">
        <f t="shared" si="18"/>
        <v>6.4894469664547585E-3</v>
      </c>
      <c r="U172" s="320">
        <f t="shared" si="18"/>
        <v>7.0183533525106818E-3</v>
      </c>
      <c r="V172" s="320">
        <f t="shared" si="18"/>
        <v>5.5262786775414855E-3</v>
      </c>
      <c r="W172" s="320">
        <f t="shared" si="18"/>
        <v>5.1099711789762527E-3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5.6808397474514497E-3</v>
      </c>
      <c r="C173" s="320">
        <f t="shared" si="19"/>
        <v>3.8038236329023091E-3</v>
      </c>
      <c r="D173" s="320">
        <f t="shared" si="19"/>
        <v>3.9230752568730062E-3</v>
      </c>
      <c r="E173" s="320">
        <f t="shared" si="19"/>
        <v>3.5719538570169441E-3</v>
      </c>
      <c r="F173" s="320">
        <f t="shared" si="19"/>
        <v>3.2086678468527317E-3</v>
      </c>
      <c r="G173" s="320">
        <f t="shared" si="19"/>
        <v>3.2926325078677593E-3</v>
      </c>
      <c r="H173" s="320">
        <f t="shared" si="19"/>
        <v>2.5049863428321054E-3</v>
      </c>
      <c r="I173" s="320">
        <f t="shared" si="19"/>
        <v>2.6315521960935998E-3</v>
      </c>
      <c r="J173" s="320">
        <f t="shared" si="19"/>
        <v>3.6045653586075552E-3</v>
      </c>
      <c r="K173" s="320">
        <f t="shared" si="19"/>
        <v>2.5340202085792109E-3</v>
      </c>
      <c r="L173" s="320">
        <f t="shared" si="19"/>
        <v>3.1772599755801496E-3</v>
      </c>
      <c r="M173" s="320">
        <f t="shared" si="19"/>
        <v>2.6284737051089527E-3</v>
      </c>
      <c r="N173" s="320">
        <f t="shared" si="19"/>
        <v>3.0799348198360926E-3</v>
      </c>
      <c r="O173" s="320">
        <f t="shared" si="19"/>
        <v>1.7511126481170101E-3</v>
      </c>
      <c r="P173" s="320">
        <f t="shared" si="19"/>
        <v>8.8505888417090477E-4</v>
      </c>
      <c r="Q173" s="320">
        <f t="shared" si="19"/>
        <v>2.6987219457524371E-3</v>
      </c>
      <c r="R173" s="320">
        <f t="shared" si="19"/>
        <v>2.9888338143753742E-3</v>
      </c>
      <c r="S173" s="320">
        <f t="shared" si="19"/>
        <v>2.9521443790538108E-3</v>
      </c>
      <c r="T173" s="320">
        <f t="shared" si="19"/>
        <v>3.5553094596555038E-3</v>
      </c>
      <c r="U173" s="320">
        <f t="shared" si="19"/>
        <v>3.9074809885032277E-3</v>
      </c>
      <c r="V173" s="320">
        <f t="shared" si="19"/>
        <v>3.3078569184732212E-3</v>
      </c>
      <c r="W173" s="320">
        <f t="shared" si="19"/>
        <v>3.3351951205483265E-3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1.0664574272895098E-3</v>
      </c>
      <c r="C174" s="320">
        <f t="shared" si="20"/>
        <v>2.7878547927729622E-4</v>
      </c>
      <c r="D174" s="320">
        <f t="shared" si="20"/>
        <v>6.3511437422812548E-4</v>
      </c>
      <c r="E174" s="320">
        <f t="shared" si="20"/>
        <v>1.6235410380649766E-3</v>
      </c>
      <c r="F174" s="320">
        <f t="shared" si="20"/>
        <v>2.0754160541086538E-3</v>
      </c>
      <c r="G174" s="320">
        <f t="shared" si="20"/>
        <v>3.0074937342524973E-3</v>
      </c>
      <c r="H174" s="320">
        <f t="shared" si="20"/>
        <v>3.8154021563333476E-3</v>
      </c>
      <c r="I174" s="320">
        <f t="shared" si="20"/>
        <v>3.4749342612363423E-3</v>
      </c>
      <c r="J174" s="320">
        <f t="shared" si="20"/>
        <v>1.962033046458287E-3</v>
      </c>
      <c r="K174" s="320">
        <f t="shared" si="20"/>
        <v>2.5278609191614911E-3</v>
      </c>
      <c r="L174" s="320">
        <f t="shared" si="20"/>
        <v>6.1459318355843167E-4</v>
      </c>
      <c r="M174" s="320">
        <f t="shared" si="20"/>
        <v>8.1902667146015976E-4</v>
      </c>
      <c r="N174" s="320">
        <f t="shared" si="20"/>
        <v>1.9283725451863306E-3</v>
      </c>
      <c r="O174" s="320">
        <f t="shared" si="20"/>
        <v>2.0885805655666413E-3</v>
      </c>
      <c r="P174" s="320">
        <f t="shared" si="20"/>
        <v>9.8418183943009378E-4</v>
      </c>
      <c r="Q174" s="320">
        <f t="shared" si="20"/>
        <v>2.2411513868628653E-3</v>
      </c>
      <c r="R174" s="320">
        <f t="shared" si="20"/>
        <v>1.8917620910869574E-3</v>
      </c>
      <c r="S174" s="320">
        <f t="shared" si="20"/>
        <v>1.3034660996697606E-3</v>
      </c>
      <c r="T174" s="320">
        <f t="shared" si="20"/>
        <v>4.8822373846433675E-4</v>
      </c>
      <c r="U174" s="320">
        <f t="shared" si="20"/>
        <v>6.1027597738822186E-4</v>
      </c>
      <c r="V174" s="320">
        <f t="shared" si="20"/>
        <v>7.2649661483855353E-4</v>
      </c>
      <c r="W174" s="320">
        <f t="shared" si="20"/>
        <v>1.0581058539000285E-3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2.3791426602039849E-2</v>
      </c>
      <c r="C175" s="321">
        <f t="shared" si="21"/>
        <v>1.5315632941673022E-2</v>
      </c>
      <c r="D175" s="321">
        <f t="shared" si="21"/>
        <v>1.6463035683917035E-2</v>
      </c>
      <c r="E175" s="321">
        <f t="shared" si="21"/>
        <v>1.5027936803468369E-2</v>
      </c>
      <c r="F175" s="321">
        <f t="shared" si="21"/>
        <v>1.3367929172779059E-2</v>
      </c>
      <c r="G175" s="321">
        <f t="shared" si="21"/>
        <v>1.4707319128031018E-2</v>
      </c>
      <c r="H175" s="321">
        <f t="shared" si="21"/>
        <v>1.260682205120793E-2</v>
      </c>
      <c r="I175" s="321">
        <f t="shared" si="21"/>
        <v>1.2852960902513545E-2</v>
      </c>
      <c r="J175" s="321">
        <f t="shared" si="21"/>
        <v>1.613773133580405E-2</v>
      </c>
      <c r="K175" s="321">
        <f t="shared" si="21"/>
        <v>1.2100719383827042E-2</v>
      </c>
      <c r="L175" s="321">
        <f t="shared" si="21"/>
        <v>1.4597016717376074E-2</v>
      </c>
      <c r="M175" s="321">
        <f t="shared" si="21"/>
        <v>1.2792953042366134E-2</v>
      </c>
      <c r="N175" s="321">
        <f t="shared" si="21"/>
        <v>1.5671073427642259E-2</v>
      </c>
      <c r="O175" s="321">
        <f t="shared" si="21"/>
        <v>1.5332452917187081E-2</v>
      </c>
      <c r="P175" s="321">
        <f t="shared" si="21"/>
        <v>1.0171167414196901E-2</v>
      </c>
      <c r="Q175" s="321">
        <f t="shared" si="21"/>
        <v>1.5302839400604881E-2</v>
      </c>
      <c r="R175" s="321">
        <f t="shared" si="21"/>
        <v>1.5572934804982869E-2</v>
      </c>
      <c r="S175" s="321">
        <f t="shared" si="21"/>
        <v>1.4626501740945798E-2</v>
      </c>
      <c r="T175" s="321">
        <f t="shared" si="21"/>
        <v>1.4071519196528165E-2</v>
      </c>
      <c r="U175" s="321">
        <f t="shared" si="21"/>
        <v>1.5566894576590875E-2</v>
      </c>
      <c r="V175" s="321">
        <f t="shared" si="21"/>
        <v>1.3323805816406419E-2</v>
      </c>
      <c r="W175" s="321">
        <f t="shared" si="21"/>
        <v>1.3644315395164665E-2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1.0000000000000002</v>
      </c>
      <c r="D178" s="234">
        <f t="shared" si="22"/>
        <v>0.99999999999999978</v>
      </c>
      <c r="E178" s="234">
        <f t="shared" si="22"/>
        <v>1</v>
      </c>
      <c r="F178" s="234">
        <f t="shared" si="22"/>
        <v>0.99999999999999967</v>
      </c>
      <c r="G178" s="234">
        <f t="shared" si="22"/>
        <v>0.99999999999999956</v>
      </c>
      <c r="H178" s="234">
        <f t="shared" si="22"/>
        <v>1</v>
      </c>
      <c r="I178" s="234">
        <f t="shared" si="22"/>
        <v>1</v>
      </c>
      <c r="J178" s="234">
        <f t="shared" si="22"/>
        <v>1</v>
      </c>
      <c r="K178" s="234">
        <f t="shared" si="22"/>
        <v>1</v>
      </c>
      <c r="L178" s="234">
        <f t="shared" si="22"/>
        <v>1</v>
      </c>
      <c r="M178" s="234">
        <f t="shared" si="22"/>
        <v>1.0000000000000004</v>
      </c>
      <c r="N178" s="234">
        <f t="shared" si="22"/>
        <v>1.0000000000000002</v>
      </c>
      <c r="O178" s="234">
        <f t="shared" si="22"/>
        <v>0.99999999999999989</v>
      </c>
      <c r="P178" s="234">
        <f t="shared" si="22"/>
        <v>1.0000000000000002</v>
      </c>
      <c r="Q178" s="234">
        <f t="shared" si="22"/>
        <v>1</v>
      </c>
      <c r="R178" s="234">
        <f t="shared" si="22"/>
        <v>1</v>
      </c>
      <c r="S178" s="234">
        <f t="shared" si="22"/>
        <v>1</v>
      </c>
      <c r="T178" s="234">
        <f t="shared" si="22"/>
        <v>0.99999999999999989</v>
      </c>
      <c r="U178" s="234">
        <f t="shared" si="22"/>
        <v>0.99999999999999989</v>
      </c>
      <c r="V178" s="234">
        <f t="shared" si="22"/>
        <v>0.99999999999999978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5.4572829732697677E-3</v>
      </c>
      <c r="C179" s="268">
        <f t="shared" si="23"/>
        <v>3.8370184138731126E-3</v>
      </c>
      <c r="D179" s="268">
        <f t="shared" si="23"/>
        <v>4.8884113067941054E-3</v>
      </c>
      <c r="E179" s="268">
        <f t="shared" si="23"/>
        <v>6.2254688293257657E-3</v>
      </c>
      <c r="F179" s="268">
        <f t="shared" si="23"/>
        <v>6.7896636851653728E-3</v>
      </c>
      <c r="G179" s="268">
        <f t="shared" si="23"/>
        <v>7.6199770617386385E-3</v>
      </c>
      <c r="H179" s="268">
        <f t="shared" si="23"/>
        <v>9.6730091809993351E-3</v>
      </c>
      <c r="I179" s="268">
        <f t="shared" si="23"/>
        <v>9.1230634674958865E-3</v>
      </c>
      <c r="J179" s="268">
        <f t="shared" si="23"/>
        <v>7.1446001513340704E-3</v>
      </c>
      <c r="K179" s="268">
        <f t="shared" si="23"/>
        <v>9.1785438877189027E-3</v>
      </c>
      <c r="L179" s="268">
        <f t="shared" si="23"/>
        <v>5.4576505857714145E-3</v>
      </c>
      <c r="M179" s="268">
        <f t="shared" si="23"/>
        <v>6.5245112540664616E-3</v>
      </c>
      <c r="N179" s="268">
        <f t="shared" si="23"/>
        <v>7.6300527942588982E-3</v>
      </c>
      <c r="O179" s="268">
        <f t="shared" si="23"/>
        <v>9.7109704926688929E-3</v>
      </c>
      <c r="P179" s="268">
        <f t="shared" si="23"/>
        <v>9.5210384962925512E-3</v>
      </c>
      <c r="Q179" s="268">
        <f t="shared" si="23"/>
        <v>8.3803024960327592E-3</v>
      </c>
      <c r="R179" s="268">
        <f t="shared" si="23"/>
        <v>7.6454233805012886E-3</v>
      </c>
      <c r="S179" s="268">
        <f t="shared" si="23"/>
        <v>6.6957138728412748E-3</v>
      </c>
      <c r="T179" s="268">
        <f t="shared" si="23"/>
        <v>4.5426626547576503E-3</v>
      </c>
      <c r="U179" s="268">
        <f t="shared" si="23"/>
        <v>4.699351696745604E-3</v>
      </c>
      <c r="V179" s="268">
        <f t="shared" si="23"/>
        <v>5.1128085197435381E-3</v>
      </c>
      <c r="W179" s="268">
        <f t="shared" si="23"/>
        <v>5.6612818161166853E-3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4.3309383775049358E-2</v>
      </c>
      <c r="C180" s="269">
        <f t="shared" si="24"/>
        <v>3.0450849599025779E-2</v>
      </c>
      <c r="D180" s="269">
        <f t="shared" si="24"/>
        <v>3.8794777982602328E-2</v>
      </c>
      <c r="E180" s="269">
        <f t="shared" si="24"/>
        <v>4.9405761077353776E-2</v>
      </c>
      <c r="F180" s="269">
        <f t="shared" si="24"/>
        <v>5.3883251369711838E-2</v>
      </c>
      <c r="G180" s="269">
        <f t="shared" si="24"/>
        <v>6.0472677070322445E-2</v>
      </c>
      <c r="H180" s="269">
        <f t="shared" si="24"/>
        <v>7.6765685219447266E-2</v>
      </c>
      <c r="I180" s="269">
        <f t="shared" si="24"/>
        <v>7.2401277128786426E-2</v>
      </c>
      <c r="J180" s="269">
        <f t="shared" si="24"/>
        <v>5.6700052276748084E-2</v>
      </c>
      <c r="K180" s="269">
        <f t="shared" si="24"/>
        <v>7.2841573668879542E-2</v>
      </c>
      <c r="L180" s="269">
        <f t="shared" si="24"/>
        <v>4.331230117387079E-2</v>
      </c>
      <c r="M180" s="269">
        <f t="shared" si="24"/>
        <v>5.1778982917150752E-2</v>
      </c>
      <c r="N180" s="269">
        <f t="shared" si="24"/>
        <v>6.0552638796454693E-2</v>
      </c>
      <c r="O180" s="269">
        <f t="shared" si="24"/>
        <v>7.7066948874594685E-2</v>
      </c>
      <c r="P180" s="269">
        <f t="shared" si="24"/>
        <v>7.555963511378827E-2</v>
      </c>
      <c r="Q180" s="269">
        <f t="shared" si="24"/>
        <v>6.6506673509404909E-2</v>
      </c>
      <c r="R180" s="269">
        <f t="shared" si="24"/>
        <v>6.0674620856333121E-2</v>
      </c>
      <c r="S180" s="269">
        <f t="shared" si="24"/>
        <v>5.3137659012220326E-2</v>
      </c>
      <c r="T180" s="269">
        <f t="shared" si="24"/>
        <v>3.6050892218551338E-2</v>
      </c>
      <c r="U180" s="269">
        <f t="shared" si="24"/>
        <v>3.7294387541414363E-2</v>
      </c>
      <c r="V180" s="269">
        <f t="shared" si="24"/>
        <v>4.0575610140524229E-2</v>
      </c>
      <c r="W180" s="269">
        <f t="shared" si="24"/>
        <v>4.492833302466645E-2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4.8479746956583442E-2</v>
      </c>
      <c r="C181" s="269">
        <f t="shared" si="25"/>
        <v>3.4086134562464523E-2</v>
      </c>
      <c r="D181" s="269">
        <f t="shared" si="25"/>
        <v>4.3426178252781014E-2</v>
      </c>
      <c r="E181" s="269">
        <f t="shared" si="25"/>
        <v>5.5303922301646775E-2</v>
      </c>
      <c r="F181" s="269">
        <f t="shared" si="25"/>
        <v>6.0315944580733763E-2</v>
      </c>
      <c r="G181" s="269">
        <f t="shared" si="25"/>
        <v>6.7692029454489197E-2</v>
      </c>
      <c r="H181" s="269">
        <f t="shared" si="25"/>
        <v>8.5930130378155001E-2</v>
      </c>
      <c r="I181" s="269">
        <f t="shared" si="25"/>
        <v>8.1044690286245918E-2</v>
      </c>
      <c r="J181" s="269">
        <f t="shared" si="25"/>
        <v>6.3469020965045309E-2</v>
      </c>
      <c r="K181" s="269">
        <f t="shared" si="25"/>
        <v>8.1537550331552522E-2</v>
      </c>
      <c r="L181" s="269">
        <f t="shared" si="25"/>
        <v>4.8483012640467768E-2</v>
      </c>
      <c r="M181" s="269">
        <f t="shared" si="25"/>
        <v>5.7960464238673313E-2</v>
      </c>
      <c r="N181" s="269">
        <f t="shared" si="25"/>
        <v>6.7781537175708159E-2</v>
      </c>
      <c r="O181" s="269">
        <f t="shared" si="25"/>
        <v>8.6267359507172917E-2</v>
      </c>
      <c r="P181" s="269">
        <f t="shared" si="25"/>
        <v>8.4580099533961908E-2</v>
      </c>
      <c r="Q181" s="269">
        <f t="shared" si="25"/>
        <v>7.4446376780764698E-2</v>
      </c>
      <c r="R181" s="269">
        <f t="shared" si="25"/>
        <v>6.7918081704415115E-2</v>
      </c>
      <c r="S181" s="269">
        <f t="shared" si="25"/>
        <v>5.9481341876347724E-2</v>
      </c>
      <c r="T181" s="269">
        <f t="shared" si="25"/>
        <v>4.0354721770973524E-2</v>
      </c>
      <c r="U181" s="269">
        <f t="shared" si="25"/>
        <v>4.1746668119303353E-2</v>
      </c>
      <c r="V181" s="269">
        <f t="shared" si="25"/>
        <v>4.541960981109236E-2</v>
      </c>
      <c r="W181" s="269">
        <f t="shared" si="25"/>
        <v>5.0291969692530192E-2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7.8048275752513746E-2</v>
      </c>
      <c r="C182" s="269">
        <f t="shared" si="26"/>
        <v>5.4875782087951852E-2</v>
      </c>
      <c r="D182" s="269">
        <f t="shared" si="26"/>
        <v>6.9912459282970824E-2</v>
      </c>
      <c r="E182" s="269">
        <f t="shared" si="26"/>
        <v>8.9034618556489115E-2</v>
      </c>
      <c r="F182" s="269">
        <f t="shared" si="26"/>
        <v>9.7103548810317589E-2</v>
      </c>
      <c r="G182" s="269">
        <f t="shared" si="26"/>
        <v>0.10897841908792803</v>
      </c>
      <c r="H182" s="269">
        <f t="shared" si="26"/>
        <v>0.13834021281525979</v>
      </c>
      <c r="I182" s="269">
        <f t="shared" si="26"/>
        <v>0.13047506913356563</v>
      </c>
      <c r="J182" s="269">
        <f t="shared" si="26"/>
        <v>0.10217973403322883</v>
      </c>
      <c r="K182" s="269">
        <f t="shared" si="26"/>
        <v>0.13126853195336821</v>
      </c>
      <c r="L182" s="269">
        <f t="shared" si="26"/>
        <v>7.8053533226249153E-2</v>
      </c>
      <c r="M182" s="269">
        <f t="shared" si="26"/>
        <v>9.3311425484438867E-2</v>
      </c>
      <c r="N182" s="269">
        <f t="shared" si="26"/>
        <v>0.10912251891819194</v>
      </c>
      <c r="O182" s="269">
        <f t="shared" si="26"/>
        <v>0.13888312307584641</v>
      </c>
      <c r="P182" s="269">
        <f t="shared" si="26"/>
        <v>0.13616677779926559</v>
      </c>
      <c r="Q182" s="269">
        <f t="shared" si="26"/>
        <v>0.11985234471137476</v>
      </c>
      <c r="R182" s="269">
        <f t="shared" si="26"/>
        <v>0.10934234401419662</v>
      </c>
      <c r="S182" s="269">
        <f t="shared" si="26"/>
        <v>9.5759909329813445E-2</v>
      </c>
      <c r="T182" s="269">
        <f t="shared" si="26"/>
        <v>6.4967675172017375E-2</v>
      </c>
      <c r="U182" s="269">
        <f t="shared" si="26"/>
        <v>6.7208590590252623E-2</v>
      </c>
      <c r="V182" s="269">
        <f t="shared" si="26"/>
        <v>7.3121714811803906E-2</v>
      </c>
      <c r="W182" s="269">
        <f t="shared" si="26"/>
        <v>8.0965800465396767E-2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3.1089160878082025E-2</v>
      </c>
      <c r="C183" s="270">
        <f t="shared" si="27"/>
        <v>3.3341081736942162E-2</v>
      </c>
      <c r="D183" s="270">
        <f t="shared" si="27"/>
        <v>3.1312564909001812E-2</v>
      </c>
      <c r="E183" s="270">
        <f t="shared" si="27"/>
        <v>2.6168108393787873E-2</v>
      </c>
      <c r="F183" s="270">
        <f t="shared" si="27"/>
        <v>2.4514225800979658E-2</v>
      </c>
      <c r="G183" s="270">
        <f t="shared" si="27"/>
        <v>2.537980584831992E-2</v>
      </c>
      <c r="H183" s="270">
        <f t="shared" si="27"/>
        <v>2.8087856460346439E-2</v>
      </c>
      <c r="I183" s="270">
        <f t="shared" si="27"/>
        <v>2.7463833056051622E-2</v>
      </c>
      <c r="J183" s="270">
        <f t="shared" si="27"/>
        <v>2.807061710823373E-2</v>
      </c>
      <c r="K183" s="270">
        <f t="shared" si="27"/>
        <v>2.7881881700507517E-2</v>
      </c>
      <c r="L183" s="270">
        <f t="shared" si="27"/>
        <v>2.9730268862116327E-2</v>
      </c>
      <c r="M183" s="270">
        <f t="shared" si="27"/>
        <v>2.9129126249249591E-2</v>
      </c>
      <c r="N183" s="270">
        <f t="shared" si="27"/>
        <v>2.7726515265679392E-2</v>
      </c>
      <c r="O183" s="270">
        <f t="shared" si="27"/>
        <v>2.7690859243822318E-2</v>
      </c>
      <c r="P183" s="270">
        <f t="shared" si="27"/>
        <v>2.7619447854453413E-2</v>
      </c>
      <c r="Q183" s="270">
        <f t="shared" si="27"/>
        <v>2.5375829731937638E-2</v>
      </c>
      <c r="R183" s="270">
        <f t="shared" si="27"/>
        <v>2.5104478170284588E-2</v>
      </c>
      <c r="S183" s="270">
        <f t="shared" si="27"/>
        <v>2.4357906874971448E-2</v>
      </c>
      <c r="T183" s="270">
        <f t="shared" si="27"/>
        <v>2.9666716175581993E-2</v>
      </c>
      <c r="U183" s="270">
        <f t="shared" si="27"/>
        <v>2.9434567539653095E-2</v>
      </c>
      <c r="V183" s="270">
        <f t="shared" si="27"/>
        <v>2.8160948483319365E-2</v>
      </c>
      <c r="W183" s="270">
        <f t="shared" si="27"/>
        <v>2.7088484525434515E-2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0.49480857961265573</v>
      </c>
      <c r="C184" s="271">
        <f t="shared" si="28"/>
        <v>0.52063364290780789</v>
      </c>
      <c r="D184" s="271">
        <f t="shared" si="28"/>
        <v>0.49632683867053329</v>
      </c>
      <c r="E184" s="271">
        <f t="shared" si="28"/>
        <v>0.49042403787046152</v>
      </c>
      <c r="F184" s="271">
        <f t="shared" si="28"/>
        <v>0.49290327160288006</v>
      </c>
      <c r="G184" s="271">
        <f t="shared" si="28"/>
        <v>0.45753036290619425</v>
      </c>
      <c r="H184" s="271">
        <f t="shared" si="28"/>
        <v>0.39992276251605002</v>
      </c>
      <c r="I184" s="271">
        <f t="shared" si="28"/>
        <v>0.41382234118235045</v>
      </c>
      <c r="J184" s="271">
        <f t="shared" si="28"/>
        <v>0.45790408949471151</v>
      </c>
      <c r="K184" s="271">
        <f t="shared" si="28"/>
        <v>0.42256158917925568</v>
      </c>
      <c r="L184" s="271">
        <f t="shared" si="28"/>
        <v>0.51012479015486289</v>
      </c>
      <c r="M184" s="271">
        <f t="shared" si="28"/>
        <v>0.48565291851935588</v>
      </c>
      <c r="N184" s="271">
        <f t="shared" si="28"/>
        <v>0.45516004858596126</v>
      </c>
      <c r="O184" s="271">
        <f t="shared" si="28"/>
        <v>0.4167434233413792</v>
      </c>
      <c r="P184" s="271">
        <f t="shared" si="28"/>
        <v>0.42156559960931028</v>
      </c>
      <c r="Q184" s="271">
        <f t="shared" si="28"/>
        <v>0.47422263074803078</v>
      </c>
      <c r="R184" s="271">
        <f t="shared" si="28"/>
        <v>0.49517394786127461</v>
      </c>
      <c r="S184" s="271">
        <f t="shared" si="28"/>
        <v>0.52907840106835913</v>
      </c>
      <c r="T184" s="271">
        <f t="shared" si="28"/>
        <v>0.52681678346461414</v>
      </c>
      <c r="U184" s="271">
        <f t="shared" si="28"/>
        <v>0.52289767158366907</v>
      </c>
      <c r="V184" s="271">
        <f t="shared" si="28"/>
        <v>0.51586685612951266</v>
      </c>
      <c r="W184" s="271">
        <f t="shared" si="28"/>
        <v>0.50606653573528892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0.49457717808017898</v>
      </c>
      <c r="C185" s="320">
        <f t="shared" si="29"/>
        <v>0.52047094437348951</v>
      </c>
      <c r="D185" s="320">
        <f t="shared" si="29"/>
        <v>0.49611955862416052</v>
      </c>
      <c r="E185" s="320">
        <f t="shared" si="29"/>
        <v>0.49016006346514879</v>
      </c>
      <c r="F185" s="320">
        <f t="shared" si="29"/>
        <v>0.49261537401914751</v>
      </c>
      <c r="G185" s="320">
        <f t="shared" si="29"/>
        <v>0.45720725809778312</v>
      </c>
      <c r="H185" s="320">
        <f t="shared" si="29"/>
        <v>0.39951260435509184</v>
      </c>
      <c r="I185" s="320">
        <f t="shared" si="29"/>
        <v>0.41343550200292706</v>
      </c>
      <c r="J185" s="320">
        <f t="shared" si="29"/>
        <v>0.45760114177657962</v>
      </c>
      <c r="K185" s="320">
        <f t="shared" si="29"/>
        <v>0.42217239750055285</v>
      </c>
      <c r="L185" s="320">
        <f t="shared" si="29"/>
        <v>0.50989337303475835</v>
      </c>
      <c r="M185" s="320">
        <f t="shared" si="29"/>
        <v>0.48537626401742745</v>
      </c>
      <c r="N185" s="320">
        <f t="shared" si="29"/>
        <v>0.45483651654297985</v>
      </c>
      <c r="O185" s="320">
        <f t="shared" si="29"/>
        <v>0.41633165553222462</v>
      </c>
      <c r="P185" s="320">
        <f t="shared" si="29"/>
        <v>0.42116188536000282</v>
      </c>
      <c r="Q185" s="320">
        <f t="shared" si="29"/>
        <v>0.47386728636700842</v>
      </c>
      <c r="R185" s="320">
        <f t="shared" si="29"/>
        <v>0.49484976406956965</v>
      </c>
      <c r="S185" s="320">
        <f t="shared" si="29"/>
        <v>0.52879448717589828</v>
      </c>
      <c r="T185" s="320">
        <f t="shared" si="29"/>
        <v>0.52662416396788203</v>
      </c>
      <c r="U185" s="320">
        <f t="shared" si="29"/>
        <v>0.52269840810592738</v>
      </c>
      <c r="V185" s="320">
        <f t="shared" si="29"/>
        <v>0.51565006111768652</v>
      </c>
      <c r="W185" s="320">
        <f t="shared" si="29"/>
        <v>0.50582648417585019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2.3140153247672903E-4</v>
      </c>
      <c r="C186" s="320">
        <f t="shared" si="30"/>
        <v>1.6269853431838453E-4</v>
      </c>
      <c r="D186" s="320">
        <f t="shared" si="30"/>
        <v>2.0728004637277729E-4</v>
      </c>
      <c r="E186" s="320">
        <f t="shared" si="30"/>
        <v>2.6397440531271475E-4</v>
      </c>
      <c r="F186" s="320">
        <f t="shared" si="30"/>
        <v>2.8789758373249703E-4</v>
      </c>
      <c r="G186" s="320">
        <f t="shared" si="30"/>
        <v>3.2310480841116543E-4</v>
      </c>
      <c r="H186" s="320">
        <f t="shared" si="30"/>
        <v>4.1015816095817977E-4</v>
      </c>
      <c r="I186" s="320">
        <f t="shared" si="30"/>
        <v>3.8683917942340743E-4</v>
      </c>
      <c r="J186" s="320">
        <f t="shared" si="30"/>
        <v>3.0294771813190504E-4</v>
      </c>
      <c r="K186" s="320">
        <f t="shared" si="30"/>
        <v>3.891916787027999E-4</v>
      </c>
      <c r="L186" s="320">
        <f t="shared" si="30"/>
        <v>2.3141712010461184E-4</v>
      </c>
      <c r="M186" s="320">
        <f t="shared" si="30"/>
        <v>2.7665450192846584E-4</v>
      </c>
      <c r="N186" s="320">
        <f t="shared" si="30"/>
        <v>3.2353204298145148E-4</v>
      </c>
      <c r="O186" s="320">
        <f t="shared" si="30"/>
        <v>4.1176780915457858E-4</v>
      </c>
      <c r="P186" s="320">
        <f t="shared" si="30"/>
        <v>4.0371424930746742E-4</v>
      </c>
      <c r="Q186" s="320">
        <f t="shared" si="30"/>
        <v>3.5534438102238346E-4</v>
      </c>
      <c r="R186" s="320">
        <f t="shared" si="30"/>
        <v>3.2418379170494192E-4</v>
      </c>
      <c r="S186" s="320">
        <f t="shared" si="30"/>
        <v>2.8391389246081782E-4</v>
      </c>
      <c r="T186" s="320">
        <f t="shared" si="30"/>
        <v>1.9261949673207176E-4</v>
      </c>
      <c r="U186" s="320">
        <f t="shared" si="30"/>
        <v>1.9926347774165432E-4</v>
      </c>
      <c r="V186" s="320">
        <f t="shared" si="30"/>
        <v>2.1679501182616192E-4</v>
      </c>
      <c r="W186" s="320">
        <f t="shared" si="30"/>
        <v>2.4005155943876736E-4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0.23980810715207254</v>
      </c>
      <c r="C187" s="271">
        <f t="shared" si="31"/>
        <v>0.26518760976266575</v>
      </c>
      <c r="D187" s="271">
        <f t="shared" si="31"/>
        <v>0.25760894453017247</v>
      </c>
      <c r="E187" s="271">
        <f t="shared" si="31"/>
        <v>0.22773036904658475</v>
      </c>
      <c r="F187" s="271">
        <f t="shared" si="31"/>
        <v>0.20897216254559356</v>
      </c>
      <c r="G187" s="271">
        <f t="shared" si="31"/>
        <v>0.21440467877468777</v>
      </c>
      <c r="H187" s="271">
        <f t="shared" si="31"/>
        <v>0.19614994825261758</v>
      </c>
      <c r="I187" s="271">
        <f t="shared" si="31"/>
        <v>0.20239507915271027</v>
      </c>
      <c r="J187" s="271">
        <f t="shared" si="31"/>
        <v>0.22500436119556105</v>
      </c>
      <c r="K187" s="271">
        <f t="shared" si="31"/>
        <v>0.19066512849989675</v>
      </c>
      <c r="L187" s="271">
        <f t="shared" si="31"/>
        <v>0.22695966929292655</v>
      </c>
      <c r="M187" s="271">
        <f t="shared" si="31"/>
        <v>0.21605244132634402</v>
      </c>
      <c r="N187" s="271">
        <f t="shared" si="31"/>
        <v>0.21164377426496531</v>
      </c>
      <c r="O187" s="271">
        <f t="shared" si="31"/>
        <v>0.17846088240233682</v>
      </c>
      <c r="P187" s="271">
        <f t="shared" si="31"/>
        <v>0.18030642688750018</v>
      </c>
      <c r="Q187" s="271">
        <f t="shared" si="31"/>
        <v>0.17087019916179</v>
      </c>
      <c r="R187" s="271">
        <f t="shared" si="31"/>
        <v>0.1756197126983115</v>
      </c>
      <c r="S187" s="271">
        <f t="shared" si="31"/>
        <v>0.17560010735205575</v>
      </c>
      <c r="T187" s="271">
        <f t="shared" si="31"/>
        <v>0.24190494269187451</v>
      </c>
      <c r="U187" s="271">
        <f t="shared" si="31"/>
        <v>0.24108708768486664</v>
      </c>
      <c r="V187" s="271">
        <f t="shared" si="31"/>
        <v>0.23655240107391251</v>
      </c>
      <c r="W187" s="271">
        <f t="shared" si="31"/>
        <v>0.22974379036920159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0.23858435219990515</v>
      </c>
      <c r="C188" s="320">
        <f t="shared" si="32"/>
        <v>0.26484295919271778</v>
      </c>
      <c r="D188" s="320">
        <f t="shared" si="32"/>
        <v>0.25691454610422632</v>
      </c>
      <c r="E188" s="320">
        <f t="shared" si="32"/>
        <v>0.225506577675604</v>
      </c>
      <c r="F188" s="320">
        <f t="shared" si="32"/>
        <v>0.20503751638593043</v>
      </c>
      <c r="G188" s="320">
        <f t="shared" si="32"/>
        <v>0.20979257278855667</v>
      </c>
      <c r="H188" s="320">
        <f t="shared" si="32"/>
        <v>0.18558314818319085</v>
      </c>
      <c r="I188" s="320">
        <f t="shared" si="32"/>
        <v>0.19414911030664336</v>
      </c>
      <c r="J188" s="320">
        <f t="shared" si="32"/>
        <v>0.22197526105612173</v>
      </c>
      <c r="K188" s="320">
        <f t="shared" si="32"/>
        <v>0.18039356490430364</v>
      </c>
      <c r="L188" s="320">
        <f t="shared" si="32"/>
        <v>0.22540795029844066</v>
      </c>
      <c r="M188" s="320">
        <f t="shared" si="32"/>
        <v>0.2132033693726994</v>
      </c>
      <c r="N188" s="320">
        <f t="shared" si="32"/>
        <v>0.20706202267102766</v>
      </c>
      <c r="O188" s="320">
        <f t="shared" si="32"/>
        <v>0.16134697274398294</v>
      </c>
      <c r="P188" s="320">
        <f t="shared" si="32"/>
        <v>0.16483816907404716</v>
      </c>
      <c r="Q188" s="320">
        <f t="shared" si="32"/>
        <v>0.15818065774341597</v>
      </c>
      <c r="R188" s="320">
        <f t="shared" si="32"/>
        <v>0.16633944315609075</v>
      </c>
      <c r="S188" s="320">
        <f t="shared" si="32"/>
        <v>0.16917866233534623</v>
      </c>
      <c r="T188" s="320">
        <f t="shared" si="32"/>
        <v>0.24113461849387025</v>
      </c>
      <c r="U188" s="320">
        <f t="shared" si="32"/>
        <v>0.24023383229915682</v>
      </c>
      <c r="V188" s="320">
        <f t="shared" si="32"/>
        <v>0.23540744074759215</v>
      </c>
      <c r="W188" s="320">
        <f t="shared" si="32"/>
        <v>0.22806674538287705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1.223754952167422E-3</v>
      </c>
      <c r="C189" s="320">
        <f t="shared" si="33"/>
        <v>3.4465056994802091E-4</v>
      </c>
      <c r="D189" s="320">
        <f t="shared" si="33"/>
        <v>6.9439842594608801E-4</v>
      </c>
      <c r="E189" s="320">
        <f t="shared" si="33"/>
        <v>2.2237913709807662E-3</v>
      </c>
      <c r="F189" s="320">
        <f t="shared" si="33"/>
        <v>3.9346461596630449E-3</v>
      </c>
      <c r="G189" s="320">
        <f t="shared" si="33"/>
        <v>4.6121059861310284E-3</v>
      </c>
      <c r="H189" s="320">
        <f t="shared" si="33"/>
        <v>1.0566800069426723E-2</v>
      </c>
      <c r="I189" s="320">
        <f t="shared" si="33"/>
        <v>8.2459688460669572E-3</v>
      </c>
      <c r="J189" s="320">
        <f t="shared" si="33"/>
        <v>3.0291001394393341E-3</v>
      </c>
      <c r="K189" s="320">
        <f t="shared" si="33"/>
        <v>1.0271563595593114E-2</v>
      </c>
      <c r="L189" s="320">
        <f t="shared" si="33"/>
        <v>1.5517189944858935E-3</v>
      </c>
      <c r="M189" s="320">
        <f t="shared" si="33"/>
        <v>2.849071953644638E-3</v>
      </c>
      <c r="N189" s="320">
        <f t="shared" si="33"/>
        <v>4.5817515939376163E-3</v>
      </c>
      <c r="O189" s="320">
        <f t="shared" si="33"/>
        <v>1.7113909658353885E-2</v>
      </c>
      <c r="P189" s="320">
        <f t="shared" si="33"/>
        <v>1.5468257813452997E-2</v>
      </c>
      <c r="Q189" s="320">
        <f t="shared" si="33"/>
        <v>1.2689541418374061E-2</v>
      </c>
      <c r="R189" s="320">
        <f t="shared" si="33"/>
        <v>9.2802695422206944E-3</v>
      </c>
      <c r="S189" s="320">
        <f t="shared" si="33"/>
        <v>6.4214450167095188E-3</v>
      </c>
      <c r="T189" s="320">
        <f t="shared" si="33"/>
        <v>7.703241980042306E-4</v>
      </c>
      <c r="U189" s="320">
        <f t="shared" si="33"/>
        <v>8.5325538570975008E-4</v>
      </c>
      <c r="V189" s="320">
        <f t="shared" si="33"/>
        <v>1.1449603263203212E-3</v>
      </c>
      <c r="W189" s="320">
        <f t="shared" si="33"/>
        <v>1.6770449863245422E-3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4.4196190673535821E-2</v>
      </c>
      <c r="C190" s="271">
        <f t="shared" si="34"/>
        <v>4.7179692752870123E-2</v>
      </c>
      <c r="D190" s="271">
        <f t="shared" si="34"/>
        <v>4.4469658113432162E-2</v>
      </c>
      <c r="E190" s="271">
        <f t="shared" si="34"/>
        <v>3.8820682361600162E-2</v>
      </c>
      <c r="F190" s="271">
        <f t="shared" si="34"/>
        <v>3.7100480952268616E-2</v>
      </c>
      <c r="G190" s="271">
        <f t="shared" si="34"/>
        <v>3.7252314443560502E-2</v>
      </c>
      <c r="H190" s="271">
        <f t="shared" si="34"/>
        <v>3.889166266964849E-2</v>
      </c>
      <c r="I190" s="271">
        <f t="shared" si="34"/>
        <v>3.8527681352384373E-2</v>
      </c>
      <c r="J190" s="271">
        <f t="shared" si="34"/>
        <v>4.014728345251297E-2</v>
      </c>
      <c r="K190" s="271">
        <f t="shared" si="34"/>
        <v>3.9167740911724508E-2</v>
      </c>
      <c r="L190" s="271">
        <f t="shared" si="34"/>
        <v>4.3074504662169978E-2</v>
      </c>
      <c r="M190" s="271">
        <f t="shared" si="34"/>
        <v>4.1891924381624666E-2</v>
      </c>
      <c r="N190" s="271">
        <f t="shared" si="34"/>
        <v>3.9685847697516631E-2</v>
      </c>
      <c r="O190" s="271">
        <f t="shared" si="34"/>
        <v>3.8834727768892741E-2</v>
      </c>
      <c r="P190" s="271">
        <f t="shared" si="34"/>
        <v>3.885447360085717E-2</v>
      </c>
      <c r="Q190" s="271">
        <f t="shared" si="34"/>
        <v>3.7613470130273149E-2</v>
      </c>
      <c r="R190" s="271">
        <f t="shared" si="34"/>
        <v>3.7782630993703693E-2</v>
      </c>
      <c r="S190" s="271">
        <f t="shared" si="34"/>
        <v>3.7726355578219496E-2</v>
      </c>
      <c r="T190" s="271">
        <f t="shared" si="34"/>
        <v>4.3373306964120867E-2</v>
      </c>
      <c r="U190" s="271">
        <f t="shared" si="34"/>
        <v>4.2884346070494211E-2</v>
      </c>
      <c r="V190" s="271">
        <f t="shared" si="34"/>
        <v>4.1321190513033935E-2</v>
      </c>
      <c r="W190" s="271">
        <f t="shared" si="34"/>
        <v>3.9897170624515046E-2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3.0489479426085344E-2</v>
      </c>
      <c r="C191" s="320">
        <f t="shared" si="35"/>
        <v>3.4589216706001805E-2</v>
      </c>
      <c r="D191" s="320">
        <f t="shared" si="35"/>
        <v>3.1114862605511655E-2</v>
      </c>
      <c r="E191" s="320">
        <f t="shared" si="35"/>
        <v>2.1210002629919657E-2</v>
      </c>
      <c r="F191" s="320">
        <f t="shared" si="35"/>
        <v>1.6485066242321284E-2</v>
      </c>
      <c r="G191" s="320">
        <f t="shared" si="35"/>
        <v>1.4365955368664722E-2</v>
      </c>
      <c r="H191" s="320">
        <f t="shared" si="35"/>
        <v>1.1393327465812252E-2</v>
      </c>
      <c r="I191" s="320">
        <f t="shared" si="35"/>
        <v>1.2650441731648794E-2</v>
      </c>
      <c r="J191" s="320">
        <f t="shared" si="35"/>
        <v>2.2441267937526897E-2</v>
      </c>
      <c r="K191" s="320">
        <f t="shared" si="35"/>
        <v>1.694106692490439E-2</v>
      </c>
      <c r="L191" s="320">
        <f t="shared" si="35"/>
        <v>2.8853738642037427E-2</v>
      </c>
      <c r="M191" s="320">
        <f t="shared" si="35"/>
        <v>2.658906658587987E-2</v>
      </c>
      <c r="N191" s="320">
        <f t="shared" si="35"/>
        <v>2.0941422275851697E-2</v>
      </c>
      <c r="O191" s="320">
        <f t="shared" si="35"/>
        <v>1.4414065207974487E-2</v>
      </c>
      <c r="P191" s="320">
        <f t="shared" si="35"/>
        <v>1.5197205748794662E-2</v>
      </c>
      <c r="Q191" s="320">
        <f t="shared" si="35"/>
        <v>1.5103428549076422E-2</v>
      </c>
      <c r="R191" s="320">
        <f t="shared" si="35"/>
        <v>1.7285067742218791E-2</v>
      </c>
      <c r="S191" s="320">
        <f t="shared" si="35"/>
        <v>1.8939137603388105E-2</v>
      </c>
      <c r="T191" s="320">
        <f t="shared" si="35"/>
        <v>2.9595751827647392E-2</v>
      </c>
      <c r="U191" s="320">
        <f t="shared" si="35"/>
        <v>2.8905990033812536E-2</v>
      </c>
      <c r="V191" s="320">
        <f t="shared" si="35"/>
        <v>2.6524026572543703E-2</v>
      </c>
      <c r="W191" s="320">
        <f t="shared" si="35"/>
        <v>2.3861463862745375E-2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1.0848045538104298E-2</v>
      </c>
      <c r="C192" s="320">
        <f t="shared" si="36"/>
        <v>1.1415998869459446E-2</v>
      </c>
      <c r="D192" s="320">
        <f t="shared" si="36"/>
        <v>1.0881876080878532E-2</v>
      </c>
      <c r="E192" s="320">
        <f t="shared" si="36"/>
        <v>1.0751160638002608E-2</v>
      </c>
      <c r="F192" s="320">
        <f t="shared" si="36"/>
        <v>1.0805015368630008E-2</v>
      </c>
      <c r="G192" s="320">
        <f t="shared" si="36"/>
        <v>1.0028374490406613E-2</v>
      </c>
      <c r="H192" s="320">
        <f t="shared" si="36"/>
        <v>8.7629011551116909E-3</v>
      </c>
      <c r="I192" s="320">
        <f t="shared" si="36"/>
        <v>9.06828570255961E-3</v>
      </c>
      <c r="J192" s="320">
        <f t="shared" si="36"/>
        <v>1.0037013926825588E-2</v>
      </c>
      <c r="K192" s="320">
        <f t="shared" si="36"/>
        <v>9.2599205867000527E-3</v>
      </c>
      <c r="L192" s="320">
        <f t="shared" si="36"/>
        <v>1.1183990639701409E-2</v>
      </c>
      <c r="M192" s="320">
        <f t="shared" si="36"/>
        <v>1.064623288040675E-2</v>
      </c>
      <c r="N192" s="320">
        <f t="shared" si="36"/>
        <v>9.9763746944487551E-3</v>
      </c>
      <c r="O192" s="320">
        <f t="shared" si="36"/>
        <v>9.1318098738388306E-3</v>
      </c>
      <c r="P192" s="320">
        <f t="shared" si="36"/>
        <v>9.2377560344252228E-3</v>
      </c>
      <c r="Q192" s="320">
        <f t="shared" si="36"/>
        <v>1.0393795203978977E-2</v>
      </c>
      <c r="R192" s="320">
        <f t="shared" si="36"/>
        <v>1.0854024433526514E-2</v>
      </c>
      <c r="S192" s="320">
        <f t="shared" si="36"/>
        <v>1.1598567284179647E-2</v>
      </c>
      <c r="T192" s="320">
        <f t="shared" si="36"/>
        <v>1.155096346007204E-2</v>
      </c>
      <c r="U192" s="320">
        <f t="shared" si="36"/>
        <v>1.1464856012641342E-2</v>
      </c>
      <c r="V192" s="320">
        <f t="shared" si="36"/>
        <v>1.1310257716388364E-2</v>
      </c>
      <c r="W192" s="320">
        <f t="shared" si="36"/>
        <v>1.1094787584050728E-2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2.8586657093461788E-3</v>
      </c>
      <c r="C193" s="320">
        <f t="shared" si="37"/>
        <v>1.1744771774088668E-3</v>
      </c>
      <c r="D193" s="320">
        <f t="shared" si="37"/>
        <v>2.47291942704197E-3</v>
      </c>
      <c r="E193" s="320">
        <f t="shared" si="37"/>
        <v>6.8595190936778924E-3</v>
      </c>
      <c r="F193" s="320">
        <f t="shared" si="37"/>
        <v>9.8103993413173295E-3</v>
      </c>
      <c r="G193" s="320">
        <f t="shared" si="37"/>
        <v>1.285798458448917E-2</v>
      </c>
      <c r="H193" s="320">
        <f t="shared" si="37"/>
        <v>1.8735434048724551E-2</v>
      </c>
      <c r="I193" s="320">
        <f t="shared" si="37"/>
        <v>1.6808953918175971E-2</v>
      </c>
      <c r="J193" s="320">
        <f t="shared" si="37"/>
        <v>7.6690015881604847E-3</v>
      </c>
      <c r="K193" s="320">
        <f t="shared" si="37"/>
        <v>1.2966753400120067E-2</v>
      </c>
      <c r="L193" s="320">
        <f t="shared" si="37"/>
        <v>3.0367753804311421E-3</v>
      </c>
      <c r="M193" s="320">
        <f t="shared" si="37"/>
        <v>4.6566249153380422E-3</v>
      </c>
      <c r="N193" s="320">
        <f t="shared" si="37"/>
        <v>8.7680507272161756E-3</v>
      </c>
      <c r="O193" s="320">
        <f t="shared" si="37"/>
        <v>1.528885268707942E-2</v>
      </c>
      <c r="P193" s="320">
        <f t="shared" si="37"/>
        <v>1.4419511817637287E-2</v>
      </c>
      <c r="Q193" s="320">
        <f t="shared" si="37"/>
        <v>1.2116246377217756E-2</v>
      </c>
      <c r="R193" s="320">
        <f t="shared" si="37"/>
        <v>9.6435388179583869E-3</v>
      </c>
      <c r="S193" s="320">
        <f t="shared" si="37"/>
        <v>7.1886506906517437E-3</v>
      </c>
      <c r="T193" s="320">
        <f t="shared" si="37"/>
        <v>2.2265916764014392E-3</v>
      </c>
      <c r="U193" s="320">
        <f t="shared" si="37"/>
        <v>2.5135000240403315E-3</v>
      </c>
      <c r="V193" s="320">
        <f t="shared" si="37"/>
        <v>3.4869062241018683E-3</v>
      </c>
      <c r="W193" s="320">
        <f t="shared" si="37"/>
        <v>4.9409191777189483E-3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1.4803272226237665E-2</v>
      </c>
      <c r="C194" s="321">
        <f t="shared" si="38"/>
        <v>1.040818817639908E-2</v>
      </c>
      <c r="D194" s="321">
        <f t="shared" si="38"/>
        <v>1.3260166951711821E-2</v>
      </c>
      <c r="E194" s="321">
        <f t="shared" si="38"/>
        <v>1.6887031562750333E-2</v>
      </c>
      <c r="F194" s="321">
        <f t="shared" si="38"/>
        <v>1.8417450652349506E-2</v>
      </c>
      <c r="G194" s="321">
        <f t="shared" si="38"/>
        <v>2.066973535275898E-2</v>
      </c>
      <c r="H194" s="321">
        <f t="shared" si="38"/>
        <v>2.6238732507476135E-2</v>
      </c>
      <c r="I194" s="321">
        <f t="shared" si="38"/>
        <v>2.474696524040948E-2</v>
      </c>
      <c r="J194" s="321">
        <f t="shared" si="38"/>
        <v>1.9380241322624375E-2</v>
      </c>
      <c r="K194" s="321">
        <f t="shared" si="38"/>
        <v>2.489745986709644E-2</v>
      </c>
      <c r="L194" s="321">
        <f t="shared" si="38"/>
        <v>1.4804269401565082E-2</v>
      </c>
      <c r="M194" s="321">
        <f t="shared" si="38"/>
        <v>1.7698205629096811E-2</v>
      </c>
      <c r="N194" s="321">
        <f t="shared" si="38"/>
        <v>2.0697066501263968E-2</v>
      </c>
      <c r="O194" s="321">
        <f t="shared" si="38"/>
        <v>2.6341705293285847E-2</v>
      </c>
      <c r="P194" s="321">
        <f t="shared" si="38"/>
        <v>2.5826501104570826E-2</v>
      </c>
      <c r="Q194" s="321">
        <f t="shared" si="38"/>
        <v>2.2732172730391347E-2</v>
      </c>
      <c r="R194" s="321">
        <f t="shared" si="38"/>
        <v>2.0738760320979276E-2</v>
      </c>
      <c r="S194" s="321">
        <f t="shared" si="38"/>
        <v>1.8162605035171562E-2</v>
      </c>
      <c r="T194" s="321">
        <f t="shared" si="38"/>
        <v>1.2322298887508482E-2</v>
      </c>
      <c r="U194" s="321">
        <f t="shared" si="38"/>
        <v>1.2747329173600889E-2</v>
      </c>
      <c r="V194" s="321">
        <f t="shared" si="38"/>
        <v>1.386886051705743E-2</v>
      </c>
      <c r="W194" s="321">
        <f t="shared" si="38"/>
        <v>1.5356633746850017E-2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</v>
      </c>
      <c r="D197" s="234">
        <f t="shared" si="39"/>
        <v>0.99999999999999978</v>
      </c>
      <c r="E197" s="234">
        <f t="shared" si="39"/>
        <v>1.0000000000000004</v>
      </c>
      <c r="F197" s="234">
        <f t="shared" si="39"/>
        <v>0.99999999999999978</v>
      </c>
      <c r="G197" s="234">
        <f t="shared" si="39"/>
        <v>1</v>
      </c>
      <c r="H197" s="234">
        <f t="shared" si="39"/>
        <v>0.99999999999999933</v>
      </c>
      <c r="I197" s="234">
        <f t="shared" si="39"/>
        <v>0.99999999999999989</v>
      </c>
      <c r="J197" s="234">
        <f t="shared" si="39"/>
        <v>1.0000000000000002</v>
      </c>
      <c r="K197" s="234">
        <f t="shared" si="39"/>
        <v>1</v>
      </c>
      <c r="L197" s="234">
        <f t="shared" si="39"/>
        <v>1</v>
      </c>
      <c r="M197" s="234">
        <f t="shared" si="39"/>
        <v>1</v>
      </c>
      <c r="N197" s="234">
        <f t="shared" si="39"/>
        <v>0.99999999999999978</v>
      </c>
      <c r="O197" s="234">
        <f t="shared" si="39"/>
        <v>1</v>
      </c>
      <c r="P197" s="234">
        <f t="shared" si="39"/>
        <v>1.0000000000000002</v>
      </c>
      <c r="Q197" s="234">
        <f t="shared" si="39"/>
        <v>0.99999999999999989</v>
      </c>
      <c r="R197" s="234">
        <f t="shared" si="39"/>
        <v>1.0000000000000002</v>
      </c>
      <c r="S197" s="234">
        <f t="shared" si="39"/>
        <v>1.0000000000000004</v>
      </c>
      <c r="T197" s="234">
        <f t="shared" si="39"/>
        <v>1.0000000000000002</v>
      </c>
      <c r="U197" s="234">
        <f t="shared" si="39"/>
        <v>0.99999999999999989</v>
      </c>
      <c r="V197" s="234">
        <f t="shared" si="39"/>
        <v>1</v>
      </c>
      <c r="W197" s="234">
        <f t="shared" si="39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2.4626787865074033E-3</v>
      </c>
      <c r="C198" s="268">
        <f t="shared" si="40"/>
        <v>1.6948440953387638E-3</v>
      </c>
      <c r="D198" s="268">
        <f t="shared" si="40"/>
        <v>2.1931504757148378E-3</v>
      </c>
      <c r="E198" s="268">
        <f t="shared" si="40"/>
        <v>2.8781668423542872E-3</v>
      </c>
      <c r="F198" s="268">
        <f t="shared" si="40"/>
        <v>3.1744700759866341E-3</v>
      </c>
      <c r="G198" s="268">
        <f t="shared" si="40"/>
        <v>3.5752443946825314E-3</v>
      </c>
      <c r="H198" s="268">
        <f t="shared" si="40"/>
        <v>4.5732113979011441E-3</v>
      </c>
      <c r="I198" s="268">
        <f t="shared" si="40"/>
        <v>4.3025989803443772E-3</v>
      </c>
      <c r="J198" s="268">
        <f t="shared" si="40"/>
        <v>3.3053442732673766E-3</v>
      </c>
      <c r="K198" s="268">
        <f t="shared" si="40"/>
        <v>4.3256082636008841E-3</v>
      </c>
      <c r="L198" s="268">
        <f t="shared" si="40"/>
        <v>2.4757007952241734E-3</v>
      </c>
      <c r="M198" s="268">
        <f t="shared" si="40"/>
        <v>2.9925947943463447E-3</v>
      </c>
      <c r="N198" s="268">
        <f t="shared" si="40"/>
        <v>3.5501581820889879E-3</v>
      </c>
      <c r="O198" s="268">
        <f t="shared" si="40"/>
        <v>4.6018824860107914E-3</v>
      </c>
      <c r="P198" s="268">
        <f t="shared" si="40"/>
        <v>4.5057711179759445E-3</v>
      </c>
      <c r="Q198" s="268">
        <f t="shared" si="40"/>
        <v>9.8829970601347966E-4</v>
      </c>
      <c r="R198" s="268">
        <f t="shared" si="40"/>
        <v>3.303339786672362E-3</v>
      </c>
      <c r="S198" s="268">
        <f t="shared" si="40"/>
        <v>2.4906804757997515E-3</v>
      </c>
      <c r="T198" s="268">
        <f t="shared" si="40"/>
        <v>1.4641574272459392E-3</v>
      </c>
      <c r="U198" s="268">
        <f t="shared" si="40"/>
        <v>1.5991063910198221E-3</v>
      </c>
      <c r="V198" s="268">
        <f t="shared" si="40"/>
        <v>1.9621541604428858E-3</v>
      </c>
      <c r="W198" s="268">
        <f t="shared" si="40"/>
        <v>2.5982236993290818E-3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1.9652482148687065E-2</v>
      </c>
      <c r="C199" s="269">
        <f t="shared" si="41"/>
        <v>1.3525066082893552E-2</v>
      </c>
      <c r="D199" s="269">
        <f t="shared" si="41"/>
        <v>1.750161280046451E-2</v>
      </c>
      <c r="E199" s="269">
        <f t="shared" si="41"/>
        <v>2.2968128365018742E-2</v>
      </c>
      <c r="F199" s="269">
        <f t="shared" si="41"/>
        <v>2.5332664918247576E-2</v>
      </c>
      <c r="G199" s="269">
        <f t="shared" si="41"/>
        <v>2.8530893687251358E-2</v>
      </c>
      <c r="H199" s="269">
        <f t="shared" si="41"/>
        <v>3.6494794145234842E-2</v>
      </c>
      <c r="I199" s="269">
        <f t="shared" si="41"/>
        <v>3.4335273490578244E-2</v>
      </c>
      <c r="J199" s="269">
        <f t="shared" si="41"/>
        <v>2.6377057244146955E-2</v>
      </c>
      <c r="K199" s="269">
        <f t="shared" si="41"/>
        <v>3.4518890424678643E-2</v>
      </c>
      <c r="L199" s="269">
        <f t="shared" si="41"/>
        <v>1.9756399393294228E-2</v>
      </c>
      <c r="M199" s="269">
        <f t="shared" si="41"/>
        <v>2.3881277613778059E-2</v>
      </c>
      <c r="N199" s="269">
        <f t="shared" si="41"/>
        <v>2.8330702599451415E-2</v>
      </c>
      <c r="O199" s="269">
        <f t="shared" si="41"/>
        <v>3.6723592984265488E-2</v>
      </c>
      <c r="P199" s="269">
        <f t="shared" si="41"/>
        <v>3.5956612347188784E-2</v>
      </c>
      <c r="Q199" s="269">
        <f t="shared" si="41"/>
        <v>7.886754227305396E-3</v>
      </c>
      <c r="R199" s="269">
        <f t="shared" si="41"/>
        <v>2.6361061192513427E-2</v>
      </c>
      <c r="S199" s="269">
        <f t="shared" si="41"/>
        <v>1.9875939102133849E-2</v>
      </c>
      <c r="T199" s="269">
        <f t="shared" si="41"/>
        <v>1.1684157860727932E-2</v>
      </c>
      <c r="U199" s="269">
        <f t="shared" si="41"/>
        <v>1.2761067328613212E-2</v>
      </c>
      <c r="V199" s="269">
        <f t="shared" si="41"/>
        <v>1.5658233555405635E-2</v>
      </c>
      <c r="W199" s="269">
        <f t="shared" si="41"/>
        <v>2.0734147363885989E-2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2.4095741672449204E-2</v>
      </c>
      <c r="C200" s="269">
        <f t="shared" si="42"/>
        <v>1.6582968806206494E-2</v>
      </c>
      <c r="D200" s="269">
        <f t="shared" si="42"/>
        <v>2.1458579008015902E-2</v>
      </c>
      <c r="E200" s="269">
        <f t="shared" si="42"/>
        <v>2.8161027375369924E-2</v>
      </c>
      <c r="F200" s="269">
        <f t="shared" si="42"/>
        <v>3.1060165587561174E-2</v>
      </c>
      <c r="G200" s="269">
        <f t="shared" si="42"/>
        <v>3.4981486754234216E-2</v>
      </c>
      <c r="H200" s="269">
        <f t="shared" si="42"/>
        <v>4.4745957556895137E-2</v>
      </c>
      <c r="I200" s="269">
        <f t="shared" si="42"/>
        <v>4.209818759902241E-2</v>
      </c>
      <c r="J200" s="269">
        <f t="shared" si="42"/>
        <v>3.2340686159932804E-2</v>
      </c>
      <c r="K200" s="269">
        <f t="shared" si="42"/>
        <v>4.2323318764505541E-2</v>
      </c>
      <c r="L200" s="269">
        <f t="shared" si="42"/>
        <v>2.4223153724648144E-2</v>
      </c>
      <c r="M200" s="269">
        <f t="shared" si="42"/>
        <v>2.9280631924048527E-2</v>
      </c>
      <c r="N200" s="269">
        <f t="shared" si="42"/>
        <v>3.4736034159480102E-2</v>
      </c>
      <c r="O200" s="269">
        <f t="shared" si="42"/>
        <v>4.5026485872785613E-2</v>
      </c>
      <c r="P200" s="269">
        <f t="shared" si="42"/>
        <v>4.4086097419105963E-2</v>
      </c>
      <c r="Q200" s="269">
        <f t="shared" si="42"/>
        <v>9.6698824635718366E-3</v>
      </c>
      <c r="R200" s="269">
        <f t="shared" si="42"/>
        <v>3.2321073536701585E-2</v>
      </c>
      <c r="S200" s="269">
        <f t="shared" si="42"/>
        <v>2.4369720347734578E-2</v>
      </c>
      <c r="T200" s="269">
        <f t="shared" si="42"/>
        <v>1.4325846849377542E-2</v>
      </c>
      <c r="U200" s="269">
        <f t="shared" si="42"/>
        <v>1.5646236413731487E-2</v>
      </c>
      <c r="V200" s="269">
        <f t="shared" si="42"/>
        <v>1.9198427350976467E-2</v>
      </c>
      <c r="W200" s="269">
        <f t="shared" si="42"/>
        <v>2.5421962218246726E-2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4.4618799827668726E-2</v>
      </c>
      <c r="C201" s="269">
        <f t="shared" si="43"/>
        <v>3.0707175391019782E-2</v>
      </c>
      <c r="D201" s="269">
        <f t="shared" si="43"/>
        <v>3.9735487471614941E-2</v>
      </c>
      <c r="E201" s="269">
        <f t="shared" si="43"/>
        <v>5.2146609989590385E-2</v>
      </c>
      <c r="F201" s="269">
        <f t="shared" si="43"/>
        <v>5.751503024080893E-2</v>
      </c>
      <c r="G201" s="269">
        <f t="shared" si="43"/>
        <v>6.4776256999221501E-2</v>
      </c>
      <c r="H201" s="269">
        <f t="shared" si="43"/>
        <v>8.2857417317486082E-2</v>
      </c>
      <c r="I201" s="269">
        <f t="shared" si="43"/>
        <v>7.7954463121429188E-2</v>
      </c>
      <c r="J201" s="269">
        <f t="shared" si="43"/>
        <v>5.9886208180485713E-2</v>
      </c>
      <c r="K201" s="269">
        <f t="shared" si="43"/>
        <v>7.8371345180683144E-2</v>
      </c>
      <c r="L201" s="269">
        <f t="shared" si="43"/>
        <v>4.485473250531679E-2</v>
      </c>
      <c r="M201" s="269">
        <f t="shared" si="43"/>
        <v>5.4219814953468205E-2</v>
      </c>
      <c r="N201" s="269">
        <f t="shared" si="43"/>
        <v>6.432174514640572E-2</v>
      </c>
      <c r="O201" s="269">
        <f t="shared" si="43"/>
        <v>8.3376879923902664E-2</v>
      </c>
      <c r="P201" s="269">
        <f t="shared" si="43"/>
        <v>8.1635534720863767E-2</v>
      </c>
      <c r="Q201" s="269">
        <f t="shared" si="43"/>
        <v>1.7906008284132649E-2</v>
      </c>
      <c r="R201" s="269">
        <f t="shared" si="43"/>
        <v>5.9849890904099458E-2</v>
      </c>
      <c r="S201" s="269">
        <f t="shared" si="43"/>
        <v>4.512613427023475E-2</v>
      </c>
      <c r="T201" s="269">
        <f t="shared" si="43"/>
        <v>2.6527595689867116E-2</v>
      </c>
      <c r="U201" s="269">
        <f t="shared" si="43"/>
        <v>2.897260022499679E-2</v>
      </c>
      <c r="V201" s="269">
        <f t="shared" si="43"/>
        <v>3.5550297584684754E-2</v>
      </c>
      <c r="W201" s="269">
        <f t="shared" si="43"/>
        <v>4.7074601764155295E-2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5.5173384919565631E-2</v>
      </c>
      <c r="C202" s="270">
        <f t="shared" si="44"/>
        <v>5.7916844286735554E-2</v>
      </c>
      <c r="D202" s="270">
        <f t="shared" si="44"/>
        <v>5.5246995768533112E-2</v>
      </c>
      <c r="E202" s="270">
        <f t="shared" si="44"/>
        <v>4.7577932481795975E-2</v>
      </c>
      <c r="F202" s="270">
        <f t="shared" si="44"/>
        <v>4.5074455572663236E-2</v>
      </c>
      <c r="G202" s="270">
        <f t="shared" si="44"/>
        <v>4.6830597499121045E-2</v>
      </c>
      <c r="H202" s="270">
        <f t="shared" si="44"/>
        <v>5.2223696309781006E-2</v>
      </c>
      <c r="I202" s="270">
        <f t="shared" si="44"/>
        <v>5.0937855516513184E-2</v>
      </c>
      <c r="J202" s="270">
        <f t="shared" si="44"/>
        <v>5.1071670761458486E-2</v>
      </c>
      <c r="K202" s="270">
        <f t="shared" si="44"/>
        <v>5.1675514645406012E-2</v>
      </c>
      <c r="L202" s="270">
        <f t="shared" si="44"/>
        <v>5.3037201236972711E-2</v>
      </c>
      <c r="M202" s="270">
        <f t="shared" si="44"/>
        <v>5.2543224628056419E-2</v>
      </c>
      <c r="N202" s="270">
        <f t="shared" si="44"/>
        <v>5.0734663459833636E-2</v>
      </c>
      <c r="O202" s="270">
        <f t="shared" si="44"/>
        <v>5.1605816621386191E-2</v>
      </c>
      <c r="P202" s="270">
        <f t="shared" si="44"/>
        <v>5.1403078680681703E-2</v>
      </c>
      <c r="Q202" s="270">
        <f t="shared" si="44"/>
        <v>5.6781494128544677E-2</v>
      </c>
      <c r="R202" s="270">
        <f t="shared" si="44"/>
        <v>4.734015798821313E-2</v>
      </c>
      <c r="S202" s="270">
        <f t="shared" si="44"/>
        <v>4.6686889173782692E-2</v>
      </c>
      <c r="T202" s="270">
        <f t="shared" si="44"/>
        <v>5.4373393055520226E-2</v>
      </c>
      <c r="U202" s="270">
        <f t="shared" si="44"/>
        <v>5.3902546649593638E-2</v>
      </c>
      <c r="V202" s="270">
        <f t="shared" si="44"/>
        <v>5.1519970372157199E-2</v>
      </c>
      <c r="W202" s="270">
        <f t="shared" si="44"/>
        <v>4.8891775319218664E-2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0.421139652972565</v>
      </c>
      <c r="C203" s="271">
        <f t="shared" si="45"/>
        <v>0.43370830293289009</v>
      </c>
      <c r="D203" s="271">
        <f t="shared" si="45"/>
        <v>0.41996881807301356</v>
      </c>
      <c r="E203" s="271">
        <f t="shared" si="45"/>
        <v>0.42764756183964897</v>
      </c>
      <c r="F203" s="271">
        <f t="shared" si="45"/>
        <v>0.43467362448510138</v>
      </c>
      <c r="G203" s="271">
        <f t="shared" si="45"/>
        <v>0.40492316442131615</v>
      </c>
      <c r="H203" s="271">
        <f t="shared" si="45"/>
        <v>0.35669253595753603</v>
      </c>
      <c r="I203" s="271">
        <f t="shared" si="45"/>
        <v>0.3681679312893118</v>
      </c>
      <c r="J203" s="271">
        <f t="shared" si="45"/>
        <v>0.39958197065125634</v>
      </c>
      <c r="K203" s="271">
        <f t="shared" si="45"/>
        <v>0.37566677162904366</v>
      </c>
      <c r="L203" s="271">
        <f t="shared" si="45"/>
        <v>0.43643939893097855</v>
      </c>
      <c r="M203" s="271">
        <f t="shared" si="45"/>
        <v>0.42014765625765216</v>
      </c>
      <c r="N203" s="271">
        <f t="shared" si="45"/>
        <v>0.39947146293290198</v>
      </c>
      <c r="O203" s="271">
        <f t="shared" si="45"/>
        <v>0.37255731791619873</v>
      </c>
      <c r="P203" s="271">
        <f t="shared" si="45"/>
        <v>0.37635348495657212</v>
      </c>
      <c r="Q203" s="271">
        <f t="shared" si="45"/>
        <v>0.50896499608927936</v>
      </c>
      <c r="R203" s="271">
        <f t="shared" si="45"/>
        <v>0.44785590313724083</v>
      </c>
      <c r="S203" s="271">
        <f t="shared" si="45"/>
        <v>0.48635761980272291</v>
      </c>
      <c r="T203" s="271">
        <f t="shared" si="45"/>
        <v>0.46304846170314246</v>
      </c>
      <c r="U203" s="271">
        <f t="shared" si="45"/>
        <v>0.45922022103861571</v>
      </c>
      <c r="V203" s="271">
        <f t="shared" si="45"/>
        <v>0.45261160837762104</v>
      </c>
      <c r="W203" s="271">
        <f t="shared" si="45"/>
        <v>0.43805456391434655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0.42086096145166058</v>
      </c>
      <c r="C204" s="320">
        <f t="shared" si="46"/>
        <v>0.43351650419680898</v>
      </c>
      <c r="D204" s="320">
        <f t="shared" si="46"/>
        <v>0.41972062799438947</v>
      </c>
      <c r="E204" s="320">
        <f t="shared" si="46"/>
        <v>0.42732185119516414</v>
      </c>
      <c r="F204" s="320">
        <f t="shared" si="46"/>
        <v>0.43431438238727305</v>
      </c>
      <c r="G204" s="320">
        <f t="shared" si="46"/>
        <v>0.40451856829476562</v>
      </c>
      <c r="H204" s="320">
        <f t="shared" si="46"/>
        <v>0.35617500389168916</v>
      </c>
      <c r="I204" s="320">
        <f t="shared" si="46"/>
        <v>0.36768102334977715</v>
      </c>
      <c r="J204" s="320">
        <f t="shared" si="46"/>
        <v>0.39920791804330907</v>
      </c>
      <c r="K204" s="320">
        <f t="shared" si="46"/>
        <v>0.37517725982083527</v>
      </c>
      <c r="L204" s="320">
        <f t="shared" si="46"/>
        <v>0.43615923376136512</v>
      </c>
      <c r="M204" s="320">
        <f t="shared" si="46"/>
        <v>0.41980899625893192</v>
      </c>
      <c r="N204" s="320">
        <f t="shared" si="46"/>
        <v>0.3990697057128218</v>
      </c>
      <c r="O204" s="320">
        <f t="shared" si="46"/>
        <v>0.37203654125783947</v>
      </c>
      <c r="P204" s="320">
        <f t="shared" si="46"/>
        <v>0.37584358483780889</v>
      </c>
      <c r="Q204" s="320">
        <f t="shared" si="46"/>
        <v>0.50842539488138283</v>
      </c>
      <c r="R204" s="320">
        <f t="shared" si="46"/>
        <v>0.44744103823183212</v>
      </c>
      <c r="S204" s="320">
        <f t="shared" si="46"/>
        <v>0.48598832047980117</v>
      </c>
      <c r="T204" s="320">
        <f t="shared" si="46"/>
        <v>0.46280887975153373</v>
      </c>
      <c r="U204" s="320">
        <f t="shared" si="46"/>
        <v>0.45897258364376853</v>
      </c>
      <c r="V204" s="320">
        <f t="shared" si="46"/>
        <v>0.4523424459057403</v>
      </c>
      <c r="W204" s="320">
        <f t="shared" si="46"/>
        <v>0.43776053331710291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2.7869152090440047E-4</v>
      </c>
      <c r="C205" s="320">
        <f t="shared" si="47"/>
        <v>1.9179873608107795E-4</v>
      </c>
      <c r="D205" s="320">
        <f t="shared" si="47"/>
        <v>2.4819007862410085E-4</v>
      </c>
      <c r="E205" s="320">
        <f t="shared" si="47"/>
        <v>3.2571064448478395E-4</v>
      </c>
      <c r="F205" s="320">
        <f t="shared" si="47"/>
        <v>3.5924209782832087E-4</v>
      </c>
      <c r="G205" s="320">
        <f t="shared" si="47"/>
        <v>4.0459612655051064E-4</v>
      </c>
      <c r="H205" s="320">
        <f t="shared" si="47"/>
        <v>5.1753206584685782E-4</v>
      </c>
      <c r="I205" s="320">
        <f t="shared" si="47"/>
        <v>4.8690793953460346E-4</v>
      </c>
      <c r="J205" s="320">
        <f t="shared" si="47"/>
        <v>3.7405260794727937E-4</v>
      </c>
      <c r="K205" s="320">
        <f t="shared" si="47"/>
        <v>4.8951180820834572E-4</v>
      </c>
      <c r="L205" s="320">
        <f t="shared" si="47"/>
        <v>2.8016516961343649E-4</v>
      </c>
      <c r="M205" s="320">
        <f t="shared" si="47"/>
        <v>3.3865999872024593E-4</v>
      </c>
      <c r="N205" s="320">
        <f t="shared" si="47"/>
        <v>4.0175722008015401E-4</v>
      </c>
      <c r="O205" s="320">
        <f t="shared" si="47"/>
        <v>5.2077665835930406E-4</v>
      </c>
      <c r="P205" s="320">
        <f t="shared" si="47"/>
        <v>5.0990011876324011E-4</v>
      </c>
      <c r="Q205" s="320">
        <f t="shared" si="47"/>
        <v>5.3960120789652249E-4</v>
      </c>
      <c r="R205" s="320">
        <f t="shared" si="47"/>
        <v>4.1486490540871722E-4</v>
      </c>
      <c r="S205" s="320">
        <f t="shared" si="47"/>
        <v>3.6929932292176373E-4</v>
      </c>
      <c r="T205" s="320">
        <f t="shared" si="47"/>
        <v>2.3958195160874826E-4</v>
      </c>
      <c r="U205" s="320">
        <f t="shared" si="47"/>
        <v>2.4763739484718705E-4</v>
      </c>
      <c r="V205" s="320">
        <f t="shared" si="47"/>
        <v>2.6916247188071808E-4</v>
      </c>
      <c r="W205" s="320">
        <f t="shared" si="47"/>
        <v>2.9403059724358529E-4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0.22911929552608531</v>
      </c>
      <c r="C206" s="271">
        <f t="shared" si="48"/>
        <v>0.24800224287784822</v>
      </c>
      <c r="D206" s="271">
        <f t="shared" si="48"/>
        <v>0.24469671384250988</v>
      </c>
      <c r="E206" s="271">
        <f t="shared" si="48"/>
        <v>0.22291092855347916</v>
      </c>
      <c r="F206" s="271">
        <f t="shared" si="48"/>
        <v>0.20686066677382875</v>
      </c>
      <c r="G206" s="271">
        <f t="shared" si="48"/>
        <v>0.21298687286866297</v>
      </c>
      <c r="H206" s="271">
        <f t="shared" si="48"/>
        <v>0.19634253028835474</v>
      </c>
      <c r="I206" s="271">
        <f t="shared" si="48"/>
        <v>0.20209549445571343</v>
      </c>
      <c r="J206" s="271">
        <f t="shared" si="48"/>
        <v>0.22039219825772965</v>
      </c>
      <c r="K206" s="271">
        <f t="shared" si="48"/>
        <v>0.19024409090784317</v>
      </c>
      <c r="L206" s="271">
        <f t="shared" si="48"/>
        <v>0.21797547214281057</v>
      </c>
      <c r="M206" s="271">
        <f t="shared" si="48"/>
        <v>0.20980972667244657</v>
      </c>
      <c r="N206" s="271">
        <f t="shared" si="48"/>
        <v>0.20849333066374134</v>
      </c>
      <c r="O206" s="271">
        <f t="shared" si="48"/>
        <v>0.17905334312972743</v>
      </c>
      <c r="P206" s="271">
        <f t="shared" si="48"/>
        <v>0.1806602143529342</v>
      </c>
      <c r="Q206" s="271">
        <f t="shared" si="48"/>
        <v>0.20584013861729658</v>
      </c>
      <c r="R206" s="271">
        <f t="shared" si="48"/>
        <v>0.17829080353744678</v>
      </c>
      <c r="S206" s="271">
        <f t="shared" si="48"/>
        <v>0.1811994703376037</v>
      </c>
      <c r="T206" s="271">
        <f t="shared" si="48"/>
        <v>0.23869255646187662</v>
      </c>
      <c r="U206" s="271">
        <f t="shared" si="48"/>
        <v>0.23768553416629942</v>
      </c>
      <c r="V206" s="271">
        <f t="shared" si="48"/>
        <v>0.23298762939124912</v>
      </c>
      <c r="W206" s="271">
        <f t="shared" si="48"/>
        <v>0.22324002148743186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0.22795008621174237</v>
      </c>
      <c r="C207" s="320">
        <f t="shared" si="49"/>
        <v>0.24767992723711096</v>
      </c>
      <c r="D207" s="320">
        <f t="shared" si="49"/>
        <v>0.24403712101184824</v>
      </c>
      <c r="E207" s="320">
        <f t="shared" si="49"/>
        <v>0.22073419911027903</v>
      </c>
      <c r="F207" s="320">
        <f t="shared" si="49"/>
        <v>0.20296577705171365</v>
      </c>
      <c r="G207" s="320">
        <f t="shared" si="49"/>
        <v>0.20840526561578587</v>
      </c>
      <c r="H207" s="320">
        <f t="shared" si="49"/>
        <v>0.18576535562598662</v>
      </c>
      <c r="I207" s="320">
        <f t="shared" si="49"/>
        <v>0.1938617312723955</v>
      </c>
      <c r="J207" s="320">
        <f t="shared" si="49"/>
        <v>0.21742518892988111</v>
      </c>
      <c r="K207" s="320">
        <f t="shared" si="49"/>
        <v>0.17999520956378151</v>
      </c>
      <c r="L207" s="320">
        <f t="shared" si="49"/>
        <v>0.21648517793543101</v>
      </c>
      <c r="M207" s="320">
        <f t="shared" si="49"/>
        <v>0.20704297706205269</v>
      </c>
      <c r="N207" s="320">
        <f t="shared" si="49"/>
        <v>0.20397978117044027</v>
      </c>
      <c r="O207" s="320">
        <f t="shared" si="49"/>
        <v>0.1618826181108968</v>
      </c>
      <c r="P207" s="320">
        <f t="shared" si="49"/>
        <v>0.16516160556519283</v>
      </c>
      <c r="Q207" s="320">
        <f t="shared" si="49"/>
        <v>0.19055358205353423</v>
      </c>
      <c r="R207" s="320">
        <f t="shared" si="49"/>
        <v>0.16886938558666723</v>
      </c>
      <c r="S207" s="320">
        <f t="shared" si="49"/>
        <v>0.17457326461725631</v>
      </c>
      <c r="T207" s="320">
        <f t="shared" si="49"/>
        <v>0.23793246181445027</v>
      </c>
      <c r="U207" s="320">
        <f t="shared" si="49"/>
        <v>0.2368443175583084</v>
      </c>
      <c r="V207" s="320">
        <f t="shared" si="49"/>
        <v>0.23185992326370469</v>
      </c>
      <c r="W207" s="320">
        <f t="shared" si="49"/>
        <v>0.2216104516166604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1.1692093143429608E-3</v>
      </c>
      <c r="C208" s="320">
        <f t="shared" si="50"/>
        <v>3.2231564073726684E-4</v>
      </c>
      <c r="D208" s="320">
        <f t="shared" si="50"/>
        <v>6.5959283066166095E-4</v>
      </c>
      <c r="E208" s="320">
        <f t="shared" si="50"/>
        <v>2.176729443200149E-3</v>
      </c>
      <c r="F208" s="320">
        <f t="shared" si="50"/>
        <v>3.8948897221150222E-3</v>
      </c>
      <c r="G208" s="320">
        <f t="shared" si="50"/>
        <v>4.5816072528770749E-3</v>
      </c>
      <c r="H208" s="320">
        <f t="shared" si="50"/>
        <v>1.057717466236812E-2</v>
      </c>
      <c r="I208" s="320">
        <f t="shared" si="50"/>
        <v>8.2337631833179596E-3</v>
      </c>
      <c r="J208" s="320">
        <f t="shared" si="50"/>
        <v>2.9670093278485322E-3</v>
      </c>
      <c r="K208" s="320">
        <f t="shared" si="50"/>
        <v>1.0248881344061645E-2</v>
      </c>
      <c r="L208" s="320">
        <f t="shared" si="50"/>
        <v>1.4902942073795635E-3</v>
      </c>
      <c r="M208" s="320">
        <f t="shared" si="50"/>
        <v>2.7667496103939075E-3</v>
      </c>
      <c r="N208" s="320">
        <f t="shared" si="50"/>
        <v>4.513549493301067E-3</v>
      </c>
      <c r="O208" s="320">
        <f t="shared" si="50"/>
        <v>1.7170725018830619E-2</v>
      </c>
      <c r="P208" s="320">
        <f t="shared" si="50"/>
        <v>1.5498608787741435E-2</v>
      </c>
      <c r="Q208" s="320">
        <f t="shared" si="50"/>
        <v>1.5286556563762356E-2</v>
      </c>
      <c r="R208" s="320">
        <f t="shared" si="50"/>
        <v>9.4214179507795572E-3</v>
      </c>
      <c r="S208" s="320">
        <f t="shared" si="50"/>
        <v>6.6262057203474046E-3</v>
      </c>
      <c r="T208" s="320">
        <f t="shared" si="50"/>
        <v>7.6009464742636177E-4</v>
      </c>
      <c r="U208" s="320">
        <f t="shared" si="50"/>
        <v>8.4121660799100627E-4</v>
      </c>
      <c r="V208" s="320">
        <f t="shared" si="50"/>
        <v>1.1277061275444464E-3</v>
      </c>
      <c r="W208" s="320">
        <f t="shared" si="50"/>
        <v>1.6295698707714402E-3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0.16203572872396263</v>
      </c>
      <c r="C209" s="271">
        <f t="shared" si="51"/>
        <v>0.16916259357689234</v>
      </c>
      <c r="D209" s="271">
        <f t="shared" si="51"/>
        <v>0.16206051559191559</v>
      </c>
      <c r="E209" s="271">
        <f t="shared" si="51"/>
        <v>0.14697166382106189</v>
      </c>
      <c r="F209" s="271">
        <f t="shared" si="51"/>
        <v>0.14255343495710773</v>
      </c>
      <c r="G209" s="271">
        <f t="shared" si="51"/>
        <v>0.14285340851908732</v>
      </c>
      <c r="H209" s="271">
        <f t="shared" si="51"/>
        <v>0.14862851981423583</v>
      </c>
      <c r="I209" s="271">
        <f t="shared" si="51"/>
        <v>0.14724932471503921</v>
      </c>
      <c r="J209" s="271">
        <f t="shared" si="51"/>
        <v>0.1510731941948516</v>
      </c>
      <c r="K209" s="271">
        <f t="shared" si="51"/>
        <v>0.1496259573171391</v>
      </c>
      <c r="L209" s="271">
        <f t="shared" si="51"/>
        <v>0.15931519520911766</v>
      </c>
      <c r="M209" s="271">
        <f t="shared" si="51"/>
        <v>0.15644940513090064</v>
      </c>
      <c r="N209" s="271">
        <f t="shared" si="51"/>
        <v>0.15024463010913544</v>
      </c>
      <c r="O209" s="271">
        <f t="shared" si="51"/>
        <v>0.14912783657842013</v>
      </c>
      <c r="P209" s="271">
        <f t="shared" si="51"/>
        <v>0.14909988188405809</v>
      </c>
      <c r="Q209" s="271">
        <f t="shared" si="51"/>
        <v>0.17522686712711949</v>
      </c>
      <c r="R209" s="271">
        <f t="shared" si="51"/>
        <v>0.14874004299182442</v>
      </c>
      <c r="S209" s="271">
        <f t="shared" si="51"/>
        <v>0.15171713918379912</v>
      </c>
      <c r="T209" s="271">
        <f t="shared" si="51"/>
        <v>0.16509024517842763</v>
      </c>
      <c r="U209" s="271">
        <f t="shared" si="51"/>
        <v>0.16313391829867266</v>
      </c>
      <c r="V209" s="271">
        <f t="shared" si="51"/>
        <v>0.15728517188447919</v>
      </c>
      <c r="W209" s="271">
        <f t="shared" si="51"/>
        <v>0.14998719348070297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0.10487099360213779</v>
      </c>
      <c r="C210" s="320">
        <f t="shared" si="52"/>
        <v>0.116452998678846</v>
      </c>
      <c r="D210" s="320">
        <f t="shared" si="52"/>
        <v>0.10640025177684125</v>
      </c>
      <c r="E210" s="320">
        <f t="shared" si="52"/>
        <v>7.4740965309818469E-2</v>
      </c>
      <c r="F210" s="320">
        <f t="shared" si="52"/>
        <v>5.8747278036015413E-2</v>
      </c>
      <c r="G210" s="320">
        <f t="shared" si="52"/>
        <v>5.1376044086955369E-2</v>
      </c>
      <c r="H210" s="320">
        <f t="shared" si="52"/>
        <v>4.1056727940924347E-2</v>
      </c>
      <c r="I210" s="320">
        <f t="shared" si="52"/>
        <v>4.5474710398909421E-2</v>
      </c>
      <c r="J210" s="320">
        <f t="shared" si="52"/>
        <v>7.9133475656141025E-2</v>
      </c>
      <c r="K210" s="320">
        <f t="shared" si="52"/>
        <v>6.0853874304740339E-2</v>
      </c>
      <c r="L210" s="320">
        <f t="shared" si="52"/>
        <v>9.9762793140190806E-2</v>
      </c>
      <c r="M210" s="320">
        <f t="shared" si="52"/>
        <v>9.2955930118849034E-2</v>
      </c>
      <c r="N210" s="320">
        <f t="shared" si="52"/>
        <v>7.4267774994441496E-2</v>
      </c>
      <c r="O210" s="320">
        <f t="shared" si="52"/>
        <v>5.2063510716262681E-2</v>
      </c>
      <c r="P210" s="320">
        <f t="shared" si="52"/>
        <v>5.4817929321012149E-2</v>
      </c>
      <c r="Q210" s="320">
        <f t="shared" si="52"/>
        <v>6.5500837754948985E-2</v>
      </c>
      <c r="R210" s="320">
        <f t="shared" si="52"/>
        <v>6.3173412194906908E-2</v>
      </c>
      <c r="S210" s="320">
        <f t="shared" si="52"/>
        <v>7.0355801590533062E-2</v>
      </c>
      <c r="T210" s="320">
        <f t="shared" si="52"/>
        <v>0.10513106888171422</v>
      </c>
      <c r="U210" s="320">
        <f t="shared" si="52"/>
        <v>0.10259453276280137</v>
      </c>
      <c r="V210" s="320">
        <f t="shared" si="52"/>
        <v>9.4048641237882244E-2</v>
      </c>
      <c r="W210" s="320">
        <f t="shared" si="52"/>
        <v>8.3470482978946131E-2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4.7332126662822861E-2</v>
      </c>
      <c r="C211" s="320">
        <f t="shared" si="53"/>
        <v>4.8755432236554319E-2</v>
      </c>
      <c r="D211" s="320">
        <f t="shared" si="53"/>
        <v>4.7203879064254377E-2</v>
      </c>
      <c r="E211" s="320">
        <f t="shared" si="53"/>
        <v>4.8058750606842844E-2</v>
      </c>
      <c r="F211" s="320">
        <f t="shared" si="53"/>
        <v>4.884516560465358E-2</v>
      </c>
      <c r="G211" s="320">
        <f t="shared" si="53"/>
        <v>4.5494179469508185E-2</v>
      </c>
      <c r="H211" s="320">
        <f t="shared" si="53"/>
        <v>4.0057220655922515E-2</v>
      </c>
      <c r="I211" s="320">
        <f t="shared" si="53"/>
        <v>4.1351245096908039E-2</v>
      </c>
      <c r="J211" s="320">
        <f t="shared" si="53"/>
        <v>4.4896917206225621E-2</v>
      </c>
      <c r="K211" s="320">
        <f t="shared" si="53"/>
        <v>4.2194309307279895E-2</v>
      </c>
      <c r="L211" s="320">
        <f t="shared" si="53"/>
        <v>4.9052646808449327E-2</v>
      </c>
      <c r="M211" s="320">
        <f t="shared" si="53"/>
        <v>4.7213817400839124E-2</v>
      </c>
      <c r="N211" s="320">
        <f t="shared" si="53"/>
        <v>4.488137315692628E-2</v>
      </c>
      <c r="O211" s="320">
        <f t="shared" si="53"/>
        <v>4.1841088404292778E-2</v>
      </c>
      <c r="P211" s="320">
        <f t="shared" si="53"/>
        <v>4.2269247548149834E-2</v>
      </c>
      <c r="Q211" s="320">
        <f t="shared" si="53"/>
        <v>5.7180060384111941E-2</v>
      </c>
      <c r="R211" s="320">
        <f t="shared" si="53"/>
        <v>5.0321454911580257E-2</v>
      </c>
      <c r="S211" s="320">
        <f t="shared" si="53"/>
        <v>5.4656674884407321E-2</v>
      </c>
      <c r="T211" s="320">
        <f t="shared" si="53"/>
        <v>5.2049799158183058E-2</v>
      </c>
      <c r="U211" s="320">
        <f t="shared" si="53"/>
        <v>5.1618350128882461E-2</v>
      </c>
      <c r="V211" s="320">
        <f t="shared" si="53"/>
        <v>5.0872691709707943E-2</v>
      </c>
      <c r="W211" s="320">
        <f t="shared" si="53"/>
        <v>4.9232736957784753E-2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9.8326084590019871E-3</v>
      </c>
      <c r="C212" s="320">
        <f t="shared" si="54"/>
        <v>3.9541626614920528E-3</v>
      </c>
      <c r="D212" s="320">
        <f t="shared" si="54"/>
        <v>8.4563847508199765E-3</v>
      </c>
      <c r="E212" s="320">
        <f t="shared" si="54"/>
        <v>2.4171947904400571E-2</v>
      </c>
      <c r="F212" s="320">
        <f t="shared" si="54"/>
        <v>3.4960991316438719E-2</v>
      </c>
      <c r="G212" s="320">
        <f t="shared" si="54"/>
        <v>4.5983184962623769E-2</v>
      </c>
      <c r="H212" s="320">
        <f t="shared" si="54"/>
        <v>6.751457121738895E-2</v>
      </c>
      <c r="I212" s="320">
        <f t="shared" si="54"/>
        <v>6.0423369219221756E-2</v>
      </c>
      <c r="J212" s="320">
        <f t="shared" si="54"/>
        <v>2.7042801332484961E-2</v>
      </c>
      <c r="K212" s="320">
        <f t="shared" si="54"/>
        <v>4.6577773705118883E-2</v>
      </c>
      <c r="L212" s="320">
        <f t="shared" si="54"/>
        <v>1.049975526047753E-2</v>
      </c>
      <c r="M212" s="320">
        <f t="shared" si="54"/>
        <v>1.6279657611212469E-2</v>
      </c>
      <c r="N212" s="320">
        <f t="shared" si="54"/>
        <v>3.1095481957767668E-2</v>
      </c>
      <c r="O212" s="320">
        <f t="shared" si="54"/>
        <v>5.5223237457864671E-2</v>
      </c>
      <c r="P212" s="320">
        <f t="shared" si="54"/>
        <v>5.2012705014896125E-2</v>
      </c>
      <c r="Q212" s="320">
        <f t="shared" si="54"/>
        <v>5.2545968988058578E-2</v>
      </c>
      <c r="R212" s="320">
        <f t="shared" si="54"/>
        <v>3.5245175885337258E-2</v>
      </c>
      <c r="S212" s="320">
        <f t="shared" si="54"/>
        <v>2.6704662708858733E-2</v>
      </c>
      <c r="T212" s="320">
        <f t="shared" si="54"/>
        <v>7.9093771385303231E-3</v>
      </c>
      <c r="U212" s="320">
        <f t="shared" si="54"/>
        <v>8.9210354069888306E-3</v>
      </c>
      <c r="V212" s="320">
        <f t="shared" si="54"/>
        <v>1.2363838936889027E-2</v>
      </c>
      <c r="W212" s="320">
        <f t="shared" si="54"/>
        <v>1.7283973543972125E-2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4.1702235422508858E-2</v>
      </c>
      <c r="C213" s="321">
        <f t="shared" si="55"/>
        <v>2.8699961950175237E-2</v>
      </c>
      <c r="D213" s="321">
        <f t="shared" si="55"/>
        <v>3.7138126968217409E-2</v>
      </c>
      <c r="E213" s="321">
        <f t="shared" si="55"/>
        <v>4.8737980731681035E-2</v>
      </c>
      <c r="F213" s="321">
        <f t="shared" si="55"/>
        <v>5.3755487388694526E-2</v>
      </c>
      <c r="G213" s="321">
        <f t="shared" si="55"/>
        <v>6.0542074856422982E-2</v>
      </c>
      <c r="H213" s="321">
        <f t="shared" si="55"/>
        <v>7.744133721257479E-2</v>
      </c>
      <c r="I213" s="321">
        <f t="shared" si="55"/>
        <v>7.2858870832048103E-2</v>
      </c>
      <c r="J213" s="321">
        <f t="shared" si="55"/>
        <v>5.5971670276871222E-2</v>
      </c>
      <c r="K213" s="321">
        <f t="shared" si="55"/>
        <v>7.324850286710001E-2</v>
      </c>
      <c r="L213" s="321">
        <f t="shared" si="55"/>
        <v>4.1922746061637262E-2</v>
      </c>
      <c r="M213" s="321">
        <f t="shared" si="55"/>
        <v>5.0675668025303211E-2</v>
      </c>
      <c r="N213" s="321">
        <f t="shared" si="55"/>
        <v>6.0117272746961256E-2</v>
      </c>
      <c r="O213" s="321">
        <f t="shared" si="55"/>
        <v>7.7926844487302957E-2</v>
      </c>
      <c r="P213" s="321">
        <f t="shared" si="55"/>
        <v>7.629932452061948E-2</v>
      </c>
      <c r="Q213" s="321">
        <f t="shared" si="55"/>
        <v>1.6735559356736505E-2</v>
      </c>
      <c r="R213" s="321">
        <f t="shared" si="55"/>
        <v>5.5937726925288152E-2</v>
      </c>
      <c r="S213" s="321">
        <f t="shared" si="55"/>
        <v>4.217640730618908E-2</v>
      </c>
      <c r="T213" s="321">
        <f t="shared" si="55"/>
        <v>2.4793585773814634E-2</v>
      </c>
      <c r="U213" s="321">
        <f t="shared" si="55"/>
        <v>2.7078769488457079E-2</v>
      </c>
      <c r="V213" s="321">
        <f t="shared" si="55"/>
        <v>3.3226507322983566E-2</v>
      </c>
      <c r="W213" s="321">
        <f t="shared" si="55"/>
        <v>4.3997510752682781E-2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1352.6533128251569</v>
      </c>
      <c r="C217" s="322">
        <f t="shared" si="56"/>
        <v>1749.6080440902992</v>
      </c>
      <c r="D217" s="322">
        <f t="shared" si="56"/>
        <v>1490.4354571418367</v>
      </c>
      <c r="E217" s="322">
        <f t="shared" si="56"/>
        <v>1542.1174037296614</v>
      </c>
      <c r="F217" s="322">
        <f t="shared" si="56"/>
        <v>1614.2775139850382</v>
      </c>
      <c r="G217" s="322">
        <f t="shared" si="56"/>
        <v>1532.3378412701436</v>
      </c>
      <c r="H217" s="322">
        <f t="shared" si="56"/>
        <v>1702.9663954020582</v>
      </c>
      <c r="I217" s="322">
        <f t="shared" si="56"/>
        <v>1705.9198953267953</v>
      </c>
      <c r="J217" s="322">
        <f t="shared" si="56"/>
        <v>1258.7429000985071</v>
      </c>
      <c r="K217" s="322">
        <f t="shared" si="56"/>
        <v>2011.3069906781279</v>
      </c>
      <c r="L217" s="322">
        <f t="shared" si="56"/>
        <v>1547.3807349952444</v>
      </c>
      <c r="M217" s="322">
        <f t="shared" si="56"/>
        <v>1437.983168341442</v>
      </c>
      <c r="N217" s="322">
        <f t="shared" si="56"/>
        <v>1161.6272958450497</v>
      </c>
      <c r="O217" s="322">
        <f t="shared" si="56"/>
        <v>1471.829128619087</v>
      </c>
      <c r="P217" s="322">
        <f t="shared" si="56"/>
        <v>2245.7276976322692</v>
      </c>
      <c r="Q217" s="322">
        <f t="shared" si="56"/>
        <v>1550.4427750391276</v>
      </c>
      <c r="R217" s="322">
        <f t="shared" si="56"/>
        <v>1580.545335882671</v>
      </c>
      <c r="S217" s="322">
        <f t="shared" si="56"/>
        <v>1579.3705782715124</v>
      </c>
      <c r="T217" s="322">
        <f t="shared" si="56"/>
        <v>1368.5395611905292</v>
      </c>
      <c r="U217" s="322">
        <f t="shared" si="56"/>
        <v>1390.2536217619509</v>
      </c>
      <c r="V217" s="322">
        <f t="shared" si="56"/>
        <v>1427.6492766324238</v>
      </c>
      <c r="W217" s="322">
        <f t="shared" si="56"/>
        <v>1330.2265173192034</v>
      </c>
      <c r="DA217" s="95"/>
    </row>
    <row r="218" spans="1:105" ht="12" customHeight="1" x14ac:dyDescent="0.25">
      <c r="A218" s="55" t="s">
        <v>92</v>
      </c>
      <c r="B218" s="275">
        <f>IF(B$6=0,0,B$6/CHI!B$10*1000)</f>
        <v>3.0808072901635559</v>
      </c>
      <c r="C218" s="275">
        <f>IF(C$6=0,0,C$6/CHI!C$10*1000)</f>
        <v>1.7827137981660064</v>
      </c>
      <c r="D218" s="275">
        <f>IF(D$6=0,0,D$6/CHI!D$10*1000)</f>
        <v>2.0933618133002088</v>
      </c>
      <c r="E218" s="275">
        <f>IF(E$6=0,0,E$6/CHI!E$10*1000)</f>
        <v>2.5420290601095159</v>
      </c>
      <c r="F218" s="275">
        <f>IF(F$6=0,0,F$6/CHI!F$10*1000)</f>
        <v>2.5939783916847903</v>
      </c>
      <c r="G218" s="275">
        <f>IF(G$6=0,0,G$6/CHI!G$10*1000)</f>
        <v>3.0553532509140422</v>
      </c>
      <c r="H218" s="275">
        <f>IF(H$6=0,0,H$6/CHI!H$10*1000)</f>
        <v>3.7528883844879246</v>
      </c>
      <c r="I218" s="275">
        <f>IF(I$6=0,0,I$6/CHI!I$10*1000)</f>
        <v>3.5993712634989961</v>
      </c>
      <c r="J218" s="275">
        <f>IF(J$6=0,0,J$6/CHI!J$10*1000)</f>
        <v>2.5739722519643871</v>
      </c>
      <c r="K218" s="275">
        <f>IF(K$6=0,0,K$6/CHI!K$10*1000)</f>
        <v>4.0262012960223359</v>
      </c>
      <c r="L218" s="275">
        <f>IF(L$6=0,0,L$6/CHI!L$10*1000)</f>
        <v>1.912050641344895</v>
      </c>
      <c r="M218" s="275">
        <f>IF(M$6=0,0,M$6/CHI!M$10*1000)</f>
        <v>1.8460777272240345</v>
      </c>
      <c r="N218" s="275">
        <f>IF(N$6=0,0,N$6/CHI!N$10*1000)</f>
        <v>2.1807387744799072</v>
      </c>
      <c r="O218" s="275">
        <f>IF(O$6=0,0,O$6/CHI!O$10*1000)</f>
        <v>2.1843275974316123</v>
      </c>
      <c r="P218" s="275">
        <f>IF(P$6=0,0,P$6/CHI!P$10*1000)</f>
        <v>1.6326294056098118</v>
      </c>
      <c r="Q218" s="275">
        <f>IF(Q$6=0,0,Q$6/CHI!Q$10*1000)</f>
        <v>2.6886851139224541</v>
      </c>
      <c r="R218" s="275">
        <f>IF(R$6=0,0,R$6/CHI!R$10*1000)</f>
        <v>2.6519173916967627</v>
      </c>
      <c r="S218" s="275">
        <f>IF(S$6=0,0,S$6/CHI!S$10*1000)</f>
        <v>2.1451353409918861</v>
      </c>
      <c r="T218" s="275">
        <f>IF(T$6=0,0,T$6/CHI!T$10*1000)</f>
        <v>1.5249919874533371</v>
      </c>
      <c r="U218" s="275">
        <f>IF(U$6=0,0,U$6/CHI!U$10*1000)</f>
        <v>1.774601209298359</v>
      </c>
      <c r="V218" s="275">
        <f>IF(V$6=0,0,V$6/CHI!V$10*1000)</f>
        <v>1.7013583360569853</v>
      </c>
      <c r="W218" s="275">
        <f>IF(W$6=0,0,W$6/CHI!W$10*1000)</f>
        <v>1.8041936536726955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24.376269680857547</v>
      </c>
      <c r="C219" s="276">
        <f>IF(C$7=0,0,C$7/CHI!C$10*1000)</f>
        <v>14.10536531987154</v>
      </c>
      <c r="D219" s="276">
        <f>IF(D$7=0,0,D$7/CHI!D$10*1000)</f>
        <v>16.563305424373315</v>
      </c>
      <c r="E219" s="276">
        <f>IF(E$7=0,0,E$7/CHI!E$10*1000)</f>
        <v>20.113295013177147</v>
      </c>
      <c r="F219" s="276">
        <f>IF(F$7=0,0,F$7/CHI!F$10*1000)</f>
        <v>20.524333678355042</v>
      </c>
      <c r="G219" s="276">
        <f>IF(G$7=0,0,G$7/CHI!G$10*1000)</f>
        <v>24.174869701315078</v>
      </c>
      <c r="H219" s="276">
        <f>IF(H$7=0,0,H$7/CHI!H$10*1000)</f>
        <v>29.693976521841751</v>
      </c>
      <c r="I219" s="276">
        <f>IF(I$7=0,0,I$7/CHI!I$10*1000)</f>
        <v>28.479303097183525</v>
      </c>
      <c r="J219" s="276">
        <f>IF(J$7=0,0,J$7/CHI!J$10*1000)</f>
        <v>20.366039111001047</v>
      </c>
      <c r="K219" s="276">
        <f>IF(K$7=0,0,K$7/CHI!K$10*1000)</f>
        <v>31.85651010844251</v>
      </c>
      <c r="L219" s="276">
        <f>IF(L$7=0,0,L$7/CHI!L$10*1000)</f>
        <v>15.128717146863622</v>
      </c>
      <c r="M219" s="276">
        <f>IF(M$7=0,0,M$7/CHI!M$10*1000)</f>
        <v>14.606719697890815</v>
      </c>
      <c r="N219" s="276">
        <f>IF(N$7=0,0,N$7/CHI!N$10*1000)</f>
        <v>17.254658102098595</v>
      </c>
      <c r="O219" s="276">
        <f>IF(O$7=0,0,O$7/CHI!O$10*1000)</f>
        <v>17.283053943794684</v>
      </c>
      <c r="P219" s="276">
        <f>IF(P$7=0,0,P$7/CHI!P$10*1000)</f>
        <v>12.917852670340237</v>
      </c>
      <c r="Q219" s="276">
        <f>IF(Q$7=0,0,Q$7/CHI!Q$10*1000)</f>
        <v>21.273681620118971</v>
      </c>
      <c r="R219" s="276">
        <f>IF(R$7=0,0,R$7/CHI!R$10*1000)</f>
        <v>20.982764393525173</v>
      </c>
      <c r="S219" s="276">
        <f>IF(S$7=0,0,S$7/CHI!S$10*1000)</f>
        <v>16.972953076588094</v>
      </c>
      <c r="T219" s="276">
        <f>IF(T$7=0,0,T$7/CHI!T$10*1000)</f>
        <v>12.066193190985334</v>
      </c>
      <c r="U219" s="276">
        <f>IF(U$7=0,0,U$7/CHI!U$10*1000)</f>
        <v>14.041176087822176</v>
      </c>
      <c r="V219" s="276">
        <f>IF(V$7=0,0,V$7/CHI!V$10*1000)</f>
        <v>13.461656545644702</v>
      </c>
      <c r="W219" s="276">
        <f>IF(W$7=0,0,W$7/CHI!W$10*1000)</f>
        <v>14.275320367760678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26.902420987100708</v>
      </c>
      <c r="C220" s="276">
        <f>IF(C$8=0,0,C$8/CHI!C$10*1000)</f>
        <v>15.567126594026302</v>
      </c>
      <c r="D220" s="276">
        <f>IF(D$8=0,0,D$8/CHI!D$10*1000)</f>
        <v>18.279786911544523</v>
      </c>
      <c r="E220" s="276">
        <f>IF(E$8=0,0,E$8/CHI!E$10*1000)</f>
        <v>22.197667525280231</v>
      </c>
      <c r="F220" s="276">
        <f>IF(F$8=0,0,F$8/CHI!F$10*1000)</f>
        <v>22.651302776176539</v>
      </c>
      <c r="G220" s="276">
        <f>IF(G$8=0,0,G$8/CHI!G$10*1000)</f>
        <v>26.680149609757851</v>
      </c>
      <c r="H220" s="276">
        <f>IF(H$8=0,0,H$8/CHI!H$10*1000)</f>
        <v>32.771210182294297</v>
      </c>
      <c r="I220" s="276">
        <f>IF(I$8=0,0,I$8/CHI!I$10*1000)</f>
        <v>31.430658233213247</v>
      </c>
      <c r="J220" s="276">
        <f>IF(J$8=0,0,J$8/CHI!J$10*1000)</f>
        <v>22.476603892931394</v>
      </c>
      <c r="K220" s="276">
        <f>IF(K$8=0,0,K$8/CHI!K$10*1000)</f>
        <v>35.157850538146818</v>
      </c>
      <c r="L220" s="276">
        <f>IF(L$8=0,0,L$8/CHI!L$10*1000)</f>
        <v>16.696529986263908</v>
      </c>
      <c r="M220" s="276">
        <f>IF(M$8=0,0,M$8/CHI!M$10*1000)</f>
        <v>16.120437117653815</v>
      </c>
      <c r="N220" s="276">
        <f>IF(N$8=0,0,N$8/CHI!N$10*1000)</f>
        <v>19.042785558598819</v>
      </c>
      <c r="O220" s="276">
        <f>IF(O$8=0,0,O$8/CHI!O$10*1000)</f>
        <v>19.074124106194184</v>
      </c>
      <c r="P220" s="276">
        <f>IF(P$8=0,0,P$8/CHI!P$10*1000)</f>
        <v>14.256550134073272</v>
      </c>
      <c r="Q220" s="276">
        <f>IF(Q$8=0,0,Q$8/CHI!Q$10*1000)</f>
        <v>23.478306828030359</v>
      </c>
      <c r="R220" s="276">
        <f>IF(R$8=0,0,R$8/CHI!R$10*1000)</f>
        <v>23.157241390016591</v>
      </c>
      <c r="S220" s="276">
        <f>IF(S$8=0,0,S$8/CHI!S$10*1000)</f>
        <v>18.731886996608562</v>
      </c>
      <c r="T220" s="276">
        <f>IF(T$8=0,0,T$8/CHI!T$10*1000)</f>
        <v>13.316631838483818</v>
      </c>
      <c r="U220" s="276">
        <f>IF(U$8=0,0,U$8/CHI!U$10*1000)</f>
        <v>15.496285330533597</v>
      </c>
      <c r="V220" s="276">
        <f>IF(V$8=0,0,V$8/CHI!V$10*1000)</f>
        <v>14.856709263398383</v>
      </c>
      <c r="W220" s="276">
        <f>IF(W$8=0,0,W$8/CHI!W$10*1000)</f>
        <v>15.754694351811111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43.771076905868853</v>
      </c>
      <c r="C221" s="276">
        <f>IF(C$9=0,0,C$9/CHI!C$10*1000)</f>
        <v>25.328199855218891</v>
      </c>
      <c r="D221" s="276">
        <f>IF(D$9=0,0,D$9/CHI!D$10*1000)</f>
        <v>29.74178268609203</v>
      </c>
      <c r="E221" s="276">
        <f>IF(E$9=0,0,E$9/CHI!E$10*1000)</f>
        <v>36.116296479258253</v>
      </c>
      <c r="F221" s="276">
        <f>IF(F$9=0,0,F$9/CHI!F$10*1000)</f>
        <v>36.854375162352092</v>
      </c>
      <c r="G221" s="276">
        <f>IF(G$9=0,0,G$9/CHI!G$10*1000)</f>
        <v>43.409434451596354</v>
      </c>
      <c r="H221" s="276">
        <f>IF(H$9=0,0,H$9/CHI!H$10*1000)</f>
        <v>53.319779728203059</v>
      </c>
      <c r="I221" s="276">
        <f>IF(I$9=0,0,I$9/CHI!I$10*1000)</f>
        <v>51.138659951374272</v>
      </c>
      <c r="J221" s="276">
        <f>IF(J$9=0,0,J$9/CHI!J$10*1000)</f>
        <v>36.570134637770352</v>
      </c>
      <c r="K221" s="276">
        <f>IF(K$9=0,0,K$9/CHI!K$10*1000)</f>
        <v>57.202917926536941</v>
      </c>
      <c r="L221" s="276">
        <f>IF(L$9=0,0,L$9/CHI!L$10*1000)</f>
        <v>27.165774353182655</v>
      </c>
      <c r="M221" s="276">
        <f>IF(M$9=0,0,M$9/CHI!M$10*1000)</f>
        <v>26.228453311743824</v>
      </c>
      <c r="N221" s="276">
        <f>IF(N$9=0,0,N$9/CHI!N$10*1000)</f>
        <v>30.983205250823318</v>
      </c>
      <c r="O221" s="276">
        <f>IF(O$9=0,0,O$9/CHI!O$10*1000)</f>
        <v>31.034194043897831</v>
      </c>
      <c r="P221" s="276">
        <f>IF(P$9=0,0,P$9/CHI!P$10*1000)</f>
        <v>23.19585113288155</v>
      </c>
      <c r="Q221" s="276">
        <f>IF(Q$9=0,0,Q$9/CHI!Q$10*1000)</f>
        <v>38.19993651434028</v>
      </c>
      <c r="R221" s="276">
        <f>IF(R$9=0,0,R$9/CHI!R$10*1000)</f>
        <v>37.677553046106887</v>
      </c>
      <c r="S221" s="276">
        <f>IF(S$9=0,0,S$9/CHI!S$10*1000)</f>
        <v>30.477363606559223</v>
      </c>
      <c r="T221" s="276">
        <f>IF(T$9=0,0,T$9/CHI!T$10*1000)</f>
        <v>21.666574789268996</v>
      </c>
      <c r="U221" s="276">
        <f>IF(U$9=0,0,U$9/CHI!U$10*1000)</f>
        <v>25.212938912944029</v>
      </c>
      <c r="V221" s="276">
        <f>IF(V$9=0,0,V$9/CHI!V$10*1000)</f>
        <v>24.172328730122512</v>
      </c>
      <c r="W221" s="276">
        <f>IF(W$9=0,0,W$9/CHI!W$10*1000)</f>
        <v>25.633378439517916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17.550805766788951</v>
      </c>
      <c r="C222" s="277">
        <f>IF(C$10=0,0,C$10/CHI!C$10*1000)</f>
        <v>15.490571075532149</v>
      </c>
      <c r="D222" s="277">
        <f>IF(D$10=0,0,D$10/CHI!D$10*1000)</f>
        <v>13.408963269086264</v>
      </c>
      <c r="E222" s="277">
        <f>IF(E$10=0,0,E$10/CHI!E$10*1000)</f>
        <v>10.685153810706401</v>
      </c>
      <c r="F222" s="277">
        <f>IF(F$10=0,0,F$10/CHI!F$10*1000)</f>
        <v>9.36561440525516</v>
      </c>
      <c r="G222" s="277">
        <f>IF(G$10=0,0,G$10/CHI!G$10*1000)</f>
        <v>10.176444322332106</v>
      </c>
      <c r="H222" s="277">
        <f>IF(H$10=0,0,H$10/CHI!H$10*1000)</f>
        <v>10.89739379781169</v>
      </c>
      <c r="I222" s="277">
        <f>IF(I$10=0,0,I$10/CHI!I$10*1000)</f>
        <v>10.835453665282746</v>
      </c>
      <c r="J222" s="277">
        <f>IF(J$10=0,0,J$10/CHI!J$10*1000)</f>
        <v>10.112950760249142</v>
      </c>
      <c r="K222" s="277">
        <f>IF(K$10=0,0,K$10/CHI!K$10*1000)</f>
        <v>12.230487712580207</v>
      </c>
      <c r="L222" s="277">
        <f>IF(L$10=0,0,L$10/CHI!L$10*1000)</f>
        <v>10.415796825353283</v>
      </c>
      <c r="M222" s="277">
        <f>IF(M$10=0,0,M$10/CHI!M$10*1000)</f>
        <v>8.2419401374655941</v>
      </c>
      <c r="N222" s="277">
        <f>IF(N$10=0,0,N$10/CHI!N$10*1000)</f>
        <v>7.9244912914064045</v>
      </c>
      <c r="O222" s="277">
        <f>IF(O$10=0,0,O$10/CHI!O$10*1000)</f>
        <v>6.2286161911971289</v>
      </c>
      <c r="P222" s="277">
        <f>IF(P$10=0,0,P$10/CHI!P$10*1000)</f>
        <v>4.7360718845371723</v>
      </c>
      <c r="Q222" s="277">
        <f>IF(Q$10=0,0,Q$10/CHI!Q$10*1000)</f>
        <v>8.1414263609207662</v>
      </c>
      <c r="R222" s="277">
        <f>IF(R$10=0,0,R$10/CHI!R$10*1000)</f>
        <v>8.707824139476747</v>
      </c>
      <c r="S222" s="277">
        <f>IF(S$10=0,0,S$10/CHI!S$10*1000)</f>
        <v>7.8036498963952772</v>
      </c>
      <c r="T222" s="277">
        <f>IF(T$10=0,0,T$10/CHI!T$10*1000)</f>
        <v>9.9592481106718225</v>
      </c>
      <c r="U222" s="277">
        <f>IF(U$10=0,0,U$10/CHI!U$10*1000)</f>
        <v>11.115281962662179</v>
      </c>
      <c r="V222" s="277">
        <f>IF(V$10=0,0,V$10/CHI!V$10*1000)</f>
        <v>9.370948328761143</v>
      </c>
      <c r="W222" s="277">
        <f>IF(W$10=0,0,W$10/CHI!W$10*1000)</f>
        <v>8.6328279453015604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709.02227262327756</v>
      </c>
      <c r="C223" s="323">
        <f>IF(C$16=0,0,C$16/CHI!C$10*1000)</f>
        <v>1213.6809521883927</v>
      </c>
      <c r="D223" s="323">
        <f>IF(D$16=0,0,D$16/CHI!D$10*1000)</f>
        <v>999.69361483169757</v>
      </c>
      <c r="E223" s="323">
        <f>IF(E$16=0,0,E$16/CHI!E$10*1000)</f>
        <v>1078.6205459939636</v>
      </c>
      <c r="F223" s="323">
        <f>IF(F$16=0,0,F$16/CHI!F$10*1000)</f>
        <v>1182.6865645416472</v>
      </c>
      <c r="G223" s="323">
        <f>IF(G$16=0,0,G$16/CHI!G$10*1000)</f>
        <v>1081.6062083996865</v>
      </c>
      <c r="H223" s="323">
        <f>IF(H$16=0,0,H$16/CHI!H$10*1000)</f>
        <v>1273.5865092814915</v>
      </c>
      <c r="I223" s="323">
        <f>IF(I$16=0,0,I$16/CHI!I$10*1000)</f>
        <v>1267.3974609776049</v>
      </c>
      <c r="J223" s="323">
        <f>IF(J$16=0,0,J$16/CHI!J$10*1000)</f>
        <v>852.47780524561676</v>
      </c>
      <c r="K223" s="323">
        <f>IF(K$16=0,0,K$16/CHI!K$10*1000)</f>
        <v>1524.5417608994985</v>
      </c>
      <c r="L223" s="323">
        <f>IF(L$16=0,0,L$16/CHI!L$10*1000)</f>
        <v>1145.6405600427627</v>
      </c>
      <c r="M223" s="323">
        <f>IF(M$16=0,0,M$16/CHI!M$10*1000)</f>
        <v>1115.657124879988</v>
      </c>
      <c r="N223" s="323">
        <f>IF(N$16=0,0,N$16/CHI!N$10*1000)</f>
        <v>838.52684201556951</v>
      </c>
      <c r="O223" s="323">
        <f>IF(O$16=0,0,O$16/CHI!O$10*1000)</f>
        <v>1213.2083279451288</v>
      </c>
      <c r="P223" s="323">
        <f>IF(P$16=0,0,P$16/CHI!P$10*1000)</f>
        <v>2042.6777464404454</v>
      </c>
      <c r="Q223" s="323">
        <f>IF(Q$16=0,0,Q$16/CHI!Q$10*1000)</f>
        <v>1187.1685912664534</v>
      </c>
      <c r="R223" s="323">
        <f>IF(R$16=0,0,R$16/CHI!R$10*1000)</f>
        <v>1186.9283930901217</v>
      </c>
      <c r="S223" s="323">
        <f>IF(S$16=0,0,S$16/CHI!S$10*1000)</f>
        <v>1213.3310111021369</v>
      </c>
      <c r="T223" s="323">
        <f>IF(T$16=0,0,T$16/CHI!T$10*1000)</f>
        <v>983.39094706036872</v>
      </c>
      <c r="U223" s="323">
        <f>IF(U$16=0,0,U$16/CHI!U$10*1000)</f>
        <v>957.41499046798333</v>
      </c>
      <c r="V223" s="323">
        <f>IF(V$16=0,0,V$16/CHI!V$10*1000)</f>
        <v>1047.2148419165956</v>
      </c>
      <c r="W223" s="323">
        <f>IF(W$16=0,0,W$16/CHI!W$10*1000)</f>
        <v>967.22591433281127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307.66765330076385</v>
      </c>
      <c r="C224" s="278">
        <f>IF(C$25=0,0,C$25/CHI!C$10*1000)</f>
        <v>266.46731098136564</v>
      </c>
      <c r="D224" s="278">
        <f>IF(D$25=0,0,D$25/CHI!D$10*1000)</f>
        <v>234.11142762702252</v>
      </c>
      <c r="E224" s="278">
        <f>IF(E$25=0,0,E$25/CHI!E$10*1000)</f>
        <v>220.54950056527932</v>
      </c>
      <c r="F224" s="278">
        <f>IF(F$25=0,0,F$25/CHI!F$10*1000)</f>
        <v>207.38902024120739</v>
      </c>
      <c r="G224" s="278">
        <f>IF(G$25=0,0,G$25/CHI!G$10*1000)</f>
        <v>202.01359088739349</v>
      </c>
      <c r="H224" s="278">
        <f>IF(H$25=0,0,H$25/CHI!H$10*1000)</f>
        <v>170.80250695928399</v>
      </c>
      <c r="I224" s="278">
        <f>IF(I$25=0,0,I$25/CHI!I$10*1000)</f>
        <v>179.74359471496189</v>
      </c>
      <c r="J224" s="278">
        <f>IF(J$25=0,0,J$25/CHI!J$10*1000)</f>
        <v>181.66561724327045</v>
      </c>
      <c r="K224" s="278">
        <f>IF(K$25=0,0,K$25/CHI!K$10*1000)</f>
        <v>204.06627514604548</v>
      </c>
      <c r="L224" s="278">
        <f>IF(L$25=0,0,L$25/CHI!L$10*1000)</f>
        <v>196.84878460266191</v>
      </c>
      <c r="M224" s="278">
        <f>IF(M$25=0,0,M$25/CHI!M$10*1000)</f>
        <v>151.33529915867197</v>
      </c>
      <c r="N224" s="278">
        <f>IF(N$25=0,0,N$25/CHI!N$10*1000)</f>
        <v>143.24884678704714</v>
      </c>
      <c r="O224" s="278">
        <f>IF(O$25=0,0,O$25/CHI!O$10*1000)</f>
        <v>103.19396006477199</v>
      </c>
      <c r="P224" s="278">
        <f>IF(P$25=0,0,P$25/CHI!P$10*1000)</f>
        <v>79.581489138290607</v>
      </c>
      <c r="Q224" s="278">
        <f>IF(Q$25=0,0,Q$25/CHI!Q$10*1000)</f>
        <v>167.53157927993081</v>
      </c>
      <c r="R224" s="278">
        <f>IF(R$25=0,0,R$25/CHI!R$10*1000)</f>
        <v>189.14354554135144</v>
      </c>
      <c r="S224" s="278">
        <f>IF(S$25=0,0,S$25/CHI!S$10*1000)</f>
        <v>186.6828562965735</v>
      </c>
      <c r="T224" s="278">
        <f>IF(T$25=0,0,T$25/CHI!T$10*1000)</f>
        <v>194.81283432199686</v>
      </c>
      <c r="U224" s="278">
        <f>IF(U$25=0,0,U$25/CHI!U$10*1000)</f>
        <v>217.50723571949109</v>
      </c>
      <c r="V224" s="278">
        <f>IF(V$25=0,0,V$25/CHI!V$10*1000)</f>
        <v>189.08237368916306</v>
      </c>
      <c r="W224" s="278">
        <f>IF(W$25=0,0,W$25/CHI!W$10*1000)</f>
        <v>177.63545304034716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163.58802161165107</v>
      </c>
      <c r="C225" s="278">
        <f>IF(C$36=0,0,C$36/CHI!C$10*1000)</f>
        <v>148.88143659715595</v>
      </c>
      <c r="D225" s="278">
        <f>IF(D$36=0,0,D$36/CHI!D$10*1000)</f>
        <v>133.30212579382788</v>
      </c>
      <c r="E225" s="278">
        <f>IF(E$36=0,0,E$36/CHI!E$10*1000)</f>
        <v>112.36446216371463</v>
      </c>
      <c r="F225" s="278">
        <f>IF(F$36=0,0,F$36/CHI!F$10*1000)</f>
        <v>96.47307191755857</v>
      </c>
      <c r="G225" s="278">
        <f>IF(G$36=0,0,G$36/CHI!G$10*1000)</f>
        <v>103.88231112887988</v>
      </c>
      <c r="H225" s="278">
        <f>IF(H$36=0,0,H$36/CHI!H$10*1000)</f>
        <v>91.958488746840771</v>
      </c>
      <c r="I225" s="278">
        <f>IF(I$36=0,0,I$36/CHI!I$10*1000)</f>
        <v>96.490704539183596</v>
      </c>
      <c r="J225" s="278">
        <f>IF(J$36=0,0,J$36/CHI!J$10*1000)</f>
        <v>97.952708158990134</v>
      </c>
      <c r="K225" s="278">
        <f>IF(K$36=0,0,K$36/CHI!K$10*1000)</f>
        <v>101.06308363133215</v>
      </c>
      <c r="L225" s="278">
        <f>IF(L$36=0,0,L$36/CHI!L$10*1000)</f>
        <v>96.081977396955239</v>
      </c>
      <c r="M225" s="278">
        <f>IF(M$36=0,0,M$36/CHI!M$10*1000)</f>
        <v>73.868750928851341</v>
      </c>
      <c r="N225" s="278">
        <f>IF(N$36=0,0,N$36/CHI!N$10*1000)</f>
        <v>73.093907574781895</v>
      </c>
      <c r="O225" s="278">
        <f>IF(O$36=0,0,O$36/CHI!O$10*1000)</f>
        <v>48.506255910758767</v>
      </c>
      <c r="P225" s="278">
        <f>IF(P$36=0,0,P$36/CHI!P$10*1000)</f>
        <v>37.360620428112341</v>
      </c>
      <c r="Q225" s="278">
        <f>IF(Q$36=0,0,Q$36/CHI!Q$10*1000)</f>
        <v>66.243939588315172</v>
      </c>
      <c r="R225" s="278">
        <f>IF(R$36=0,0,R$36/CHI!R$10*1000)</f>
        <v>73.609063577427321</v>
      </c>
      <c r="S225" s="278">
        <f>IF(S$36=0,0,S$36/CHI!S$10*1000)</f>
        <v>67.980157684097406</v>
      </c>
      <c r="T225" s="278">
        <f>IF(T$36=0,0,T$36/CHI!T$10*1000)</f>
        <v>98.129909132343855</v>
      </c>
      <c r="U225" s="278">
        <f>IF(U$36=0,0,U$36/CHI!U$10*1000)</f>
        <v>110.01106135532018</v>
      </c>
      <c r="V225" s="278">
        <f>IF(V$36=0,0,V$36/CHI!V$10*1000)</f>
        <v>95.118108426924636</v>
      </c>
      <c r="W225" s="278">
        <f>IF(W$36=0,0,W$36/CHI!W$10*1000)</f>
        <v>88.473200418879685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24.512432648599113</v>
      </c>
      <c r="C226" s="278">
        <f>IF(C$44=0,0,C$44/CHI!C$10*1000)</f>
        <v>21.50801308548472</v>
      </c>
      <c r="D226" s="278">
        <f>IF(D$44=0,0,D$44/CHI!D$10*1000)</f>
        <v>18.703996669391017</v>
      </c>
      <c r="E226" s="278">
        <f>IF(E$44=0,0,E$44/CHI!E$10*1000)</f>
        <v>15.753610231394029</v>
      </c>
      <c r="F226" s="278">
        <f>IF(F$44=0,0,F$44/CHI!F$10*1000)</f>
        <v>14.159705398639598</v>
      </c>
      <c r="G226" s="278">
        <f>IF(G$44=0,0,G$44/CHI!G$10*1000)</f>
        <v>14.802897874750178</v>
      </c>
      <c r="H226" s="278">
        <f>IF(H$44=0,0,H$44/CHI!H$10*1000)</f>
        <v>14.714647493782355</v>
      </c>
      <c r="I226" s="278">
        <f>IF(I$44=0,0,I$44/CHI!I$10*1000)</f>
        <v>14.878567167037023</v>
      </c>
      <c r="J226" s="278">
        <f>IF(J$44=0,0,J$44/CHI!J$10*1000)</f>
        <v>14.233814054072866</v>
      </c>
      <c r="K226" s="278">
        <f>IF(K$44=0,0,K$44/CHI!K$10*1000)</f>
        <v>16.8236419305975</v>
      </c>
      <c r="L226" s="278">
        <f>IF(L$44=0,0,L$44/CHI!L$10*1000)</f>
        <v>14.90340154298501</v>
      </c>
      <c r="M226" s="278">
        <f>IF(M$44=0,0,M$44/CHI!M$10*1000)</f>
        <v>11.682314233647773</v>
      </c>
      <c r="N226" s="278">
        <f>IF(N$44=0,0,N$44/CHI!N$10*1000)</f>
        <v>11.167873841502775</v>
      </c>
      <c r="O226" s="278">
        <f>IF(O$44=0,0,O$44/CHI!O$10*1000)</f>
        <v>8.549517999215281</v>
      </c>
      <c r="P226" s="278">
        <f>IF(P$44=0,0,P$44/CHI!P$10*1000)</f>
        <v>6.5272140186622298</v>
      </c>
      <c r="Q226" s="278">
        <f>IF(Q$44=0,0,Q$44/CHI!Q$10*1000)</f>
        <v>11.990451680843305</v>
      </c>
      <c r="R226" s="278">
        <f>IF(R$44=0,0,R$44/CHI!R$10*1000)</f>
        <v>13.073303840927759</v>
      </c>
      <c r="S226" s="278">
        <f>IF(S$44=0,0,S$44/CHI!S$10*1000)</f>
        <v>12.144897758875009</v>
      </c>
      <c r="T226" s="278">
        <f>IF(T$44=0,0,T$44/CHI!T$10*1000)</f>
        <v>14.414800052455467</v>
      </c>
      <c r="U226" s="278">
        <f>IF(U$44=0,0,U$44/CHI!U$10*1000)</f>
        <v>16.038119151203976</v>
      </c>
      <c r="V226" s="278">
        <f>IF(V$44=0,0,V$44/CHI!V$10*1000)</f>
        <v>13.649229659973306</v>
      </c>
      <c r="W226" s="278">
        <f>IF(W$44=0,0,W$44/CHI!W$10*1000)</f>
        <v>12.641504619786581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32.181552010085767</v>
      </c>
      <c r="C227" s="279">
        <f>IF(C$58=0,0,C$58/CHI!C$10*1000)</f>
        <v>26.796354595085489</v>
      </c>
      <c r="D227" s="279">
        <f>IF(D$58=0,0,D$58/CHI!D$10*1000)</f>
        <v>24.537092115501256</v>
      </c>
      <c r="E227" s="279">
        <f>IF(E$58=0,0,E$58/CHI!E$10*1000)</f>
        <v>23.17484288677807</v>
      </c>
      <c r="F227" s="279">
        <f>IF(F$58=0,0,F$58/CHI!F$10*1000)</f>
        <v>21.579547472161842</v>
      </c>
      <c r="G227" s="279">
        <f>IF(G$58=0,0,G$58/CHI!G$10*1000)</f>
        <v>22.53658164351814</v>
      </c>
      <c r="H227" s="279">
        <f>IF(H$58=0,0,H$58/CHI!H$10*1000)</f>
        <v>21.468994306020747</v>
      </c>
      <c r="I227" s="279">
        <f>IF(I$58=0,0,I$58/CHI!I$10*1000)</f>
        <v>21.926121717455302</v>
      </c>
      <c r="J227" s="279">
        <f>IF(J$58=0,0,J$58/CHI!J$10*1000)</f>
        <v>20.313254742640538</v>
      </c>
      <c r="K227" s="279">
        <f>IF(K$58=0,0,K$58/CHI!K$10*1000)</f>
        <v>24.338261488925657</v>
      </c>
      <c r="L227" s="279">
        <f>IF(L$58=0,0,L$58/CHI!L$10*1000)</f>
        <v>22.587142456871256</v>
      </c>
      <c r="M227" s="279">
        <f>IF(M$58=0,0,M$58/CHI!M$10*1000)</f>
        <v>18.396051148304952</v>
      </c>
      <c r="N227" s="279">
        <f>IF(N$58=0,0,N$58/CHI!N$10*1000)</f>
        <v>18.20394664874129</v>
      </c>
      <c r="O227" s="279">
        <f>IF(O$58=0,0,O$58/CHI!O$10*1000)</f>
        <v>22.566750816696636</v>
      </c>
      <c r="P227" s="279">
        <f>IF(P$58=0,0,P$58/CHI!P$10*1000)</f>
        <v>22.841672379316769</v>
      </c>
      <c r="Q227" s="279">
        <f>IF(Q$58=0,0,Q$58/CHI!Q$10*1000)</f>
        <v>23.726176786251933</v>
      </c>
      <c r="R227" s="279">
        <f>IF(R$58=0,0,R$58/CHI!R$10*1000)</f>
        <v>24.613729472020587</v>
      </c>
      <c r="S227" s="279">
        <f>IF(S$58=0,0,S$58/CHI!S$10*1000)</f>
        <v>23.100666512686857</v>
      </c>
      <c r="T227" s="279">
        <f>IF(T$58=0,0,T$58/CHI!T$10*1000)</f>
        <v>19.257430706500759</v>
      </c>
      <c r="U227" s="279">
        <f>IF(U$58=0,0,U$58/CHI!U$10*1000)</f>
        <v>21.641931564691934</v>
      </c>
      <c r="V227" s="279">
        <f>IF(V$58=0,0,V$58/CHI!V$10*1000)</f>
        <v>19.021721735783501</v>
      </c>
      <c r="W227" s="279">
        <f>IF(W$58=0,0,W$58/CHI!W$10*1000)</f>
        <v>18.150030149314684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783.08676421973541</v>
      </c>
      <c r="C229" s="322">
        <f t="shared" si="57"/>
        <v>640.49603882803717</v>
      </c>
      <c r="D229" s="322">
        <f t="shared" si="57"/>
        <v>597.69710508060359</v>
      </c>
      <c r="E229" s="322">
        <f t="shared" si="57"/>
        <v>573.84791254676156</v>
      </c>
      <c r="F229" s="322">
        <f t="shared" si="57"/>
        <v>518.18940678177535</v>
      </c>
      <c r="G229" s="322">
        <f t="shared" si="57"/>
        <v>535.56094923972148</v>
      </c>
      <c r="H229" s="322">
        <f t="shared" si="57"/>
        <v>475.60918815453039</v>
      </c>
      <c r="I229" s="322">
        <f t="shared" si="57"/>
        <v>490.92967663165757</v>
      </c>
      <c r="J229" s="322">
        <f t="shared" si="57"/>
        <v>423.91730197902132</v>
      </c>
      <c r="K229" s="322">
        <f t="shared" si="57"/>
        <v>443.35883679028541</v>
      </c>
      <c r="L229" s="322">
        <f t="shared" si="57"/>
        <v>292.60979804443343</v>
      </c>
      <c r="M229" s="322">
        <f t="shared" si="57"/>
        <v>184.99832785737448</v>
      </c>
      <c r="N229" s="322">
        <f t="shared" si="57"/>
        <v>408.76877239817588</v>
      </c>
      <c r="O229" s="322">
        <f t="shared" si="57"/>
        <v>358.23892332905564</v>
      </c>
      <c r="P229" s="322">
        <f t="shared" si="57"/>
        <v>306.2623544674164</v>
      </c>
      <c r="Q229" s="322">
        <f t="shared" si="57"/>
        <v>486.6488501876704</v>
      </c>
      <c r="R229" s="322">
        <f t="shared" si="57"/>
        <v>546.97022484600836</v>
      </c>
      <c r="S229" s="322">
        <f t="shared" si="57"/>
        <v>502.71050422736471</v>
      </c>
      <c r="T229" s="322">
        <f t="shared" si="57"/>
        <v>502.29999911591307</v>
      </c>
      <c r="U229" s="322">
        <f t="shared" si="57"/>
        <v>541.89788018336674</v>
      </c>
      <c r="V229" s="322">
        <f t="shared" si="57"/>
        <v>530.9388590495779</v>
      </c>
      <c r="W229" s="322">
        <f t="shared" si="57"/>
        <v>507.02978473558994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4.2735260649692783</v>
      </c>
      <c r="C230" s="275">
        <f>IF(C$62=0,0,C$62/CHI!C$11*1000)</f>
        <v>2.4575950949959657</v>
      </c>
      <c r="D230" s="275">
        <f>IF(D$62=0,0,D$62/CHI!D$11*1000)</f>
        <v>2.9217892865141271</v>
      </c>
      <c r="E230" s="275">
        <f>IF(E$62=0,0,E$62/CHI!E$11*1000)</f>
        <v>3.5724722923335217</v>
      </c>
      <c r="F230" s="275">
        <f>IF(F$62=0,0,F$62/CHI!F$11*1000)</f>
        <v>3.518331797263607</v>
      </c>
      <c r="G230" s="275">
        <f>IF(G$62=0,0,G$62/CHI!G$11*1000)</f>
        <v>4.0809621483696494</v>
      </c>
      <c r="H230" s="275">
        <f>IF(H$62=0,0,H$62/CHI!H$11*1000)</f>
        <v>4.6005720435864124</v>
      </c>
      <c r="I230" s="275">
        <f>IF(I$62=0,0,I$62/CHI!I$11*1000)</f>
        <v>4.4787825979878439</v>
      </c>
      <c r="J230" s="275">
        <f>IF(J$62=0,0,J$62/CHI!J$11*1000)</f>
        <v>3.0287196198724464</v>
      </c>
      <c r="K230" s="275">
        <f>IF(K$62=0,0,K$62/CHI!K$11*1000)</f>
        <v>4.0693885414876361</v>
      </c>
      <c r="L230" s="275">
        <f>IF(L$62=0,0,L$62/CHI!L$11*1000)</f>
        <v>1.5969620356996572</v>
      </c>
      <c r="M230" s="275">
        <f>IF(M$62=0,0,M$62/CHI!M$11*1000)</f>
        <v>1.2070236720889163</v>
      </c>
      <c r="N230" s="275">
        <f>IF(N$62=0,0,N$62/CHI!N$11*1000)</f>
        <v>3.1189273140424807</v>
      </c>
      <c r="O230" s="275">
        <f>IF(O$62=0,0,O$62/CHI!O$11*1000)</f>
        <v>3.4788476137739335</v>
      </c>
      <c r="P230" s="275">
        <f>IF(P$62=0,0,P$62/CHI!P$11*1000)</f>
        <v>2.9159356668494665</v>
      </c>
      <c r="Q230" s="275">
        <f>IF(Q$62=0,0,Q$62/CHI!Q$11*1000)</f>
        <v>4.0782645739192063</v>
      </c>
      <c r="R230" s="275">
        <f>IF(R$62=0,0,R$62/CHI!R$11*1000)</f>
        <v>4.1818189454757198</v>
      </c>
      <c r="S230" s="275">
        <f>IF(S$62=0,0,S$62/CHI!S$11*1000)</f>
        <v>3.3660056971781982</v>
      </c>
      <c r="T230" s="275">
        <f>IF(T$62=0,0,T$62/CHI!T$11*1000)</f>
        <v>2.2817794474686597</v>
      </c>
      <c r="U230" s="275">
        <f>IF(U$62=0,0,U$62/CHI!U$11*1000)</f>
        <v>2.5465687227025517</v>
      </c>
      <c r="V230" s="275">
        <f>IF(V$62=0,0,V$62/CHI!V$11*1000)</f>
        <v>2.7145887220115958</v>
      </c>
      <c r="W230" s="275">
        <f>IF(W$62=0,0,W$62/CHI!W$11*1000)</f>
        <v>2.8704385005531514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33.915005200754109</v>
      </c>
      <c r="C231" s="276">
        <f>IF(C$63=0,0,C$63/CHI!C$11*1000)</f>
        <v>19.503648547124332</v>
      </c>
      <c r="D231" s="276">
        <f>IF(D$63=0,0,D$63/CHI!D$11*1000)</f>
        <v>23.18752649244615</v>
      </c>
      <c r="E231" s="276">
        <f>IF(E$63=0,0,E$63/CHI!E$11*1000)</f>
        <v>28.351392862023506</v>
      </c>
      <c r="F231" s="276">
        <f>IF(F$63=0,0,F$63/CHI!F$11*1000)</f>
        <v>27.921730062744263</v>
      </c>
      <c r="G231" s="276">
        <f>IF(G$63=0,0,G$63/CHI!G$11*1000)</f>
        <v>32.386804334849032</v>
      </c>
      <c r="H231" s="276">
        <f>IF(H$63=0,0,H$63/CHI!H$11*1000)</f>
        <v>36.510465225347545</v>
      </c>
      <c r="I231" s="276">
        <f>IF(I$63=0,0,I$63/CHI!I$11*1000)</f>
        <v>35.543935568554147</v>
      </c>
      <c r="J231" s="276">
        <f>IF(J$63=0,0,J$63/CHI!J$11*1000)</f>
        <v>24.036133183228511</v>
      </c>
      <c r="K231" s="276">
        <f>IF(K$63=0,0,K$63/CHI!K$11*1000)</f>
        <v>32.294955371808314</v>
      </c>
      <c r="L231" s="276">
        <f>IF(L$63=0,0,L$63/CHI!L$11*1000)</f>
        <v>12.673603699326007</v>
      </c>
      <c r="M231" s="276">
        <f>IF(M$63=0,0,M$63/CHI!M$11*1000)</f>
        <v>9.5790252578284427</v>
      </c>
      <c r="N231" s="276">
        <f>IF(N$63=0,0,N$63/CHI!N$11*1000)</f>
        <v>24.752027826296938</v>
      </c>
      <c r="O231" s="276">
        <f>IF(O$63=0,0,O$63/CHI!O$11*1000)</f>
        <v>27.60838078909018</v>
      </c>
      <c r="P231" s="276">
        <f>IF(P$63=0,0,P$63/CHI!P$11*1000)</f>
        <v>23.141071752647662</v>
      </c>
      <c r="Q231" s="276">
        <f>IF(Q$63=0,0,Q$63/CHI!Q$11*1000)</f>
        <v>32.365396193158695</v>
      </c>
      <c r="R231" s="276">
        <f>IF(R$63=0,0,R$63/CHI!R$11*1000)</f>
        <v>33.18721101223484</v>
      </c>
      <c r="S231" s="276">
        <f>IF(S$63=0,0,S$63/CHI!S$11*1000)</f>
        <v>26.712859355495052</v>
      </c>
      <c r="T231" s="276">
        <f>IF(T$63=0,0,T$63/CHI!T$11*1000)</f>
        <v>18.108363129506216</v>
      </c>
      <c r="U231" s="276">
        <f>IF(U$63=0,0,U$63/CHI!U$11*1000)</f>
        <v>20.209749551429415</v>
      </c>
      <c r="V231" s="276">
        <f>IF(V$63=0,0,V$63/CHI!V$11*1000)</f>
        <v>21.54316815325042</v>
      </c>
      <c r="W231" s="276">
        <f>IF(W$63=0,0,W$63/CHI!W$11*1000)</f>
        <v>22.780003022025518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37.963848174422495</v>
      </c>
      <c r="C232" s="276">
        <f>IF(C$64=0,0,C$64/CHI!C$11*1000)</f>
        <v>21.832034166217969</v>
      </c>
      <c r="D232" s="276">
        <f>IF(D$64=0,0,D$64/CHI!D$11*1000)</f>
        <v>25.955701026401474</v>
      </c>
      <c r="E232" s="276">
        <f>IF(E$64=0,0,E$64/CHI!E$11*1000)</f>
        <v>31.736040368448293</v>
      </c>
      <c r="F232" s="276">
        <f>IF(F$64=0,0,F$64/CHI!F$11*1000)</f>
        <v>31.255083541772866</v>
      </c>
      <c r="G232" s="276">
        <f>IF(G$64=0,0,G$64/CHI!G$11*1000)</f>
        <v>36.253207550609424</v>
      </c>
      <c r="H232" s="276">
        <f>IF(H$64=0,0,H$64/CHI!H$11*1000)</f>
        <v>40.869159547167243</v>
      </c>
      <c r="I232" s="276">
        <f>IF(I$64=0,0,I$64/CHI!I$11*1000)</f>
        <v>39.787243594939547</v>
      </c>
      <c r="J232" s="276">
        <f>IF(J$64=0,0,J$64/CHI!J$11*1000)</f>
        <v>26.905616126751944</v>
      </c>
      <c r="K232" s="276">
        <f>IF(K$64=0,0,K$64/CHI!K$11*1000)</f>
        <v>36.150393469726467</v>
      </c>
      <c r="L232" s="276">
        <f>IF(L$64=0,0,L$64/CHI!L$11*1000)</f>
        <v>14.186604537312984</v>
      </c>
      <c r="M232" s="276">
        <f>IF(M$64=0,0,M$64/CHI!M$11*1000)</f>
        <v>10.72258896599171</v>
      </c>
      <c r="N232" s="276">
        <f>IF(N$64=0,0,N$64/CHI!N$11*1000)</f>
        <v>27.706975742575537</v>
      </c>
      <c r="O232" s="276">
        <f>IF(O$64=0,0,O$64/CHI!O$11*1000)</f>
        <v>30.9043259882902</v>
      </c>
      <c r="P232" s="276">
        <f>IF(P$64=0,0,P$64/CHI!P$11*1000)</f>
        <v>25.903700424359599</v>
      </c>
      <c r="Q232" s="276">
        <f>IF(Q$64=0,0,Q$64/CHI!Q$11*1000)</f>
        <v>36.229243660997227</v>
      </c>
      <c r="R232" s="276">
        <f>IF(R$64=0,0,R$64/CHI!R$11*1000)</f>
        <v>37.149168420973503</v>
      </c>
      <c r="S232" s="276">
        <f>IF(S$64=0,0,S$64/CHI!S$11*1000)</f>
        <v>29.901895366779026</v>
      </c>
      <c r="T232" s="276">
        <f>IF(T$64=0,0,T$64/CHI!T$11*1000)</f>
        <v>20.270176709882925</v>
      </c>
      <c r="U232" s="276">
        <f>IF(U$64=0,0,U$64/CHI!U$11*1000)</f>
        <v>22.622430958569034</v>
      </c>
      <c r="V232" s="276">
        <f>IF(V$64=0,0,V$64/CHI!V$11*1000)</f>
        <v>24.115035811578394</v>
      </c>
      <c r="W232" s="276">
        <f>IF(W$64=0,0,W$64/CHI!W$11*1000)</f>
        <v>25.499526567132389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61.118571711965615</v>
      </c>
      <c r="C233" s="276">
        <f>IF(C$65=0,0,C$65/CHI!C$11*1000)</f>
        <v>35.147721054923707</v>
      </c>
      <c r="D233" s="276">
        <f>IF(D$65=0,0,D$65/CHI!D$11*1000)</f>
        <v>41.78647452249723</v>
      </c>
      <c r="E233" s="276">
        <f>IF(E$65=0,0,E$65/CHI!E$11*1000)</f>
        <v>51.092330003038434</v>
      </c>
      <c r="F233" s="276">
        <f>IF(F$65=0,0,F$65/CHI!F$11*1000)</f>
        <v>50.318030354423641</v>
      </c>
      <c r="G233" s="276">
        <f>IF(G$65=0,0,G$65/CHI!G$11*1000)</f>
        <v>58.364585573374924</v>
      </c>
      <c r="H233" s="276">
        <f>IF(H$65=0,0,H$65/CHI!H$11*1000)</f>
        <v>65.795876306190678</v>
      </c>
      <c r="I233" s="276">
        <f>IF(I$65=0,0,I$65/CHI!I$11*1000)</f>
        <v>64.054083498234533</v>
      </c>
      <c r="J233" s="276">
        <f>IF(J$65=0,0,J$65/CHI!J$11*1000)</f>
        <v>43.315757168300351</v>
      </c>
      <c r="K233" s="276">
        <f>IF(K$65=0,0,K$65/CHI!K$11*1000)</f>
        <v>58.199063634013733</v>
      </c>
      <c r="L233" s="276">
        <f>IF(L$65=0,0,L$65/CHI!L$11*1000)</f>
        <v>22.839228593987237</v>
      </c>
      <c r="M233" s="276">
        <f>IF(M$65=0,0,M$65/CHI!M$11*1000)</f>
        <v>17.262457684609181</v>
      </c>
      <c r="N233" s="276">
        <f>IF(N$65=0,0,N$65/CHI!N$11*1000)</f>
        <v>44.605878099186029</v>
      </c>
      <c r="O233" s="276">
        <f>IF(O$65=0,0,O$65/CHI!O$11*1000)</f>
        <v>49.753340479267955</v>
      </c>
      <c r="P233" s="276">
        <f>IF(P$65=0,0,P$65/CHI!P$11*1000)</f>
        <v>41.702757969044605</v>
      </c>
      <c r="Q233" s="276">
        <f>IF(Q$65=0,0,Q$65/CHI!Q$11*1000)</f>
        <v>58.326005746086842</v>
      </c>
      <c r="R233" s="276">
        <f>IF(R$65=0,0,R$65/CHI!R$11*1000)</f>
        <v>59.807006490634727</v>
      </c>
      <c r="S233" s="276">
        <f>IF(S$65=0,0,S$65/CHI!S$11*1000)</f>
        <v>48.139512303957247</v>
      </c>
      <c r="T233" s="276">
        <f>IF(T$65=0,0,T$65/CHI!T$11*1000)</f>
        <v>32.633263181467264</v>
      </c>
      <c r="U233" s="276">
        <f>IF(U$65=0,0,U$65/CHI!U$11*1000)</f>
        <v>36.420192770969678</v>
      </c>
      <c r="V233" s="276">
        <f>IF(V$65=0,0,V$65/CHI!V$11*1000)</f>
        <v>38.823159833927797</v>
      </c>
      <c r="W233" s="276">
        <f>IF(W$65=0,0,W$65/CHI!W$11*1000)</f>
        <v>41.052072380914836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24.345510394324041</v>
      </c>
      <c r="C234" s="277">
        <f>IF(C$66=0,0,C$66/CHI!C$11*1000)</f>
        <v>21.354830782753265</v>
      </c>
      <c r="D234" s="277">
        <f>IF(D$66=0,0,D$66/CHI!D$11*1000)</f>
        <v>18.715429398758875</v>
      </c>
      <c r="E234" s="277">
        <f>IF(E$66=0,0,E$66/CHI!E$11*1000)</f>
        <v>15.016514377072559</v>
      </c>
      <c r="F234" s="277">
        <f>IF(F$66=0,0,F$66/CHI!F$11*1000)</f>
        <v>12.703012125524141</v>
      </c>
      <c r="G234" s="277">
        <f>IF(G$66=0,0,G$66/CHI!G$11*1000)</f>
        <v>13.592432911646052</v>
      </c>
      <c r="H234" s="277">
        <f>IF(H$66=0,0,H$66/CHI!H$11*1000)</f>
        <v>13.358842608106352</v>
      </c>
      <c r="I234" s="277">
        <f>IF(I$66=0,0,I$66/CHI!I$11*1000)</f>
        <v>13.48281068127325</v>
      </c>
      <c r="J234" s="277">
        <f>IF(J$66=0,0,J$66/CHI!J$11*1000)</f>
        <v>11.899620269408601</v>
      </c>
      <c r="K234" s="277">
        <f>IF(K$66=0,0,K$66/CHI!K$11*1000)</f>
        <v>12.361678638261356</v>
      </c>
      <c r="L234" s="277">
        <f>IF(L$66=0,0,L$66/CHI!L$11*1000)</f>
        <v>8.6993679675505646</v>
      </c>
      <c r="M234" s="277">
        <f>IF(M$66=0,0,M$66/CHI!M$11*1000)</f>
        <v>5.3888396480575267</v>
      </c>
      <c r="N234" s="277">
        <f>IF(N$66=0,0,N$66/CHI!N$11*1000)</f>
        <v>11.333733608031046</v>
      </c>
      <c r="O234" s="277">
        <f>IF(O$66=0,0,O$66/CHI!O$11*1000)</f>
        <v>9.919943601563336</v>
      </c>
      <c r="P234" s="277">
        <f>IF(P$66=0,0,P$66/CHI!P$11*1000)</f>
        <v>8.4587971289949326</v>
      </c>
      <c r="Q234" s="277">
        <f>IF(Q$66=0,0,Q$66/CHI!Q$11*1000)</f>
        <v>12.34911836160555</v>
      </c>
      <c r="R234" s="277">
        <f>IF(R$66=0,0,R$66/CHI!R$11*1000)</f>
        <v>13.731402069442272</v>
      </c>
      <c r="S234" s="277">
        <f>IF(S$66=0,0,S$66/CHI!S$11*1000)</f>
        <v>12.244975647040089</v>
      </c>
      <c r="T234" s="277">
        <f>IF(T$66=0,0,T$66/CHI!T$11*1000)</f>
        <v>14.901591508766881</v>
      </c>
      <c r="U234" s="277">
        <f>IF(U$66=0,0,U$66/CHI!U$11*1000)</f>
        <v>15.950529753852155</v>
      </c>
      <c r="V234" s="277">
        <f>IF(V$66=0,0,V$66/CHI!V$11*1000)</f>
        <v>14.951741857487526</v>
      </c>
      <c r="W234" s="277">
        <f>IF(W$66=0,0,W$66/CHI!W$11*1000)</f>
        <v>13.734668477744416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387.47804951703785</v>
      </c>
      <c r="C235" s="278">
        <f>IF(C$72=0,0,C$72/CHI!C$11*1000)</f>
        <v>333.46378596306164</v>
      </c>
      <c r="D235" s="278">
        <f>IF(D$72=0,0,D$72/CHI!D$11*1000)</f>
        <v>296.65311464718553</v>
      </c>
      <c r="E235" s="278">
        <f>IF(E$72=0,0,E$72/CHI!E$11*1000)</f>
        <v>281.42881039471825</v>
      </c>
      <c r="F235" s="278">
        <f>IF(F$72=0,0,F$72/CHI!F$11*1000)</f>
        <v>255.4172539126927</v>
      </c>
      <c r="G235" s="278">
        <f>IF(G$72=0,0,G$72/CHI!G$11*1000)</f>
        <v>245.0353954640357</v>
      </c>
      <c r="H235" s="278">
        <f>IF(H$72=0,0,H$72/CHI!H$11*1000)</f>
        <v>190.20694040477559</v>
      </c>
      <c r="I235" s="278">
        <f>IF(I$72=0,0,I$72/CHI!I$11*1000)</f>
        <v>203.15766813960678</v>
      </c>
      <c r="J235" s="278">
        <f>IF(J$72=0,0,J$72/CHI!J$11*1000)</f>
        <v>194.11346618375842</v>
      </c>
      <c r="K235" s="278">
        <f>IF(K$72=0,0,K$72/CHI!K$11*1000)</f>
        <v>187.34641465076922</v>
      </c>
      <c r="L235" s="278">
        <f>IF(L$72=0,0,L$72/CHI!L$11*1000)</f>
        <v>149.26751182467339</v>
      </c>
      <c r="M235" s="278">
        <f>IF(M$72=0,0,M$72/CHI!M$11*1000)</f>
        <v>89.844977845134537</v>
      </c>
      <c r="N235" s="278">
        <f>IF(N$72=0,0,N$72/CHI!N$11*1000)</f>
        <v>186.05521430517743</v>
      </c>
      <c r="O235" s="278">
        <f>IF(O$72=0,0,O$72/CHI!O$11*1000)</f>
        <v>149.29371528228054</v>
      </c>
      <c r="P235" s="278">
        <f>IF(P$72=0,0,P$72/CHI!P$11*1000)</f>
        <v>129.10967309881551</v>
      </c>
      <c r="Q235" s="278">
        <f>IF(Q$72=0,0,Q$72/CHI!Q$11*1000)</f>
        <v>230.77989798650137</v>
      </c>
      <c r="R235" s="278">
        <f>IF(R$72=0,0,R$72/CHI!R$11*1000)</f>
        <v>270.84540559956707</v>
      </c>
      <c r="S235" s="278">
        <f>IF(S$72=0,0,S$72/CHI!S$11*1000)</f>
        <v>265.97326977688266</v>
      </c>
      <c r="T235" s="278">
        <f>IF(T$72=0,0,T$72/CHI!T$11*1000)</f>
        <v>264.6200698685239</v>
      </c>
      <c r="U235" s="278">
        <f>IF(U$72=0,0,U$72/CHI!U$11*1000)</f>
        <v>283.35713978400861</v>
      </c>
      <c r="V235" s="278">
        <f>IF(V$72=0,0,V$72/CHI!V$11*1000)</f>
        <v>273.89376001489626</v>
      </c>
      <c r="W235" s="278">
        <f>IF(W$72=0,0,W$72/CHI!W$11*1000)</f>
        <v>256.59080667574921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187.79055466337604</v>
      </c>
      <c r="C236" s="278">
        <f>IF(C$85=0,0,C$85/CHI!C$11*1000)</f>
        <v>169.85161359926269</v>
      </c>
      <c r="D236" s="278">
        <f>IF(D$85=0,0,D$85/CHI!D$11*1000)</f>
        <v>153.97212038855386</v>
      </c>
      <c r="E236" s="278">
        <f>IF(E$85=0,0,E$85/CHI!E$11*1000)</f>
        <v>130.68259690088627</v>
      </c>
      <c r="F236" s="278">
        <f>IF(F$85=0,0,F$85/CHI!F$11*1000)</f>
        <v>108.28716094340588</v>
      </c>
      <c r="G236" s="278">
        <f>IF(G$85=0,0,G$85/CHI!G$11*1000)</f>
        <v>114.82677328600936</v>
      </c>
      <c r="H236" s="278">
        <f>IF(H$85=0,0,H$85/CHI!H$11*1000)</f>
        <v>93.290717644980589</v>
      </c>
      <c r="I236" s="278">
        <f>IF(I$85=0,0,I$85/CHI!I$11*1000)</f>
        <v>99.361750760278781</v>
      </c>
      <c r="J236" s="278">
        <f>IF(J$85=0,0,J$85/CHI!J$11*1000)</f>
        <v>95.383241731535449</v>
      </c>
      <c r="K236" s="278">
        <f>IF(K$85=0,0,K$85/CHI!K$11*1000)</f>
        <v>84.533069588184503</v>
      </c>
      <c r="L236" s="278">
        <f>IF(L$85=0,0,L$85/CHI!L$11*1000)</f>
        <v>66.410622996034633</v>
      </c>
      <c r="M236" s="278">
        <f>IF(M$85=0,0,M$85/CHI!M$11*1000)</f>
        <v>39.969340374877135</v>
      </c>
      <c r="N236" s="278">
        <f>IF(N$85=0,0,N$85/CHI!N$11*1000)</f>
        <v>86.513365792006496</v>
      </c>
      <c r="O236" s="278">
        <f>IF(O$85=0,0,O$85/CHI!O$11*1000)</f>
        <v>63.931634368166357</v>
      </c>
      <c r="P236" s="278">
        <f>IF(P$85=0,0,P$85/CHI!P$11*1000)</f>
        <v>55.221070824172863</v>
      </c>
      <c r="Q236" s="278">
        <f>IF(Q$85=0,0,Q$85/CHI!Q$11*1000)</f>
        <v>83.153785953423338</v>
      </c>
      <c r="R236" s="278">
        <f>IF(R$85=0,0,R$85/CHI!R$11*1000)</f>
        <v>96.058753741986848</v>
      </c>
      <c r="S236" s="278">
        <f>IF(S$85=0,0,S$85/CHI!S$11*1000)</f>
        <v>88.276018509331323</v>
      </c>
      <c r="T236" s="278">
        <f>IF(T$85=0,0,T$85/CHI!T$11*1000)</f>
        <v>121.5088525002636</v>
      </c>
      <c r="U236" s="278">
        <f>IF(U$85=0,0,U$85/CHI!U$11*1000)</f>
        <v>130.64458175601072</v>
      </c>
      <c r="V236" s="278">
        <f>IF(V$85=0,0,V$85/CHI!V$11*1000)</f>
        <v>125.59486193162125</v>
      </c>
      <c r="W236" s="278">
        <f>IF(W$85=0,0,W$85/CHI!W$11*1000)</f>
        <v>116.48694457523474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34.609451945377607</v>
      </c>
      <c r="C237" s="278">
        <f>IF(C$93=0,0,C$93/CHI!C$11*1000)</f>
        <v>30.218406321337156</v>
      </c>
      <c r="D237" s="278">
        <f>IF(D$93=0,0,D$93/CHI!D$11*1000)</f>
        <v>26.579385918322579</v>
      </c>
      <c r="E237" s="278">
        <f>IF(E$93=0,0,E$93/CHI!E$11*1000)</f>
        <v>22.277167536845134</v>
      </c>
      <c r="F237" s="278">
        <f>IF(F$93=0,0,F$93/CHI!F$11*1000)</f>
        <v>19.225076215974632</v>
      </c>
      <c r="G237" s="278">
        <f>IF(G$93=0,0,G$93/CHI!G$11*1000)</f>
        <v>19.950884884769849</v>
      </c>
      <c r="H237" s="278">
        <f>IF(H$93=0,0,H$93/CHI!H$11*1000)</f>
        <v>18.497232108291374</v>
      </c>
      <c r="I237" s="278">
        <f>IF(I$93=0,0,I$93/CHI!I$11*1000)</f>
        <v>18.914382147693605</v>
      </c>
      <c r="J237" s="278">
        <f>IF(J$93=0,0,J$93/CHI!J$11*1000)</f>
        <v>17.019128082976305</v>
      </c>
      <c r="K237" s="278">
        <f>IF(K$93=0,0,K$93/CHI!K$11*1000)</f>
        <v>17.36536405032545</v>
      </c>
      <c r="L237" s="278">
        <f>IF(L$93=0,0,L$93/CHI!L$11*1000)</f>
        <v>12.604022110061562</v>
      </c>
      <c r="M237" s="278">
        <f>IF(M$93=0,0,M$93/CHI!M$11*1000)</f>
        <v>7.7499359613281351</v>
      </c>
      <c r="N237" s="278">
        <f>IF(N$93=0,0,N$93/CHI!N$11*1000)</f>
        <v>16.222335244894843</v>
      </c>
      <c r="O237" s="278">
        <f>IF(O$93=0,0,O$93/CHI!O$11*1000)</f>
        <v>13.912111063705117</v>
      </c>
      <c r="P237" s="278">
        <f>IF(P$93=0,0,P$93/CHI!P$11*1000)</f>
        <v>11.899662566590589</v>
      </c>
      <c r="Q237" s="278">
        <f>IF(Q$93=0,0,Q$93/CHI!Q$11*1000)</f>
        <v>18.304551990465711</v>
      </c>
      <c r="R237" s="278">
        <f>IF(R$93=0,0,R$93/CHI!R$11*1000)</f>
        <v>20.665974169899876</v>
      </c>
      <c r="S237" s="278">
        <f>IF(S$93=0,0,S$93/CHI!S$11*1000)</f>
        <v>18.965435235387577</v>
      </c>
      <c r="T237" s="278">
        <f>IF(T$93=0,0,T$93/CHI!T$11*1000)</f>
        <v>21.786412049732142</v>
      </c>
      <c r="U237" s="278">
        <f>IF(U$93=0,0,U$93/CHI!U$11*1000)</f>
        <v>23.238936228650715</v>
      </c>
      <c r="V237" s="278">
        <f>IF(V$93=0,0,V$93/CHI!V$11*1000)</f>
        <v>21.939025745560482</v>
      </c>
      <c r="W237" s="278">
        <f>IF(W$93=0,0,W$93/CHI!W$11*1000)</f>
        <v>20.229053833306963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11.592246547508331</v>
      </c>
      <c r="C238" s="279">
        <f>IF(C$107=0,0,C$107/CHI!C$11*1000)</f>
        <v>6.6664032983604198</v>
      </c>
      <c r="D238" s="279">
        <f>IF(D$107=0,0,D$107/CHI!D$11*1000)</f>
        <v>7.9255633999236483</v>
      </c>
      <c r="E238" s="279">
        <f>IF(E$107=0,0,E$107/CHI!E$11*1000)</f>
        <v>9.6905878113955541</v>
      </c>
      <c r="F238" s="279">
        <f>IF(F$107=0,0,F$107/CHI!F$11*1000)</f>
        <v>9.543727827973612</v>
      </c>
      <c r="G238" s="279">
        <f>IF(G$107=0,0,G$107/CHI!G$11*1000)</f>
        <v>11.06990308605743</v>
      </c>
      <c r="H238" s="279">
        <f>IF(H$107=0,0,H$107/CHI!H$11*1000)</f>
        <v>12.47938226608461</v>
      </c>
      <c r="I238" s="279">
        <f>IF(I$107=0,0,I$107/CHI!I$11*1000)</f>
        <v>12.149019643089094</v>
      </c>
      <c r="J238" s="279">
        <f>IF(J$107=0,0,J$107/CHI!J$11*1000)</f>
        <v>8.2156196131892631</v>
      </c>
      <c r="K238" s="279">
        <f>IF(K$107=0,0,K$107/CHI!K$11*1000)</f>
        <v>11.038508845708689</v>
      </c>
      <c r="L238" s="279">
        <f>IF(L$107=0,0,L$107/CHI!L$11*1000)</f>
        <v>4.3318742797873435</v>
      </c>
      <c r="M238" s="279">
        <f>IF(M$107=0,0,M$107/CHI!M$11*1000)</f>
        <v>3.2741384474588808</v>
      </c>
      <c r="N238" s="279">
        <f>IF(N$107=0,0,N$107/CHI!N$11*1000)</f>
        <v>8.4603144659650784</v>
      </c>
      <c r="O238" s="279">
        <f>IF(O$107=0,0,O$107/CHI!O$11*1000)</f>
        <v>9.4366241429180082</v>
      </c>
      <c r="P238" s="279">
        <f>IF(P$107=0,0,P$107/CHI!P$11*1000)</f>
        <v>7.909685035941191</v>
      </c>
      <c r="Q238" s="279">
        <f>IF(Q$107=0,0,Q$107/CHI!Q$11*1000)</f>
        <v>11.062585721512464</v>
      </c>
      <c r="R238" s="279">
        <f>IF(R$107=0,0,R$107/CHI!R$11*1000)</f>
        <v>11.343484395793514</v>
      </c>
      <c r="S238" s="279">
        <f>IF(S$107=0,0,S$107/CHI!S$11*1000)</f>
        <v>9.1305323353135694</v>
      </c>
      <c r="T238" s="279">
        <f>IF(T$107=0,0,T$107/CHI!T$11*1000)</f>
        <v>6.1894907203015279</v>
      </c>
      <c r="U238" s="279">
        <f>IF(U$107=0,0,U$107/CHI!U$11*1000)</f>
        <v>6.9077506571739127</v>
      </c>
      <c r="V238" s="279">
        <f>IF(V$107=0,0,V$107/CHI!V$11*1000)</f>
        <v>7.3635169792442126</v>
      </c>
      <c r="W238" s="279">
        <f>IF(W$107=0,0,W$107/CHI!W$11*1000)</f>
        <v>7.7862707029286566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329.78034361876553</v>
      </c>
      <c r="C240" s="322">
        <f t="shared" si="58"/>
        <v>285.04914643087841</v>
      </c>
      <c r="D240" s="322">
        <f t="shared" si="58"/>
        <v>243.49458659186021</v>
      </c>
      <c r="E240" s="322">
        <f t="shared" si="58"/>
        <v>220.63578666779222</v>
      </c>
      <c r="F240" s="322">
        <f t="shared" si="58"/>
        <v>229.17429431561712</v>
      </c>
      <c r="G240" s="322">
        <f t="shared" si="58"/>
        <v>240.88277602192085</v>
      </c>
      <c r="H240" s="322">
        <f t="shared" si="58"/>
        <v>314.89940686500023</v>
      </c>
      <c r="I240" s="322">
        <f t="shared" si="58"/>
        <v>296.84060829967785</v>
      </c>
      <c r="J240" s="322">
        <f t="shared" si="58"/>
        <v>266.76793915009966</v>
      </c>
      <c r="K240" s="322">
        <f t="shared" si="58"/>
        <v>341.9419933024484</v>
      </c>
      <c r="L240" s="322">
        <f t="shared" si="58"/>
        <v>413.49583584679993</v>
      </c>
      <c r="M240" s="322">
        <f t="shared" si="58"/>
        <v>423.51388872381534</v>
      </c>
      <c r="N240" s="322">
        <f t="shared" si="58"/>
        <v>290.14023851635744</v>
      </c>
      <c r="O240" s="322">
        <f t="shared" si="58"/>
        <v>286.67815178303806</v>
      </c>
      <c r="P240" s="322">
        <f t="shared" si="58"/>
        <v>365.10662309352398</v>
      </c>
      <c r="Q240" s="322">
        <f t="shared" si="58"/>
        <v>874.09587244377087</v>
      </c>
      <c r="R240" s="322">
        <f t="shared" si="58"/>
        <v>611.23291563944269</v>
      </c>
      <c r="S240" s="322">
        <f t="shared" si="58"/>
        <v>602.28099808933553</v>
      </c>
      <c r="T240" s="322">
        <f t="shared" si="58"/>
        <v>514.47706981752583</v>
      </c>
      <c r="U240" s="322">
        <f t="shared" si="58"/>
        <v>646.07622531431946</v>
      </c>
      <c r="V240" s="322">
        <f t="shared" si="58"/>
        <v>463.03092975848699</v>
      </c>
      <c r="W240" s="322">
        <f t="shared" si="58"/>
        <v>401.74508073944111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0.8121430564370562</v>
      </c>
      <c r="C241" s="275">
        <f>IF(C$111=0,0,C$111/CHI!C$12*1000)</f>
        <v>0.483113862709729</v>
      </c>
      <c r="D241" s="275">
        <f>IF(D$111=0,0,D$111/CHI!D$12*1000)</f>
        <v>0.53402026841792616</v>
      </c>
      <c r="E241" s="275">
        <f>IF(E$111=0,0,E$111/CHI!E$12*1000)</f>
        <v>0.63502660542399347</v>
      </c>
      <c r="F241" s="275">
        <f>IF(F$111=0,0,F$111/CHI!F$12*1000)</f>
        <v>0.72750693949028034</v>
      </c>
      <c r="G241" s="275">
        <f>IF(G$111=0,0,G$111/CHI!G$12*1000)</f>
        <v>0.86121479474794016</v>
      </c>
      <c r="H241" s="275">
        <f>IF(H$111=0,0,H$111/CHI!H$12*1000)</f>
        <v>1.4401015566673292</v>
      </c>
      <c r="I241" s="275">
        <f>IF(I$111=0,0,I$111/CHI!I$12*1000)</f>
        <v>1.2771860985949988</v>
      </c>
      <c r="J241" s="275">
        <f>IF(J$111=0,0,J$111/CHI!J$12*1000)</f>
        <v>0.88175987996112182</v>
      </c>
      <c r="K241" s="275">
        <f>IF(K$111=0,0,K$111/CHI!K$12*1000)</f>
        <v>1.4791071119012287</v>
      </c>
      <c r="L241" s="275">
        <f>IF(L$111=0,0,L$111/CHI!L$12*1000)</f>
        <v>1.0236919696278066</v>
      </c>
      <c r="M241" s="275">
        <f>IF(M$111=0,0,M$111/CHI!M$12*1000)</f>
        <v>1.2674054587282666</v>
      </c>
      <c r="N241" s="275">
        <f>IF(N$111=0,0,N$111/CHI!N$12*1000)</f>
        <v>1.0300437417220971</v>
      </c>
      <c r="O241" s="275">
        <f>IF(O$111=0,0,O$111/CHI!O$12*1000)</f>
        <v>1.3192591658123061</v>
      </c>
      <c r="P241" s="275">
        <f>IF(P$111=0,0,P$111/CHI!P$12*1000)</f>
        <v>1.645086877316529</v>
      </c>
      <c r="Q241" s="275">
        <f>IF(Q$111=0,0,Q$111/CHI!Q$12*1000)</f>
        <v>0.86386869376377473</v>
      </c>
      <c r="R241" s="275">
        <f>IF(R$111=0,0,R$111/CHI!R$12*1000)</f>
        <v>2.0191100091555221</v>
      </c>
      <c r="S241" s="275">
        <f>IF(S$111=0,0,S$111/CHI!S$12*1000)</f>
        <v>1.5000895228862952</v>
      </c>
      <c r="T241" s="275">
        <f>IF(T$111=0,0,T$111/CHI!T$12*1000)</f>
        <v>0.75327542292105787</v>
      </c>
      <c r="U241" s="275">
        <f>IF(U$111=0,0,U$111/CHI!U$12*1000)</f>
        <v>1.0331446209860908</v>
      </c>
      <c r="V241" s="275">
        <f>IF(V$111=0,0,V$111/CHI!V$12*1000)</f>
        <v>0.90853806523935288</v>
      </c>
      <c r="W241" s="275">
        <f>IF(W$111=0,0,W$111/CHI!W$12*1000)</f>
        <v>1.0438235898660915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6.4810023159556769</v>
      </c>
      <c r="C242" s="276">
        <f>IF(C$112=0,0,C$112/CHI!C$12*1000)</f>
        <v>3.8553085423500311</v>
      </c>
      <c r="D242" s="276">
        <f>IF(D$112=0,0,D$112/CHI!D$12*1000)</f>
        <v>4.2615479735399173</v>
      </c>
      <c r="E242" s="276">
        <f>IF(E$112=0,0,E$112/CHI!E$12*1000)</f>
        <v>5.0675910701027416</v>
      </c>
      <c r="F242" s="276">
        <f>IF(F$112=0,0,F$112/CHI!F$12*1000)</f>
        <v>5.8055956057733793</v>
      </c>
      <c r="G242" s="276">
        <f>IF(G$112=0,0,G$112/CHI!G$12*1000)</f>
        <v>6.8726008737714048</v>
      </c>
      <c r="H242" s="276">
        <f>IF(H$112=0,0,H$112/CHI!H$12*1000)</f>
        <v>11.492189029994739</v>
      </c>
      <c r="I242" s="276">
        <f>IF(I$112=0,0,I$112/CHI!I$12*1000)</f>
        <v>10.192103469079049</v>
      </c>
      <c r="J242" s="276">
        <f>IF(J$112=0,0,J$112/CHI!J$12*1000)</f>
        <v>7.0365532018652894</v>
      </c>
      <c r="K242" s="276">
        <f>IF(K$112=0,0,K$112/CHI!K$12*1000)</f>
        <v>11.803458198403412</v>
      </c>
      <c r="L242" s="276">
        <f>IF(L$112=0,0,L$112/CHI!L$12*1000)</f>
        <v>8.1691888804534081</v>
      </c>
      <c r="M242" s="276">
        <f>IF(M$112=0,0,M$112/CHI!M$12*1000)</f>
        <v>10.114052749904141</v>
      </c>
      <c r="N242" s="276">
        <f>IF(N$112=0,0,N$112/CHI!N$12*1000)</f>
        <v>8.2198768095408248</v>
      </c>
      <c r="O242" s="276">
        <f>IF(O$112=0,0,O$112/CHI!O$12*1000)</f>
        <v>10.527851763561774</v>
      </c>
      <c r="P242" s="276">
        <f>IF(P$112=0,0,P$112/CHI!P$12*1000)</f>
        <v>13.127997311965007</v>
      </c>
      <c r="Q242" s="276">
        <f>IF(Q$112=0,0,Q$112/CHI!Q$12*1000)</f>
        <v>6.8937793170661088</v>
      </c>
      <c r="R242" s="276">
        <f>IF(R$112=0,0,R$112/CHI!R$12*1000)</f>
        <v>16.112748292049741</v>
      </c>
      <c r="S242" s="276">
        <f>IF(S$112=0,0,S$112/CHI!S$12*1000)</f>
        <v>11.970900440396022</v>
      </c>
      <c r="T242" s="276">
        <f>IF(T$112=0,0,T$112/CHI!T$12*1000)</f>
        <v>6.0112312994727173</v>
      </c>
      <c r="U242" s="276">
        <f>IF(U$112=0,0,U$112/CHI!U$12*1000)</f>
        <v>8.2446222106523113</v>
      </c>
      <c r="V242" s="276">
        <f>IF(V$112=0,0,V$112/CHI!V$12*1000)</f>
        <v>7.2502464415350119</v>
      </c>
      <c r="W242" s="276">
        <f>IF(W$112=0,0,W$112/CHI!W$12*1000)</f>
        <v>8.3298417067678479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7.9463019684893093</v>
      </c>
      <c r="C243" s="276">
        <f>IF(C$113=0,0,C$113/CHI!C$12*1000)</f>
        <v>4.7269611034990442</v>
      </c>
      <c r="D243" s="276">
        <f>IF(D$113=0,0,D$113/CHI!D$12*1000)</f>
        <v>5.2250478244056033</v>
      </c>
      <c r="E243" s="276">
        <f>IF(E$113=0,0,E$113/CHI!E$12*1000)</f>
        <v>6.213330428337974</v>
      </c>
      <c r="F243" s="276">
        <f>IF(F$113=0,0,F$113/CHI!F$12*1000)</f>
        <v>7.1181915298555474</v>
      </c>
      <c r="G243" s="276">
        <f>IF(G$113=0,0,G$113/CHI!G$12*1000)</f>
        <v>8.4264376387339937</v>
      </c>
      <c r="H243" s="276">
        <f>IF(H$113=0,0,H$113/CHI!H$12*1000)</f>
        <v>14.090475494272759</v>
      </c>
      <c r="I243" s="276">
        <f>IF(I$113=0,0,I$113/CHI!I$12*1000)</f>
        <v>12.496451615207768</v>
      </c>
      <c r="J243" s="276">
        <f>IF(J$113=0,0,J$113/CHI!J$12*1000)</f>
        <v>8.6274581975854225</v>
      </c>
      <c r="K243" s="276">
        <f>IF(K$113=0,0,K$113/CHI!K$12*1000)</f>
        <v>14.472119981509939</v>
      </c>
      <c r="L243" s="276">
        <f>IF(L$113=0,0,L$113/CHI!L$12*1000)</f>
        <v>10.01617319621891</v>
      </c>
      <c r="M243" s="276">
        <f>IF(M$113=0,0,M$113/CHI!M$12*1000)</f>
        <v>12.40075429044448</v>
      </c>
      <c r="N243" s="276">
        <f>IF(N$113=0,0,N$113/CHI!N$12*1000)</f>
        <v>10.0783212361439</v>
      </c>
      <c r="O243" s="276">
        <f>IF(O$113=0,0,O$113/CHI!O$12*1000)</f>
        <v>12.908109751295255</v>
      </c>
      <c r="P243" s="276">
        <f>IF(P$113=0,0,P$113/CHI!P$12*1000)</f>
        <v>16.096126154061899</v>
      </c>
      <c r="Q243" s="276">
        <f>IF(Q$113=0,0,Q$113/CHI!Q$12*1000)</f>
        <v>8.4524043484245439</v>
      </c>
      <c r="R243" s="276">
        <f>IF(R$113=0,0,R$113/CHI!R$12*1000)</f>
        <v>19.75570401443494</v>
      </c>
      <c r="S243" s="276">
        <f>IF(S$113=0,0,S$113/CHI!S$12*1000)</f>
        <v>14.677419494191565</v>
      </c>
      <c r="T243" s="276">
        <f>IF(T$113=0,0,T$113/CHI!T$12*1000)</f>
        <v>7.3703197097223905</v>
      </c>
      <c r="U243" s="276">
        <f>IF(U$113=0,0,U$113/CHI!U$12*1000)</f>
        <v>10.108661362559095</v>
      </c>
      <c r="V243" s="276">
        <f>IF(V$113=0,0,V$113/CHI!V$12*1000)</f>
        <v>8.8894656662233995</v>
      </c>
      <c r="W243" s="276">
        <f>IF(W$113=0,0,W$113/CHI!W$12*1000)</f>
        <v>10.213148263924554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14.714403139025512</v>
      </c>
      <c r="C244" s="276">
        <f>IF(C$114=0,0,C$114/CHI!C$12*1000)</f>
        <v>8.753054134513464</v>
      </c>
      <c r="D244" s="276">
        <f>IF(D$114=0,0,D$114/CHI!D$12*1000)</f>
        <v>9.675376094926925</v>
      </c>
      <c r="E244" s="276">
        <f>IF(E$114=0,0,E$114/CHI!E$12*1000)</f>
        <v>11.505408317111824</v>
      </c>
      <c r="F244" s="276">
        <f>IF(F$114=0,0,F$114/CHI!F$12*1000)</f>
        <v>13.180966467978765</v>
      </c>
      <c r="G244" s="276">
        <f>IF(G$114=0,0,G$114/CHI!G$12*1000)</f>
        <v>15.603484606281857</v>
      </c>
      <c r="H244" s="276">
        <f>IF(H$114=0,0,H$114/CHI!H$12*1000)</f>
        <v>26.091751567642177</v>
      </c>
      <c r="I244" s="276">
        <f>IF(I$114=0,0,I$114/CHI!I$12*1000)</f>
        <v>23.140050252639849</v>
      </c>
      <c r="J244" s="276">
        <f>IF(J$114=0,0,J$114/CHI!J$12*1000)</f>
        <v>15.975720339822013</v>
      </c>
      <c r="K244" s="276">
        <f>IF(K$114=0,0,K$114/CHI!K$12*1000)</f>
        <v>26.798453988877021</v>
      </c>
      <c r="L244" s="276">
        <f>IF(L$114=0,0,L$114/CHI!L$12*1000)</f>
        <v>18.547245108970589</v>
      </c>
      <c r="M244" s="276">
        <f>IF(M$114=0,0,M$114/CHI!M$12*1000)</f>
        <v>22.96284467682899</v>
      </c>
      <c r="N244" s="276">
        <f>IF(N$114=0,0,N$114/CHI!N$12*1000)</f>
        <v>18.66232647856652</v>
      </c>
      <c r="O244" s="276">
        <f>IF(O$114=0,0,O$114/CHI!O$12*1000)</f>
        <v>23.902329838020709</v>
      </c>
      <c r="P244" s="276">
        <f>IF(P$114=0,0,P$114/CHI!P$12*1000)</f>
        <v>29.805674406368698</v>
      </c>
      <c r="Q244" s="276">
        <f>IF(Q$114=0,0,Q$114/CHI!Q$12*1000)</f>
        <v>15.651567933104317</v>
      </c>
      <c r="R244" s="276">
        <f>IF(R$114=0,0,R$114/CHI!R$12*1000)</f>
        <v>36.582223318015274</v>
      </c>
      <c r="S244" s="276">
        <f>IF(S$114=0,0,S$114/CHI!S$12*1000)</f>
        <v>27.178613188190347</v>
      </c>
      <c r="T244" s="276">
        <f>IF(T$114=0,0,T$114/CHI!T$12*1000)</f>
        <v>13.647839699826857</v>
      </c>
      <c r="U244" s="276">
        <f>IF(U$114=0,0,U$114/CHI!U$12*1000)</f>
        <v>18.718508190906729</v>
      </c>
      <c r="V244" s="276">
        <f>IF(V$114=0,0,V$114/CHI!V$12*1000)</f>
        <v>16.460887343827476</v>
      </c>
      <c r="W244" s="276">
        <f>IF(W$114=0,0,W$114/CHI!W$12*1000)</f>
        <v>18.911989686517607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18.195097837384772</v>
      </c>
      <c r="C245" s="277">
        <f>IF(C$115=0,0,C$115/CHI!C$12*1000)</f>
        <v>16.509147027904067</v>
      </c>
      <c r="D245" s="277">
        <f>IF(D$115=0,0,D$115/CHI!D$12*1000)</f>
        <v>13.452344395101226</v>
      </c>
      <c r="E245" s="277">
        <f>IF(E$115=0,0,E$115/CHI!E$12*1000)</f>
        <v>10.497394561148155</v>
      </c>
      <c r="F245" s="277">
        <f>IF(F$115=0,0,F$115/CHI!F$12*1000)</f>
        <v>10.329906547525733</v>
      </c>
      <c r="G245" s="277">
        <f>IF(G$115=0,0,G$115/CHI!G$12*1000)</f>
        <v>11.280684328353502</v>
      </c>
      <c r="H245" s="277">
        <f>IF(H$115=0,0,H$115/CHI!H$12*1000)</f>
        <v>16.445210992247944</v>
      </c>
      <c r="I245" s="277">
        <f>IF(I$115=0,0,I$115/CHI!I$12*1000)</f>
        <v>15.120424017002877</v>
      </c>
      <c r="J245" s="277">
        <f>IF(J$115=0,0,J$115/CHI!J$12*1000)</f>
        <v>13.62428435798668</v>
      </c>
      <c r="K245" s="277">
        <f>IF(K$115=0,0,K$115/CHI!K$12*1000)</f>
        <v>17.670028482779994</v>
      </c>
      <c r="L245" s="277">
        <f>IF(L$115=0,0,L$115/CHI!L$12*1000)</f>
        <v>21.930661856456958</v>
      </c>
      <c r="M245" s="277">
        <f>IF(M$115=0,0,M$115/CHI!M$12*1000)</f>
        <v>22.252785388317115</v>
      </c>
      <c r="N245" s="277">
        <f>IF(N$115=0,0,N$115/CHI!N$12*1000)</f>
        <v>14.720167357283259</v>
      </c>
      <c r="O245" s="277">
        <f>IF(O$115=0,0,O$115/CHI!O$12*1000)</f>
        <v>14.794260130273379</v>
      </c>
      <c r="P245" s="277">
        <f>IF(P$115=0,0,P$115/CHI!P$12*1000)</f>
        <v>18.76760447371441</v>
      </c>
      <c r="Q245" s="277">
        <f>IF(Q$115=0,0,Q$115/CHI!Q$12*1000)</f>
        <v>49.632469648951115</v>
      </c>
      <c r="R245" s="277">
        <f>IF(R$115=0,0,R$115/CHI!R$12*1000)</f>
        <v>28.93586279396736</v>
      </c>
      <c r="S245" s="277">
        <f>IF(S$115=0,0,S$115/CHI!S$12*1000)</f>
        <v>28.118626209272023</v>
      </c>
      <c r="T245" s="277">
        <f>IF(T$115=0,0,T$115/CHI!T$12*1000)</f>
        <v>27.973863935240647</v>
      </c>
      <c r="U245" s="277">
        <f>IF(U$115=0,0,U$115/CHI!U$12*1000)</f>
        <v>34.825153874198477</v>
      </c>
      <c r="V245" s="277">
        <f>IF(V$115=0,0,V$115/CHI!V$12*1000)</f>
        <v>23.855339782549652</v>
      </c>
      <c r="W245" s="277">
        <f>IF(W$115=0,0,W$115/CHI!W$12*1000)</f>
        <v>19.642030223114119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138.8835794687802</v>
      </c>
      <c r="C246" s="278">
        <f>IF(C$121=0,0,C$121/CHI!C$12*1000)</f>
        <v>123.62818155100516</v>
      </c>
      <c r="D246" s="278">
        <f>IF(D$121=0,0,D$121/CHI!D$12*1000)</f>
        <v>102.26013373816063</v>
      </c>
      <c r="E246" s="278">
        <f>IF(E$121=0,0,E$121/CHI!E$12*1000)</f>
        <v>94.354356223054239</v>
      </c>
      <c r="F246" s="278">
        <f>IF(F$121=0,0,F$121/CHI!F$12*1000)</f>
        <v>99.616021148984672</v>
      </c>
      <c r="G246" s="278">
        <f>IF(G$121=0,0,G$121/CHI!G$12*1000)</f>
        <v>97.539015921387332</v>
      </c>
      <c r="H246" s="278">
        <f>IF(H$121=0,0,H$121/CHI!H$12*1000)</f>
        <v>112.3222680062009</v>
      </c>
      <c r="I246" s="278">
        <f>IF(I$121=0,0,I$121/CHI!I$12*1000)</f>
        <v>109.28719268035331</v>
      </c>
      <c r="J246" s="278">
        <f>IF(J$121=0,0,J$121/CHI!J$12*1000)</f>
        <v>106.59565883217124</v>
      </c>
      <c r="K246" s="278">
        <f>IF(K$121=0,0,K$121/CHI!K$12*1000)</f>
        <v>128.45624470833084</v>
      </c>
      <c r="L246" s="278">
        <f>IF(L$121=0,0,L$121/CHI!L$12*1000)</f>
        <v>180.46587405743992</v>
      </c>
      <c r="M246" s="278">
        <f>IF(M$121=0,0,M$121/CHI!M$12*1000)</f>
        <v>177.9383677398751</v>
      </c>
      <c r="N246" s="278">
        <f>IF(N$121=0,0,N$121/CHI!N$12*1000)</f>
        <v>115.90274553583043</v>
      </c>
      <c r="O246" s="278">
        <f>IF(O$121=0,0,O$121/CHI!O$12*1000)</f>
        <v>106.80404333346159</v>
      </c>
      <c r="P246" s="278">
        <f>IF(P$121=0,0,P$121/CHI!P$12*1000)</f>
        <v>137.40914998197343</v>
      </c>
      <c r="Q246" s="278">
        <f>IF(Q$121=0,0,Q$121/CHI!Q$12*1000)</f>
        <v>444.88420229999906</v>
      </c>
      <c r="R246" s="278">
        <f>IF(R$121=0,0,R$121/CHI!R$12*1000)</f>
        <v>273.74426946091154</v>
      </c>
      <c r="S246" s="278">
        <f>IF(S$121=0,0,S$121/CHI!S$12*1000)</f>
        <v>292.92395268313743</v>
      </c>
      <c r="T246" s="278">
        <f>IF(T$121=0,0,T$121/CHI!T$12*1000)</f>
        <v>238.22781576054552</v>
      </c>
      <c r="U246" s="278">
        <f>IF(U$121=0,0,U$121/CHI!U$12*1000)</f>
        <v>296.69126699663633</v>
      </c>
      <c r="V246" s="278">
        <f>IF(V$121=0,0,V$121/CHI!V$12*1000)</f>
        <v>209.57317384657409</v>
      </c>
      <c r="W246" s="278">
        <f>IF(W$121=0,0,W$121/CHI!W$12*1000)</f>
        <v>175.98626614804985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75.559040008281926</v>
      </c>
      <c r="C247" s="278">
        <f>IF(C$134=0,0,C$134/CHI!C$12*1000)</f>
        <v>70.692827645274036</v>
      </c>
      <c r="D247" s="278">
        <f>IF(D$134=0,0,D$134/CHI!D$12*1000)</f>
        <v>59.582325177468682</v>
      </c>
      <c r="E247" s="278">
        <f>IF(E$134=0,0,E$134/CHI!E$12*1000)</f>
        <v>49.182128078244894</v>
      </c>
      <c r="F247" s="278">
        <f>IF(F$134=0,0,F$134/CHI!F$12*1000)</f>
        <v>47.407147329550241</v>
      </c>
      <c r="G247" s="278">
        <f>IF(G$134=0,0,G$134/CHI!G$12*1000)</f>
        <v>51.304869192831475</v>
      </c>
      <c r="H247" s="278">
        <f>IF(H$134=0,0,H$134/CHI!H$12*1000)</f>
        <v>61.828146330176274</v>
      </c>
      <c r="I247" s="278">
        <f>IF(I$134=0,0,I$134/CHI!I$12*1000)</f>
        <v>59.990149508858153</v>
      </c>
      <c r="J247" s="278">
        <f>IF(J$134=0,0,J$134/CHI!J$12*1000)</f>
        <v>58.793572533974718</v>
      </c>
      <c r="K247" s="278">
        <f>IF(K$134=0,0,K$134/CHI!K$12*1000)</f>
        <v>65.05244365904008</v>
      </c>
      <c r="L247" s="278">
        <f>IF(L$134=0,0,L$134/CHI!L$12*1000)</f>
        <v>90.131950047792287</v>
      </c>
      <c r="M247" s="278">
        <f>IF(M$134=0,0,M$134/CHI!M$12*1000)</f>
        <v>88.857333235128621</v>
      </c>
      <c r="N247" s="278">
        <f>IF(N$134=0,0,N$134/CHI!N$12*1000)</f>
        <v>60.492304687847714</v>
      </c>
      <c r="O247" s="278">
        <f>IF(O$134=0,0,O$134/CHI!O$12*1000)</f>
        <v>51.330681479004397</v>
      </c>
      <c r="P247" s="278">
        <f>IF(P$134=0,0,P$134/CHI!P$12*1000)</f>
        <v>65.960240789752007</v>
      </c>
      <c r="Q247" s="278">
        <f>IF(Q$134=0,0,Q$134/CHI!Q$12*1000)</f>
        <v>179.92401554863261</v>
      </c>
      <c r="R247" s="278">
        <f>IF(R$134=0,0,R$134/CHI!R$12*1000)</f>
        <v>108.97720767789264</v>
      </c>
      <c r="S247" s="278">
        <f>IF(S$134=0,0,S$134/CHI!S$12*1000)</f>
        <v>109.13299784819087</v>
      </c>
      <c r="T247" s="278">
        <f>IF(T$134=0,0,T$134/CHI!T$12*1000)</f>
        <v>122.8018470357606</v>
      </c>
      <c r="U247" s="278">
        <f>IF(U$134=0,0,U$134/CHI!U$12*1000)</f>
        <v>153.56297272598047</v>
      </c>
      <c r="V247" s="278">
        <f>IF(V$134=0,0,V$134/CHI!V$12*1000)</f>
        <v>107.88047865925589</v>
      </c>
      <c r="W247" s="278">
        <f>IF(W$134=0,0,W$134/CHI!W$12*1000)</f>
        <v>89.685580456742898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53.436198297105491</v>
      </c>
      <c r="C248" s="278">
        <f>IF(C$142=0,0,C$142/CHI!C$12*1000)</f>
        <v>48.219652907126765</v>
      </c>
      <c r="D248" s="278">
        <f>IF(D$142=0,0,D$142/CHI!D$12*1000)</f>
        <v>39.460858246917219</v>
      </c>
      <c r="E248" s="278">
        <f>IF(E$142=0,0,E$142/CHI!E$12*1000)</f>
        <v>32.427208665034279</v>
      </c>
      <c r="F248" s="278">
        <f>IF(F$142=0,0,F$142/CHI!F$12*1000)</f>
        <v>32.669582858562393</v>
      </c>
      <c r="G248" s="278">
        <f>IF(G$142=0,0,G$142/CHI!G$12*1000)</f>
        <v>34.410925608271278</v>
      </c>
      <c r="H248" s="278">
        <f>IF(H$142=0,0,H$142/CHI!H$12*1000)</f>
        <v>46.803032732725811</v>
      </c>
      <c r="I248" s="278">
        <f>IF(I$142=0,0,I$142/CHI!I$12*1000)</f>
        <v>43.709579120129028</v>
      </c>
      <c r="J248" s="278">
        <f>IF(J$142=0,0,J$142/CHI!J$12*1000)</f>
        <v>40.301484676183357</v>
      </c>
      <c r="K248" s="278">
        <f>IF(K$142=0,0,K$142/CHI!K$12*1000)</f>
        <v>51.163398094809594</v>
      </c>
      <c r="L248" s="278">
        <f>IF(L$142=0,0,L$142/CHI!L$12*1000)</f>
        <v>65.876169806090189</v>
      </c>
      <c r="M248" s="278">
        <f>IF(M$142=0,0,M$142/CHI!M$12*1000)</f>
        <v>66.258495955515329</v>
      </c>
      <c r="N248" s="278">
        <f>IF(N$142=0,0,N$142/CHI!N$12*1000)</f>
        <v>43.592012815666465</v>
      </c>
      <c r="O248" s="278">
        <f>IF(O$142=0,0,O$142/CHI!O$12*1000)</f>
        <v>42.751692569704417</v>
      </c>
      <c r="P248" s="278">
        <f>IF(P$142=0,0,P$142/CHI!P$12*1000)</f>
        <v>54.437354378331747</v>
      </c>
      <c r="Q248" s="278">
        <f>IF(Q$142=0,0,Q$142/CHI!Q$12*1000)</f>
        <v>153.16508129706824</v>
      </c>
      <c r="R248" s="278">
        <f>IF(R$142=0,0,R$142/CHI!R$12*1000)</f>
        <v>90.914810150228888</v>
      </c>
      <c r="S248" s="278">
        <f>IF(S$142=0,0,S$142/CHI!S$12*1000)</f>
        <v>91.376350014877147</v>
      </c>
      <c r="T248" s="278">
        <f>IF(T$142=0,0,T$142/CHI!T$12*1000)</f>
        <v>84.935145594854347</v>
      </c>
      <c r="U248" s="278">
        <f>IF(U$142=0,0,U$142/CHI!U$12*1000)</f>
        <v>105.39694615514102</v>
      </c>
      <c r="V248" s="278">
        <f>IF(V$142=0,0,V$142/CHI!V$12*1000)</f>
        <v>72.827899374893846</v>
      </c>
      <c r="W248" s="278">
        <f>IF(W$142=0,0,W$142/CHI!W$12*1000)</f>
        <v>60.2566171547872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13.752577527305631</v>
      </c>
      <c r="C249" s="279">
        <f>IF(C$156=0,0,C$156/CHI!C$12*1000)</f>
        <v>8.1808996564961411</v>
      </c>
      <c r="D249" s="279">
        <f>IF(D$156=0,0,D$156/CHI!D$12*1000)</f>
        <v>9.0429328729221172</v>
      </c>
      <c r="E249" s="279">
        <f>IF(E$156=0,0,E$156/CHI!E$12*1000)</f>
        <v>10.753342719334142</v>
      </c>
      <c r="F249" s="279">
        <f>IF(F$156=0,0,F$156/CHI!F$12*1000)</f>
        <v>12.319375887896124</v>
      </c>
      <c r="G249" s="279">
        <f>IF(G$156=0,0,G$156/CHI!G$12*1000)</f>
        <v>14.583543057542103</v>
      </c>
      <c r="H249" s="279">
        <f>IF(H$156=0,0,H$156/CHI!H$12*1000)</f>
        <v>24.386231155072284</v>
      </c>
      <c r="I249" s="279">
        <f>IF(I$156=0,0,I$156/CHI!I$12*1000)</f>
        <v>21.627471537812816</v>
      </c>
      <c r="J249" s="279">
        <f>IF(J$156=0,0,J$156/CHI!J$12*1000)</f>
        <v>14.931447130549824</v>
      </c>
      <c r="K249" s="279">
        <f>IF(K$156=0,0,K$156/CHI!K$12*1000)</f>
        <v>25.046739076796275</v>
      </c>
      <c r="L249" s="279">
        <f>IF(L$156=0,0,L$156/CHI!L$12*1000)</f>
        <v>17.334880923749836</v>
      </c>
      <c r="M249" s="279">
        <f>IF(M$156=0,0,M$156/CHI!M$12*1000)</f>
        <v>21.461849229073266</v>
      </c>
      <c r="N249" s="279">
        <f>IF(N$156=0,0,N$156/CHI!N$12*1000)</f>
        <v>17.442439853756259</v>
      </c>
      <c r="O249" s="279">
        <f>IF(O$156=0,0,O$156/CHI!O$12*1000)</f>
        <v>22.339923751904237</v>
      </c>
      <c r="P249" s="279">
        <f>IF(P$156=0,0,P$156/CHI!P$12*1000)</f>
        <v>27.857388720040287</v>
      </c>
      <c r="Q249" s="279">
        <f>IF(Q$156=0,0,Q$156/CHI!Q$12*1000)</f>
        <v>14.628483356761109</v>
      </c>
      <c r="R249" s="279">
        <f>IF(R$156=0,0,R$156/CHI!R$12*1000)</f>
        <v>34.190979922786831</v>
      </c>
      <c r="S249" s="279">
        <f>IF(S$156=0,0,S$156/CHI!S$12*1000)</f>
        <v>25.402048688193894</v>
      </c>
      <c r="T249" s="279">
        <f>IF(T$156=0,0,T$156/CHI!T$12*1000)</f>
        <v>12.755731359181643</v>
      </c>
      <c r="U249" s="279">
        <f>IF(U$156=0,0,U$156/CHI!U$12*1000)</f>
        <v>17.494949177258917</v>
      </c>
      <c r="V249" s="279">
        <f>IF(V$156=0,0,V$156/CHI!V$12*1000)</f>
        <v>15.384900578388258</v>
      </c>
      <c r="W249" s="279">
        <f>IF(W$156=0,0,W$156/CHI!W$12*1000)</f>
        <v>17.675783509670975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SK: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770.36281671178426</v>
      </c>
      <c r="C5" s="225">
        <f t="shared" si="0"/>
        <v>1294.4887899954117</v>
      </c>
      <c r="D5" s="225">
        <f t="shared" si="0"/>
        <v>1302.2791248283597</v>
      </c>
      <c r="E5" s="225">
        <f t="shared" si="0"/>
        <v>1281.385644665053</v>
      </c>
      <c r="F5" s="225">
        <f t="shared" si="0"/>
        <v>1304.3987008119309</v>
      </c>
      <c r="G5" s="225">
        <f t="shared" si="0"/>
        <v>1219.3128978347499</v>
      </c>
      <c r="H5" s="225">
        <f t="shared" si="0"/>
        <v>1141.8338157356595</v>
      </c>
      <c r="I5" s="225">
        <f t="shared" si="0"/>
        <v>1188.9300081006863</v>
      </c>
      <c r="J5" s="225">
        <f t="shared" si="0"/>
        <v>1178.4963944794863</v>
      </c>
      <c r="K5" s="225">
        <f t="shared" si="0"/>
        <v>1053.0043136808306</v>
      </c>
      <c r="L5" s="225">
        <f t="shared" si="0"/>
        <v>925.23797964646178</v>
      </c>
      <c r="M5" s="225">
        <f t="shared" si="0"/>
        <v>1078.6443085393041</v>
      </c>
      <c r="N5" s="225">
        <f t="shared" si="0"/>
        <v>833.77752104748333</v>
      </c>
      <c r="O5" s="225">
        <f t="shared" si="0"/>
        <v>898.44705227788813</v>
      </c>
      <c r="P5" s="225">
        <f t="shared" si="0"/>
        <v>722.80949903227543</v>
      </c>
      <c r="Q5" s="225">
        <f t="shared" si="0"/>
        <v>910.78281258085269</v>
      </c>
      <c r="R5" s="225">
        <f t="shared" si="0"/>
        <v>865.25705865858265</v>
      </c>
      <c r="S5" s="225">
        <f t="shared" si="0"/>
        <v>962.3040579741172</v>
      </c>
      <c r="T5" s="225">
        <f t="shared" si="0"/>
        <v>1151.2972981379276</v>
      </c>
      <c r="U5" s="225">
        <f t="shared" si="0"/>
        <v>998.13140297036512</v>
      </c>
      <c r="V5" s="225">
        <f t="shared" si="0"/>
        <v>1159.0335174180523</v>
      </c>
      <c r="W5" s="225">
        <f t="shared" si="0"/>
        <v>1218.2366345977048</v>
      </c>
      <c r="DA5" s="89"/>
    </row>
    <row r="6" spans="1:105" ht="12" customHeight="1" x14ac:dyDescent="0.25">
      <c r="A6" s="55" t="s">
        <v>92</v>
      </c>
      <c r="B6" s="261">
        <v>0.98171383555400171</v>
      </c>
      <c r="C6" s="261">
        <v>0.66544838915373283</v>
      </c>
      <c r="D6" s="261">
        <v>0.94081151616759495</v>
      </c>
      <c r="E6" s="261">
        <v>1.064526615184161</v>
      </c>
      <c r="F6" s="261">
        <v>1.035398240304618</v>
      </c>
      <c r="G6" s="261">
        <v>1.2282586611367119</v>
      </c>
      <c r="H6" s="261">
        <v>1.2415918155232439</v>
      </c>
      <c r="I6" s="261">
        <v>1.24149308867741</v>
      </c>
      <c r="J6" s="261">
        <v>1.2578167867036929</v>
      </c>
      <c r="K6" s="261">
        <v>1.0469458456981959</v>
      </c>
      <c r="L6" s="261">
        <v>0.57166205808756443</v>
      </c>
      <c r="M6" s="261">
        <v>0.67966701777972316</v>
      </c>
      <c r="N6" s="261">
        <v>0.79416794817637171</v>
      </c>
      <c r="O6" s="261">
        <v>0.63757588790376241</v>
      </c>
      <c r="P6" s="261">
        <v>0.24106388822487701</v>
      </c>
      <c r="Q6" s="261">
        <v>0.77846563175187888</v>
      </c>
      <c r="R6" s="261">
        <v>0.72122893254239206</v>
      </c>
      <c r="S6" s="261">
        <v>0.64280352110066019</v>
      </c>
      <c r="T6" s="261">
        <v>0.66406043522987146</v>
      </c>
      <c r="U6" s="261">
        <v>0.68286194545470036</v>
      </c>
      <c r="V6" s="261">
        <v>0.73423406527775947</v>
      </c>
      <c r="W6" s="261">
        <v>0.89444773331627492</v>
      </c>
      <c r="DA6" s="67" t="s">
        <v>1136</v>
      </c>
    </row>
    <row r="7" spans="1:105" ht="12" customHeight="1" x14ac:dyDescent="0.25">
      <c r="A7" s="202" t="s">
        <v>93</v>
      </c>
      <c r="B7" s="226">
        <v>2.0352619645768391</v>
      </c>
      <c r="C7" s="226">
        <v>1.3795891906415121</v>
      </c>
      <c r="D7" s="226">
        <v>1.950464407595125</v>
      </c>
      <c r="E7" s="226">
        <v>2.2069471282753148</v>
      </c>
      <c r="F7" s="226">
        <v>2.1465589873168911</v>
      </c>
      <c r="G7" s="226">
        <v>2.5463918762669939</v>
      </c>
      <c r="H7" s="226">
        <v>2.5740338030769858</v>
      </c>
      <c r="I7" s="226">
        <v>2.5738291253115002</v>
      </c>
      <c r="J7" s="226">
        <v>2.6076709644614851</v>
      </c>
      <c r="K7" s="226">
        <v>2.1704991633522321</v>
      </c>
      <c r="L7" s="226">
        <v>1.1851539636912201</v>
      </c>
      <c r="M7" s="226">
        <v>1.40906685814794</v>
      </c>
      <c r="N7" s="226">
        <v>1.646447019356984</v>
      </c>
      <c r="O7" s="226">
        <v>1.321804692147944</v>
      </c>
      <c r="P7" s="226">
        <v>0.49976698399103531</v>
      </c>
      <c r="Q7" s="226">
        <v>1.6138934113531971</v>
      </c>
      <c r="R7" s="226">
        <v>1.495231870015894</v>
      </c>
      <c r="S7" s="226">
        <v>1.3326424766683189</v>
      </c>
      <c r="T7" s="226">
        <v>1.4042689137511379</v>
      </c>
      <c r="U7" s="226">
        <v>1.4559245723014449</v>
      </c>
      <c r="V7" s="226">
        <v>1.582979747480376</v>
      </c>
      <c r="W7" s="226">
        <v>1.920858809164991</v>
      </c>
      <c r="DA7" s="174" t="s">
        <v>1137</v>
      </c>
    </row>
    <row r="8" spans="1:105" ht="12" customHeight="1" x14ac:dyDescent="0.25">
      <c r="A8" s="202" t="s">
        <v>94</v>
      </c>
      <c r="B8" s="226">
        <v>12.174556500794409</v>
      </c>
      <c r="C8" s="226">
        <v>8.2524445706144984</v>
      </c>
      <c r="D8" s="226">
        <v>11.667313371127889</v>
      </c>
      <c r="E8" s="226">
        <v>13.20154504682653</v>
      </c>
      <c r="F8" s="226">
        <v>12.84031447952257</v>
      </c>
      <c r="G8" s="226">
        <v>15.23204005692803</v>
      </c>
      <c r="H8" s="226">
        <v>15.397388894373149</v>
      </c>
      <c r="I8" s="226">
        <v>15.39616455025247</v>
      </c>
      <c r="J8" s="226">
        <v>15.59860010400093</v>
      </c>
      <c r="K8" s="226">
        <v>12.98352013601988</v>
      </c>
      <c r="L8" s="226">
        <v>7.0893694002182954</v>
      </c>
      <c r="M8" s="226">
        <v>8.4287744656426558</v>
      </c>
      <c r="N8" s="226">
        <v>9.8487382025506403</v>
      </c>
      <c r="O8" s="226">
        <v>7.9067885056831777</v>
      </c>
      <c r="P8" s="226">
        <v>2.989512647378306</v>
      </c>
      <c r="Q8" s="226">
        <v>9.6540086066338624</v>
      </c>
      <c r="R8" s="226">
        <v>8.9441974547398466</v>
      </c>
      <c r="S8" s="226">
        <v>7.9716181061391422</v>
      </c>
      <c r="T8" s="226">
        <v>8.2160204105824164</v>
      </c>
      <c r="U8" s="226">
        <v>8.4316683046535701</v>
      </c>
      <c r="V8" s="226">
        <v>9.0502231286765333</v>
      </c>
      <c r="W8" s="226">
        <v>11.00835817096659</v>
      </c>
      <c r="DA8" s="174" t="s">
        <v>1138</v>
      </c>
    </row>
    <row r="9" spans="1:105" ht="12" customHeight="1" x14ac:dyDescent="0.25">
      <c r="A9" s="202" t="s">
        <v>95</v>
      </c>
      <c r="B9" s="226">
        <v>14.061025204543711</v>
      </c>
      <c r="C9" s="226">
        <v>9.531175209457416</v>
      </c>
      <c r="D9" s="226">
        <v>13.475183869739659</v>
      </c>
      <c r="E9" s="226">
        <v>15.247147411918821</v>
      </c>
      <c r="F9" s="226">
        <v>14.829943539960031</v>
      </c>
      <c r="G9" s="226">
        <v>17.592271155266211</v>
      </c>
      <c r="H9" s="226">
        <v>17.78324108264766</v>
      </c>
      <c r="I9" s="226">
        <v>17.78182702427609</v>
      </c>
      <c r="J9" s="226">
        <v>18.015630319153171</v>
      </c>
      <c r="K9" s="226">
        <v>14.995339161994419</v>
      </c>
      <c r="L9" s="226">
        <v>8.1878795185915578</v>
      </c>
      <c r="M9" s="226">
        <v>9.734827728392597</v>
      </c>
      <c r="N9" s="226">
        <v>11.374817315931031</v>
      </c>
      <c r="O9" s="226">
        <v>9.1319591361010222</v>
      </c>
      <c r="P9" s="226">
        <v>3.452742831440772</v>
      </c>
      <c r="Q9" s="226">
        <v>11.149914030453839</v>
      </c>
      <c r="R9" s="226">
        <v>10.330116406072481</v>
      </c>
      <c r="S9" s="226">
        <v>9.2068341958990789</v>
      </c>
      <c r="T9" s="226">
        <v>9.7144301464311535</v>
      </c>
      <c r="U9" s="226">
        <v>10.05855386842132</v>
      </c>
      <c r="V9" s="226">
        <v>10.936340635752821</v>
      </c>
      <c r="W9" s="226">
        <v>13.27064751374861</v>
      </c>
      <c r="DA9" s="174" t="s">
        <v>1139</v>
      </c>
    </row>
    <row r="10" spans="1:105" ht="12" customHeight="1" x14ac:dyDescent="0.25">
      <c r="A10" s="56" t="s">
        <v>96</v>
      </c>
      <c r="B10" s="262">
        <v>8.1066008974737436</v>
      </c>
      <c r="C10" s="262">
        <v>8.2747079866642181</v>
      </c>
      <c r="D10" s="262">
        <v>8.7097830165857033</v>
      </c>
      <c r="E10" s="262">
        <v>6.7339442422748172</v>
      </c>
      <c r="F10" s="262">
        <v>5.7939078795042214</v>
      </c>
      <c r="G10" s="262">
        <v>6.4821863005098344</v>
      </c>
      <c r="H10" s="262">
        <v>5.9008705875643264</v>
      </c>
      <c r="I10" s="262">
        <v>6.0501805258765167</v>
      </c>
      <c r="J10" s="262">
        <v>7.4549218069471692</v>
      </c>
      <c r="K10" s="262">
        <v>4.9962569643457524</v>
      </c>
      <c r="L10" s="262">
        <v>4.5242548301006478</v>
      </c>
      <c r="M10" s="262">
        <v>4.4655146949254414</v>
      </c>
      <c r="N10" s="262">
        <v>4.3897909770308043</v>
      </c>
      <c r="O10" s="262">
        <v>2.9076653035692011</v>
      </c>
      <c r="P10" s="262">
        <v>1.1103784499827229</v>
      </c>
      <c r="Q10" s="262">
        <v>3.7126835478813658</v>
      </c>
      <c r="R10" s="262">
        <v>3.658051149834582</v>
      </c>
      <c r="S10" s="262">
        <v>3.5442384911868809</v>
      </c>
      <c r="T10" s="262">
        <v>6.5820323958864551</v>
      </c>
      <c r="U10" s="262">
        <v>6.3929268417902749</v>
      </c>
      <c r="V10" s="262">
        <v>6.1728850342066126</v>
      </c>
      <c r="W10" s="262">
        <v>6.602835593493543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2.3096607223297261E-2</v>
      </c>
      <c r="O11" s="228">
        <v>0</v>
      </c>
      <c r="P11" s="228">
        <v>5.0772757927258962E-3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25">
      <c r="A12" s="37" t="s">
        <v>162</v>
      </c>
      <c r="B12" s="228">
        <v>7.2586137094354646</v>
      </c>
      <c r="C12" s="228">
        <v>7.9388292143798758</v>
      </c>
      <c r="D12" s="228">
        <v>7.9249769858622026</v>
      </c>
      <c r="E12" s="228">
        <v>4.7997699312498163</v>
      </c>
      <c r="F12" s="228">
        <v>3.3269409577096409</v>
      </c>
      <c r="G12" s="228">
        <v>3.064544424242714</v>
      </c>
      <c r="H12" s="228">
        <v>1.9353657821886681</v>
      </c>
      <c r="I12" s="228">
        <v>2.278266571153607</v>
      </c>
      <c r="J12" s="228">
        <v>5.2285598817984944</v>
      </c>
      <c r="K12" s="228">
        <v>2.5573279453012541</v>
      </c>
      <c r="L12" s="228">
        <v>3.999732730049927</v>
      </c>
      <c r="M12" s="228">
        <v>3.6656123889546208</v>
      </c>
      <c r="N12" s="228">
        <v>2.869619687442821</v>
      </c>
      <c r="O12" s="228">
        <v>1.252422812443921</v>
      </c>
      <c r="P12" s="228">
        <v>0.50649629518646611</v>
      </c>
      <c r="Q12" s="228">
        <v>1.8567375953909731</v>
      </c>
      <c r="R12" s="228">
        <v>2.1579328346700501</v>
      </c>
      <c r="S12" s="228">
        <v>2.4062281154820191</v>
      </c>
      <c r="T12" s="228">
        <v>6.0179031187153393</v>
      </c>
      <c r="U12" s="228">
        <v>5.6851907504185899</v>
      </c>
      <c r="V12" s="228">
        <v>5.2036729904384016</v>
      </c>
      <c r="W12" s="228">
        <v>5.1172491811037926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9.1767838526810336E-2</v>
      </c>
      <c r="V14" s="228">
        <v>0.1168324316088571</v>
      </c>
      <c r="W14" s="228">
        <v>0.1652959840104698</v>
      </c>
      <c r="DA14" s="69" t="s">
        <v>1144</v>
      </c>
    </row>
    <row r="15" spans="1:105" ht="12" customHeight="1" x14ac:dyDescent="0.25">
      <c r="A15" s="37" t="s">
        <v>38</v>
      </c>
      <c r="B15" s="228">
        <v>0.84798718803827899</v>
      </c>
      <c r="C15" s="228">
        <v>0.33587877228434188</v>
      </c>
      <c r="D15" s="228">
        <v>0.78480603072350086</v>
      </c>
      <c r="E15" s="228">
        <v>1.9341743110250009</v>
      </c>
      <c r="F15" s="228">
        <v>2.46696692179458</v>
      </c>
      <c r="G15" s="228">
        <v>3.4176418762671199</v>
      </c>
      <c r="H15" s="228">
        <v>3.9655048053756579</v>
      </c>
      <c r="I15" s="228">
        <v>3.7719139547229101</v>
      </c>
      <c r="J15" s="228">
        <v>2.2263619251486748</v>
      </c>
      <c r="K15" s="228">
        <v>2.4389290190444992</v>
      </c>
      <c r="L15" s="228">
        <v>0.52452210005072153</v>
      </c>
      <c r="M15" s="228">
        <v>0.79990230597081935</v>
      </c>
      <c r="N15" s="228">
        <v>1.4970746823646861</v>
      </c>
      <c r="O15" s="228">
        <v>1.655242491125281</v>
      </c>
      <c r="P15" s="228">
        <v>0.59880487900353119</v>
      </c>
      <c r="Q15" s="228">
        <v>1.855945952490393</v>
      </c>
      <c r="R15" s="228">
        <v>1.5001183151645321</v>
      </c>
      <c r="S15" s="228">
        <v>1.1380103757048621</v>
      </c>
      <c r="T15" s="228">
        <v>0.56412927717111572</v>
      </c>
      <c r="U15" s="228">
        <v>0.61596825284487422</v>
      </c>
      <c r="V15" s="228">
        <v>0.85237961215935409</v>
      </c>
      <c r="W15" s="228">
        <v>1.32029042837928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531.28882201203783</v>
      </c>
      <c r="C16" s="316">
        <f>CHI_fec!C16</f>
        <v>1064.084350816853</v>
      </c>
      <c r="D16" s="316">
        <f>CHI_fec!D16</f>
        <v>1049.052966466036</v>
      </c>
      <c r="E16" s="316">
        <f>CHI_fec!E16</f>
        <v>1054.67067927773</v>
      </c>
      <c r="F16" s="316">
        <f>CHI_fec!F16</f>
        <v>1102.2570937231301</v>
      </c>
      <c r="G16" s="316">
        <f>CHI_fec!G16</f>
        <v>1010.09845227859</v>
      </c>
      <c r="H16" s="316">
        <f>CHI_fec!H16</f>
        <v>978.83112639724845</v>
      </c>
      <c r="I16" s="316">
        <f>CHI_fec!I16</f>
        <v>1015.539036973345</v>
      </c>
      <c r="J16" s="316">
        <f>CHI_fec!J16</f>
        <v>947.24178847807389</v>
      </c>
      <c r="K16" s="316">
        <f>CHI_fec!K16</f>
        <v>901.4306104901118</v>
      </c>
      <c r="L16" s="316">
        <f>CHI_fec!L16</f>
        <v>778.84780739466896</v>
      </c>
      <c r="M16" s="316">
        <f>CHI_fec!M16</f>
        <v>933.9877901977643</v>
      </c>
      <c r="N16" s="316">
        <f>CHI_fec!N16</f>
        <v>694.36835769561458</v>
      </c>
      <c r="O16" s="316">
        <f>CHI_fec!O16</f>
        <v>805.21848667239897</v>
      </c>
      <c r="P16" s="316">
        <f>CHI_fec!P16</f>
        <v>685.81762682717113</v>
      </c>
      <c r="Q16" s="316">
        <f>CHI_fec!Q16</f>
        <v>781.58486672398976</v>
      </c>
      <c r="R16" s="316">
        <f>CHI_fec!R16</f>
        <v>734.00988822012039</v>
      </c>
      <c r="S16" s="316">
        <f>CHI_fec!S16</f>
        <v>826.73645743766122</v>
      </c>
      <c r="T16" s="316">
        <f>CHI_fec!T16</f>
        <v>949.90498710232168</v>
      </c>
      <c r="U16" s="316">
        <f>CHI_fec!U16</f>
        <v>799.63791917454841</v>
      </c>
      <c r="V16" s="316">
        <f>CHI_fec!V16</f>
        <v>962.2775580395529</v>
      </c>
      <c r="W16" s="316">
        <f>CHI_fec!W16</f>
        <v>1003.82562338779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13.29896818572657</v>
      </c>
      <c r="D18" s="317">
        <f>CHI_fec!D18</f>
        <v>21.05666380051591</v>
      </c>
      <c r="E18" s="317">
        <f>CHI_fec!E18</f>
        <v>19.948409286328459</v>
      </c>
      <c r="F18" s="317">
        <f>CHI_fec!F18</f>
        <v>1.108254514187446</v>
      </c>
      <c r="G18" s="317">
        <f>CHI_fec!G18</f>
        <v>4.4330180567497841</v>
      </c>
      <c r="H18" s="317">
        <f>CHI_fec!H18</f>
        <v>15.51539122957867</v>
      </c>
      <c r="I18" s="317">
        <f>CHI_fec!I18</f>
        <v>13.585554600171969</v>
      </c>
      <c r="J18" s="317">
        <f>CHI_fec!J18</f>
        <v>11.321324161650899</v>
      </c>
      <c r="K18" s="317">
        <f>CHI_fec!K18</f>
        <v>2.2642304385210661</v>
      </c>
      <c r="L18" s="317">
        <f>CHI_fec!L18</f>
        <v>1.132158211521926</v>
      </c>
      <c r="M18" s="317">
        <f>CHI_fec!M18</f>
        <v>1.132158211521926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142.82983662940671</v>
      </c>
      <c r="D19" s="317">
        <f>CHI_fec!D19</f>
        <v>101.0796216680997</v>
      </c>
      <c r="E19" s="317">
        <f>CHI_fec!E19</f>
        <v>153.8167669819432</v>
      </c>
      <c r="F19" s="317">
        <f>CHI_fec!F19</f>
        <v>152.71805674978501</v>
      </c>
      <c r="G19" s="317">
        <f>CHI_fec!G19</f>
        <v>99.980911435941522</v>
      </c>
      <c r="H19" s="317">
        <f>CHI_fec!H19</f>
        <v>95.58615649183146</v>
      </c>
      <c r="I19" s="317">
        <f>CHI_fec!I19</f>
        <v>108.7704213241616</v>
      </c>
      <c r="J19" s="317">
        <f>CHI_fec!J19</f>
        <v>97.783490971625099</v>
      </c>
      <c r="K19" s="317">
        <f>CHI_fec!K19</f>
        <v>96.684780739466888</v>
      </c>
      <c r="L19" s="317">
        <f>CHI_fec!L19</f>
        <v>67.020120378331896</v>
      </c>
      <c r="M19" s="317">
        <f>CHI_fec!M19</f>
        <v>70.31625107480653</v>
      </c>
      <c r="N19" s="317">
        <f>CHI_fec!N19</f>
        <v>59.329320722269991</v>
      </c>
      <c r="O19" s="317">
        <f>CHI_fec!O19</f>
        <v>62.625365434221827</v>
      </c>
      <c r="P19" s="317">
        <f>CHI_fec!P19</f>
        <v>61.526741186586413</v>
      </c>
      <c r="Q19" s="317">
        <f>CHI_fec!Q19</f>
        <v>75.809716251074803</v>
      </c>
      <c r="R19" s="317">
        <f>CHI_fec!R19</f>
        <v>70.31625107480653</v>
      </c>
      <c r="S19" s="317">
        <f>CHI_fec!S19</f>
        <v>94.487446259673249</v>
      </c>
      <c r="T19" s="317">
        <f>CHI_fec!T19</f>
        <v>127.4481513327601</v>
      </c>
      <c r="U19" s="317">
        <f>CHI_fec!U19</f>
        <v>58.230610490111772</v>
      </c>
      <c r="V19" s="317">
        <f>CHI_fec!V19</f>
        <v>74.711006018916592</v>
      </c>
      <c r="W19" s="317">
        <f>CHI_fec!W19</f>
        <v>60.428030954428202</v>
      </c>
      <c r="DA19" s="137"/>
    </row>
    <row r="20" spans="1:105" ht="12" customHeight="1" x14ac:dyDescent="0.25">
      <c r="A20" s="135" t="s">
        <v>83</v>
      </c>
      <c r="B20" s="317">
        <f>CHI_fec!B20</f>
        <v>4.1081685296646597</v>
      </c>
      <c r="C20" s="317">
        <f>CHI_fec!C20</f>
        <v>13.351504729148751</v>
      </c>
      <c r="D20" s="317">
        <f>CHI_fec!D20</f>
        <v>13.351504729148751</v>
      </c>
      <c r="E20" s="317">
        <f>CHI_fec!E20</f>
        <v>21.56775580395529</v>
      </c>
      <c r="F20" s="317">
        <f>CHI_fec!F20</f>
        <v>15.40558899398108</v>
      </c>
      <c r="G20" s="317">
        <f>CHI_fec!G20</f>
        <v>15.40558899398108</v>
      </c>
      <c r="H20" s="317">
        <f>CHI_fec!H20</f>
        <v>15.40558899398108</v>
      </c>
      <c r="I20" s="317">
        <f>CHI_fec!I20</f>
        <v>14.378503869303531</v>
      </c>
      <c r="J20" s="317">
        <f>CHI_fec!J20</f>
        <v>11.297420464316421</v>
      </c>
      <c r="K20" s="317">
        <f>CHI_fec!K20</f>
        <v>11.297420464316421</v>
      </c>
      <c r="L20" s="317">
        <f>CHI_fec!L20</f>
        <v>11.297420464316421</v>
      </c>
      <c r="M20" s="317">
        <f>CHI_fec!M20</f>
        <v>12.32441960447119</v>
      </c>
      <c r="N20" s="317">
        <f>CHI_fec!N20</f>
        <v>11.10429922613929</v>
      </c>
      <c r="O20" s="317">
        <f>CHI_fec!O20</f>
        <v>13.050300945829751</v>
      </c>
      <c r="P20" s="317">
        <f>CHI_fec!P20</f>
        <v>9.0105760963026658</v>
      </c>
      <c r="Q20" s="317">
        <f>CHI_fec!Q20</f>
        <v>16.09785038693035</v>
      </c>
      <c r="R20" s="317">
        <f>CHI_fec!R20</f>
        <v>12.072484952708511</v>
      </c>
      <c r="S20" s="317">
        <f>CHI_fec!S20</f>
        <v>13.080395528804811</v>
      </c>
      <c r="T20" s="317">
        <f>CHI_fec!T20</f>
        <v>13.075752364574379</v>
      </c>
      <c r="U20" s="317">
        <f>CHI_fec!U20</f>
        <v>8.0466036113499566</v>
      </c>
      <c r="V20" s="317">
        <f>CHI_fec!V20</f>
        <v>15.078073946689599</v>
      </c>
      <c r="W20" s="317">
        <f>CHI_fec!W20</f>
        <v>14.378503869303531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56.931298366294072</v>
      </c>
      <c r="D21" s="317">
        <f>CHI_fec!D21</f>
        <v>57.896216680997412</v>
      </c>
      <c r="E21" s="317">
        <f>CHI_fec!E21</f>
        <v>55.001461736887357</v>
      </c>
      <c r="F21" s="317">
        <f>CHI_fec!F21</f>
        <v>40.527343078245913</v>
      </c>
      <c r="G21" s="317">
        <f>CHI_fec!G21</f>
        <v>2.894840928632846</v>
      </c>
      <c r="H21" s="317">
        <f>CHI_fec!H21</f>
        <v>51.141702493551158</v>
      </c>
      <c r="I21" s="317">
        <f>CHI_fec!I21</f>
        <v>34.723129836629397</v>
      </c>
      <c r="J21" s="317">
        <f>CHI_fec!J21</f>
        <v>37.728546861564922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99.015563198624235</v>
      </c>
      <c r="D22" s="317">
        <f>CHI_fec!D22</f>
        <v>108.6019776440241</v>
      </c>
      <c r="E22" s="317">
        <f>CHI_fec!E22</f>
        <v>124.0338779019777</v>
      </c>
      <c r="F22" s="317">
        <f>CHI_fec!F22</f>
        <v>108.4981083404987</v>
      </c>
      <c r="G22" s="317">
        <f>CHI_fec!G22</f>
        <v>76.812811693895085</v>
      </c>
      <c r="H22" s="317">
        <f>CHI_fec!H22</f>
        <v>91.215219260533104</v>
      </c>
      <c r="I22" s="317">
        <f>CHI_fec!I22</f>
        <v>104.6145313843508</v>
      </c>
      <c r="J22" s="317">
        <f>CHI_fec!J22</f>
        <v>106.0475494411006</v>
      </c>
      <c r="K22" s="317">
        <f>CHI_fec!K22</f>
        <v>97.449097162510753</v>
      </c>
      <c r="L22" s="317">
        <f>CHI_fec!L22</f>
        <v>83.118400687876175</v>
      </c>
      <c r="M22" s="317">
        <f>CHI_fec!M22</f>
        <v>67.354514187446256</v>
      </c>
      <c r="N22" s="317">
        <f>CHI_fec!N22</f>
        <v>43.708770421324161</v>
      </c>
      <c r="O22" s="317">
        <f>CHI_fec!O22</f>
        <v>63.950988822012043</v>
      </c>
      <c r="P22" s="317">
        <f>CHI_fec!P22</f>
        <v>59.249441100601892</v>
      </c>
      <c r="Q22" s="317">
        <f>CHI_fec!Q22</f>
        <v>89.326225279449702</v>
      </c>
      <c r="R22" s="317">
        <f>CHI_fec!R22</f>
        <v>59.111349957007739</v>
      </c>
      <c r="S22" s="317">
        <f>CHI_fec!S22</f>
        <v>66.980825451418738</v>
      </c>
      <c r="T22" s="317">
        <f>CHI_fec!T22</f>
        <v>25.087188306104899</v>
      </c>
      <c r="U22" s="317">
        <f>CHI_fec!U22</f>
        <v>54.304385210662069</v>
      </c>
      <c r="V22" s="317">
        <f>CHI_fec!V22</f>
        <v>60.677815993121243</v>
      </c>
      <c r="W22" s="317">
        <f>CHI_fec!W22</f>
        <v>64.564058469475484</v>
      </c>
      <c r="DA22" s="137"/>
    </row>
    <row r="23" spans="1:105" ht="12" customHeight="1" x14ac:dyDescent="0.25">
      <c r="A23" s="135" t="s">
        <v>84</v>
      </c>
      <c r="B23" s="317">
        <f>CHI_fec!B23</f>
        <v>527.18065348237315</v>
      </c>
      <c r="C23" s="317">
        <f>CHI_fec!C23</f>
        <v>385.81969045571788</v>
      </c>
      <c r="D23" s="317">
        <f>CHI_fec!D23</f>
        <v>400.69982803095439</v>
      </c>
      <c r="E23" s="317">
        <f>CHI_fec!E23</f>
        <v>369.8767841788478</v>
      </c>
      <c r="F23" s="317">
        <f>CHI_fec!F23</f>
        <v>427.27145313843511</v>
      </c>
      <c r="G23" s="317">
        <f>CHI_fec!G23</f>
        <v>425.14565778159931</v>
      </c>
      <c r="H23" s="317">
        <f>CHI_fec!H23</f>
        <v>389.00834049871031</v>
      </c>
      <c r="I23" s="317">
        <f>CHI_fec!I23</f>
        <v>412.38177128116928</v>
      </c>
      <c r="J23" s="317">
        <f>CHI_fec!J23</f>
        <v>391.55442820292348</v>
      </c>
      <c r="K23" s="317">
        <f>CHI_fec!K23</f>
        <v>430.08503869303519</v>
      </c>
      <c r="L23" s="317">
        <f>CHI_fec!L23</f>
        <v>406.13353396388652</v>
      </c>
      <c r="M23" s="317">
        <f>CHI_fec!M23</f>
        <v>399.88538263112639</v>
      </c>
      <c r="N23" s="317">
        <f>CHI_fec!N23</f>
        <v>260.34204643164219</v>
      </c>
      <c r="O23" s="317">
        <f>CHI_fec!O23</f>
        <v>274.92115219260529</v>
      </c>
      <c r="P23" s="317">
        <f>CHI_fec!P23</f>
        <v>269.03602751504729</v>
      </c>
      <c r="Q23" s="317">
        <f>CHI_fec!Q23</f>
        <v>214.38804815133281</v>
      </c>
      <c r="R23" s="317">
        <f>CHI_fec!R23</f>
        <v>250.11943250214961</v>
      </c>
      <c r="S23" s="317">
        <f>CHI_fec!S23</f>
        <v>266.934135855546</v>
      </c>
      <c r="T23" s="317">
        <f>CHI_fec!T23</f>
        <v>333.14221840068791</v>
      </c>
      <c r="U23" s="317">
        <f>CHI_fec!U23</f>
        <v>316.32751504729151</v>
      </c>
      <c r="V23" s="317">
        <f>CHI_fec!V23</f>
        <v>423.52158211521919</v>
      </c>
      <c r="W23" s="317">
        <f>CHI_fec!W23</f>
        <v>458.20197764402411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352.83748925193458</v>
      </c>
      <c r="D24" s="317">
        <f>CHI_fec!D24</f>
        <v>346.36715391229569</v>
      </c>
      <c r="E24" s="317">
        <f>CHI_fec!E24</f>
        <v>310.42562338779021</v>
      </c>
      <c r="F24" s="317">
        <f>CHI_fec!F24</f>
        <v>356.72828890799661</v>
      </c>
      <c r="G24" s="317">
        <f>CHI_fec!G24</f>
        <v>385.42562338779021</v>
      </c>
      <c r="H24" s="317">
        <f>CHI_fec!H24</f>
        <v>320.95872742906272</v>
      </c>
      <c r="I24" s="317">
        <f>CHI_fec!I24</f>
        <v>327.08512467755799</v>
      </c>
      <c r="J24" s="317">
        <f>CHI_fec!J24</f>
        <v>291.50902837489252</v>
      </c>
      <c r="K24" s="317">
        <f>CHI_fec!K24</f>
        <v>263.65004299226138</v>
      </c>
      <c r="L24" s="317">
        <f>CHI_fec!L24</f>
        <v>210.14617368873601</v>
      </c>
      <c r="M24" s="317">
        <f>CHI_fec!M24</f>
        <v>382.97506448839198</v>
      </c>
      <c r="N24" s="317">
        <f>CHI_fec!N24</f>
        <v>319.883920894239</v>
      </c>
      <c r="O24" s="317">
        <f>CHI_fec!O24</f>
        <v>390.67067927773002</v>
      </c>
      <c r="P24" s="317">
        <f>CHI_fec!P24</f>
        <v>286.99484092863281</v>
      </c>
      <c r="Q24" s="317">
        <f>CHI_fec!Q24</f>
        <v>385.96302665520199</v>
      </c>
      <c r="R24" s="317">
        <f>CHI_fec!R24</f>
        <v>342.39036973344798</v>
      </c>
      <c r="S24" s="317">
        <f>CHI_fec!S24</f>
        <v>385.2536543422184</v>
      </c>
      <c r="T24" s="317">
        <f>CHI_fec!T24</f>
        <v>451.15167669819431</v>
      </c>
      <c r="U24" s="317">
        <f>CHI_fec!U24</f>
        <v>362.72880481513317</v>
      </c>
      <c r="V24" s="317">
        <f>CHI_fec!V24</f>
        <v>388.28907996560622</v>
      </c>
      <c r="W24" s="317">
        <f>CHI_fec!W24</f>
        <v>406.25305245055893</v>
      </c>
      <c r="DA24" s="137"/>
    </row>
    <row r="25" spans="1:105" ht="12" customHeight="1" x14ac:dyDescent="0.25">
      <c r="A25" s="57" t="s">
        <v>1000</v>
      </c>
      <c r="B25" s="296">
        <v>131.84816227666039</v>
      </c>
      <c r="C25" s="296">
        <v>130.7906653406489</v>
      </c>
      <c r="D25" s="296">
        <v>138.92135332197211</v>
      </c>
      <c r="E25" s="296">
        <v>125.7016887067587</v>
      </c>
      <c r="F25" s="296">
        <v>112.56872479236461</v>
      </c>
      <c r="G25" s="296">
        <v>109.2205199221731</v>
      </c>
      <c r="H25" s="296">
        <v>76.179209330044131</v>
      </c>
      <c r="I25" s="296">
        <v>83.257934507316847</v>
      </c>
      <c r="J25" s="296">
        <v>121.06763935670629</v>
      </c>
      <c r="K25" s="296">
        <v>75.446774009404507</v>
      </c>
      <c r="L25" s="296">
        <v>83.88593660444586</v>
      </c>
      <c r="M25" s="296">
        <v>79.97045853696963</v>
      </c>
      <c r="N25" s="296">
        <v>72.900966021659016</v>
      </c>
      <c r="O25" s="296">
        <v>44.632299782084388</v>
      </c>
      <c r="P25" s="296">
        <v>17.197144193363311</v>
      </c>
      <c r="Q25" s="296">
        <v>69.254200184574543</v>
      </c>
      <c r="R25" s="296">
        <v>72.663992320812739</v>
      </c>
      <c r="S25" s="296">
        <v>78.900594089935808</v>
      </c>
      <c r="T25" s="296">
        <v>116.0324432340477</v>
      </c>
      <c r="U25" s="296">
        <v>114.2714878810369</v>
      </c>
      <c r="V25" s="296">
        <v>112.35065226393171</v>
      </c>
      <c r="W25" s="296">
        <v>120.7397300201105</v>
      </c>
      <c r="DA25" s="70" t="s">
        <v>1146</v>
      </c>
    </row>
    <row r="26" spans="1:105" ht="12" customHeight="1" x14ac:dyDescent="0.25">
      <c r="A26" s="46" t="s">
        <v>30</v>
      </c>
      <c r="B26" s="231">
        <v>18.186318949609142</v>
      </c>
      <c r="C26" s="231">
        <v>10.56465536871603</v>
      </c>
      <c r="D26" s="231">
        <v>3.1566514194438788</v>
      </c>
      <c r="E26" s="231">
        <v>0.24682482106058831</v>
      </c>
      <c r="F26" s="231">
        <v>2.0880312070246601</v>
      </c>
      <c r="G26" s="231">
        <v>3.224211348875218</v>
      </c>
      <c r="H26" s="231">
        <v>1.454475093036375</v>
      </c>
      <c r="I26" s="231">
        <v>0</v>
      </c>
      <c r="J26" s="231">
        <v>0</v>
      </c>
      <c r="K26" s="231">
        <v>0</v>
      </c>
      <c r="L26" s="231">
        <v>0.1420769420672108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0.1575066241442997</v>
      </c>
      <c r="DA26" s="73" t="s">
        <v>1147</v>
      </c>
    </row>
    <row r="27" spans="1:105" ht="12" customHeight="1" x14ac:dyDescent="0.25">
      <c r="A27" s="46" t="s">
        <v>32</v>
      </c>
      <c r="B27" s="231">
        <v>44.390115391310097</v>
      </c>
      <c r="C27" s="231">
        <v>19.667097532765041</v>
      </c>
      <c r="D27" s="231">
        <v>8.8778137191958599</v>
      </c>
      <c r="E27" s="231">
        <v>20.98614356367511</v>
      </c>
      <c r="F27" s="231">
        <v>37.059617481842267</v>
      </c>
      <c r="G27" s="231">
        <v>20.875514938223091</v>
      </c>
      <c r="H27" s="231">
        <v>2.53659977173964</v>
      </c>
      <c r="I27" s="231">
        <v>3.6147720374283558</v>
      </c>
      <c r="J27" s="231">
        <v>5.2626694221466321</v>
      </c>
      <c r="K27" s="231">
        <v>1.6055611732055279</v>
      </c>
      <c r="L27" s="231">
        <v>1.5751207166639081</v>
      </c>
      <c r="M27" s="231">
        <v>1.927139181605739</v>
      </c>
      <c r="N27" s="231">
        <v>0.73069214512688696</v>
      </c>
      <c r="O27" s="231">
        <v>1.54709135691111</v>
      </c>
      <c r="P27" s="231">
        <v>0.29388874359826023</v>
      </c>
      <c r="Q27" s="231">
        <v>20.575718768884268</v>
      </c>
      <c r="R27" s="231">
        <v>19.830685145318931</v>
      </c>
      <c r="S27" s="231">
        <v>28.53984406602012</v>
      </c>
      <c r="T27" s="231">
        <v>37.916017535878403</v>
      </c>
      <c r="U27" s="231">
        <v>37.053550817024927</v>
      </c>
      <c r="V27" s="231">
        <v>40.101378924581027</v>
      </c>
      <c r="W27" s="231">
        <v>45.05945640890252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0.904376435703939</v>
      </c>
      <c r="D28" s="231">
        <v>10.65080905545703</v>
      </c>
      <c r="E28" s="231">
        <v>1.1633183405234391</v>
      </c>
      <c r="F28" s="231">
        <v>0.77515141055142389</v>
      </c>
      <c r="G28" s="231">
        <v>4.6822799974925999</v>
      </c>
      <c r="H28" s="231">
        <v>0</v>
      </c>
      <c r="I28" s="231">
        <v>0.29947895014684461</v>
      </c>
      <c r="J28" s="231">
        <v>10.214806715718909</v>
      </c>
      <c r="K28" s="231">
        <v>7.3234189868636692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0.186997398982791</v>
      </c>
      <c r="O29" s="231">
        <v>0</v>
      </c>
      <c r="P29" s="231">
        <v>6.458501769500237E-2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25">
      <c r="A30" s="46" t="s">
        <v>70</v>
      </c>
      <c r="B30" s="231">
        <v>17.660882785773591</v>
      </c>
      <c r="C30" s="231">
        <v>50.11150906001464</v>
      </c>
      <c r="D30" s="231">
        <v>64.182589926377716</v>
      </c>
      <c r="E30" s="231">
        <v>42.4980060270046</v>
      </c>
      <c r="F30" s="231">
        <v>23.573182560131539</v>
      </c>
      <c r="G30" s="231">
        <v>35.522640744233271</v>
      </c>
      <c r="H30" s="231">
        <v>28.96678043761446</v>
      </c>
      <c r="I30" s="231">
        <v>34.716380823186647</v>
      </c>
      <c r="J30" s="231">
        <v>37.477497047209461</v>
      </c>
      <c r="K30" s="231">
        <v>1.5272475328565249</v>
      </c>
      <c r="L30" s="231">
        <v>11.74464272635643</v>
      </c>
      <c r="M30" s="231">
        <v>7.7220604716152366</v>
      </c>
      <c r="N30" s="231">
        <v>16.71664467029111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33.470973393367608</v>
      </c>
      <c r="U30" s="231">
        <v>33.784123348368283</v>
      </c>
      <c r="V30" s="231">
        <v>34.68259367302413</v>
      </c>
      <c r="W30" s="231">
        <v>36.517463970387503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4.1655023975623999</v>
      </c>
      <c r="L31" s="231">
        <v>2.2004318245099741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51.610845149967567</v>
      </c>
      <c r="C32" s="231">
        <v>45.054597220277003</v>
      </c>
      <c r="D32" s="231">
        <v>46.43443162995154</v>
      </c>
      <c r="E32" s="231">
        <v>22.52638476441177</v>
      </c>
      <c r="F32" s="231">
        <v>14.74404926182015</v>
      </c>
      <c r="G32" s="231">
        <v>16.41224724619725</v>
      </c>
      <c r="H32" s="231">
        <v>18.928792973492669</v>
      </c>
      <c r="I32" s="231">
        <v>19.27788484669415</v>
      </c>
      <c r="J32" s="231">
        <v>36.236442901616748</v>
      </c>
      <c r="K32" s="231">
        <v>27.1729954173436</v>
      </c>
      <c r="L32" s="231">
        <v>26.374967954851101</v>
      </c>
      <c r="M32" s="231">
        <v>29.166323061935842</v>
      </c>
      <c r="N32" s="231">
        <v>22.200359517748019</v>
      </c>
      <c r="O32" s="231">
        <v>15.80084836648024</v>
      </c>
      <c r="P32" s="231">
        <v>6.1563824127705722</v>
      </c>
      <c r="Q32" s="231">
        <v>14.103501004552211</v>
      </c>
      <c r="R32" s="231">
        <v>14.669089201501359</v>
      </c>
      <c r="S32" s="231">
        <v>13.05118521418693</v>
      </c>
      <c r="T32" s="231">
        <v>28.038539842378789</v>
      </c>
      <c r="U32" s="231">
        <v>27.364489995616051</v>
      </c>
      <c r="V32" s="231">
        <v>23.890406114929451</v>
      </c>
      <c r="W32" s="231">
        <v>23.693153286388249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4.4884297231722394</v>
      </c>
      <c r="D34" s="231">
        <v>3.8058195763069631</v>
      </c>
      <c r="E34" s="231">
        <v>5.2186060508121788</v>
      </c>
      <c r="F34" s="231">
        <v>8.4260766742889786</v>
      </c>
      <c r="G34" s="231">
        <v>6.1984035404646596</v>
      </c>
      <c r="H34" s="231">
        <v>6.227498219136546</v>
      </c>
      <c r="I34" s="231">
        <v>6.8481335536668624</v>
      </c>
      <c r="J34" s="231">
        <v>8.511055162723153</v>
      </c>
      <c r="K34" s="231">
        <v>8.4076456458792599</v>
      </c>
      <c r="L34" s="231">
        <v>5.0405922316276177</v>
      </c>
      <c r="M34" s="231">
        <v>6.5616420685243391</v>
      </c>
      <c r="N34" s="231">
        <v>6.455947465651648</v>
      </c>
      <c r="O34" s="231">
        <v>1.857472784091585</v>
      </c>
      <c r="P34" s="231">
        <v>1.676649499625579</v>
      </c>
      <c r="Q34" s="231">
        <v>6.1604872146749772</v>
      </c>
      <c r="R34" s="231">
        <v>10.626116477436319</v>
      </c>
      <c r="S34" s="231">
        <v>9.0296905656748887</v>
      </c>
      <c r="T34" s="231">
        <v>10.700552856261639</v>
      </c>
      <c r="U34" s="231">
        <v>10.461645828629649</v>
      </c>
      <c r="V34" s="231">
        <v>8.8752187673924094</v>
      </c>
      <c r="W34" s="231">
        <v>9.6152714318853256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1.8132379952391571</v>
      </c>
      <c r="E35" s="231">
        <v>33.062405139270972</v>
      </c>
      <c r="F35" s="231">
        <v>25.902616196705541</v>
      </c>
      <c r="G35" s="231">
        <v>22.30522210668699</v>
      </c>
      <c r="H35" s="231">
        <v>18.065062835024431</v>
      </c>
      <c r="I35" s="231">
        <v>18.50128429619399</v>
      </c>
      <c r="J35" s="231">
        <v>23.36516810729136</v>
      </c>
      <c r="K35" s="231">
        <v>25.244402855693529</v>
      </c>
      <c r="L35" s="231">
        <v>36.808104208369627</v>
      </c>
      <c r="M35" s="231">
        <v>34.593293753288471</v>
      </c>
      <c r="N35" s="231">
        <v>26.610324823858559</v>
      </c>
      <c r="O35" s="231">
        <v>25.426887274601459</v>
      </c>
      <c r="P35" s="231">
        <v>9.0056385196738962</v>
      </c>
      <c r="Q35" s="231">
        <v>28.414493196463081</v>
      </c>
      <c r="R35" s="231">
        <v>27.538101496556131</v>
      </c>
      <c r="S35" s="231">
        <v>28.279874244053861</v>
      </c>
      <c r="T35" s="231">
        <v>5.9063596061612129</v>
      </c>
      <c r="U35" s="231">
        <v>5.6076778913979846</v>
      </c>
      <c r="V35" s="231">
        <v>4.8010547840046733</v>
      </c>
      <c r="W35" s="231">
        <v>5.6968782984025523</v>
      </c>
      <c r="DA35" s="73" t="s">
        <v>1156</v>
      </c>
    </row>
    <row r="36" spans="1:105" ht="12" customHeight="1" x14ac:dyDescent="0.25">
      <c r="A36" s="57" t="s">
        <v>1012</v>
      </c>
      <c r="B36" s="263">
        <v>45.671141658211781</v>
      </c>
      <c r="C36" s="263">
        <v>47.668219102798609</v>
      </c>
      <c r="D36" s="263">
        <v>51.633669824607679</v>
      </c>
      <c r="E36" s="263">
        <v>40.175933107422601</v>
      </c>
      <c r="F36" s="263">
        <v>33.028094360699583</v>
      </c>
      <c r="G36" s="263">
        <v>35.661317638763521</v>
      </c>
      <c r="H36" s="263">
        <v>26.48773194493031</v>
      </c>
      <c r="I36" s="263">
        <v>28.772045108028671</v>
      </c>
      <c r="J36" s="263">
        <v>41.979894695673252</v>
      </c>
      <c r="K36" s="263">
        <v>24.704275945267121</v>
      </c>
      <c r="L36" s="263">
        <v>25.757318825672019</v>
      </c>
      <c r="M36" s="263">
        <v>24.817715954921859</v>
      </c>
      <c r="N36" s="263">
        <v>23.557307313519761</v>
      </c>
      <c r="O36" s="263">
        <v>13.618955873442109</v>
      </c>
      <c r="P36" s="263">
        <v>5.2896405080110727</v>
      </c>
      <c r="Q36" s="263">
        <v>18.355044692145881</v>
      </c>
      <c r="R36" s="263">
        <v>19.060863715457291</v>
      </c>
      <c r="S36" s="263">
        <v>19.3203958674309</v>
      </c>
      <c r="T36" s="263">
        <v>38.885917729173457</v>
      </c>
      <c r="U36" s="263">
        <v>37.607408614115222</v>
      </c>
      <c r="V36" s="263">
        <v>36.678829630146481</v>
      </c>
      <c r="W36" s="263">
        <v>38.982294891329033</v>
      </c>
      <c r="DA36" s="70" t="s">
        <v>1157</v>
      </c>
    </row>
    <row r="37" spans="1:105" ht="12" customHeight="1" x14ac:dyDescent="0.25">
      <c r="A37" s="60" t="s">
        <v>1014</v>
      </c>
      <c r="B37" s="264">
        <v>45.360685246166241</v>
      </c>
      <c r="C37" s="264">
        <v>47.583924992839499</v>
      </c>
      <c r="D37" s="264">
        <v>51.445200208362557</v>
      </c>
      <c r="E37" s="264">
        <v>39.639672080522757</v>
      </c>
      <c r="F37" s="264">
        <v>32.181914711829442</v>
      </c>
      <c r="G37" s="264">
        <v>34.612902740501653</v>
      </c>
      <c r="H37" s="264">
        <v>24.574980823980709</v>
      </c>
      <c r="I37" s="264">
        <v>27.18954760526643</v>
      </c>
      <c r="J37" s="264">
        <v>41.227837583578477</v>
      </c>
      <c r="K37" s="264">
        <v>23.051991850949509</v>
      </c>
      <c r="L37" s="264">
        <v>25.528103078181161</v>
      </c>
      <c r="M37" s="264">
        <v>24.399164012220009</v>
      </c>
      <c r="N37" s="264">
        <v>22.884773560216079</v>
      </c>
      <c r="O37" s="264">
        <v>12.034368399131949</v>
      </c>
      <c r="P37" s="264">
        <v>4.7373253381527096</v>
      </c>
      <c r="Q37" s="264">
        <v>16.69269108614461</v>
      </c>
      <c r="R37" s="264">
        <v>17.826253335240079</v>
      </c>
      <c r="S37" s="264">
        <v>18.45101142898719</v>
      </c>
      <c r="T37" s="264">
        <v>38.719961692634733</v>
      </c>
      <c r="U37" s="264">
        <v>37.42758683326457</v>
      </c>
      <c r="V37" s="264">
        <v>36.437689996086803</v>
      </c>
      <c r="W37" s="264">
        <v>38.59522649718555</v>
      </c>
      <c r="DA37" s="72" t="s">
        <v>1158</v>
      </c>
    </row>
    <row r="38" spans="1:105" ht="12" customHeight="1" x14ac:dyDescent="0.25">
      <c r="A38" s="59" t="s">
        <v>30</v>
      </c>
      <c r="B38" s="232">
        <v>9.4699885773734565</v>
      </c>
      <c r="C38" s="232">
        <v>4.7246315864657538</v>
      </c>
      <c r="D38" s="232">
        <v>1.3084107735963091</v>
      </c>
      <c r="E38" s="232">
        <v>0.1474616105860273</v>
      </c>
      <c r="F38" s="232">
        <v>1.634350310995025</v>
      </c>
      <c r="G38" s="232">
        <v>1.8677063647326779</v>
      </c>
      <c r="H38" s="232">
        <v>0.72541579066274053</v>
      </c>
      <c r="I38" s="232">
        <v>0</v>
      </c>
      <c r="J38" s="232">
        <v>0</v>
      </c>
      <c r="K38" s="232">
        <v>0</v>
      </c>
      <c r="L38" s="232">
        <v>9.5219059337361675E-2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0.1008582329180376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0.40045563186796351</v>
      </c>
      <c r="D39" s="297">
        <v>4.3711190711130232</v>
      </c>
      <c r="E39" s="297">
        <v>0.68814707857298685</v>
      </c>
      <c r="F39" s="297">
        <v>0.60074098140473842</v>
      </c>
      <c r="G39" s="297">
        <v>2.685561055349317</v>
      </c>
      <c r="H39" s="297">
        <v>0</v>
      </c>
      <c r="I39" s="297">
        <v>0.1486845566876463</v>
      </c>
      <c r="J39" s="297">
        <v>4.9853411742642804</v>
      </c>
      <c r="K39" s="297">
        <v>4.6754293577229156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0.1066994807835723</v>
      </c>
      <c r="O40" s="297">
        <v>0</v>
      </c>
      <c r="P40" s="297">
        <v>4.8158826224534719E-2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25">
      <c r="A41" s="59" t="s">
        <v>70</v>
      </c>
      <c r="B41" s="297">
        <v>9.2170270120075894</v>
      </c>
      <c r="C41" s="297">
        <v>22.46073150540445</v>
      </c>
      <c r="D41" s="297">
        <v>26.662969953837251</v>
      </c>
      <c r="E41" s="297">
        <v>25.446760146430389</v>
      </c>
      <c r="F41" s="297">
        <v>18.492694056372208</v>
      </c>
      <c r="G41" s="297">
        <v>20.62358402694251</v>
      </c>
      <c r="H41" s="297">
        <v>14.47953930615857</v>
      </c>
      <c r="I41" s="297">
        <v>17.446778652116201</v>
      </c>
      <c r="J41" s="297">
        <v>18.51469479126111</v>
      </c>
      <c r="K41" s="297">
        <v>0.9869571490745922</v>
      </c>
      <c r="L41" s="297">
        <v>7.8888535896323519</v>
      </c>
      <c r="M41" s="297">
        <v>5.1471267643318308</v>
      </c>
      <c r="N41" s="297">
        <v>9.8387168397564508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20.847838695039361</v>
      </c>
      <c r="U41" s="297">
        <v>20.768670524988909</v>
      </c>
      <c r="V41" s="297">
        <v>21.661472287901109</v>
      </c>
      <c r="W41" s="297">
        <v>23.436186282970422</v>
      </c>
      <c r="DA41" s="122" t="s">
        <v>1162</v>
      </c>
    </row>
    <row r="42" spans="1:105" ht="12" customHeight="1" x14ac:dyDescent="0.25">
      <c r="A42" s="59" t="s">
        <v>162</v>
      </c>
      <c r="B42" s="297">
        <v>26.67366965678519</v>
      </c>
      <c r="C42" s="297">
        <v>19.998106269101331</v>
      </c>
      <c r="D42" s="297">
        <v>19.102700409815981</v>
      </c>
      <c r="E42" s="297">
        <v>13.357303244933361</v>
      </c>
      <c r="F42" s="297">
        <v>11.45412936305746</v>
      </c>
      <c r="G42" s="297">
        <v>9.4360512934771563</v>
      </c>
      <c r="H42" s="297">
        <v>9.370025727159403</v>
      </c>
      <c r="I42" s="297">
        <v>9.5940843964625788</v>
      </c>
      <c r="J42" s="297">
        <v>17.727801618053089</v>
      </c>
      <c r="K42" s="297">
        <v>17.389605344151999</v>
      </c>
      <c r="L42" s="297">
        <v>17.54403042921145</v>
      </c>
      <c r="M42" s="297">
        <v>19.252037247888179</v>
      </c>
      <c r="N42" s="297">
        <v>12.939357239676051</v>
      </c>
      <c r="O42" s="297">
        <v>12.034368399131949</v>
      </c>
      <c r="P42" s="297">
        <v>4.6891665119281747</v>
      </c>
      <c r="Q42" s="297">
        <v>16.69269108614461</v>
      </c>
      <c r="R42" s="297">
        <v>17.826253335240079</v>
      </c>
      <c r="S42" s="297">
        <v>18.45101142898719</v>
      </c>
      <c r="T42" s="297">
        <v>17.872122997595369</v>
      </c>
      <c r="U42" s="297">
        <v>16.658916308275661</v>
      </c>
      <c r="V42" s="297">
        <v>14.77621770818569</v>
      </c>
      <c r="W42" s="297">
        <v>15.058181981297089</v>
      </c>
      <c r="DA42" s="122" t="s">
        <v>1163</v>
      </c>
    </row>
    <row r="43" spans="1:105" ht="12" customHeight="1" x14ac:dyDescent="0.25">
      <c r="A43" s="60" t="s">
        <v>1021</v>
      </c>
      <c r="B43" s="264">
        <v>0.3104564120455422</v>
      </c>
      <c r="C43" s="264">
        <v>8.4294109959113198E-2</v>
      </c>
      <c r="D43" s="264">
        <v>0.1884696162451151</v>
      </c>
      <c r="E43" s="264">
        <v>0.53626102689983379</v>
      </c>
      <c r="F43" s="264">
        <v>0.84617964887014896</v>
      </c>
      <c r="G43" s="264">
        <v>1.048414898261868</v>
      </c>
      <c r="H43" s="264">
        <v>1.912751120949604</v>
      </c>
      <c r="I43" s="264">
        <v>1.582497502762241</v>
      </c>
      <c r="J43" s="264">
        <v>0.75205711209476089</v>
      </c>
      <c r="K43" s="264">
        <v>1.6522840943176169</v>
      </c>
      <c r="L43" s="264">
        <v>0.2292157474908546</v>
      </c>
      <c r="M43" s="264">
        <v>0.41855194270184792</v>
      </c>
      <c r="N43" s="264">
        <v>0.6725337533036897</v>
      </c>
      <c r="O43" s="264">
        <v>1.584587474310156</v>
      </c>
      <c r="P43" s="264">
        <v>0.55231516985836293</v>
      </c>
      <c r="Q43" s="264">
        <v>1.662353606001272</v>
      </c>
      <c r="R43" s="264">
        <v>1.2346103802172179</v>
      </c>
      <c r="S43" s="264">
        <v>0.86938443844371138</v>
      </c>
      <c r="T43" s="264">
        <v>0.16595603653873861</v>
      </c>
      <c r="U43" s="264">
        <v>0.17982178085065501</v>
      </c>
      <c r="V43" s="264">
        <v>0.241139634059686</v>
      </c>
      <c r="W43" s="264">
        <v>0.38706839414348149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9.5686864068037263</v>
      </c>
      <c r="C44" s="263">
        <f t="shared" si="1"/>
        <v>9.5752179215240023</v>
      </c>
      <c r="D44" s="263">
        <f t="shared" si="1"/>
        <v>10.19844747584238</v>
      </c>
      <c r="E44" s="263">
        <f t="shared" si="1"/>
        <v>8.5406820110710022</v>
      </c>
      <c r="F44" s="263">
        <f t="shared" si="1"/>
        <v>7.6127718820080199</v>
      </c>
      <c r="G44" s="263">
        <f t="shared" si="1"/>
        <v>8.3291613198788923</v>
      </c>
      <c r="H44" s="263">
        <f t="shared" si="1"/>
        <v>7.307717458573566</v>
      </c>
      <c r="I44" s="263">
        <f t="shared" si="1"/>
        <v>7.5304443560704275</v>
      </c>
      <c r="J44" s="263">
        <f t="shared" si="1"/>
        <v>9.1139606631573855</v>
      </c>
      <c r="K44" s="263">
        <f t="shared" si="1"/>
        <v>6.2031300359292718</v>
      </c>
      <c r="L44" s="263">
        <f t="shared" si="1"/>
        <v>5.5564169738687106</v>
      </c>
      <c r="M44" s="263">
        <f t="shared" si="1"/>
        <v>5.4901145206984454</v>
      </c>
      <c r="N44" s="263">
        <f t="shared" si="1"/>
        <v>5.4411435698613788</v>
      </c>
      <c r="O44" s="263">
        <f t="shared" si="1"/>
        <v>3.6763069106969914</v>
      </c>
      <c r="P44" s="263">
        <f t="shared" si="1"/>
        <v>1.4010612684575552</v>
      </c>
      <c r="Q44" s="263">
        <f t="shared" si="1"/>
        <v>4.8814390202617988</v>
      </c>
      <c r="R44" s="263">
        <f t="shared" si="1"/>
        <v>4.8254559214550268</v>
      </c>
      <c r="S44" s="263">
        <f t="shared" si="1"/>
        <v>4.7749680240242132</v>
      </c>
      <c r="T44" s="263">
        <f t="shared" si="1"/>
        <v>7.9204150375997759</v>
      </c>
      <c r="U44" s="263">
        <f t="shared" si="1"/>
        <v>7.6924916617877637</v>
      </c>
      <c r="V44" s="263">
        <f t="shared" si="1"/>
        <v>7.5107720868875321</v>
      </c>
      <c r="W44" s="263">
        <f t="shared" si="1"/>
        <v>8.1161511617082756</v>
      </c>
      <c r="DA44" s="70"/>
    </row>
    <row r="45" spans="1:105" ht="12" customHeight="1" x14ac:dyDescent="0.25">
      <c r="A45" s="60" t="s">
        <v>1024</v>
      </c>
      <c r="B45" s="264">
        <v>6.05268542178153</v>
      </c>
      <c r="C45" s="264">
        <v>6.6198915902396962</v>
      </c>
      <c r="D45" s="264">
        <v>6.6083407370100904</v>
      </c>
      <c r="E45" s="264">
        <v>4.002347921203893</v>
      </c>
      <c r="F45" s="264">
        <v>2.7742111427807572</v>
      </c>
      <c r="G45" s="264">
        <v>2.5554085261355461</v>
      </c>
      <c r="H45" s="264">
        <v>1.6138288555624529</v>
      </c>
      <c r="I45" s="264">
        <v>1.899760948048318</v>
      </c>
      <c r="J45" s="264">
        <v>4.3598997605198129</v>
      </c>
      <c r="K45" s="264">
        <v>2.1324597495963542</v>
      </c>
      <c r="L45" s="264">
        <v>3.3352269393708358</v>
      </c>
      <c r="M45" s="264">
        <v>3.0566165326702559</v>
      </c>
      <c r="N45" s="264">
        <v>2.4053630875653309</v>
      </c>
      <c r="O45" s="264">
        <v>1.044348356619671</v>
      </c>
      <c r="P45" s="264">
        <v>0.42462077110918328</v>
      </c>
      <c r="Q45" s="264">
        <v>1.5482637629673071</v>
      </c>
      <c r="R45" s="264">
        <v>1.799419163553607</v>
      </c>
      <c r="S45" s="264">
        <v>2.0064632750916269</v>
      </c>
      <c r="T45" s="264">
        <v>5.0181034470802341</v>
      </c>
      <c r="U45" s="264">
        <v>4.7669766697720073</v>
      </c>
      <c r="V45" s="264">
        <v>4.3712891525346862</v>
      </c>
      <c r="W45" s="264">
        <v>4.3095507876153114</v>
      </c>
      <c r="DA45" s="72" t="s">
        <v>1165</v>
      </c>
    </row>
    <row r="46" spans="1:105" ht="12" customHeight="1" x14ac:dyDescent="0.25">
      <c r="A46" s="60" t="s">
        <v>1026</v>
      </c>
      <c r="B46" s="264">
        <v>2.6224227371495932</v>
      </c>
      <c r="C46" s="264">
        <v>2.6013894215418749</v>
      </c>
      <c r="D46" s="264">
        <v>2.7631065108263679</v>
      </c>
      <c r="E46" s="264">
        <v>2.500171112518093</v>
      </c>
      <c r="F46" s="264">
        <v>2.2389601666802181</v>
      </c>
      <c r="G46" s="264">
        <v>2.1723653167512431</v>
      </c>
      <c r="H46" s="264">
        <v>1.515182974078888</v>
      </c>
      <c r="I46" s="264">
        <v>1.6559768200785101</v>
      </c>
      <c r="J46" s="264">
        <v>2.4080011787790778</v>
      </c>
      <c r="K46" s="264">
        <v>1.500615042261177</v>
      </c>
      <c r="L46" s="264">
        <v>1.668467604554011</v>
      </c>
      <c r="M46" s="264">
        <v>1.59058985082837</v>
      </c>
      <c r="N46" s="264">
        <v>1.4499796398695091</v>
      </c>
      <c r="O46" s="264">
        <v>0.88772384642128643</v>
      </c>
      <c r="P46" s="264">
        <v>0.34204634458298599</v>
      </c>
      <c r="Q46" s="264">
        <v>1.37744649656969</v>
      </c>
      <c r="R46" s="264">
        <v>1.4452662998390129</v>
      </c>
      <c r="S46" s="264">
        <v>1.5693105489168091</v>
      </c>
      <c r="T46" s="264">
        <v>2.3078525489456161</v>
      </c>
      <c r="U46" s="264">
        <v>2.2728276439556581</v>
      </c>
      <c r="V46" s="264">
        <v>2.2346227656346871</v>
      </c>
      <c r="W46" s="264">
        <v>2.401479154617618</v>
      </c>
      <c r="DA46" s="72" t="s">
        <v>1166</v>
      </c>
    </row>
    <row r="47" spans="1:105" ht="12" customHeight="1" x14ac:dyDescent="0.25">
      <c r="A47" s="64" t="s">
        <v>30</v>
      </c>
      <c r="B47" s="231">
        <v>0.36172075131722881</v>
      </c>
      <c r="C47" s="231">
        <v>0.21012801369909381</v>
      </c>
      <c r="D47" s="231">
        <v>6.2784905854319534E-2</v>
      </c>
      <c r="E47" s="231">
        <v>4.909276031348578E-3</v>
      </c>
      <c r="F47" s="231">
        <v>4.1530351418092387E-2</v>
      </c>
      <c r="G47" s="231">
        <v>6.4128653783768877E-2</v>
      </c>
      <c r="H47" s="231">
        <v>2.8929099114728841E-2</v>
      </c>
      <c r="I47" s="231">
        <v>0</v>
      </c>
      <c r="J47" s="231">
        <v>0</v>
      </c>
      <c r="K47" s="231">
        <v>0</v>
      </c>
      <c r="L47" s="231">
        <v>2.8258702803906559E-3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3.1327623022987259E-3</v>
      </c>
      <c r="DA47" s="73" t="s">
        <v>1167</v>
      </c>
    </row>
    <row r="48" spans="1:105" ht="12" customHeight="1" x14ac:dyDescent="0.25">
      <c r="A48" s="64" t="s">
        <v>32</v>
      </c>
      <c r="B48" s="231">
        <v>0.88290686723869782</v>
      </c>
      <c r="C48" s="231">
        <v>0.39117301942699551</v>
      </c>
      <c r="D48" s="231">
        <v>0.1765772093549996</v>
      </c>
      <c r="E48" s="231">
        <v>0.41740847271717602</v>
      </c>
      <c r="F48" s="231">
        <v>0.73710533265167444</v>
      </c>
      <c r="G48" s="231">
        <v>0.41520810057883523</v>
      </c>
      <c r="H48" s="231">
        <v>5.0452253574079862E-2</v>
      </c>
      <c r="I48" s="231">
        <v>7.1896795654031828E-2</v>
      </c>
      <c r="J48" s="231">
        <v>0.1046730095621686</v>
      </c>
      <c r="K48" s="231">
        <v>3.1934158609384623E-2</v>
      </c>
      <c r="L48" s="231">
        <v>3.132870651975702E-2</v>
      </c>
      <c r="M48" s="231">
        <v>3.8330254439878253E-2</v>
      </c>
      <c r="N48" s="231">
        <v>1.4533260548725601E-2</v>
      </c>
      <c r="O48" s="231">
        <v>3.077121046479309E-2</v>
      </c>
      <c r="P48" s="231">
        <v>5.8453641681195647E-3</v>
      </c>
      <c r="Q48" s="231">
        <v>0.40924523937994522</v>
      </c>
      <c r="R48" s="231">
        <v>0.39442673087256819</v>
      </c>
      <c r="S48" s="231">
        <v>0.56764944388370719</v>
      </c>
      <c r="T48" s="231">
        <v>0.75413888803098994</v>
      </c>
      <c r="U48" s="231">
        <v>0.7369846684006075</v>
      </c>
      <c r="V48" s="231">
        <v>0.79760510929387873</v>
      </c>
      <c r="W48" s="231">
        <v>0.89621987117543878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1.7987792070668439E-2</v>
      </c>
      <c r="D49" s="231">
        <v>0.21184158621385349</v>
      </c>
      <c r="E49" s="231">
        <v>2.313807347826671E-2</v>
      </c>
      <c r="F49" s="231">
        <v>1.541754279060947E-2</v>
      </c>
      <c r="G49" s="231">
        <v>9.3129227704821196E-2</v>
      </c>
      <c r="H49" s="231">
        <v>0</v>
      </c>
      <c r="I49" s="231">
        <v>5.9565517986881946E-3</v>
      </c>
      <c r="J49" s="231">
        <v>0.20316962272618269</v>
      </c>
      <c r="K49" s="231">
        <v>0.1456607368142589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3.7193254908727152E-3</v>
      </c>
      <c r="O50" s="231">
        <v>0</v>
      </c>
      <c r="P50" s="231">
        <v>1.284577774600993E-3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25">
      <c r="A51" s="64" t="s">
        <v>70</v>
      </c>
      <c r="B51" s="231">
        <v>0.35126997430850809</v>
      </c>
      <c r="C51" s="231">
        <v>0.99670377260254706</v>
      </c>
      <c r="D51" s="231">
        <v>1.276573599857266</v>
      </c>
      <c r="E51" s="231">
        <v>0.84527334597871506</v>
      </c>
      <c r="F51" s="231">
        <v>0.46886394823578292</v>
      </c>
      <c r="G51" s="231">
        <v>0.70653529911022561</v>
      </c>
      <c r="H51" s="231">
        <v>0.57614108782361939</v>
      </c>
      <c r="I51" s="231">
        <v>0.69049901682539205</v>
      </c>
      <c r="J51" s="231">
        <v>0.74541683927176416</v>
      </c>
      <c r="K51" s="231">
        <v>3.037652240472332E-2</v>
      </c>
      <c r="L51" s="231">
        <v>0.23359762922344321</v>
      </c>
      <c r="M51" s="231">
        <v>0.15358960344032521</v>
      </c>
      <c r="N51" s="231">
        <v>0.33248934467691221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0.66572821452843345</v>
      </c>
      <c r="U51" s="231">
        <v>0.67195667875539766</v>
      </c>
      <c r="V51" s="231">
        <v>0.6898269999441573</v>
      </c>
      <c r="W51" s="231">
        <v>0.72632205231682112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8.2850667088535418E-2</v>
      </c>
      <c r="L52" s="231">
        <v>4.3765967977879038E-2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1.026525144285158</v>
      </c>
      <c r="C53" s="231">
        <v>0.8961232232850499</v>
      </c>
      <c r="D53" s="231">
        <v>0.92356774027300081</v>
      </c>
      <c r="E53" s="231">
        <v>0.44804343550892828</v>
      </c>
      <c r="F53" s="231">
        <v>0.29325497871345968</v>
      </c>
      <c r="G53" s="231">
        <v>0.32643496581952208</v>
      </c>
      <c r="H53" s="231">
        <v>0.37648835010931159</v>
      </c>
      <c r="I53" s="231">
        <v>0.38343168894566748</v>
      </c>
      <c r="J53" s="231">
        <v>0.72073262256947157</v>
      </c>
      <c r="K53" s="231">
        <v>0.54046321001713149</v>
      </c>
      <c r="L53" s="231">
        <v>0.52459066900955298</v>
      </c>
      <c r="M53" s="231">
        <v>0.58010993430593016</v>
      </c>
      <c r="N53" s="231">
        <v>0.44155888536448418</v>
      </c>
      <c r="O53" s="231">
        <v>0.31427441465254169</v>
      </c>
      <c r="P53" s="231">
        <v>0.1224487087196612</v>
      </c>
      <c r="Q53" s="231">
        <v>0.28051465465360492</v>
      </c>
      <c r="R53" s="231">
        <v>0.29176404426914337</v>
      </c>
      <c r="S53" s="231">
        <v>0.25958439057055399</v>
      </c>
      <c r="T53" s="231">
        <v>0.55767864435487002</v>
      </c>
      <c r="U53" s="231">
        <v>0.54427198313486991</v>
      </c>
      <c r="V53" s="231">
        <v>0.475173435213052</v>
      </c>
      <c r="W53" s="231">
        <v>0.47125013212257683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8.9273600457520697E-2</v>
      </c>
      <c r="D55" s="231">
        <v>7.5696677284391237E-2</v>
      </c>
      <c r="E55" s="231">
        <v>0.1037966015420063</v>
      </c>
      <c r="F55" s="231">
        <v>0.16759228702221191</v>
      </c>
      <c r="G55" s="231">
        <v>0.1232844970901841</v>
      </c>
      <c r="H55" s="231">
        <v>0.1238631820377917</v>
      </c>
      <c r="I55" s="231">
        <v>0.1362074436842724</v>
      </c>
      <c r="J55" s="231">
        <v>0.1692824851743164</v>
      </c>
      <c r="K55" s="231">
        <v>0.16722569906879561</v>
      </c>
      <c r="L55" s="231">
        <v>0.100255956917951</v>
      </c>
      <c r="M55" s="231">
        <v>0.13050920889916379</v>
      </c>
      <c r="N55" s="231">
        <v>0.12840697307743321</v>
      </c>
      <c r="O55" s="231">
        <v>3.6944609454754619E-2</v>
      </c>
      <c r="P55" s="231">
        <v>3.3348085359145997E-2</v>
      </c>
      <c r="Q55" s="231">
        <v>0.12253035207107189</v>
      </c>
      <c r="R55" s="231">
        <v>0.21135045780582551</v>
      </c>
      <c r="S55" s="231">
        <v>0.17959799696838649</v>
      </c>
      <c r="T55" s="231">
        <v>0.2128309763730315</v>
      </c>
      <c r="U55" s="231">
        <v>0.20807918301839751</v>
      </c>
      <c r="V55" s="231">
        <v>0.17652559649598301</v>
      </c>
      <c r="W55" s="231">
        <v>0.19124503513314861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3.6064791988537653E-2</v>
      </c>
      <c r="E56" s="231">
        <v>0.65760190726165257</v>
      </c>
      <c r="F56" s="231">
        <v>0.5151957258483868</v>
      </c>
      <c r="G56" s="231">
        <v>0.44364457266388613</v>
      </c>
      <c r="H56" s="231">
        <v>0.35930900141935668</v>
      </c>
      <c r="I56" s="231">
        <v>0.36798532317045768</v>
      </c>
      <c r="J56" s="231">
        <v>0.4647265994751747</v>
      </c>
      <c r="K56" s="231">
        <v>0.50210404825834831</v>
      </c>
      <c r="L56" s="231">
        <v>0.73210280462503696</v>
      </c>
      <c r="M56" s="231">
        <v>0.68805084974307229</v>
      </c>
      <c r="N56" s="231">
        <v>0.52927185071108063</v>
      </c>
      <c r="O56" s="231">
        <v>0.50573361184919696</v>
      </c>
      <c r="P56" s="231">
        <v>0.1791196085614582</v>
      </c>
      <c r="Q56" s="231">
        <v>0.5651562504650679</v>
      </c>
      <c r="R56" s="231">
        <v>0.54772506689147626</v>
      </c>
      <c r="S56" s="231">
        <v>0.56247871749416123</v>
      </c>
      <c r="T56" s="231">
        <v>0.1174758256582914</v>
      </c>
      <c r="U56" s="231">
        <v>0.11153513064638559</v>
      </c>
      <c r="V56" s="231">
        <v>9.5491624687615531E-2</v>
      </c>
      <c r="W56" s="231">
        <v>0.11330930156733419</v>
      </c>
      <c r="DA56" s="73" t="s">
        <v>1176</v>
      </c>
    </row>
    <row r="57" spans="1:105" ht="12" customHeight="1" x14ac:dyDescent="0.25">
      <c r="A57" s="60" t="s">
        <v>1038</v>
      </c>
      <c r="B57" s="264">
        <v>0.89357824787260209</v>
      </c>
      <c r="C57" s="264">
        <v>0.35393690974243192</v>
      </c>
      <c r="D57" s="264">
        <v>0.8270002280059221</v>
      </c>
      <c r="E57" s="264">
        <v>2.0381629773490149</v>
      </c>
      <c r="F57" s="264">
        <v>2.5996005725470441</v>
      </c>
      <c r="G57" s="264">
        <v>3.601387476992103</v>
      </c>
      <c r="H57" s="264">
        <v>4.1787056289322253</v>
      </c>
      <c r="I57" s="264">
        <v>3.9747065879435999</v>
      </c>
      <c r="J57" s="264">
        <v>2.3460597238584961</v>
      </c>
      <c r="K57" s="264">
        <v>2.5700552440717401</v>
      </c>
      <c r="L57" s="264">
        <v>0.55272242994386356</v>
      </c>
      <c r="M57" s="264">
        <v>0.84290813719981972</v>
      </c>
      <c r="N57" s="264">
        <v>1.5858008424265391</v>
      </c>
      <c r="O57" s="264">
        <v>1.7442347076560341</v>
      </c>
      <c r="P57" s="264">
        <v>0.63439415276538602</v>
      </c>
      <c r="Q57" s="264">
        <v>1.955728760724802</v>
      </c>
      <c r="R57" s="264">
        <v>1.5807704580624069</v>
      </c>
      <c r="S57" s="264">
        <v>1.1991942000157769</v>
      </c>
      <c r="T57" s="264">
        <v>0.59445904157392526</v>
      </c>
      <c r="U57" s="264">
        <v>0.65268734806009865</v>
      </c>
      <c r="V57" s="264">
        <v>0.90486016871815889</v>
      </c>
      <c r="W57" s="264">
        <v>1.405121219475346</v>
      </c>
      <c r="DA57" s="72" t="s">
        <v>1177</v>
      </c>
    </row>
    <row r="58" spans="1:105" ht="12" customHeight="1" x14ac:dyDescent="0.25">
      <c r="A58" s="132" t="s">
        <v>1040</v>
      </c>
      <c r="B58" s="318">
        <v>14.626845955127751</v>
      </c>
      <c r="C58" s="318">
        <v>14.26697146705593</v>
      </c>
      <c r="D58" s="318">
        <v>15.729131558685371</v>
      </c>
      <c r="E58" s="318">
        <v>13.8425511175907</v>
      </c>
      <c r="F58" s="318">
        <v>12.285892927120431</v>
      </c>
      <c r="G58" s="318">
        <v>12.92229862523695</v>
      </c>
      <c r="H58" s="318">
        <v>10.13090442167772</v>
      </c>
      <c r="I58" s="318">
        <v>10.78705284153177</v>
      </c>
      <c r="J58" s="318">
        <v>14.15847130460925</v>
      </c>
      <c r="K58" s="318">
        <v>9.0269619287074114</v>
      </c>
      <c r="L58" s="318">
        <v>9.6321800771168942</v>
      </c>
      <c r="M58" s="318">
        <v>9.660378564061622</v>
      </c>
      <c r="N58" s="318">
        <v>9.4557849837826478</v>
      </c>
      <c r="O58" s="318">
        <v>9.3952095138605483</v>
      </c>
      <c r="P58" s="318">
        <v>4.810561434254633</v>
      </c>
      <c r="Q58" s="318">
        <v>9.7982967318065501</v>
      </c>
      <c r="R58" s="318">
        <v>9.5480326675318299</v>
      </c>
      <c r="S58" s="318">
        <v>9.8735057640709218</v>
      </c>
      <c r="T58" s="318">
        <v>11.972722732904231</v>
      </c>
      <c r="U58" s="318">
        <v>11.90016010625544</v>
      </c>
      <c r="V58" s="318">
        <v>11.73904278613945</v>
      </c>
      <c r="W58" s="318">
        <v>12.875687316076791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42.218039428009547</v>
      </c>
      <c r="C61" s="225">
        <v>41.960065054513272</v>
      </c>
      <c r="D61" s="225">
        <v>48.160094177234079</v>
      </c>
      <c r="E61" s="225">
        <v>25.726623131981871</v>
      </c>
      <c r="F61" s="225">
        <v>21.890948053672179</v>
      </c>
      <c r="G61" s="225">
        <v>27.083380273628102</v>
      </c>
      <c r="H61" s="225">
        <v>27.730561426007309</v>
      </c>
      <c r="I61" s="225">
        <v>27.608877170241101</v>
      </c>
      <c r="J61" s="225">
        <v>13.96737605737157</v>
      </c>
      <c r="K61" s="225">
        <v>11.851821309632101</v>
      </c>
      <c r="L61" s="225">
        <v>12.026421906599269</v>
      </c>
      <c r="M61" s="225">
        <v>8.7773038626047608</v>
      </c>
      <c r="N61" s="225">
        <v>56.070334691960518</v>
      </c>
      <c r="O61" s="225">
        <v>59.12168158560133</v>
      </c>
      <c r="P61" s="225">
        <v>95.772770810984369</v>
      </c>
      <c r="Q61" s="225">
        <v>46.976893043233822</v>
      </c>
      <c r="R61" s="225">
        <v>51.811724962736733</v>
      </c>
      <c r="S61" s="225">
        <v>49.857036757682081</v>
      </c>
      <c r="T61" s="225">
        <v>38.266188279647267</v>
      </c>
      <c r="U61" s="225">
        <v>32.163137363438238</v>
      </c>
      <c r="V61" s="225">
        <v>40.074020962613027</v>
      </c>
      <c r="W61" s="225">
        <v>36.100684648515823</v>
      </c>
      <c r="DA61" s="89" t="s">
        <v>1179</v>
      </c>
    </row>
    <row r="62" spans="1:105" ht="12" customHeight="1" x14ac:dyDescent="0.25">
      <c r="A62" s="55" t="s">
        <v>92</v>
      </c>
      <c r="B62" s="261">
        <v>0.19230108195207779</v>
      </c>
      <c r="C62" s="261">
        <v>0.1358592687849581</v>
      </c>
      <c r="D62" s="261">
        <v>0.19940912794326071</v>
      </c>
      <c r="E62" s="261">
        <v>0.13304661337187171</v>
      </c>
      <c r="F62" s="261">
        <v>0.1229883792626052</v>
      </c>
      <c r="G62" s="261">
        <v>0.17366146203986241</v>
      </c>
      <c r="H62" s="261">
        <v>0.22737408769936149</v>
      </c>
      <c r="I62" s="261">
        <v>0.21367339700668461</v>
      </c>
      <c r="J62" s="261">
        <v>8.3271188510930128E-2</v>
      </c>
      <c r="K62" s="261">
        <v>8.8368732456385671E-2</v>
      </c>
      <c r="L62" s="261">
        <v>5.2180097377266123E-2</v>
      </c>
      <c r="M62" s="261">
        <v>4.5592060398665701E-2</v>
      </c>
      <c r="N62" s="261">
        <v>0.34274732965883298</v>
      </c>
      <c r="O62" s="261">
        <v>0.4501083424749725</v>
      </c>
      <c r="P62" s="261">
        <v>0.71916251866128067</v>
      </c>
      <c r="Q62" s="261">
        <v>0.31221468219893128</v>
      </c>
      <c r="R62" s="261">
        <v>0.31450432342946028</v>
      </c>
      <c r="S62" s="261">
        <v>0.26269896520914532</v>
      </c>
      <c r="T62" s="261">
        <v>0.14483905628024349</v>
      </c>
      <c r="U62" s="261">
        <v>0.1262450422515333</v>
      </c>
      <c r="V62" s="261">
        <v>0.17187027819455289</v>
      </c>
      <c r="W62" s="261">
        <v>0.17183537237486379</v>
      </c>
      <c r="DA62" s="67" t="s">
        <v>1180</v>
      </c>
    </row>
    <row r="63" spans="1:105" ht="12" customHeight="1" x14ac:dyDescent="0.25">
      <c r="A63" s="202" t="s">
        <v>93</v>
      </c>
      <c r="B63" s="226">
        <v>0.40594745902294238</v>
      </c>
      <c r="C63" s="226">
        <v>0.28679882810910429</v>
      </c>
      <c r="D63" s="226">
        <v>0.42095253949075812</v>
      </c>
      <c r="E63" s="226">
        <v>0.2808613143600443</v>
      </c>
      <c r="F63" s="226">
        <v>0.25962838869230348</v>
      </c>
      <c r="G63" s="226">
        <v>0.36659923350228252</v>
      </c>
      <c r="H63" s="226">
        <v>0.47998655136125312</v>
      </c>
      <c r="I63" s="226">
        <v>0.451064402213192</v>
      </c>
      <c r="J63" s="226">
        <v>0.1757854248280129</v>
      </c>
      <c r="K63" s="226">
        <v>0.1865463367839382</v>
      </c>
      <c r="L63" s="226">
        <v>0.110152151651178</v>
      </c>
      <c r="M63" s="226">
        <v>9.6244809870966438E-2</v>
      </c>
      <c r="N63" s="226">
        <v>0.73915392383510969</v>
      </c>
      <c r="O63" s="226">
        <v>0.96979277979024991</v>
      </c>
      <c r="P63" s="226">
        <v>1.5496661326849861</v>
      </c>
      <c r="Q63" s="226">
        <v>0.65908499121131581</v>
      </c>
      <c r="R63" s="226">
        <v>0.66391842236090748</v>
      </c>
      <c r="S63" s="226">
        <v>0.55455734482650787</v>
      </c>
      <c r="T63" s="226">
        <v>0.30575515367562139</v>
      </c>
      <c r="U63" s="226">
        <v>0.26650320214540119</v>
      </c>
      <c r="V63" s="226">
        <v>0.3628180455689376</v>
      </c>
      <c r="W63" s="226">
        <v>0.36274435940625949</v>
      </c>
      <c r="DA63" s="174" t="s">
        <v>1181</v>
      </c>
    </row>
    <row r="64" spans="1:105" ht="12" customHeight="1" x14ac:dyDescent="0.25">
      <c r="A64" s="202" t="s">
        <v>94</v>
      </c>
      <c r="B64" s="226">
        <v>2.416652352616742</v>
      </c>
      <c r="C64" s="226">
        <v>1.707346720055269</v>
      </c>
      <c r="D64" s="226">
        <v>2.5059793386780118</v>
      </c>
      <c r="E64" s="226">
        <v>1.672000011382931</v>
      </c>
      <c r="F64" s="226">
        <v>1.545597939815875</v>
      </c>
      <c r="G64" s="226">
        <v>2.182407797903509</v>
      </c>
      <c r="H64" s="226">
        <v>2.8574156649814442</v>
      </c>
      <c r="I64" s="226">
        <v>2.6852387533446032</v>
      </c>
      <c r="J64" s="226">
        <v>1.046471042062471</v>
      </c>
      <c r="K64" s="226">
        <v>1.11053200023962</v>
      </c>
      <c r="L64" s="226">
        <v>0.65574854705167918</v>
      </c>
      <c r="M64" s="226">
        <v>0.57295652684126552</v>
      </c>
      <c r="N64" s="226">
        <v>4.297621494662379</v>
      </c>
      <c r="O64" s="226">
        <v>5.6334275484183882</v>
      </c>
      <c r="P64" s="226">
        <v>8.9871522725306079</v>
      </c>
      <c r="Q64" s="226">
        <v>3.9236094700994149</v>
      </c>
      <c r="R64" s="226">
        <v>3.9523834468770662</v>
      </c>
      <c r="S64" s="226">
        <v>3.301344255883452</v>
      </c>
      <c r="T64" s="226">
        <v>1.820195926914582</v>
      </c>
      <c r="U64" s="226">
        <v>1.5865245024435051</v>
      </c>
      <c r="V64" s="226">
        <v>2.159897947153866</v>
      </c>
      <c r="W64" s="226">
        <v>2.1594592848727419</v>
      </c>
      <c r="DA64" s="174" t="s">
        <v>1182</v>
      </c>
    </row>
    <row r="65" spans="1:105" ht="12" customHeight="1" x14ac:dyDescent="0.25">
      <c r="A65" s="202" t="s">
        <v>95</v>
      </c>
      <c r="B65" s="226">
        <v>2.8600325629724872</v>
      </c>
      <c r="C65" s="226">
        <v>2.0205915055820798</v>
      </c>
      <c r="D65" s="226">
        <v>2.965748260396154</v>
      </c>
      <c r="E65" s="226">
        <v>1.978759780101448</v>
      </c>
      <c r="F65" s="226">
        <v>1.829166877209349</v>
      </c>
      <c r="G65" s="226">
        <v>2.5828114502818602</v>
      </c>
      <c r="H65" s="226">
        <v>3.3816621736865349</v>
      </c>
      <c r="I65" s="226">
        <v>3.177896177580311</v>
      </c>
      <c r="J65" s="226">
        <v>1.2384657864693169</v>
      </c>
      <c r="K65" s="226">
        <v>1.3142799292041949</v>
      </c>
      <c r="L65" s="226">
        <v>0.77605791981579619</v>
      </c>
      <c r="M65" s="226">
        <v>0.67807615032393431</v>
      </c>
      <c r="N65" s="226">
        <v>5.2019286187725839</v>
      </c>
      <c r="O65" s="226">
        <v>6.8325071826080013</v>
      </c>
      <c r="P65" s="226">
        <v>10.91790452853707</v>
      </c>
      <c r="Q65" s="226">
        <v>4.6434692340918584</v>
      </c>
      <c r="R65" s="226">
        <v>4.677522336707626</v>
      </c>
      <c r="S65" s="226">
        <v>3.907037792666014</v>
      </c>
      <c r="T65" s="226">
        <v>2.154145016484788</v>
      </c>
      <c r="U65" s="226">
        <v>1.877602185531132</v>
      </c>
      <c r="V65" s="226">
        <v>2.5561717451286028</v>
      </c>
      <c r="W65" s="226">
        <v>2.5556526020227288</v>
      </c>
      <c r="DA65" s="174" t="s">
        <v>1183</v>
      </c>
    </row>
    <row r="66" spans="1:105" ht="12" customHeight="1" x14ac:dyDescent="0.25">
      <c r="A66" s="56" t="s">
        <v>96</v>
      </c>
      <c r="B66" s="262">
        <v>1.583210888401003</v>
      </c>
      <c r="C66" s="262">
        <v>1.6843437553419141</v>
      </c>
      <c r="D66" s="262">
        <v>1.8405723971185139</v>
      </c>
      <c r="E66" s="262">
        <v>0.8391120847814969</v>
      </c>
      <c r="F66" s="262">
        <v>0.68616948629519237</v>
      </c>
      <c r="G66" s="262">
        <v>0.91377292518917197</v>
      </c>
      <c r="H66" s="262">
        <v>1.077410932859133</v>
      </c>
      <c r="I66" s="262">
        <v>1.038191912035149</v>
      </c>
      <c r="J66" s="262">
        <v>0.49206630709343863</v>
      </c>
      <c r="K66" s="262">
        <v>0.4204577227699533</v>
      </c>
      <c r="L66" s="262">
        <v>0.41173305525534598</v>
      </c>
      <c r="M66" s="262">
        <v>0.29865356707813068</v>
      </c>
      <c r="N66" s="262">
        <v>1.997041041088419</v>
      </c>
      <c r="O66" s="262">
        <v>2.0888465448679709</v>
      </c>
      <c r="P66" s="262">
        <v>3.3712586129675399</v>
      </c>
      <c r="Q66" s="262">
        <v>1.4845846697439069</v>
      </c>
      <c r="R66" s="262">
        <v>1.590400168075558</v>
      </c>
      <c r="S66" s="262">
        <v>1.4441297417440879</v>
      </c>
      <c r="T66" s="262">
        <v>1.3618140080904531</v>
      </c>
      <c r="U66" s="262">
        <v>1.145813025686123</v>
      </c>
      <c r="V66" s="262">
        <v>1.3853266032061251</v>
      </c>
      <c r="W66" s="262">
        <v>1.220917089777283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1.0507304966493439E-2</v>
      </c>
      <c r="O67" s="228">
        <v>0</v>
      </c>
      <c r="P67" s="228">
        <v>1.5415293539698199E-2</v>
      </c>
      <c r="Q67" s="228">
        <v>0</v>
      </c>
      <c r="R67" s="228">
        <v>0</v>
      </c>
      <c r="S67" s="228">
        <v>0</v>
      </c>
      <c r="T67" s="228">
        <v>0</v>
      </c>
      <c r="U67" s="228">
        <v>0</v>
      </c>
      <c r="V67" s="228">
        <v>0</v>
      </c>
      <c r="W67" s="228">
        <v>0</v>
      </c>
      <c r="DA67" s="69" t="s">
        <v>1185</v>
      </c>
    </row>
    <row r="68" spans="1:105" ht="12" customHeight="1" x14ac:dyDescent="0.25">
      <c r="A68" s="37" t="s">
        <v>162</v>
      </c>
      <c r="B68" s="228">
        <v>1.4175998553297771</v>
      </c>
      <c r="C68" s="228">
        <v>1.61597453753256</v>
      </c>
      <c r="D68" s="228">
        <v>1.6747252899642791</v>
      </c>
      <c r="E68" s="228">
        <v>0.59809597593609065</v>
      </c>
      <c r="F68" s="228">
        <v>0.39400788127156072</v>
      </c>
      <c r="G68" s="228">
        <v>0.43199895731046539</v>
      </c>
      <c r="H68" s="228">
        <v>0.35336891766545753</v>
      </c>
      <c r="I68" s="228">
        <v>0.39094336400632568</v>
      </c>
      <c r="J68" s="228">
        <v>0.34511403594547763</v>
      </c>
      <c r="K68" s="228">
        <v>0.21521076516490381</v>
      </c>
      <c r="L68" s="228">
        <v>0.36399854539396642</v>
      </c>
      <c r="M68" s="228">
        <v>0.24515611083558739</v>
      </c>
      <c r="N68" s="228">
        <v>1.3054717908265501</v>
      </c>
      <c r="O68" s="228">
        <v>0.89973184371529502</v>
      </c>
      <c r="P68" s="228">
        <v>1.5377910095518259</v>
      </c>
      <c r="Q68" s="228">
        <v>0.74245061134488155</v>
      </c>
      <c r="R68" s="228">
        <v>0.93819812856094331</v>
      </c>
      <c r="S68" s="228">
        <v>0.98043785586921606</v>
      </c>
      <c r="T68" s="228">
        <v>1.245096388695919</v>
      </c>
      <c r="U68" s="228">
        <v>1.0189645175910791</v>
      </c>
      <c r="V68" s="228">
        <v>1.1678148204757579</v>
      </c>
      <c r="W68" s="228">
        <v>0.94622028511734702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1.6447675270695621E-2</v>
      </c>
      <c r="V70" s="228">
        <v>2.6219680866907999E-2</v>
      </c>
      <c r="W70" s="228">
        <v>3.0564548956633429E-2</v>
      </c>
      <c r="DA70" s="69" t="s">
        <v>1188</v>
      </c>
    </row>
    <row r="71" spans="1:105" ht="12" customHeight="1" x14ac:dyDescent="0.25">
      <c r="A71" s="37" t="s">
        <v>38</v>
      </c>
      <c r="B71" s="228">
        <v>0.16561103307122571</v>
      </c>
      <c r="C71" s="228">
        <v>6.8369217809353136E-2</v>
      </c>
      <c r="D71" s="228">
        <v>0.16584710715423431</v>
      </c>
      <c r="E71" s="228">
        <v>0.2410161088454062</v>
      </c>
      <c r="F71" s="228">
        <v>0.29216160502363159</v>
      </c>
      <c r="G71" s="228">
        <v>0.48177396787870652</v>
      </c>
      <c r="H71" s="228">
        <v>0.7240420151936755</v>
      </c>
      <c r="I71" s="228">
        <v>0.64724854802882359</v>
      </c>
      <c r="J71" s="228">
        <v>0.14695227114796089</v>
      </c>
      <c r="K71" s="228">
        <v>0.20524695760504949</v>
      </c>
      <c r="L71" s="228">
        <v>4.773450986137965E-2</v>
      </c>
      <c r="M71" s="228">
        <v>5.3497456242543213E-2</v>
      </c>
      <c r="N71" s="228">
        <v>0.68106194529537556</v>
      </c>
      <c r="O71" s="228">
        <v>1.1891147011526759</v>
      </c>
      <c r="P71" s="228">
        <v>1.818052309876016</v>
      </c>
      <c r="Q71" s="228">
        <v>0.7421340583990258</v>
      </c>
      <c r="R71" s="228">
        <v>0.65220203951461431</v>
      </c>
      <c r="S71" s="228">
        <v>0.46369188587487181</v>
      </c>
      <c r="T71" s="228">
        <v>0.1167176193945339</v>
      </c>
      <c r="U71" s="228">
        <v>0.1104008328243488</v>
      </c>
      <c r="V71" s="228">
        <v>0.19129210186345891</v>
      </c>
      <c r="W71" s="228">
        <v>0.24413225570330249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24.304109735621388</v>
      </c>
      <c r="C72" s="263">
        <f t="shared" si="2"/>
        <v>25.124652068216516</v>
      </c>
      <c r="D72" s="263">
        <f t="shared" si="2"/>
        <v>27.713507467784478</v>
      </c>
      <c r="E72" s="263">
        <f t="shared" si="2"/>
        <v>14.845795331881584</v>
      </c>
      <c r="F72" s="263">
        <f t="shared" si="2"/>
        <v>12.629486588510295</v>
      </c>
      <c r="G72" s="263">
        <f t="shared" si="2"/>
        <v>14.581644628235273</v>
      </c>
      <c r="H72" s="263">
        <f t="shared" si="2"/>
        <v>13.18373838839914</v>
      </c>
      <c r="I72" s="263">
        <f t="shared" si="2"/>
        <v>13.537410239917909</v>
      </c>
      <c r="J72" s="263">
        <f t="shared" si="2"/>
        <v>7.5665226149414417</v>
      </c>
      <c r="K72" s="263">
        <f t="shared" si="2"/>
        <v>6.0263044057328159</v>
      </c>
      <c r="L72" s="263">
        <f t="shared" si="2"/>
        <v>7.2545938407830457</v>
      </c>
      <c r="M72" s="263">
        <f t="shared" si="2"/>
        <v>5.0825545721772283</v>
      </c>
      <c r="N72" s="263">
        <f t="shared" si="2"/>
        <v>30.273760908203759</v>
      </c>
      <c r="O72" s="263">
        <f t="shared" si="2"/>
        <v>30.089045727042279</v>
      </c>
      <c r="P72" s="263">
        <f t="shared" si="2"/>
        <v>48.961961769269955</v>
      </c>
      <c r="Q72" s="263">
        <f t="shared" si="2"/>
        <v>26.311105198762402</v>
      </c>
      <c r="R72" s="263">
        <f t="shared" si="2"/>
        <v>29.999037528919054</v>
      </c>
      <c r="S72" s="263">
        <f t="shared" si="2"/>
        <v>30.514839513695371</v>
      </c>
      <c r="T72" s="263">
        <f t="shared" si="2"/>
        <v>23.210039009996795</v>
      </c>
      <c r="U72" s="263">
        <f t="shared" si="2"/>
        <v>19.37851646337786</v>
      </c>
      <c r="V72" s="263">
        <f t="shared" si="2"/>
        <v>23.864603812156702</v>
      </c>
      <c r="W72" s="263">
        <f t="shared" si="2"/>
        <v>21.136651756522379</v>
      </c>
      <c r="DA72" s="70"/>
    </row>
    <row r="73" spans="1:105" ht="12" customHeight="1" x14ac:dyDescent="0.25">
      <c r="A73" s="60" t="s">
        <v>1054</v>
      </c>
      <c r="B73" s="264">
        <v>24.293435310318589</v>
      </c>
      <c r="C73" s="264">
        <v>25.117110666984569</v>
      </c>
      <c r="D73" s="264">
        <v>27.702438482528031</v>
      </c>
      <c r="E73" s="264">
        <v>14.83841005811291</v>
      </c>
      <c r="F73" s="264">
        <v>12.622659636450409</v>
      </c>
      <c r="G73" s="264">
        <v>14.57200486809611</v>
      </c>
      <c r="H73" s="264">
        <v>13.17111709843914</v>
      </c>
      <c r="I73" s="264">
        <v>13.525549460496441</v>
      </c>
      <c r="J73" s="264">
        <v>7.5619003212309117</v>
      </c>
      <c r="K73" s="264">
        <v>6.0213991528651079</v>
      </c>
      <c r="L73" s="264">
        <v>7.2516973799514561</v>
      </c>
      <c r="M73" s="264">
        <v>5.0800238061608027</v>
      </c>
      <c r="N73" s="264">
        <v>30.254346516252941</v>
      </c>
      <c r="O73" s="264">
        <v>30.06354493782197</v>
      </c>
      <c r="P73" s="264">
        <v>48.921213157571692</v>
      </c>
      <c r="Q73" s="264">
        <v>26.29377449906098</v>
      </c>
      <c r="R73" s="264">
        <v>29.981579733706589</v>
      </c>
      <c r="S73" s="264">
        <v>30.500257377948749</v>
      </c>
      <c r="T73" s="264">
        <v>23.201999150462481</v>
      </c>
      <c r="U73" s="264">
        <v>19.37150873747386</v>
      </c>
      <c r="V73" s="264">
        <v>23.855063478697652</v>
      </c>
      <c r="W73" s="264">
        <v>21.12711336064767</v>
      </c>
      <c r="DA73" s="72" t="s">
        <v>1190</v>
      </c>
    </row>
    <row r="74" spans="1:105" ht="12" customHeight="1" x14ac:dyDescent="0.25">
      <c r="A74" s="64" t="s">
        <v>30</v>
      </c>
      <c r="B74" s="231">
        <v>3.3508860139293648</v>
      </c>
      <c r="C74" s="231">
        <v>2.0288421758805968</v>
      </c>
      <c r="D74" s="231">
        <v>0.62934251495384741</v>
      </c>
      <c r="E74" s="231">
        <v>2.9017110687315412E-2</v>
      </c>
      <c r="F74" s="231">
        <v>0.23329835491263451</v>
      </c>
      <c r="G74" s="231">
        <v>0.4288003738837215</v>
      </c>
      <c r="H74" s="231">
        <v>0.2505454108922629</v>
      </c>
      <c r="I74" s="231">
        <v>0</v>
      </c>
      <c r="J74" s="231">
        <v>0</v>
      </c>
      <c r="K74" s="231">
        <v>0</v>
      </c>
      <c r="L74" s="231">
        <v>1.219852029933193E-2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2.747700471115621E-2</v>
      </c>
      <c r="DA74" s="73" t="s">
        <v>1191</v>
      </c>
    </row>
    <row r="75" spans="1:105" ht="12" customHeight="1" x14ac:dyDescent="0.25">
      <c r="A75" s="64" t="s">
        <v>32</v>
      </c>
      <c r="B75" s="231">
        <v>8.1790172730171182</v>
      </c>
      <c r="C75" s="231">
        <v>3.7768801308736282</v>
      </c>
      <c r="D75" s="231">
        <v>1.769972312722071</v>
      </c>
      <c r="E75" s="231">
        <v>2.467163748242204</v>
      </c>
      <c r="F75" s="231">
        <v>4.1407177072441126</v>
      </c>
      <c r="G75" s="231">
        <v>2.7763157069861508</v>
      </c>
      <c r="H75" s="231">
        <v>0.43695037138998583</v>
      </c>
      <c r="I75" s="231">
        <v>0.58520105140798728</v>
      </c>
      <c r="J75" s="231">
        <v>0.3277189106125668</v>
      </c>
      <c r="K75" s="231">
        <v>0.12747332092890629</v>
      </c>
      <c r="L75" s="231">
        <v>0.13523758152841939</v>
      </c>
      <c r="M75" s="231">
        <v>0.1215973584586211</v>
      </c>
      <c r="N75" s="231">
        <v>0.30507100191831482</v>
      </c>
      <c r="O75" s="231">
        <v>1.048559206196906</v>
      </c>
      <c r="P75" s="231">
        <v>0.84181928869266653</v>
      </c>
      <c r="Q75" s="231">
        <v>7.7622375449833738</v>
      </c>
      <c r="R75" s="231">
        <v>8.1340948844050924</v>
      </c>
      <c r="S75" s="231">
        <v>10.97108920471406</v>
      </c>
      <c r="T75" s="231">
        <v>7.6242456492976416</v>
      </c>
      <c r="U75" s="231">
        <v>6.2655432001932896</v>
      </c>
      <c r="V75" s="231">
        <v>8.4905958293825616</v>
      </c>
      <c r="W75" s="231">
        <v>7.8606147694160979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0.17367694369491921</v>
      </c>
      <c r="D76" s="231">
        <v>2.1234549104682068</v>
      </c>
      <c r="E76" s="231">
        <v>0.13676151736484629</v>
      </c>
      <c r="F76" s="231">
        <v>8.6608642764274338E-2</v>
      </c>
      <c r="G76" s="231">
        <v>0.62271457925781304</v>
      </c>
      <c r="H76" s="231">
        <v>0</v>
      </c>
      <c r="I76" s="231">
        <v>4.8483111711015388E-2</v>
      </c>
      <c r="J76" s="231">
        <v>0.63610024884060823</v>
      </c>
      <c r="K76" s="231">
        <v>0.58144189980970373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8.0258971537006327E-2</v>
      </c>
      <c r="O77" s="231">
        <v>0</v>
      </c>
      <c r="P77" s="231">
        <v>0.1849982853733636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1194</v>
      </c>
    </row>
    <row r="78" spans="1:105" ht="12" customHeight="1" x14ac:dyDescent="0.25">
      <c r="A78" s="64" t="s">
        <v>70</v>
      </c>
      <c r="B78" s="231">
        <v>3.2540727612041849</v>
      </c>
      <c r="C78" s="231">
        <v>9.6234415160422415</v>
      </c>
      <c r="D78" s="231">
        <v>12.79610168918626</v>
      </c>
      <c r="E78" s="231">
        <v>4.9961318297606834</v>
      </c>
      <c r="F78" s="231">
        <v>2.63386135840878</v>
      </c>
      <c r="G78" s="231">
        <v>4.7242937835877736</v>
      </c>
      <c r="H78" s="231">
        <v>4.9897684337909638</v>
      </c>
      <c r="I78" s="231">
        <v>5.6202887342412593</v>
      </c>
      <c r="J78" s="231">
        <v>2.3338126565790152</v>
      </c>
      <c r="K78" s="231">
        <v>0.12125561961928361</v>
      </c>
      <c r="L78" s="231">
        <v>1.008378000126763</v>
      </c>
      <c r="M78" s="231">
        <v>0.48724148425219799</v>
      </c>
      <c r="N78" s="231">
        <v>7.0074033294844327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6.5334263544706763</v>
      </c>
      <c r="U78" s="231">
        <v>5.7127017425439837</v>
      </c>
      <c r="V78" s="231">
        <v>7.3432857694537557</v>
      </c>
      <c r="W78" s="231">
        <v>6.3704655915586006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0.33071952213098788</v>
      </c>
      <c r="L79" s="231">
        <v>0.188925886833087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9.5094592621679226</v>
      </c>
      <c r="C80" s="231">
        <v>8.6523094097786934</v>
      </c>
      <c r="D80" s="231">
        <v>9.2576461887561106</v>
      </c>
      <c r="E80" s="231">
        <v>2.6482369045596901</v>
      </c>
      <c r="F80" s="231">
        <v>1.647371181982942</v>
      </c>
      <c r="G80" s="231">
        <v>2.1827284237730109</v>
      </c>
      <c r="H80" s="231">
        <v>3.260641750377292</v>
      </c>
      <c r="I80" s="231">
        <v>3.1209266765362709</v>
      </c>
      <c r="J80" s="231">
        <v>2.256529270529096</v>
      </c>
      <c r="K80" s="231">
        <v>2.1573964438359869</v>
      </c>
      <c r="L80" s="231">
        <v>2.2645165169678299</v>
      </c>
      <c r="M80" s="231">
        <v>1.840317437439619</v>
      </c>
      <c r="N80" s="231">
        <v>9.2332949288756865</v>
      </c>
      <c r="O80" s="231">
        <v>10.70920921791831</v>
      </c>
      <c r="P80" s="231">
        <v>17.634433357961552</v>
      </c>
      <c r="Q80" s="231">
        <v>5.3205784081185818</v>
      </c>
      <c r="R80" s="231">
        <v>6.0169259185167316</v>
      </c>
      <c r="S80" s="231">
        <v>5.0170462347609224</v>
      </c>
      <c r="T80" s="231">
        <v>5.6557833003735336</v>
      </c>
      <c r="U80" s="231">
        <v>4.6271785142926758</v>
      </c>
      <c r="V80" s="231">
        <v>5.0582745023098967</v>
      </c>
      <c r="W80" s="231">
        <v>4.1332666991567732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0.86196049071448733</v>
      </c>
      <c r="D82" s="231">
        <v>0.75876735988656496</v>
      </c>
      <c r="E82" s="231">
        <v>0.61350746152365121</v>
      </c>
      <c r="F82" s="231">
        <v>0.94145615250669201</v>
      </c>
      <c r="G82" s="231">
        <v>0.82434973022492553</v>
      </c>
      <c r="H82" s="231">
        <v>1.072738273494368</v>
      </c>
      <c r="I82" s="231">
        <v>1.108654961998442</v>
      </c>
      <c r="J82" s="231">
        <v>0.53000359748102355</v>
      </c>
      <c r="K82" s="231">
        <v>0.66752393465888438</v>
      </c>
      <c r="L82" s="231">
        <v>0.43277794245513113</v>
      </c>
      <c r="M82" s="231">
        <v>0.41402216835148892</v>
      </c>
      <c r="N82" s="231">
        <v>2.6927899769706838</v>
      </c>
      <c r="O82" s="231">
        <v>1.258923837508928</v>
      </c>
      <c r="P82" s="231">
        <v>4.8026197665165542</v>
      </c>
      <c r="Q82" s="231">
        <v>2.324058065249945</v>
      </c>
      <c r="R82" s="231">
        <v>4.3585906914875459</v>
      </c>
      <c r="S82" s="231">
        <v>3.4711311126234481</v>
      </c>
      <c r="T82" s="231">
        <v>2.153409473252903</v>
      </c>
      <c r="U82" s="231">
        <v>1.769004385250007</v>
      </c>
      <c r="V82" s="231">
        <v>1.879134769729546</v>
      </c>
      <c r="W82" s="231">
        <v>1.677382521962461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0.36715350655496309</v>
      </c>
      <c r="E83" s="231">
        <v>3.947591485974514</v>
      </c>
      <c r="F83" s="231">
        <v>2.939346238630971</v>
      </c>
      <c r="G83" s="231">
        <v>3.012802270382716</v>
      </c>
      <c r="H83" s="231">
        <v>3.160472858494269</v>
      </c>
      <c r="I83" s="231">
        <v>3.0419949246014681</v>
      </c>
      <c r="J83" s="231">
        <v>1.4777356371886019</v>
      </c>
      <c r="K83" s="231">
        <v>2.035588411881355</v>
      </c>
      <c r="L83" s="231">
        <v>3.2096629317408931</v>
      </c>
      <c r="M83" s="231">
        <v>2.216845357658876</v>
      </c>
      <c r="N83" s="231">
        <v>10.93552830746682</v>
      </c>
      <c r="O83" s="231">
        <v>17.046852676197819</v>
      </c>
      <c r="P83" s="231">
        <v>25.457342459027551</v>
      </c>
      <c r="Q83" s="231">
        <v>10.88690048070908</v>
      </c>
      <c r="R83" s="231">
        <v>11.471968239297221</v>
      </c>
      <c r="S83" s="231">
        <v>11.04099082585032</v>
      </c>
      <c r="T83" s="231">
        <v>1.235134373067722</v>
      </c>
      <c r="U83" s="231">
        <v>0.99708089519390364</v>
      </c>
      <c r="V83" s="231">
        <v>1.083772607821887</v>
      </c>
      <c r="W83" s="231">
        <v>1.0579067738425769</v>
      </c>
      <c r="DA83" s="73" t="s">
        <v>1200</v>
      </c>
    </row>
    <row r="84" spans="1:105" ht="12" customHeight="1" x14ac:dyDescent="0.25">
      <c r="A84" s="60" t="s">
        <v>1066</v>
      </c>
      <c r="B84" s="264">
        <v>1.0674425302799041E-2</v>
      </c>
      <c r="C84" s="264">
        <v>7.5414012319459222E-3</v>
      </c>
      <c r="D84" s="264">
        <v>1.1068985256448441E-2</v>
      </c>
      <c r="E84" s="264">
        <v>7.3852737686746226E-3</v>
      </c>
      <c r="F84" s="264">
        <v>6.8269520598857629E-3</v>
      </c>
      <c r="G84" s="264">
        <v>9.6397601391620871E-3</v>
      </c>
      <c r="H84" s="264">
        <v>1.262128996000008E-2</v>
      </c>
      <c r="I84" s="264">
        <v>1.1860779421467699E-2</v>
      </c>
      <c r="J84" s="264">
        <v>4.6222937105300926E-3</v>
      </c>
      <c r="K84" s="264">
        <v>4.9052528677076962E-3</v>
      </c>
      <c r="L84" s="264">
        <v>2.8964608315891422E-3</v>
      </c>
      <c r="M84" s="264">
        <v>2.5307660164259451E-3</v>
      </c>
      <c r="N84" s="264">
        <v>1.9414391950818701E-2</v>
      </c>
      <c r="O84" s="264">
        <v>2.5500789220310911E-2</v>
      </c>
      <c r="P84" s="264">
        <v>4.0748611698265269E-2</v>
      </c>
      <c r="Q84" s="264">
        <v>1.733069970142009E-2</v>
      </c>
      <c r="R84" s="264">
        <v>1.745779521246656E-2</v>
      </c>
      <c r="S84" s="264">
        <v>1.4582135746622749E-2</v>
      </c>
      <c r="T84" s="264">
        <v>8.0398595343142819E-3</v>
      </c>
      <c r="U84" s="264">
        <v>7.0077259039994727E-3</v>
      </c>
      <c r="V84" s="264">
        <v>9.5403334590506289E-3</v>
      </c>
      <c r="W84" s="264">
        <v>9.5383958747108973E-3</v>
      </c>
      <c r="DA84" s="72" t="s">
        <v>1201</v>
      </c>
    </row>
    <row r="85" spans="1:105" ht="12" customHeight="1" x14ac:dyDescent="0.25">
      <c r="A85" s="57" t="s">
        <v>1012</v>
      </c>
      <c r="B85" s="263">
        <v>7.7158817307536811</v>
      </c>
      <c r="C85" s="263">
        <v>8.3936469800636626</v>
      </c>
      <c r="D85" s="263">
        <v>9.438919469918261</v>
      </c>
      <c r="E85" s="263">
        <v>4.3307204486788056</v>
      </c>
      <c r="F85" s="263">
        <v>3.3836625968307619</v>
      </c>
      <c r="G85" s="263">
        <v>4.3486843110191549</v>
      </c>
      <c r="H85" s="263">
        <v>4.183634919733894</v>
      </c>
      <c r="I85" s="263">
        <v>4.2709428384955643</v>
      </c>
      <c r="J85" s="263">
        <v>2.396986564577523</v>
      </c>
      <c r="K85" s="263">
        <v>1.798429490582911</v>
      </c>
      <c r="L85" s="263">
        <v>2.027743643025727</v>
      </c>
      <c r="M85" s="263">
        <v>1.4358256639554721</v>
      </c>
      <c r="N85" s="263">
        <v>9.2566954217220001</v>
      </c>
      <c r="O85" s="263">
        <v>8.4634932717426619</v>
      </c>
      <c r="P85" s="263">
        <v>13.892836377290569</v>
      </c>
      <c r="Q85" s="263">
        <v>6.3491589975527418</v>
      </c>
      <c r="R85" s="263">
        <v>7.168741724172623</v>
      </c>
      <c r="S85" s="263">
        <v>6.8099357400194913</v>
      </c>
      <c r="T85" s="263">
        <v>6.9599248152286686</v>
      </c>
      <c r="U85" s="263">
        <v>5.8308403155084214</v>
      </c>
      <c r="V85" s="263">
        <v>7.1207079481578441</v>
      </c>
      <c r="W85" s="263">
        <v>6.2354357721824734</v>
      </c>
      <c r="DA85" s="70" t="s">
        <v>1202</v>
      </c>
    </row>
    <row r="86" spans="1:105" ht="12" customHeight="1" x14ac:dyDescent="0.25">
      <c r="A86" s="60" t="s">
        <v>1014</v>
      </c>
      <c r="B86" s="264">
        <v>7.6634318713692959</v>
      </c>
      <c r="C86" s="264">
        <v>8.3788040718364929</v>
      </c>
      <c r="D86" s="264">
        <v>9.4044661851467755</v>
      </c>
      <c r="E86" s="264">
        <v>4.2729147820670326</v>
      </c>
      <c r="F86" s="264">
        <v>3.2969731742799939</v>
      </c>
      <c r="G86" s="264">
        <v>4.2208363872353658</v>
      </c>
      <c r="H86" s="264">
        <v>3.8815232704993692</v>
      </c>
      <c r="I86" s="264">
        <v>4.0360357837143406</v>
      </c>
      <c r="J86" s="264">
        <v>2.3540452755020191</v>
      </c>
      <c r="K86" s="264">
        <v>1.6781460040874829</v>
      </c>
      <c r="L86" s="264">
        <v>2.0096986447088709</v>
      </c>
      <c r="M86" s="264">
        <v>1.4116103968405891</v>
      </c>
      <c r="N86" s="264">
        <v>8.994806896996975</v>
      </c>
      <c r="O86" s="264">
        <v>7.4787521835169226</v>
      </c>
      <c r="P86" s="264">
        <v>12.442222810656549</v>
      </c>
      <c r="Q86" s="264">
        <v>5.7741373873262347</v>
      </c>
      <c r="R86" s="264">
        <v>6.7044079417227511</v>
      </c>
      <c r="S86" s="264">
        <v>6.5035003957440187</v>
      </c>
      <c r="T86" s="264">
        <v>6.9300508169204962</v>
      </c>
      <c r="U86" s="264">
        <v>5.8029598491846386</v>
      </c>
      <c r="V86" s="264">
        <v>7.0738938887623011</v>
      </c>
      <c r="W86" s="264">
        <v>6.1735220208794344</v>
      </c>
      <c r="DA86" s="72" t="s">
        <v>1203</v>
      </c>
    </row>
    <row r="87" spans="1:105" ht="12" customHeight="1" x14ac:dyDescent="0.25">
      <c r="A87" s="59" t="s">
        <v>30</v>
      </c>
      <c r="B87" s="232">
        <v>1.5999011454854639</v>
      </c>
      <c r="C87" s="232">
        <v>0.83193562491037987</v>
      </c>
      <c r="D87" s="232">
        <v>0.23918470191059771</v>
      </c>
      <c r="E87" s="232">
        <v>1.5895461859031072E-2</v>
      </c>
      <c r="F87" s="232">
        <v>0.16743593974991461</v>
      </c>
      <c r="G87" s="232">
        <v>0.22775561599201841</v>
      </c>
      <c r="H87" s="232">
        <v>0.1145766213374823</v>
      </c>
      <c r="I87" s="232">
        <v>0</v>
      </c>
      <c r="J87" s="232">
        <v>0</v>
      </c>
      <c r="K87" s="232">
        <v>0</v>
      </c>
      <c r="L87" s="232">
        <v>7.4961157088207567E-3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1.613283761793436E-2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7.0514134329819678E-2</v>
      </c>
      <c r="D88" s="297">
        <v>0.79906466160181011</v>
      </c>
      <c r="E88" s="297">
        <v>7.4178056223516128E-2</v>
      </c>
      <c r="F88" s="297">
        <v>6.1544719079564929E-2</v>
      </c>
      <c r="G88" s="297">
        <v>0.3274881019816</v>
      </c>
      <c r="H88" s="297">
        <v>0</v>
      </c>
      <c r="I88" s="297">
        <v>2.2070841339074328E-2</v>
      </c>
      <c r="J88" s="297">
        <v>0.28465521176684239</v>
      </c>
      <c r="K88" s="297">
        <v>0.34036334668116069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4.1990318935101689E-2</v>
      </c>
      <c r="O89" s="297">
        <v>0</v>
      </c>
      <c r="P89" s="297">
        <v>0.12648547511811939</v>
      </c>
      <c r="Q89" s="297">
        <v>0</v>
      </c>
      <c r="R89" s="297">
        <v>0</v>
      </c>
      <c r="S89" s="297">
        <v>0</v>
      </c>
      <c r="T89" s="297">
        <v>0</v>
      </c>
      <c r="U89" s="297">
        <v>0</v>
      </c>
      <c r="V89" s="297">
        <v>0</v>
      </c>
      <c r="W89" s="297">
        <v>0</v>
      </c>
      <c r="DA89" s="122" t="s">
        <v>1206</v>
      </c>
    </row>
    <row r="90" spans="1:105" ht="12" customHeight="1" x14ac:dyDescent="0.25">
      <c r="A90" s="59" t="s">
        <v>70</v>
      </c>
      <c r="B90" s="297">
        <v>1.557164716092124</v>
      </c>
      <c r="C90" s="297">
        <v>3.954992544692955</v>
      </c>
      <c r="D90" s="297">
        <v>4.8741378847950632</v>
      </c>
      <c r="E90" s="297">
        <v>2.7430054760423421</v>
      </c>
      <c r="F90" s="297">
        <v>1.894539736680581</v>
      </c>
      <c r="G90" s="297">
        <v>2.5149226734534018</v>
      </c>
      <c r="H90" s="297">
        <v>2.2869872886379299</v>
      </c>
      <c r="I90" s="297">
        <v>2.5898122312577718</v>
      </c>
      <c r="J90" s="297">
        <v>1.0571602188054181</v>
      </c>
      <c r="K90" s="297">
        <v>7.1848810577159763E-2</v>
      </c>
      <c r="L90" s="297">
        <v>0.6210496063431139</v>
      </c>
      <c r="M90" s="297">
        <v>0.29778633607070792</v>
      </c>
      <c r="N90" s="297">
        <v>3.8719106689142899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3.731320364582551</v>
      </c>
      <c r="U90" s="297">
        <v>3.2200783265658099</v>
      </c>
      <c r="V90" s="297">
        <v>4.2052873399887236</v>
      </c>
      <c r="W90" s="297">
        <v>3.748748879965794</v>
      </c>
      <c r="DA90" s="122" t="s">
        <v>1207</v>
      </c>
    </row>
    <row r="91" spans="1:105" ht="12" customHeight="1" x14ac:dyDescent="0.25">
      <c r="A91" s="59" t="s">
        <v>162</v>
      </c>
      <c r="B91" s="297">
        <v>4.5063660097917086</v>
      </c>
      <c r="C91" s="297">
        <v>3.521361767903338</v>
      </c>
      <c r="D91" s="297">
        <v>3.492078936839305</v>
      </c>
      <c r="E91" s="297">
        <v>1.439835787942144</v>
      </c>
      <c r="F91" s="297">
        <v>1.173452778769934</v>
      </c>
      <c r="G91" s="297">
        <v>1.1506699958083459</v>
      </c>
      <c r="H91" s="297">
        <v>1.4799593605239569</v>
      </c>
      <c r="I91" s="297">
        <v>1.424152711117495</v>
      </c>
      <c r="J91" s="297">
        <v>1.0122298449297591</v>
      </c>
      <c r="K91" s="297">
        <v>1.2659338468291621</v>
      </c>
      <c r="L91" s="297">
        <v>1.3811529226569359</v>
      </c>
      <c r="M91" s="297">
        <v>1.1138240607698811</v>
      </c>
      <c r="N91" s="297">
        <v>5.0809059091475834</v>
      </c>
      <c r="O91" s="297">
        <v>7.4787521835169226</v>
      </c>
      <c r="P91" s="297">
        <v>12.315737335538429</v>
      </c>
      <c r="Q91" s="297">
        <v>5.7741373873262347</v>
      </c>
      <c r="R91" s="297">
        <v>6.7044079417227511</v>
      </c>
      <c r="S91" s="297">
        <v>6.5035003957440187</v>
      </c>
      <c r="T91" s="297">
        <v>3.1987304523379461</v>
      </c>
      <c r="U91" s="297">
        <v>2.58288152261883</v>
      </c>
      <c r="V91" s="297">
        <v>2.868606548773577</v>
      </c>
      <c r="W91" s="297">
        <v>2.408640303295706</v>
      </c>
      <c r="DA91" s="122" t="s">
        <v>1208</v>
      </c>
    </row>
    <row r="92" spans="1:105" ht="12" customHeight="1" x14ac:dyDescent="0.25">
      <c r="A92" s="60" t="s">
        <v>1021</v>
      </c>
      <c r="B92" s="264">
        <v>5.2449859384384998E-2</v>
      </c>
      <c r="C92" s="264">
        <v>1.4842908227169859E-2</v>
      </c>
      <c r="D92" s="264">
        <v>3.4453284771484988E-2</v>
      </c>
      <c r="E92" s="264">
        <v>5.7805666611774061E-2</v>
      </c>
      <c r="F92" s="264">
        <v>8.6689422550767656E-2</v>
      </c>
      <c r="G92" s="264">
        <v>0.12784792378378901</v>
      </c>
      <c r="H92" s="264">
        <v>0.3021116492345251</v>
      </c>
      <c r="I92" s="264">
        <v>0.2349070547812229</v>
      </c>
      <c r="J92" s="264">
        <v>4.2941289075503833E-2</v>
      </c>
      <c r="K92" s="264">
        <v>0.12028348649542869</v>
      </c>
      <c r="L92" s="264">
        <v>1.804499831685584E-2</v>
      </c>
      <c r="M92" s="264">
        <v>2.4215267114883289E-2</v>
      </c>
      <c r="N92" s="264">
        <v>0.2618885247250255</v>
      </c>
      <c r="O92" s="264">
        <v>0.98474108822573991</v>
      </c>
      <c r="P92" s="264">
        <v>1.450613566634011</v>
      </c>
      <c r="Q92" s="264">
        <v>0.57502161022650689</v>
      </c>
      <c r="R92" s="264">
        <v>0.46433378244987161</v>
      </c>
      <c r="S92" s="264">
        <v>0.3064353442754727</v>
      </c>
      <c r="T92" s="264">
        <v>2.987399830817275E-2</v>
      </c>
      <c r="U92" s="264">
        <v>2.7880466323781241E-2</v>
      </c>
      <c r="V92" s="264">
        <v>4.6814059395543027E-2</v>
      </c>
      <c r="W92" s="264">
        <v>6.1913751303039423E-2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1.9896819062719002</v>
      </c>
      <c r="C93" s="263">
        <f t="shared" si="3"/>
        <v>2.0767999297198947</v>
      </c>
      <c r="D93" s="263">
        <f t="shared" si="3"/>
        <v>2.2970533381127023</v>
      </c>
      <c r="E93" s="263">
        <f t="shared" si="3"/>
        <v>1.1272745247720046</v>
      </c>
      <c r="F93" s="263">
        <f t="shared" si="3"/>
        <v>0.95443483234050575</v>
      </c>
      <c r="G93" s="263">
        <f t="shared" si="3"/>
        <v>1.2562952618394863</v>
      </c>
      <c r="H93" s="263">
        <f t="shared" si="3"/>
        <v>1.4522871356456126</v>
      </c>
      <c r="I93" s="263">
        <f t="shared" si="3"/>
        <v>1.4008582044466515</v>
      </c>
      <c r="J93" s="263">
        <f t="shared" si="3"/>
        <v>0.64294232398289097</v>
      </c>
      <c r="K93" s="263">
        <f t="shared" si="3"/>
        <v>0.56215090504918064</v>
      </c>
      <c r="L93" s="263">
        <f t="shared" si="3"/>
        <v>0.53464311627475791</v>
      </c>
      <c r="M93" s="263">
        <f t="shared" si="3"/>
        <v>0.3895327995904887</v>
      </c>
      <c r="N93" s="263">
        <f t="shared" si="3"/>
        <v>2.624267174884352</v>
      </c>
      <c r="O93" s="263">
        <f t="shared" si="3"/>
        <v>2.8385463393108106</v>
      </c>
      <c r="P93" s="263">
        <f t="shared" si="3"/>
        <v>4.5673618902986881</v>
      </c>
      <c r="Q93" s="263">
        <f t="shared" si="3"/>
        <v>2.0756267198513423</v>
      </c>
      <c r="R93" s="263">
        <f t="shared" si="3"/>
        <v>2.2182453849136334</v>
      </c>
      <c r="S93" s="263">
        <f t="shared" si="3"/>
        <v>2.0376293467216695</v>
      </c>
      <c r="T93" s="263">
        <f t="shared" si="3"/>
        <v>1.7444165661511863</v>
      </c>
      <c r="U93" s="263">
        <f t="shared" si="3"/>
        <v>1.458574484808872</v>
      </c>
      <c r="V93" s="263">
        <f t="shared" si="3"/>
        <v>1.7821093016726215</v>
      </c>
      <c r="W93" s="263">
        <f t="shared" si="3"/>
        <v>1.5876093076037598</v>
      </c>
      <c r="DA93" s="70"/>
    </row>
    <row r="94" spans="1:105" ht="12" customHeight="1" x14ac:dyDescent="0.25">
      <c r="A94" s="60" t="s">
        <v>1024</v>
      </c>
      <c r="B94" s="264">
        <v>1.3707723911204659</v>
      </c>
      <c r="C94" s="264">
        <v>1.562594178092654</v>
      </c>
      <c r="D94" s="264">
        <v>1.619404221553203</v>
      </c>
      <c r="E94" s="264">
        <v>0.57833911873722732</v>
      </c>
      <c r="F94" s="264">
        <v>0.3809926500065024</v>
      </c>
      <c r="G94" s="264">
        <v>0.41772876982712259</v>
      </c>
      <c r="H94" s="264">
        <v>0.34169611007984108</v>
      </c>
      <c r="I94" s="264">
        <v>0.37802936269837922</v>
      </c>
      <c r="J94" s="264">
        <v>0.33371391121662158</v>
      </c>
      <c r="K94" s="264">
        <v>0.20810172493374929</v>
      </c>
      <c r="L94" s="264">
        <v>0.35197461015399578</v>
      </c>
      <c r="M94" s="264">
        <v>0.23705788836280331</v>
      </c>
      <c r="N94" s="264">
        <v>1.268939922289652</v>
      </c>
      <c r="O94" s="264">
        <v>0.87001107268731415</v>
      </c>
      <c r="P94" s="264">
        <v>1.4949943436685389</v>
      </c>
      <c r="Q94" s="264">
        <v>0.71792529886038958</v>
      </c>
      <c r="R94" s="264">
        <v>0.90720670377964674</v>
      </c>
      <c r="S94" s="264">
        <v>0.94805112950736226</v>
      </c>
      <c r="T94" s="264">
        <v>1.2039672178938829</v>
      </c>
      <c r="U94" s="264">
        <v>0.99077335201755845</v>
      </c>
      <c r="V94" s="264">
        <v>1.137603163823937</v>
      </c>
      <c r="W94" s="264">
        <v>0.92407019470168772</v>
      </c>
      <c r="DA94" s="72" t="s">
        <v>1210</v>
      </c>
    </row>
    <row r="95" spans="1:105" ht="12" customHeight="1" x14ac:dyDescent="0.25">
      <c r="A95" s="60" t="s">
        <v>1026</v>
      </c>
      <c r="B95" s="264">
        <v>0.41653778985383372</v>
      </c>
      <c r="C95" s="264">
        <v>0.43066061391062682</v>
      </c>
      <c r="D95" s="264">
        <v>0.47498891579869712</v>
      </c>
      <c r="E95" s="264">
        <v>0.25442093518679842</v>
      </c>
      <c r="F95" s="264">
        <v>0.21642944605742939</v>
      </c>
      <c r="G95" s="264">
        <v>0.24985312385679451</v>
      </c>
      <c r="H95" s="264">
        <v>0.22583335522578779</v>
      </c>
      <c r="I95" s="264">
        <v>0.23191048968035041</v>
      </c>
      <c r="J95" s="264">
        <v>0.12965713603965431</v>
      </c>
      <c r="K95" s="264">
        <v>0.1032435414309993</v>
      </c>
      <c r="L95" s="264">
        <v>0.1243383638727627</v>
      </c>
      <c r="M95" s="264">
        <v>8.7102621000015756E-2</v>
      </c>
      <c r="N95" s="264">
        <v>0.51874419860246446</v>
      </c>
      <c r="O95" s="264">
        <v>0.51547269472641521</v>
      </c>
      <c r="P95" s="264">
        <v>0.83880825191354758</v>
      </c>
      <c r="Q95" s="264">
        <v>0.45083581539009282</v>
      </c>
      <c r="R95" s="264">
        <v>0.51406731073971157</v>
      </c>
      <c r="S95" s="264">
        <v>0.52296061202952382</v>
      </c>
      <c r="T95" s="264">
        <v>0.39782391098138281</v>
      </c>
      <c r="U95" s="264">
        <v>0.33214592059832371</v>
      </c>
      <c r="V95" s="264">
        <v>0.4090214204501203</v>
      </c>
      <c r="W95" s="264">
        <v>0.36224770160429692</v>
      </c>
      <c r="DA95" s="72" t="s">
        <v>1211</v>
      </c>
    </row>
    <row r="96" spans="1:105" ht="12" customHeight="1" x14ac:dyDescent="0.25">
      <c r="A96" s="64" t="s">
        <v>30</v>
      </c>
      <c r="B96" s="231">
        <v>5.7454643053360573E-2</v>
      </c>
      <c r="C96" s="231">
        <v>3.4786740743273842E-2</v>
      </c>
      <c r="D96" s="231">
        <v>1.079077277014763E-2</v>
      </c>
      <c r="E96" s="231">
        <v>4.9753042331170865E-4</v>
      </c>
      <c r="F96" s="231">
        <v>4.0001580628890336E-3</v>
      </c>
      <c r="G96" s="231">
        <v>7.352256185446028E-3</v>
      </c>
      <c r="H96" s="231">
        <v>4.2958778936775712E-3</v>
      </c>
      <c r="I96" s="231">
        <v>0</v>
      </c>
      <c r="J96" s="231">
        <v>0</v>
      </c>
      <c r="K96" s="231">
        <v>0</v>
      </c>
      <c r="L96" s="231">
        <v>2.0915710849723419E-4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4.7112360471007801E-4</v>
      </c>
      <c r="DA96" s="73" t="s">
        <v>1212</v>
      </c>
    </row>
    <row r="97" spans="1:105" ht="12" customHeight="1" x14ac:dyDescent="0.25">
      <c r="A97" s="64" t="s">
        <v>32</v>
      </c>
      <c r="B97" s="231">
        <v>0.1402382880214483</v>
      </c>
      <c r="C97" s="231">
        <v>6.4758782862987668E-2</v>
      </c>
      <c r="D97" s="231">
        <v>3.0348130917926638E-2</v>
      </c>
      <c r="E97" s="231">
        <v>4.2302248396454988E-2</v>
      </c>
      <c r="F97" s="231">
        <v>7.0997180108632277E-2</v>
      </c>
      <c r="G97" s="231">
        <v>4.7603000306560138E-2</v>
      </c>
      <c r="H97" s="231">
        <v>7.4919968975029894E-3</v>
      </c>
      <c r="I97" s="231">
        <v>1.0033918606401741E-2</v>
      </c>
      <c r="J97" s="231">
        <v>5.6191028142439526E-3</v>
      </c>
      <c r="K97" s="231">
        <v>2.1856709307185558E-3</v>
      </c>
      <c r="L97" s="231">
        <v>2.3187977573142452E-3</v>
      </c>
      <c r="M97" s="231">
        <v>2.084921061901235E-3</v>
      </c>
      <c r="N97" s="231">
        <v>5.2307793963406717E-3</v>
      </c>
      <c r="O97" s="231">
        <v>1.797870612784987E-2</v>
      </c>
      <c r="P97" s="231">
        <v>1.443392181835362E-2</v>
      </c>
      <c r="Q97" s="231">
        <v>0.13309213909053441</v>
      </c>
      <c r="R97" s="231">
        <v>0.1394680440346103</v>
      </c>
      <c r="S97" s="231">
        <v>0.1881114462094953</v>
      </c>
      <c r="T97" s="231">
        <v>0.13072611557379191</v>
      </c>
      <c r="U97" s="231">
        <v>0.10742966087359861</v>
      </c>
      <c r="V97" s="231">
        <v>0.14558064662888581</v>
      </c>
      <c r="W97" s="231">
        <v>0.134778925298978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2.977883092743282E-3</v>
      </c>
      <c r="D98" s="231">
        <v>3.6408980613993593E-2</v>
      </c>
      <c r="E98" s="231">
        <v>2.3449273210040169E-3</v>
      </c>
      <c r="F98" s="231">
        <v>1.485000872805665E-3</v>
      </c>
      <c r="G98" s="231">
        <v>1.067712948953071E-2</v>
      </c>
      <c r="H98" s="231">
        <v>0</v>
      </c>
      <c r="I98" s="231">
        <v>8.312965185605126E-4</v>
      </c>
      <c r="J98" s="231">
        <v>1.090664158415666E-2</v>
      </c>
      <c r="K98" s="231">
        <v>9.9694637988179992E-3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1.3761287439560529E-3</v>
      </c>
      <c r="O99" s="231">
        <v>0</v>
      </c>
      <c r="P99" s="231">
        <v>3.1720000046036728E-3</v>
      </c>
      <c r="Q99" s="231">
        <v>0</v>
      </c>
      <c r="R99" s="231">
        <v>0</v>
      </c>
      <c r="S99" s="231">
        <v>0</v>
      </c>
      <c r="T99" s="231">
        <v>0</v>
      </c>
      <c r="U99" s="231">
        <v>0</v>
      </c>
      <c r="V99" s="231">
        <v>0</v>
      </c>
      <c r="W99" s="231">
        <v>0</v>
      </c>
      <c r="DA99" s="73" t="s">
        <v>1215</v>
      </c>
    </row>
    <row r="100" spans="1:105" ht="12" customHeight="1" x14ac:dyDescent="0.25">
      <c r="A100" s="64" t="s">
        <v>70</v>
      </c>
      <c r="B100" s="231">
        <v>5.5794672867852113E-2</v>
      </c>
      <c r="C100" s="231">
        <v>0.16500453759115941</v>
      </c>
      <c r="D100" s="231">
        <v>0.21940330168515201</v>
      </c>
      <c r="E100" s="231">
        <v>8.5664200373628152E-2</v>
      </c>
      <c r="F100" s="231">
        <v>4.5160463104492107E-2</v>
      </c>
      <c r="G100" s="231">
        <v>8.1003236722145128E-2</v>
      </c>
      <c r="H100" s="231">
        <v>8.5555092918904882E-2</v>
      </c>
      <c r="I100" s="231">
        <v>9.6366060122707001E-2</v>
      </c>
      <c r="J100" s="231">
        <v>4.0015796592234927E-2</v>
      </c>
      <c r="K100" s="231">
        <v>2.079061571918589E-3</v>
      </c>
      <c r="L100" s="231">
        <v>1.7289754954155249E-2</v>
      </c>
      <c r="M100" s="231">
        <v>8.3542935934345815E-3</v>
      </c>
      <c r="N100" s="231">
        <v>0.1201496724606118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0.11202281353383101</v>
      </c>
      <c r="U100" s="231">
        <v>9.7950583255827298E-2</v>
      </c>
      <c r="V100" s="231">
        <v>0.1259087480054405</v>
      </c>
      <c r="W100" s="231">
        <v>0.1092286712007597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5.6705516140587017E-3</v>
      </c>
      <c r="L101" s="231">
        <v>3.2393430711795661E-3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0.16305018591117279</v>
      </c>
      <c r="C102" s="231">
        <v>0.14835340463972779</v>
      </c>
      <c r="D102" s="231">
        <v>0.15873257254297579</v>
      </c>
      <c r="E102" s="231">
        <v>4.5406947726578453E-2</v>
      </c>
      <c r="F102" s="231">
        <v>2.82459990712229E-2</v>
      </c>
      <c r="G102" s="231">
        <v>3.74252904900352E-2</v>
      </c>
      <c r="H102" s="231">
        <v>5.590730544520426E-2</v>
      </c>
      <c r="I102" s="231">
        <v>5.3511736135075268E-2</v>
      </c>
      <c r="J102" s="231">
        <v>3.8690687549135537E-2</v>
      </c>
      <c r="K102" s="231">
        <v>3.6990945705083857E-2</v>
      </c>
      <c r="L102" s="231">
        <v>3.8827637714318429E-2</v>
      </c>
      <c r="M102" s="231">
        <v>3.1554275804499911E-2</v>
      </c>
      <c r="N102" s="231">
        <v>0.15831504328697801</v>
      </c>
      <c r="O102" s="231">
        <v>0.18362122448854659</v>
      </c>
      <c r="P102" s="231">
        <v>0.30236184394761451</v>
      </c>
      <c r="Q102" s="231">
        <v>9.1227195435814146E-2</v>
      </c>
      <c r="R102" s="231">
        <v>0.1031668428856857</v>
      </c>
      <c r="S102" s="231">
        <v>8.6022800955374873E-2</v>
      </c>
      <c r="T102" s="231">
        <v>9.6974653676467515E-2</v>
      </c>
      <c r="U102" s="231">
        <v>7.9338088128851819E-2</v>
      </c>
      <c r="V102" s="231">
        <v>8.6729705155006845E-2</v>
      </c>
      <c r="W102" s="231">
        <v>7.0869424342465889E-2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1.477926498073483E-2</v>
      </c>
      <c r="D104" s="231">
        <v>1.3009904736121619E-2</v>
      </c>
      <c r="E104" s="231">
        <v>1.05192632831699E-2</v>
      </c>
      <c r="F104" s="231">
        <v>1.614230593574658E-2</v>
      </c>
      <c r="G104" s="231">
        <v>1.413438693656667E-2</v>
      </c>
      <c r="H104" s="231">
        <v>1.8393282951759751E-2</v>
      </c>
      <c r="I104" s="231">
        <v>1.9009114259981572E-2</v>
      </c>
      <c r="J104" s="231">
        <v>9.0874972719710932E-3</v>
      </c>
      <c r="K104" s="231">
        <v>1.144543539707807E-2</v>
      </c>
      <c r="L104" s="231">
        <v>7.4204559933597064E-3</v>
      </c>
      <c r="M104" s="231">
        <v>7.0988675233745408E-3</v>
      </c>
      <c r="N104" s="231">
        <v>4.6170859379097602E-2</v>
      </c>
      <c r="O104" s="231">
        <v>2.1585640160473419E-2</v>
      </c>
      <c r="P104" s="231">
        <v>8.2346222240682596E-2</v>
      </c>
      <c r="Q104" s="231">
        <v>3.9848543346193928E-2</v>
      </c>
      <c r="R104" s="231">
        <v>7.4732853148133285E-2</v>
      </c>
      <c r="S104" s="231">
        <v>5.9516378127506937E-2</v>
      </c>
      <c r="T104" s="231">
        <v>3.6922584689291903E-2</v>
      </c>
      <c r="U104" s="231">
        <v>3.0331534731969301E-2</v>
      </c>
      <c r="V104" s="231">
        <v>3.2219841855308719E-2</v>
      </c>
      <c r="W104" s="231">
        <v>2.8760576654258699E-2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6.2952525323798584E-3</v>
      </c>
      <c r="E105" s="231">
        <v>6.7685817662651165E-2</v>
      </c>
      <c r="F105" s="231">
        <v>5.0398338901640791E-2</v>
      </c>
      <c r="G105" s="231">
        <v>5.1657823726510677E-2</v>
      </c>
      <c r="H105" s="231">
        <v>5.4189799118738377E-2</v>
      </c>
      <c r="I105" s="231">
        <v>5.2158364037624368E-2</v>
      </c>
      <c r="J105" s="231">
        <v>2.533741022791209E-2</v>
      </c>
      <c r="K105" s="231">
        <v>3.4902412413323487E-2</v>
      </c>
      <c r="L105" s="231">
        <v>5.5033217273938298E-2</v>
      </c>
      <c r="M105" s="231">
        <v>3.8010263016805483E-2</v>
      </c>
      <c r="N105" s="231">
        <v>0.18750171533548041</v>
      </c>
      <c r="O105" s="231">
        <v>0.29228712394954531</v>
      </c>
      <c r="P105" s="231">
        <v>0.43649426390229312</v>
      </c>
      <c r="Q105" s="231">
        <v>0.1866679375175502</v>
      </c>
      <c r="R105" s="231">
        <v>0.19669957067128241</v>
      </c>
      <c r="S105" s="231">
        <v>0.18930998673714669</v>
      </c>
      <c r="T105" s="231">
        <v>2.1177743508000491E-2</v>
      </c>
      <c r="U105" s="231">
        <v>1.7096053608076721E-2</v>
      </c>
      <c r="V105" s="231">
        <v>1.858247880547835E-2</v>
      </c>
      <c r="W105" s="231">
        <v>1.8138980503124551E-2</v>
      </c>
      <c r="DA105" s="73" t="s">
        <v>1221</v>
      </c>
    </row>
    <row r="106" spans="1:105" ht="12" customHeight="1" x14ac:dyDescent="0.25">
      <c r="A106" s="60" t="s">
        <v>1038</v>
      </c>
      <c r="B106" s="264">
        <v>0.2023717252976005</v>
      </c>
      <c r="C106" s="264">
        <v>8.3545137716613815E-2</v>
      </c>
      <c r="D106" s="264">
        <v>0.2026602007608021</v>
      </c>
      <c r="E106" s="264">
        <v>0.29451447084797883</v>
      </c>
      <c r="F106" s="264">
        <v>0.35701273627657393</v>
      </c>
      <c r="G106" s="264">
        <v>0.58871336815556918</v>
      </c>
      <c r="H106" s="264">
        <v>0.88475767033998365</v>
      </c>
      <c r="I106" s="264">
        <v>0.79091835206792205</v>
      </c>
      <c r="J106" s="264">
        <v>0.1795712767266151</v>
      </c>
      <c r="K106" s="264">
        <v>0.25080563868443201</v>
      </c>
      <c r="L106" s="264">
        <v>5.8330142247999421E-2</v>
      </c>
      <c r="M106" s="264">
        <v>6.5372290227669674E-2</v>
      </c>
      <c r="N106" s="264">
        <v>0.83658305399223587</v>
      </c>
      <c r="O106" s="264">
        <v>1.4530625718970811</v>
      </c>
      <c r="P106" s="264">
        <v>2.2335592947166019</v>
      </c>
      <c r="Q106" s="264">
        <v>0.90686560560085994</v>
      </c>
      <c r="R106" s="264">
        <v>0.79697137039427512</v>
      </c>
      <c r="S106" s="264">
        <v>0.56661760518478355</v>
      </c>
      <c r="T106" s="264">
        <v>0.14262543727592061</v>
      </c>
      <c r="U106" s="264">
        <v>0.13565521219299001</v>
      </c>
      <c r="V106" s="264">
        <v>0.23548471739856411</v>
      </c>
      <c r="W106" s="264">
        <v>0.30129141129777509</v>
      </c>
      <c r="DA106" s="72" t="s">
        <v>1222</v>
      </c>
    </row>
    <row r="107" spans="1:105" ht="12" customHeight="1" x14ac:dyDescent="0.25">
      <c r="A107" s="132" t="s">
        <v>1040</v>
      </c>
      <c r="B107" s="318">
        <v>0.750221710397313</v>
      </c>
      <c r="C107" s="318">
        <v>0.53002599863988087</v>
      </c>
      <c r="D107" s="318">
        <v>0.77795223779193778</v>
      </c>
      <c r="E107" s="318">
        <v>0.5190530226516864</v>
      </c>
      <c r="F107" s="318">
        <v>0.47981296471529389</v>
      </c>
      <c r="G107" s="318">
        <v>0.67750320361749761</v>
      </c>
      <c r="H107" s="318">
        <v>0.88705157164093917</v>
      </c>
      <c r="I107" s="318">
        <v>0.83360124520103884</v>
      </c>
      <c r="J107" s="318">
        <v>0.32486480490554559</v>
      </c>
      <c r="K107" s="318">
        <v>0.34475178681310531</v>
      </c>
      <c r="L107" s="318">
        <v>0.2035695353644783</v>
      </c>
      <c r="M107" s="318">
        <v>0.17786771236860949</v>
      </c>
      <c r="N107" s="318">
        <v>1.337118779133075</v>
      </c>
      <c r="O107" s="318">
        <v>1.7559138493459989</v>
      </c>
      <c r="P107" s="318">
        <v>2.80546670874369</v>
      </c>
      <c r="Q107" s="318">
        <v>1.2180390797219069</v>
      </c>
      <c r="R107" s="318">
        <v>1.2269716272808009</v>
      </c>
      <c r="S107" s="318">
        <v>1.024864056916347</v>
      </c>
      <c r="T107" s="318">
        <v>0.56505872682492664</v>
      </c>
      <c r="U107" s="318">
        <v>0.49251814168538549</v>
      </c>
      <c r="V107" s="318">
        <v>0.67051528137377847</v>
      </c>
      <c r="W107" s="318">
        <v>0.67037910375332965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13.523342395714639</v>
      </c>
      <c r="C110" s="225">
        <v>14.026057723928901</v>
      </c>
      <c r="D110" s="225">
        <v>12.07981183154746</v>
      </c>
      <c r="E110" s="225">
        <v>9.3068012522275012</v>
      </c>
      <c r="F110" s="225">
        <v>5.4028622810042526</v>
      </c>
      <c r="G110" s="225">
        <v>8.1031186197847358</v>
      </c>
      <c r="H110" s="225">
        <v>9.4766323412095783</v>
      </c>
      <c r="I110" s="225">
        <v>10.004584683428201</v>
      </c>
      <c r="J110" s="225">
        <v>11.43802813046744</v>
      </c>
      <c r="K110" s="225">
        <v>17.28970909743396</v>
      </c>
      <c r="L110" s="225">
        <v>18.57414041712024</v>
      </c>
      <c r="M110" s="225">
        <v>18.93152258834747</v>
      </c>
      <c r="N110" s="225">
        <v>19.136354267835891</v>
      </c>
      <c r="O110" s="225">
        <v>2.9972405383215541</v>
      </c>
      <c r="P110" s="225">
        <v>10.608743917988161</v>
      </c>
      <c r="Q110" s="225">
        <v>14.112481296775689</v>
      </c>
      <c r="R110" s="225">
        <v>14.15931913395009</v>
      </c>
      <c r="S110" s="225">
        <v>14.25817038849307</v>
      </c>
      <c r="T110" s="225">
        <v>17.266223539468751</v>
      </c>
      <c r="U110" s="225">
        <v>16.375651777391379</v>
      </c>
      <c r="V110" s="225">
        <v>16.51933234729675</v>
      </c>
      <c r="W110" s="225">
        <v>17.2771010228732</v>
      </c>
      <c r="DA110" s="89" t="s">
        <v>1224</v>
      </c>
    </row>
    <row r="111" spans="1:105" ht="12" customHeight="1" x14ac:dyDescent="0.25">
      <c r="A111" s="55" t="s">
        <v>92</v>
      </c>
      <c r="B111" s="261">
        <v>2.6710829769286161E-2</v>
      </c>
      <c r="C111" s="261">
        <v>1.9445792480219309E-2</v>
      </c>
      <c r="D111" s="261">
        <v>2.1608368288104168E-2</v>
      </c>
      <c r="E111" s="261">
        <v>2.1186070603629131E-2</v>
      </c>
      <c r="F111" s="261">
        <v>1.34080260577574E-2</v>
      </c>
      <c r="G111" s="261">
        <v>2.278909458881237E-2</v>
      </c>
      <c r="H111" s="261">
        <v>3.3609521002303792E-2</v>
      </c>
      <c r="I111" s="261">
        <v>3.361478900463738E-2</v>
      </c>
      <c r="J111" s="261">
        <v>2.9846305193339539E-2</v>
      </c>
      <c r="K111" s="261">
        <v>5.6501561745137693E-2</v>
      </c>
      <c r="L111" s="261">
        <v>3.5279711147070243E-2</v>
      </c>
      <c r="M111" s="261">
        <v>4.3182269224782251E-2</v>
      </c>
      <c r="N111" s="261">
        <v>5.1885831850886847E-2</v>
      </c>
      <c r="O111" s="261">
        <v>1.010736238141167E-2</v>
      </c>
      <c r="P111" s="261">
        <v>3.530394471766151E-2</v>
      </c>
      <c r="Q111" s="261">
        <v>1.0037166849351801E-2</v>
      </c>
      <c r="R111" s="261">
        <v>3.4935098682649303E-2</v>
      </c>
      <c r="S111" s="261">
        <v>2.6449702594314461E-2</v>
      </c>
      <c r="T111" s="261">
        <v>2.0294612686388401E-2</v>
      </c>
      <c r="U111" s="261">
        <v>2.104876653031679E-2</v>
      </c>
      <c r="V111" s="261">
        <v>2.608879437847449E-2</v>
      </c>
      <c r="W111" s="261">
        <v>3.6095588332860251E-2</v>
      </c>
      <c r="DA111" s="67" t="s">
        <v>1225</v>
      </c>
    </row>
    <row r="112" spans="1:105" ht="12" customHeight="1" x14ac:dyDescent="0.25">
      <c r="A112" s="202" t="s">
        <v>93</v>
      </c>
      <c r="B112" s="226">
        <v>5.7444045668686411E-2</v>
      </c>
      <c r="C112" s="226">
        <v>4.1819928506375621E-2</v>
      </c>
      <c r="D112" s="226">
        <v>4.6470742597257163E-2</v>
      </c>
      <c r="E112" s="226">
        <v>4.5562553384031798E-2</v>
      </c>
      <c r="F112" s="226">
        <v>2.8835167901612429E-2</v>
      </c>
      <c r="G112" s="226">
        <v>4.9010000872868317E-2</v>
      </c>
      <c r="H112" s="226">
        <v>7.2280302635113911E-2</v>
      </c>
      <c r="I112" s="226">
        <v>7.2291631948701238E-2</v>
      </c>
      <c r="J112" s="226">
        <v>6.4187168027972807E-2</v>
      </c>
      <c r="K112" s="226">
        <v>0.1215116984861281</v>
      </c>
      <c r="L112" s="226">
        <v>7.5872197000809549E-2</v>
      </c>
      <c r="M112" s="226">
        <v>9.2867360050275086E-2</v>
      </c>
      <c r="N112" s="226">
        <v>0.1135029161136995</v>
      </c>
      <c r="O112" s="226">
        <v>2.1736793324758322E-2</v>
      </c>
      <c r="P112" s="226">
        <v>7.5924313477451585E-2</v>
      </c>
      <c r="Q112" s="226">
        <v>2.1585831509486609E-2</v>
      </c>
      <c r="R112" s="226">
        <v>7.5131076851597409E-2</v>
      </c>
      <c r="S112" s="226">
        <v>5.6882468155221952E-2</v>
      </c>
      <c r="T112" s="226">
        <v>4.3645392825861058E-2</v>
      </c>
      <c r="U112" s="226">
        <v>4.5267268605311828E-2</v>
      </c>
      <c r="V112" s="226">
        <v>5.6106302524577427E-2</v>
      </c>
      <c r="W112" s="226">
        <v>7.7626814387291909E-2</v>
      </c>
      <c r="DA112" s="174" t="s">
        <v>1226</v>
      </c>
    </row>
    <row r="113" spans="1:105" ht="12" customHeight="1" x14ac:dyDescent="0.25">
      <c r="A113" s="202" t="s">
        <v>94</v>
      </c>
      <c r="B113" s="226">
        <v>0.36950086257170361</v>
      </c>
      <c r="C113" s="226">
        <v>0.26900089427747509</v>
      </c>
      <c r="D113" s="226">
        <v>0.29891661135897829</v>
      </c>
      <c r="E113" s="226">
        <v>0.29307481011119441</v>
      </c>
      <c r="F113" s="226">
        <v>0.18547822125024321</v>
      </c>
      <c r="G113" s="226">
        <v>0.31525003830007758</v>
      </c>
      <c r="H113" s="226">
        <v>0.46493302934575681</v>
      </c>
      <c r="I113" s="226">
        <v>0.46500590358527372</v>
      </c>
      <c r="J113" s="226">
        <v>0.41287506261592283</v>
      </c>
      <c r="K113" s="226">
        <v>0.78160716015954368</v>
      </c>
      <c r="L113" s="226">
        <v>0.48803739205108881</v>
      </c>
      <c r="M113" s="226">
        <v>0.5973564230006696</v>
      </c>
      <c r="N113" s="226">
        <v>0.71637846202159006</v>
      </c>
      <c r="O113" s="226">
        <v>0.13981891055105961</v>
      </c>
      <c r="P113" s="226">
        <v>0.48837262406424642</v>
      </c>
      <c r="Q113" s="226">
        <v>0.1388478695961797</v>
      </c>
      <c r="R113" s="226">
        <v>0.48327023940340502</v>
      </c>
      <c r="S113" s="226">
        <v>0.36588859304558469</v>
      </c>
      <c r="T113" s="226">
        <v>0.28074294052077131</v>
      </c>
      <c r="U113" s="226">
        <v>0.29117543169570792</v>
      </c>
      <c r="V113" s="226">
        <v>0.36089601519555359</v>
      </c>
      <c r="W113" s="226">
        <v>0.49932372521654628</v>
      </c>
      <c r="DA113" s="174" t="s">
        <v>1227</v>
      </c>
    </row>
    <row r="114" spans="1:105" ht="12" customHeight="1" x14ac:dyDescent="0.25">
      <c r="A114" s="202" t="s">
        <v>95</v>
      </c>
      <c r="B114" s="226">
        <v>0.51531679342755898</v>
      </c>
      <c r="C114" s="226">
        <v>0.37515657555823489</v>
      </c>
      <c r="D114" s="226">
        <v>0.416877916321099</v>
      </c>
      <c r="E114" s="226">
        <v>0.40873076812258841</v>
      </c>
      <c r="F114" s="226">
        <v>0.25867339404863993</v>
      </c>
      <c r="G114" s="226">
        <v>0.43965699493647642</v>
      </c>
      <c r="H114" s="226">
        <v>0.64840930593097945</v>
      </c>
      <c r="I114" s="226">
        <v>0.64851093849326857</v>
      </c>
      <c r="J114" s="226">
        <v>0.57580773119887496</v>
      </c>
      <c r="K114" s="226">
        <v>1.090052382260071</v>
      </c>
      <c r="L114" s="226">
        <v>0.68063133112635654</v>
      </c>
      <c r="M114" s="226">
        <v>0.83309087370351109</v>
      </c>
      <c r="N114" s="226">
        <v>1.0156871279221309</v>
      </c>
      <c r="O114" s="226">
        <v>0.1949955736076931</v>
      </c>
      <c r="P114" s="226">
        <v>0.68109885557236804</v>
      </c>
      <c r="Q114" s="226">
        <v>0.19364133127203831</v>
      </c>
      <c r="R114" s="226">
        <v>0.67398291953920475</v>
      </c>
      <c r="S114" s="226">
        <v>0.51027901588019364</v>
      </c>
      <c r="T114" s="226">
        <v>0.39153237932837959</v>
      </c>
      <c r="U114" s="226">
        <v>0.40608183900301409</v>
      </c>
      <c r="V114" s="226">
        <v>0.50331621966177842</v>
      </c>
      <c r="W114" s="226">
        <v>0.6963715840066862</v>
      </c>
      <c r="DA114" s="174" t="s">
        <v>1228</v>
      </c>
    </row>
    <row r="115" spans="1:105" ht="12" customHeight="1" x14ac:dyDescent="0.25">
      <c r="A115" s="56" t="s">
        <v>96</v>
      </c>
      <c r="B115" s="262">
        <v>0.86435968533887941</v>
      </c>
      <c r="C115" s="262">
        <v>0.94758284046312824</v>
      </c>
      <c r="D115" s="262">
        <v>0.78393476883087387</v>
      </c>
      <c r="E115" s="262">
        <v>0.52519024356540789</v>
      </c>
      <c r="F115" s="262">
        <v>0.2940236407934595</v>
      </c>
      <c r="G115" s="262">
        <v>0.47131578681936009</v>
      </c>
      <c r="H115" s="262">
        <v>0.62596898333990203</v>
      </c>
      <c r="I115" s="262">
        <v>0.64195954291139112</v>
      </c>
      <c r="J115" s="262">
        <v>0.69321751003084442</v>
      </c>
      <c r="K115" s="262">
        <v>1.056657508144768</v>
      </c>
      <c r="L115" s="262">
        <v>1.094172897807062</v>
      </c>
      <c r="M115" s="262">
        <v>1.111818844121512</v>
      </c>
      <c r="N115" s="262">
        <v>1.147038986303782</v>
      </c>
      <c r="O115" s="262">
        <v>0.1806357094038851</v>
      </c>
      <c r="P115" s="262">
        <v>0.63725807019812963</v>
      </c>
      <c r="Q115" s="262">
        <v>0.90506784657154704</v>
      </c>
      <c r="R115" s="262">
        <v>0.77060054875585715</v>
      </c>
      <c r="S115" s="262">
        <v>0.74879551595384275</v>
      </c>
      <c r="T115" s="262">
        <v>1.084459401628733</v>
      </c>
      <c r="U115" s="262">
        <v>1.0275407125796721</v>
      </c>
      <c r="V115" s="262">
        <v>1.0018919411196821</v>
      </c>
      <c r="W115" s="262">
        <v>1.0080401080285459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6.0350729852715708E-3</v>
      </c>
      <c r="O116" s="228">
        <v>0</v>
      </c>
      <c r="P116" s="228">
        <v>2.9139028892235142E-3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1230</v>
      </c>
    </row>
    <row r="117" spans="1:105" ht="12" customHeight="1" x14ac:dyDescent="0.25">
      <c r="A117" s="37" t="s">
        <v>162</v>
      </c>
      <c r="B117" s="228">
        <v>0.77394374550242073</v>
      </c>
      <c r="C117" s="228">
        <v>0.90911949388879554</v>
      </c>
      <c r="D117" s="228">
        <v>0.71329733353532954</v>
      </c>
      <c r="E117" s="228">
        <v>0.37434113627282639</v>
      </c>
      <c r="F117" s="228">
        <v>0.16883238626403069</v>
      </c>
      <c r="G117" s="228">
        <v>0.22282114391578589</v>
      </c>
      <c r="H117" s="228">
        <v>0.20530512118340341</v>
      </c>
      <c r="I117" s="228">
        <v>0.24173740938683561</v>
      </c>
      <c r="J117" s="228">
        <v>0.48619279399146142</v>
      </c>
      <c r="K117" s="228">
        <v>0.54084883813514018</v>
      </c>
      <c r="L117" s="228">
        <v>0.96731933015256821</v>
      </c>
      <c r="M117" s="228">
        <v>0.91266006445267489</v>
      </c>
      <c r="N117" s="228">
        <v>0.74982286732662584</v>
      </c>
      <c r="O117" s="228">
        <v>7.7805476071029583E-2</v>
      </c>
      <c r="P117" s="228">
        <v>0.29068364181424072</v>
      </c>
      <c r="Q117" s="228">
        <v>0.45263041555693539</v>
      </c>
      <c r="R117" s="228">
        <v>0.45458747252624387</v>
      </c>
      <c r="S117" s="228">
        <v>0.50836669928259548</v>
      </c>
      <c r="T117" s="228">
        <v>0.99151314102622068</v>
      </c>
      <c r="U117" s="228">
        <v>0.91378567272960531</v>
      </c>
      <c r="V117" s="228">
        <v>0.84458369213941997</v>
      </c>
      <c r="W117" s="228">
        <v>0.78123896079011168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1.4749924803664509E-2</v>
      </c>
      <c r="V119" s="228">
        <v>1.8962522554962009E-2</v>
      </c>
      <c r="W119" s="228">
        <v>2.5235367323516531E-2</v>
      </c>
      <c r="DA119" s="69" t="s">
        <v>1233</v>
      </c>
    </row>
    <row r="120" spans="1:105" ht="12" customHeight="1" x14ac:dyDescent="0.25">
      <c r="A120" s="37" t="s">
        <v>38</v>
      </c>
      <c r="B120" s="228">
        <v>9.0415939836458681E-2</v>
      </c>
      <c r="C120" s="228">
        <v>3.8463346574332737E-2</v>
      </c>
      <c r="D120" s="228">
        <v>7.0637435295544324E-2</v>
      </c>
      <c r="E120" s="228">
        <v>0.1508491072925815</v>
      </c>
      <c r="F120" s="228">
        <v>0.12519125452942881</v>
      </c>
      <c r="G120" s="228">
        <v>0.2484946429035742</v>
      </c>
      <c r="H120" s="228">
        <v>0.4206638621564987</v>
      </c>
      <c r="I120" s="228">
        <v>0.40022213352455549</v>
      </c>
      <c r="J120" s="228">
        <v>0.20702471603938299</v>
      </c>
      <c r="K120" s="228">
        <v>0.51580867000962793</v>
      </c>
      <c r="L120" s="228">
        <v>0.12685356765449399</v>
      </c>
      <c r="M120" s="228">
        <v>0.19915877966883661</v>
      </c>
      <c r="N120" s="228">
        <v>0.3911810459918843</v>
      </c>
      <c r="O120" s="228">
        <v>0.1028302333328555</v>
      </c>
      <c r="P120" s="228">
        <v>0.34366052549466553</v>
      </c>
      <c r="Q120" s="228">
        <v>0.45243743101461159</v>
      </c>
      <c r="R120" s="228">
        <v>0.31601307622961328</v>
      </c>
      <c r="S120" s="228">
        <v>0.24042881667124719</v>
      </c>
      <c r="T120" s="228">
        <v>9.2946260602511807E-2</v>
      </c>
      <c r="U120" s="228">
        <v>9.900511504640204E-2</v>
      </c>
      <c r="V120" s="228">
        <v>0.1383457264253001</v>
      </c>
      <c r="W120" s="228">
        <v>0.2015657799149177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6.5445379190350597</v>
      </c>
      <c r="C121" s="263">
        <f t="shared" si="4"/>
        <v>6.9711733168554799</v>
      </c>
      <c r="D121" s="263">
        <f t="shared" si="4"/>
        <v>5.8217491121520419</v>
      </c>
      <c r="E121" s="263">
        <f t="shared" si="4"/>
        <v>4.5826922798167349</v>
      </c>
      <c r="F121" s="263">
        <f t="shared" si="4"/>
        <v>2.6691238119005654</v>
      </c>
      <c r="G121" s="263">
        <f t="shared" si="4"/>
        <v>3.7096811889422185</v>
      </c>
      <c r="H121" s="263">
        <f t="shared" si="4"/>
        <v>3.7784506763453254</v>
      </c>
      <c r="I121" s="263">
        <f t="shared" si="4"/>
        <v>4.1291162614977868</v>
      </c>
      <c r="J121" s="263">
        <f t="shared" si="4"/>
        <v>5.257645377838565</v>
      </c>
      <c r="K121" s="263">
        <f t="shared" si="4"/>
        <v>7.470154660653507</v>
      </c>
      <c r="L121" s="263">
        <f t="shared" si="4"/>
        <v>9.5074668555078095</v>
      </c>
      <c r="M121" s="263">
        <f t="shared" si="4"/>
        <v>9.3314215043622095</v>
      </c>
      <c r="N121" s="263">
        <f t="shared" si="4"/>
        <v>8.8447523681361222</v>
      </c>
      <c r="O121" s="263">
        <f t="shared" si="4"/>
        <v>1.3027925028175638</v>
      </c>
      <c r="P121" s="263">
        <f t="shared" si="4"/>
        <v>4.6339823348009332</v>
      </c>
      <c r="Q121" s="263">
        <f t="shared" si="4"/>
        <v>7.9112556758426864</v>
      </c>
      <c r="R121" s="263">
        <f t="shared" si="4"/>
        <v>7.1688740945437308</v>
      </c>
      <c r="S121" s="263">
        <f t="shared" si="4"/>
        <v>7.8032103769155574</v>
      </c>
      <c r="T121" s="263">
        <f t="shared" si="4"/>
        <v>9.1157446082970441</v>
      </c>
      <c r="U121" s="263">
        <f t="shared" si="4"/>
        <v>8.5709597135544193</v>
      </c>
      <c r="V121" s="263">
        <f t="shared" si="4"/>
        <v>8.512438061794052</v>
      </c>
      <c r="W121" s="263">
        <f t="shared" si="4"/>
        <v>8.6073058164342537</v>
      </c>
      <c r="DA121" s="70"/>
    </row>
    <row r="122" spans="1:105" ht="12" customHeight="1" x14ac:dyDescent="0.25">
      <c r="A122" s="60" t="s">
        <v>1054</v>
      </c>
      <c r="B122" s="264">
        <v>6.5405136223736404</v>
      </c>
      <c r="C122" s="264">
        <v>6.9682435824206932</v>
      </c>
      <c r="D122" s="264">
        <v>5.8184935605607349</v>
      </c>
      <c r="E122" s="264">
        <v>4.5795003522751649</v>
      </c>
      <c r="F122" s="264">
        <v>2.667103737085724</v>
      </c>
      <c r="G122" s="264">
        <v>3.7062477472235349</v>
      </c>
      <c r="H122" s="264">
        <v>3.7733870117444979</v>
      </c>
      <c r="I122" s="264">
        <v>4.1240518032112377</v>
      </c>
      <c r="J122" s="264">
        <v>5.2531486853964848</v>
      </c>
      <c r="K122" s="264">
        <v>7.4616420443005183</v>
      </c>
      <c r="L122" s="264">
        <v>9.502151557368018</v>
      </c>
      <c r="M122" s="264">
        <v>9.3249155940863098</v>
      </c>
      <c r="N122" s="264">
        <v>8.8368129645291766</v>
      </c>
      <c r="O122" s="264">
        <v>1.3012697113116991</v>
      </c>
      <c r="P122" s="264">
        <v>4.6286633855923407</v>
      </c>
      <c r="Q122" s="264">
        <v>7.90395972308675</v>
      </c>
      <c r="R122" s="264">
        <v>7.1630328949421038</v>
      </c>
      <c r="S122" s="264">
        <v>7.7979892059929714</v>
      </c>
      <c r="T122" s="264">
        <v>9.1113234739378743</v>
      </c>
      <c r="U122" s="264">
        <v>8.5666200891668129</v>
      </c>
      <c r="V122" s="264">
        <v>8.5076735104116903</v>
      </c>
      <c r="W122" s="264">
        <v>8.6018675969227463</v>
      </c>
      <c r="DA122" s="72" t="s">
        <v>1235</v>
      </c>
    </row>
    <row r="123" spans="1:105" ht="12" customHeight="1" x14ac:dyDescent="0.25">
      <c r="A123" s="64" t="s">
        <v>30</v>
      </c>
      <c r="B123" s="231">
        <v>0.90215794271867855</v>
      </c>
      <c r="C123" s="231">
        <v>0.56286197322877352</v>
      </c>
      <c r="D123" s="231">
        <v>0.13218472770893899</v>
      </c>
      <c r="E123" s="231">
        <v>8.9560813095681206E-3</v>
      </c>
      <c r="F123" s="231">
        <v>4.929804690799966E-2</v>
      </c>
      <c r="G123" s="231">
        <v>0.1090676720949894</v>
      </c>
      <c r="H123" s="231">
        <v>7.1783573815533838E-2</v>
      </c>
      <c r="I123" s="231">
        <v>0</v>
      </c>
      <c r="J123" s="231">
        <v>0</v>
      </c>
      <c r="K123" s="231">
        <v>0</v>
      </c>
      <c r="L123" s="231">
        <v>1.5986174861772701E-2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1.1187375497434329E-2</v>
      </c>
      <c r="DA123" s="73" t="s">
        <v>1236</v>
      </c>
    </row>
    <row r="124" spans="1:105" ht="12" customHeight="1" x14ac:dyDescent="0.25">
      <c r="A124" s="64" t="s">
        <v>32</v>
      </c>
      <c r="B124" s="231">
        <v>2.2020341383779458</v>
      </c>
      <c r="C124" s="231">
        <v>1.047820391543945</v>
      </c>
      <c r="D124" s="231">
        <v>0.37175830751984978</v>
      </c>
      <c r="E124" s="231">
        <v>0.76148584782892159</v>
      </c>
      <c r="F124" s="231">
        <v>0.87497100372159642</v>
      </c>
      <c r="G124" s="231">
        <v>0.70617077223875435</v>
      </c>
      <c r="H124" s="231">
        <v>0.12519031630511729</v>
      </c>
      <c r="I124" s="231">
        <v>0.17844414520507151</v>
      </c>
      <c r="J124" s="231">
        <v>0.22767460156093949</v>
      </c>
      <c r="K124" s="231">
        <v>0.15797864961683811</v>
      </c>
      <c r="L124" s="231">
        <v>0.1772290059077867</v>
      </c>
      <c r="M124" s="231">
        <v>0.22323261793693289</v>
      </c>
      <c r="N124" s="231">
        <v>8.8828195523023498E-2</v>
      </c>
      <c r="O124" s="231">
        <v>4.4715410091231297E-2</v>
      </c>
      <c r="P124" s="231">
        <v>7.8471026750999498E-2</v>
      </c>
      <c r="Q124" s="231">
        <v>2.3336207703110969</v>
      </c>
      <c r="R124" s="231">
        <v>1.943566132550179</v>
      </c>
      <c r="S124" s="231">
        <v>2.805265408569185</v>
      </c>
      <c r="T124" s="231">
        <v>2.9940535881720209</v>
      </c>
      <c r="U124" s="231">
        <v>2.7708384112342519</v>
      </c>
      <c r="V124" s="231">
        <v>3.028126853554804</v>
      </c>
      <c r="W124" s="231">
        <v>3.2004816387584918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4.8183219175259293E-2</v>
      </c>
      <c r="D125" s="231">
        <v>0.44600245887254808</v>
      </c>
      <c r="E125" s="231">
        <v>4.2211207130105739E-2</v>
      </c>
      <c r="F125" s="231">
        <v>1.8301187486856791E-2</v>
      </c>
      <c r="G125" s="231">
        <v>0.15839078899142439</v>
      </c>
      <c r="H125" s="231">
        <v>0</v>
      </c>
      <c r="I125" s="231">
        <v>1.478385489113297E-2</v>
      </c>
      <c r="J125" s="231">
        <v>0.44191490334475209</v>
      </c>
      <c r="K125" s="231">
        <v>0.7205853389025213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2.2732749530591581E-2</v>
      </c>
      <c r="O126" s="231">
        <v>0</v>
      </c>
      <c r="P126" s="231">
        <v>1.724480015534801E-2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1239</v>
      </c>
    </row>
    <row r="127" spans="1:105" ht="12" customHeight="1" x14ac:dyDescent="0.25">
      <c r="A127" s="64" t="s">
        <v>70</v>
      </c>
      <c r="B127" s="231">
        <v>0.8760929424341618</v>
      </c>
      <c r="C127" s="231">
        <v>2.669832747645926</v>
      </c>
      <c r="D127" s="231">
        <v>2.687644926777307</v>
      </c>
      <c r="E127" s="231">
        <v>1.542047496831525</v>
      </c>
      <c r="F127" s="231">
        <v>0.55655866431046086</v>
      </c>
      <c r="G127" s="231">
        <v>1.201649430950529</v>
      </c>
      <c r="H127" s="231">
        <v>1.4296147329694131</v>
      </c>
      <c r="I127" s="231">
        <v>1.713783009402307</v>
      </c>
      <c r="J127" s="231">
        <v>1.621358577420249</v>
      </c>
      <c r="K127" s="231">
        <v>0.1502730054125668</v>
      </c>
      <c r="L127" s="231">
        <v>1.32148052724673</v>
      </c>
      <c r="M127" s="231">
        <v>0.8944946952454419</v>
      </c>
      <c r="N127" s="231">
        <v>2.0321956259755178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2.5656870881990281</v>
      </c>
      <c r="U127" s="231">
        <v>2.5263529297312011</v>
      </c>
      <c r="V127" s="231">
        <v>2.6189446864092241</v>
      </c>
      <c r="W127" s="231">
        <v>2.5937612711226361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0.40986320217795341</v>
      </c>
      <c r="L128" s="231">
        <v>0.2475875916683612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2.5602285988428539</v>
      </c>
      <c r="C129" s="231">
        <v>2.400411429371101</v>
      </c>
      <c r="D129" s="231">
        <v>1.944441081937972</v>
      </c>
      <c r="E129" s="231">
        <v>0.81737376611392354</v>
      </c>
      <c r="F129" s="231">
        <v>0.34810439119767578</v>
      </c>
      <c r="G129" s="231">
        <v>0.55518866702537961</v>
      </c>
      <c r="H129" s="231">
        <v>0.93420397101133978</v>
      </c>
      <c r="I129" s="231">
        <v>0.95165771097351493</v>
      </c>
      <c r="J129" s="231">
        <v>1.5676678578541841</v>
      </c>
      <c r="K129" s="231">
        <v>2.6736777107694518</v>
      </c>
      <c r="L129" s="231">
        <v>2.967651496190304</v>
      </c>
      <c r="M129" s="231">
        <v>3.378518124095871</v>
      </c>
      <c r="N129" s="231">
        <v>2.6988354659012921</v>
      </c>
      <c r="O129" s="231">
        <v>0.45669016980819549</v>
      </c>
      <c r="P129" s="231">
        <v>1.643811338559761</v>
      </c>
      <c r="Q129" s="231">
        <v>1.59956613171143</v>
      </c>
      <c r="R129" s="231">
        <v>1.43768834805617</v>
      </c>
      <c r="S129" s="231">
        <v>1.282839469532314</v>
      </c>
      <c r="T129" s="231">
        <v>2.221035242478937</v>
      </c>
      <c r="U129" s="231">
        <v>2.0462972727798689</v>
      </c>
      <c r="V129" s="231">
        <v>1.804007299474768</v>
      </c>
      <c r="W129" s="231">
        <v>1.682876539149597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0.23913382145568701</v>
      </c>
      <c r="D131" s="231">
        <v>0.15936863389626771</v>
      </c>
      <c r="E131" s="231">
        <v>0.18935802287973769</v>
      </c>
      <c r="F131" s="231">
        <v>0.19893817762015559</v>
      </c>
      <c r="G131" s="231">
        <v>0.20967776975900251</v>
      </c>
      <c r="H131" s="231">
        <v>0.30734942127215509</v>
      </c>
      <c r="I131" s="231">
        <v>0.33805986258088389</v>
      </c>
      <c r="J131" s="231">
        <v>0.36820688088095171</v>
      </c>
      <c r="K131" s="231">
        <v>0.82726745499273913</v>
      </c>
      <c r="L131" s="231">
        <v>0.5671559906150937</v>
      </c>
      <c r="M131" s="231">
        <v>0.76007615376348436</v>
      </c>
      <c r="N131" s="231">
        <v>0.78483143357957919</v>
      </c>
      <c r="O131" s="231">
        <v>5.3686330094809387E-2</v>
      </c>
      <c r="P131" s="231">
        <v>0.44768100379176129</v>
      </c>
      <c r="Q131" s="231">
        <v>0.69869933006384344</v>
      </c>
      <c r="R131" s="231">
        <v>1.0414446074221351</v>
      </c>
      <c r="S131" s="231">
        <v>0.88755490518360169</v>
      </c>
      <c r="T131" s="231">
        <v>0.84564738031367415</v>
      </c>
      <c r="U131" s="231">
        <v>0.78231450070304198</v>
      </c>
      <c r="V131" s="231">
        <v>0.67018364458885804</v>
      </c>
      <c r="W131" s="231">
        <v>0.68295319389046272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7.7093423847849549E-2</v>
      </c>
      <c r="E132" s="231">
        <v>1.218067930181383</v>
      </c>
      <c r="F132" s="231">
        <v>0.62093226584097938</v>
      </c>
      <c r="G132" s="231">
        <v>0.76610264616345547</v>
      </c>
      <c r="H132" s="231">
        <v>0.90524499637093947</v>
      </c>
      <c r="I132" s="231">
        <v>0.92732322015832669</v>
      </c>
      <c r="J132" s="231">
        <v>1.026325864335407</v>
      </c>
      <c r="K132" s="231">
        <v>2.5219966824284481</v>
      </c>
      <c r="L132" s="231">
        <v>4.205060770877969</v>
      </c>
      <c r="M132" s="231">
        <v>4.0685940030445797</v>
      </c>
      <c r="N132" s="231">
        <v>3.209389494019173</v>
      </c>
      <c r="O132" s="231">
        <v>0.74617780131746303</v>
      </c>
      <c r="P132" s="231">
        <v>2.4414552163344712</v>
      </c>
      <c r="Q132" s="231">
        <v>3.2720734910003788</v>
      </c>
      <c r="R132" s="231">
        <v>2.7403338069136201</v>
      </c>
      <c r="S132" s="231">
        <v>2.8223294227078721</v>
      </c>
      <c r="T132" s="231">
        <v>0.48490017477421321</v>
      </c>
      <c r="U132" s="231">
        <v>0.44081697471844822</v>
      </c>
      <c r="V132" s="231">
        <v>0.38641102638403718</v>
      </c>
      <c r="W132" s="231">
        <v>0.43060757850412251</v>
      </c>
      <c r="DA132" s="73" t="s">
        <v>1245</v>
      </c>
    </row>
    <row r="133" spans="1:105" ht="12" customHeight="1" x14ac:dyDescent="0.25">
      <c r="A133" s="60" t="s">
        <v>1066</v>
      </c>
      <c r="B133" s="264">
        <v>4.0242966614189831E-3</v>
      </c>
      <c r="C133" s="264">
        <v>2.9297344347863092E-3</v>
      </c>
      <c r="D133" s="264">
        <v>3.255551591306981E-3</v>
      </c>
      <c r="E133" s="264">
        <v>3.1919275415699701E-3</v>
      </c>
      <c r="F133" s="264">
        <v>2.020074814841435E-3</v>
      </c>
      <c r="G133" s="264">
        <v>3.4334417186834519E-3</v>
      </c>
      <c r="H133" s="264">
        <v>5.0636646008274467E-3</v>
      </c>
      <c r="I133" s="264">
        <v>5.0644582865491767E-3</v>
      </c>
      <c r="J133" s="264">
        <v>4.4966924420805146E-3</v>
      </c>
      <c r="K133" s="264">
        <v>8.5126163529884516E-3</v>
      </c>
      <c r="L133" s="264">
        <v>5.3152981397917498E-3</v>
      </c>
      <c r="M133" s="264">
        <v>6.5059102758989653E-3</v>
      </c>
      <c r="N133" s="264">
        <v>7.9394036069461594E-3</v>
      </c>
      <c r="O133" s="264">
        <v>1.5227915058646951E-3</v>
      </c>
      <c r="P133" s="264">
        <v>5.3189492085929458E-3</v>
      </c>
      <c r="Q133" s="264">
        <v>7.2959527559363366E-3</v>
      </c>
      <c r="R133" s="264">
        <v>5.8411996016267701E-3</v>
      </c>
      <c r="S133" s="264">
        <v>5.2211709225861999E-3</v>
      </c>
      <c r="T133" s="264">
        <v>4.4211343591692371E-3</v>
      </c>
      <c r="U133" s="264">
        <v>4.339624387605991E-3</v>
      </c>
      <c r="V133" s="264">
        <v>4.7645513823610982E-3</v>
      </c>
      <c r="W133" s="264">
        <v>5.438219511507354E-3</v>
      </c>
      <c r="DA133" s="72" t="s">
        <v>1246</v>
      </c>
    </row>
    <row r="134" spans="1:105" ht="12" customHeight="1" x14ac:dyDescent="0.25">
      <c r="A134" s="57" t="s">
        <v>1012</v>
      </c>
      <c r="B134" s="263">
        <v>2.203048790395413</v>
      </c>
      <c r="C134" s="263">
        <v>2.4695622347993869</v>
      </c>
      <c r="D134" s="263">
        <v>2.1024812012765</v>
      </c>
      <c r="E134" s="263">
        <v>1.417554102049666</v>
      </c>
      <c r="F134" s="263">
        <v>0.75826449159827514</v>
      </c>
      <c r="G134" s="263">
        <v>1.1730442663783289</v>
      </c>
      <c r="H134" s="263">
        <v>1.271182877127528</v>
      </c>
      <c r="I134" s="263">
        <v>1.3811364770553181</v>
      </c>
      <c r="J134" s="263">
        <v>1.766014697124999</v>
      </c>
      <c r="K134" s="263">
        <v>2.3636770780533709</v>
      </c>
      <c r="L134" s="263">
        <v>2.818162849646527</v>
      </c>
      <c r="M134" s="263">
        <v>2.7954443731051981</v>
      </c>
      <c r="N134" s="263">
        <v>2.7847519868295039</v>
      </c>
      <c r="O134" s="263">
        <v>0.38276264305888102</v>
      </c>
      <c r="P134" s="263">
        <v>1.373399909785231</v>
      </c>
      <c r="Q134" s="263">
        <v>2.0243014510655959</v>
      </c>
      <c r="R134" s="263">
        <v>1.81655542640209</v>
      </c>
      <c r="S134" s="263">
        <v>1.8466426218259959</v>
      </c>
      <c r="T134" s="263">
        <v>2.8985638252839721</v>
      </c>
      <c r="U134" s="263">
        <v>2.7346342558038819</v>
      </c>
      <c r="V134" s="263">
        <v>2.693237801238245</v>
      </c>
      <c r="W134" s="263">
        <v>2.6924104542898579</v>
      </c>
      <c r="DA134" s="70" t="s">
        <v>1247</v>
      </c>
    </row>
    <row r="135" spans="1:105" ht="12" customHeight="1" x14ac:dyDescent="0.25">
      <c r="A135" s="60" t="s">
        <v>1014</v>
      </c>
      <c r="B135" s="264">
        <v>2.1880732369453608</v>
      </c>
      <c r="C135" s="264">
        <v>2.4651951836594619</v>
      </c>
      <c r="D135" s="264">
        <v>2.094806871202477</v>
      </c>
      <c r="E135" s="264">
        <v>1.398632848461886</v>
      </c>
      <c r="F135" s="264">
        <v>0.73883775827711784</v>
      </c>
      <c r="G135" s="264">
        <v>1.1385576807269091</v>
      </c>
      <c r="H135" s="264">
        <v>1.179387306324684</v>
      </c>
      <c r="I135" s="264">
        <v>1.305172289674561</v>
      </c>
      <c r="J135" s="264">
        <v>1.734377078148942</v>
      </c>
      <c r="K135" s="264">
        <v>2.2055884115883679</v>
      </c>
      <c r="L135" s="264">
        <v>2.7930838688525772</v>
      </c>
      <c r="M135" s="264">
        <v>2.7482990727397909</v>
      </c>
      <c r="N135" s="264">
        <v>2.7052505531216071</v>
      </c>
      <c r="O135" s="264">
        <v>0.33822759239411532</v>
      </c>
      <c r="P135" s="264">
        <v>1.229997044636328</v>
      </c>
      <c r="Q135" s="264">
        <v>1.840967393685043</v>
      </c>
      <c r="R135" s="264">
        <v>1.698893487302384</v>
      </c>
      <c r="S135" s="264">
        <v>1.763546893881375</v>
      </c>
      <c r="T135" s="264">
        <v>2.8861223559992459</v>
      </c>
      <c r="U135" s="264">
        <v>2.72155845983773</v>
      </c>
      <c r="V135" s="264">
        <v>2.6755315007816858</v>
      </c>
      <c r="W135" s="264">
        <v>2.6656766000151859</v>
      </c>
      <c r="DA135" s="72" t="s">
        <v>1248</v>
      </c>
    </row>
    <row r="136" spans="1:105" ht="12" customHeight="1" x14ac:dyDescent="0.25">
      <c r="A136" s="59" t="s">
        <v>30</v>
      </c>
      <c r="B136" s="232">
        <v>0.45680589805641031</v>
      </c>
      <c r="C136" s="232">
        <v>0.24477045626802371</v>
      </c>
      <c r="D136" s="232">
        <v>5.3277426616747031E-2</v>
      </c>
      <c r="E136" s="232">
        <v>5.2029858378685352E-3</v>
      </c>
      <c r="F136" s="232">
        <v>3.7521686662453743E-2</v>
      </c>
      <c r="G136" s="232">
        <v>6.143637945801781E-2</v>
      </c>
      <c r="H136" s="232">
        <v>3.4813706730556747E-2</v>
      </c>
      <c r="I136" s="232">
        <v>0</v>
      </c>
      <c r="J136" s="232">
        <v>0</v>
      </c>
      <c r="K136" s="232">
        <v>0</v>
      </c>
      <c r="L136" s="232">
        <v>1.041811911476543E-2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6.9660280767648739E-3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2.0746529318436131E-2</v>
      </c>
      <c r="D137" s="297">
        <v>0.17798842706269241</v>
      </c>
      <c r="E137" s="297">
        <v>2.428034991586563E-2</v>
      </c>
      <c r="F137" s="297">
        <v>1.379191151243472E-2</v>
      </c>
      <c r="G137" s="297">
        <v>8.8338911924054173E-2</v>
      </c>
      <c r="H137" s="297">
        <v>0</v>
      </c>
      <c r="I137" s="297">
        <v>7.1372634112409628E-3</v>
      </c>
      <c r="J137" s="297">
        <v>0.20972386538264809</v>
      </c>
      <c r="K137" s="297">
        <v>0.44733977338140329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1.261313897854543E-2</v>
      </c>
      <c r="O138" s="297">
        <v>0</v>
      </c>
      <c r="P138" s="297">
        <v>1.250393623006491E-2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1251</v>
      </c>
    </row>
    <row r="139" spans="1:105" ht="12" customHeight="1" x14ac:dyDescent="0.25">
      <c r="A139" s="59" t="s">
        <v>70</v>
      </c>
      <c r="B139" s="297">
        <v>0.44460373602669012</v>
      </c>
      <c r="C139" s="297">
        <v>1.1636300943422291</v>
      </c>
      <c r="D139" s="297">
        <v>1.085694533984616</v>
      </c>
      <c r="E139" s="297">
        <v>0.89785492058134542</v>
      </c>
      <c r="F139" s="297">
        <v>0.42455835034863038</v>
      </c>
      <c r="G139" s="297">
        <v>0.67839268419739218</v>
      </c>
      <c r="H139" s="297">
        <v>0.69489311025010836</v>
      </c>
      <c r="I139" s="297">
        <v>0.83749286201500339</v>
      </c>
      <c r="J139" s="297">
        <v>0.77887815944237704</v>
      </c>
      <c r="K139" s="297">
        <v>9.4430939625876689E-2</v>
      </c>
      <c r="L139" s="297">
        <v>0.86313619298154987</v>
      </c>
      <c r="M139" s="297">
        <v>0.57976755706066663</v>
      </c>
      <c r="N139" s="297">
        <v>1.163052546826542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1.553963658581424</v>
      </c>
      <c r="U139" s="297">
        <v>1.5102002493152971</v>
      </c>
      <c r="V139" s="297">
        <v>1.590549550913164</v>
      </c>
      <c r="W139" s="297">
        <v>1.618679278191743</v>
      </c>
      <c r="DA139" s="122" t="s">
        <v>1252</v>
      </c>
    </row>
    <row r="140" spans="1:105" ht="12" customHeight="1" x14ac:dyDescent="0.25">
      <c r="A140" s="59" t="s">
        <v>162</v>
      </c>
      <c r="B140" s="297">
        <v>1.28666360286226</v>
      </c>
      <c r="C140" s="297">
        <v>1.0360481037307729</v>
      </c>
      <c r="D140" s="297">
        <v>0.77784648353842178</v>
      </c>
      <c r="E140" s="297">
        <v>0.47129459212680652</v>
      </c>
      <c r="F140" s="297">
        <v>0.26296580975359901</v>
      </c>
      <c r="G140" s="297">
        <v>0.31038970514744502</v>
      </c>
      <c r="H140" s="297">
        <v>0.44968048934401839</v>
      </c>
      <c r="I140" s="297">
        <v>0.46054216424831712</v>
      </c>
      <c r="J140" s="297">
        <v>0.74577505332391647</v>
      </c>
      <c r="K140" s="297">
        <v>1.663817698581088</v>
      </c>
      <c r="L140" s="297">
        <v>1.919529556756262</v>
      </c>
      <c r="M140" s="297">
        <v>2.1685315156791249</v>
      </c>
      <c r="N140" s="297">
        <v>1.52958486731652</v>
      </c>
      <c r="O140" s="297">
        <v>0.33822759239411532</v>
      </c>
      <c r="P140" s="297">
        <v>1.217493108406263</v>
      </c>
      <c r="Q140" s="297">
        <v>1.840967393685043</v>
      </c>
      <c r="R140" s="297">
        <v>1.698893487302384</v>
      </c>
      <c r="S140" s="297">
        <v>1.763546893881375</v>
      </c>
      <c r="T140" s="297">
        <v>1.332158697417823</v>
      </c>
      <c r="U140" s="297">
        <v>1.211358210522433</v>
      </c>
      <c r="V140" s="297">
        <v>1.084981949868522</v>
      </c>
      <c r="W140" s="297">
        <v>1.040031293746678</v>
      </c>
      <c r="DA140" s="122" t="s">
        <v>1253</v>
      </c>
    </row>
    <row r="141" spans="1:105" ht="12" customHeight="1" x14ac:dyDescent="0.25">
      <c r="A141" s="60" t="s">
        <v>1021</v>
      </c>
      <c r="B141" s="264">
        <v>1.497555345005166E-2</v>
      </c>
      <c r="C141" s="264">
        <v>4.3670511399246121E-3</v>
      </c>
      <c r="D141" s="264">
        <v>7.6743300740228079E-3</v>
      </c>
      <c r="E141" s="264">
        <v>1.8921253587779911E-2</v>
      </c>
      <c r="F141" s="264">
        <v>1.9426733321157321E-2</v>
      </c>
      <c r="G141" s="264">
        <v>3.4486585651419738E-2</v>
      </c>
      <c r="H141" s="264">
        <v>9.17955708028447E-2</v>
      </c>
      <c r="I141" s="264">
        <v>7.5964187380756901E-2</v>
      </c>
      <c r="J141" s="264">
        <v>3.1637618976057567E-2</v>
      </c>
      <c r="K141" s="264">
        <v>0.1580886664650028</v>
      </c>
      <c r="L141" s="264">
        <v>2.507898079395041E-2</v>
      </c>
      <c r="M141" s="264">
        <v>4.7145300365406408E-2</v>
      </c>
      <c r="N141" s="264">
        <v>7.9501433707897223E-2</v>
      </c>
      <c r="O141" s="264">
        <v>4.4535050664765673E-2</v>
      </c>
      <c r="P141" s="264">
        <v>0.14340286514890371</v>
      </c>
      <c r="Q141" s="264">
        <v>0.18333405738055381</v>
      </c>
      <c r="R141" s="264">
        <v>0.11766193909970619</v>
      </c>
      <c r="S141" s="264">
        <v>8.3095727944621001E-2</v>
      </c>
      <c r="T141" s="264">
        <v>1.2441469284725179E-2</v>
      </c>
      <c r="U141" s="264">
        <v>1.3075795966151519E-2</v>
      </c>
      <c r="V141" s="264">
        <v>1.7706300456558771E-2</v>
      </c>
      <c r="W141" s="264">
        <v>2.6733854274672411E-2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2.2770537818300065</v>
      </c>
      <c r="C142" s="263">
        <f t="shared" si="5"/>
        <v>2.4479193258775513</v>
      </c>
      <c r="D142" s="263">
        <f t="shared" si="5"/>
        <v>2.0495062959784045</v>
      </c>
      <c r="E142" s="263">
        <f t="shared" si="5"/>
        <v>1.4850630912858249</v>
      </c>
      <c r="F142" s="263">
        <f t="shared" si="5"/>
        <v>0.86106013354469058</v>
      </c>
      <c r="G142" s="263">
        <f t="shared" si="5"/>
        <v>1.354692413058868</v>
      </c>
      <c r="H142" s="263">
        <f t="shared" si="5"/>
        <v>1.7445808055166636</v>
      </c>
      <c r="I142" s="263">
        <f t="shared" si="5"/>
        <v>1.7956010724521623</v>
      </c>
      <c r="J142" s="263">
        <f t="shared" si="5"/>
        <v>1.8949595553988887</v>
      </c>
      <c r="K142" s="263">
        <f t="shared" si="5"/>
        <v>2.9420869721342924</v>
      </c>
      <c r="L142" s="263">
        <f t="shared" si="5"/>
        <v>2.995695723895162</v>
      </c>
      <c r="M142" s="263">
        <f t="shared" si="5"/>
        <v>3.0506658967804592</v>
      </c>
      <c r="N142" s="263">
        <f t="shared" si="5"/>
        <v>3.1736658937180424</v>
      </c>
      <c r="O142" s="263">
        <f t="shared" si="5"/>
        <v>0.51261554203849169</v>
      </c>
      <c r="P142" s="263">
        <f t="shared" si="5"/>
        <v>1.8039787455428786</v>
      </c>
      <c r="Q142" s="263">
        <f t="shared" si="5"/>
        <v>2.6577172013033779</v>
      </c>
      <c r="R142" s="263">
        <f t="shared" si="5"/>
        <v>2.2657326049704181</v>
      </c>
      <c r="S142" s="263">
        <f t="shared" si="5"/>
        <v>2.2411571129006731</v>
      </c>
      <c r="T142" s="263">
        <f t="shared" si="5"/>
        <v>2.9256993597183154</v>
      </c>
      <c r="U142" s="263">
        <f t="shared" si="5"/>
        <v>2.754616715797142</v>
      </c>
      <c r="V142" s="263">
        <f t="shared" si="5"/>
        <v>2.7154824932480555</v>
      </c>
      <c r="W142" s="263">
        <f t="shared" si="5"/>
        <v>2.7607818834072075</v>
      </c>
      <c r="DA142" s="70"/>
    </row>
    <row r="143" spans="1:105" ht="12" customHeight="1" x14ac:dyDescent="0.25">
      <c r="A143" s="60" t="s">
        <v>1024</v>
      </c>
      <c r="B143" s="264">
        <v>1.485611147647427</v>
      </c>
      <c r="C143" s="264">
        <v>1.7450855601759721</v>
      </c>
      <c r="D143" s="264">
        <v>1.369198312468249</v>
      </c>
      <c r="E143" s="264">
        <v>0.71856044874281588</v>
      </c>
      <c r="F143" s="264">
        <v>0.32407946517474101</v>
      </c>
      <c r="G143" s="264">
        <v>0.42771270813481599</v>
      </c>
      <c r="H143" s="264">
        <v>0.3940901111632743</v>
      </c>
      <c r="I143" s="264">
        <v>0.46402311831508858</v>
      </c>
      <c r="J143" s="264">
        <v>0.93326348181891838</v>
      </c>
      <c r="K143" s="264">
        <v>1.038177603727672</v>
      </c>
      <c r="L143" s="264">
        <v>1.85680211069682</v>
      </c>
      <c r="M143" s="264">
        <v>1.751881804902153</v>
      </c>
      <c r="N143" s="264">
        <v>1.4468260390634859</v>
      </c>
      <c r="O143" s="264">
        <v>0.14935023801258321</v>
      </c>
      <c r="P143" s="264">
        <v>0.56097937049711233</v>
      </c>
      <c r="Q143" s="264">
        <v>0.86883936335598599</v>
      </c>
      <c r="R143" s="264">
        <v>0.87259600027834838</v>
      </c>
      <c r="S143" s="264">
        <v>0.97582704161098299</v>
      </c>
      <c r="T143" s="264">
        <v>1.9032429474460579</v>
      </c>
      <c r="U143" s="264">
        <v>1.763776965980586</v>
      </c>
      <c r="V143" s="264">
        <v>1.6332157764000761</v>
      </c>
      <c r="W143" s="264">
        <v>1.514539722320249</v>
      </c>
      <c r="DA143" s="72" t="s">
        <v>1255</v>
      </c>
    </row>
    <row r="144" spans="1:105" ht="12" customHeight="1" x14ac:dyDescent="0.25">
      <c r="A144" s="60" t="s">
        <v>1026</v>
      </c>
      <c r="B144" s="264">
        <v>0.57211687812105649</v>
      </c>
      <c r="C144" s="264">
        <v>0.60953160478470247</v>
      </c>
      <c r="D144" s="264">
        <v>0.50895977952682403</v>
      </c>
      <c r="E144" s="264">
        <v>0.40058160507998591</v>
      </c>
      <c r="F144" s="264">
        <v>0.23329896576726639</v>
      </c>
      <c r="G144" s="264">
        <v>0.3241957762202784</v>
      </c>
      <c r="H144" s="264">
        <v>0.33006863401629022</v>
      </c>
      <c r="I144" s="264">
        <v>0.36074225650897029</v>
      </c>
      <c r="J144" s="264">
        <v>0.4595074943218394</v>
      </c>
      <c r="K144" s="264">
        <v>0.65269053755028739</v>
      </c>
      <c r="L144" s="264">
        <v>0.83117956758594813</v>
      </c>
      <c r="M144" s="264">
        <v>0.81567624600327593</v>
      </c>
      <c r="N144" s="264">
        <v>0.77298055438822488</v>
      </c>
      <c r="O144" s="264">
        <v>0.1138256729995092</v>
      </c>
      <c r="P144" s="264">
        <v>0.40488203204403461</v>
      </c>
      <c r="Q144" s="264">
        <v>0.69138129245664193</v>
      </c>
      <c r="R144" s="264">
        <v>0.62657036654033549</v>
      </c>
      <c r="S144" s="264">
        <v>0.6821117572315839</v>
      </c>
      <c r="T144" s="264">
        <v>0.7969927504819817</v>
      </c>
      <c r="U144" s="264">
        <v>0.74934603372702169</v>
      </c>
      <c r="V144" s="264">
        <v>0.74418981289171438</v>
      </c>
      <c r="W144" s="264">
        <v>0.75242923105114157</v>
      </c>
      <c r="DA144" s="72" t="s">
        <v>1256</v>
      </c>
    </row>
    <row r="145" spans="1:105" ht="12" customHeight="1" x14ac:dyDescent="0.25">
      <c r="A145" s="64" t="s">
        <v>30</v>
      </c>
      <c r="B145" s="231">
        <v>7.8914258965033887E-2</v>
      </c>
      <c r="C145" s="231">
        <v>4.9235098882010581E-2</v>
      </c>
      <c r="D145" s="231">
        <v>1.1562564978600981E-2</v>
      </c>
      <c r="E145" s="231">
        <v>7.8341328752846691E-4</v>
      </c>
      <c r="F145" s="231">
        <v>4.3122369775348704E-3</v>
      </c>
      <c r="G145" s="231">
        <v>9.5404519683992012E-3</v>
      </c>
      <c r="H145" s="231">
        <v>6.27910841913533E-3</v>
      </c>
      <c r="I145" s="231">
        <v>0</v>
      </c>
      <c r="J145" s="231">
        <v>0</v>
      </c>
      <c r="K145" s="231">
        <v>0</v>
      </c>
      <c r="L145" s="231">
        <v>1.398355080819405E-3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9.7859078254427774E-4</v>
      </c>
      <c r="DA145" s="73" t="s">
        <v>1257</v>
      </c>
    </row>
    <row r="146" spans="1:105" ht="12" customHeight="1" x14ac:dyDescent="0.25">
      <c r="A146" s="64" t="s">
        <v>32</v>
      </c>
      <c r="B146" s="231">
        <v>0.19261803728306809</v>
      </c>
      <c r="C146" s="231">
        <v>9.1655757613749486E-2</v>
      </c>
      <c r="D146" s="231">
        <v>3.2518730881663759E-2</v>
      </c>
      <c r="E146" s="231">
        <v>6.6609280424545933E-2</v>
      </c>
      <c r="F146" s="231">
        <v>7.653614196035842E-2</v>
      </c>
      <c r="G146" s="231">
        <v>6.177071724941232E-2</v>
      </c>
      <c r="H146" s="231">
        <v>1.095074440185604E-2</v>
      </c>
      <c r="I146" s="231">
        <v>1.5609004608518171E-2</v>
      </c>
      <c r="J146" s="231">
        <v>1.9915329252877291E-2</v>
      </c>
      <c r="K146" s="231">
        <v>1.381883091251245E-2</v>
      </c>
      <c r="L146" s="231">
        <v>1.5502713001867169E-2</v>
      </c>
      <c r="M146" s="231">
        <v>1.952677661766249E-2</v>
      </c>
      <c r="N146" s="231">
        <v>7.7700487830060869E-3</v>
      </c>
      <c r="O146" s="231">
        <v>3.9113810172011886E-3</v>
      </c>
      <c r="P146" s="231">
        <v>6.8640784867661326E-3</v>
      </c>
      <c r="Q146" s="231">
        <v>0.20412828516429471</v>
      </c>
      <c r="R146" s="231">
        <v>0.17000912349952171</v>
      </c>
      <c r="S146" s="231">
        <v>0.24538435060534869</v>
      </c>
      <c r="T146" s="231">
        <v>0.26189817660993908</v>
      </c>
      <c r="U146" s="231">
        <v>0.24237292560487669</v>
      </c>
      <c r="V146" s="231">
        <v>0.26487865969486152</v>
      </c>
      <c r="W146" s="231">
        <v>0.2799550110845514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4.2147199018244281E-3</v>
      </c>
      <c r="D147" s="231">
        <v>3.9013072846697028E-2</v>
      </c>
      <c r="E147" s="231">
        <v>3.6923314343978251E-3</v>
      </c>
      <c r="F147" s="231">
        <v>1.6008556598784049E-3</v>
      </c>
      <c r="G147" s="231">
        <v>1.385488188739804E-2</v>
      </c>
      <c r="H147" s="231">
        <v>0</v>
      </c>
      <c r="I147" s="231">
        <v>1.2931848162469159E-3</v>
      </c>
      <c r="J147" s="231">
        <v>3.8655523020684993E-2</v>
      </c>
      <c r="K147" s="231">
        <v>6.3031599399543711E-2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1.9884966905443112E-3</v>
      </c>
      <c r="O148" s="231">
        <v>0</v>
      </c>
      <c r="P148" s="231">
        <v>1.508450528250516E-3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1260</v>
      </c>
    </row>
    <row r="149" spans="1:105" ht="12" customHeight="1" x14ac:dyDescent="0.25">
      <c r="A149" s="64" t="s">
        <v>70</v>
      </c>
      <c r="B149" s="231">
        <v>7.6634281053208922E-2</v>
      </c>
      <c r="C149" s="231">
        <v>0.23353767989465871</v>
      </c>
      <c r="D149" s="231">
        <v>0.2350957606365624</v>
      </c>
      <c r="E149" s="231">
        <v>0.13488717411790491</v>
      </c>
      <c r="F149" s="231">
        <v>4.8683730957656518E-2</v>
      </c>
      <c r="G149" s="231">
        <v>0.1051116106049579</v>
      </c>
      <c r="H149" s="231">
        <v>0.12505236823365859</v>
      </c>
      <c r="I149" s="231">
        <v>0.14990935601175709</v>
      </c>
      <c r="J149" s="231">
        <v>0.14182473444521759</v>
      </c>
      <c r="K149" s="231">
        <v>1.314479682886209E-2</v>
      </c>
      <c r="L149" s="231">
        <v>0.1155935691594492</v>
      </c>
      <c r="M149" s="231">
        <v>7.8243933441108734E-2</v>
      </c>
      <c r="N149" s="231">
        <v>0.17776179125859501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0.2244277700324124</v>
      </c>
      <c r="U149" s="231">
        <v>0.22098710202903829</v>
      </c>
      <c r="V149" s="231">
        <v>0.2290863599511021</v>
      </c>
      <c r="W149" s="231">
        <v>0.22688349672566629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3.5851871768084562E-2</v>
      </c>
      <c r="L150" s="231">
        <v>2.1657173761134581E-2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0.2239503008197456</v>
      </c>
      <c r="C151" s="231">
        <v>0.2099706494731681</v>
      </c>
      <c r="D151" s="231">
        <v>0.17008565775067669</v>
      </c>
      <c r="E151" s="231">
        <v>7.1497951739979415E-2</v>
      </c>
      <c r="F151" s="231">
        <v>3.044965717538994E-2</v>
      </c>
      <c r="G151" s="231">
        <v>4.8563893493043103E-2</v>
      </c>
      <c r="H151" s="231">
        <v>8.1717413995589849E-2</v>
      </c>
      <c r="I151" s="231">
        <v>8.3244141068604074E-2</v>
      </c>
      <c r="J151" s="231">
        <v>0.1371282581995093</v>
      </c>
      <c r="K151" s="231">
        <v>0.2338740094898141</v>
      </c>
      <c r="L151" s="231">
        <v>0.25958871235184572</v>
      </c>
      <c r="M151" s="231">
        <v>0.29552835655308379</v>
      </c>
      <c r="N151" s="231">
        <v>0.23607462815030089</v>
      </c>
      <c r="O151" s="231">
        <v>3.9947956583326838E-2</v>
      </c>
      <c r="P151" s="231">
        <v>0.1437887397741559</v>
      </c>
      <c r="Q151" s="231">
        <v>0.13991848873954349</v>
      </c>
      <c r="R151" s="231">
        <v>0.12575858975161169</v>
      </c>
      <c r="S151" s="231">
        <v>0.11221352860250521</v>
      </c>
      <c r="T151" s="231">
        <v>0.1942801165916298</v>
      </c>
      <c r="U151" s="231">
        <v>0.1789953014401918</v>
      </c>
      <c r="V151" s="231">
        <v>0.15780152505951639</v>
      </c>
      <c r="W151" s="231">
        <v>0.14720588128551609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2.0917699019291181E-2</v>
      </c>
      <c r="D153" s="231">
        <v>1.39404166949905E-2</v>
      </c>
      <c r="E153" s="231">
        <v>1.65636717774796E-2</v>
      </c>
      <c r="F153" s="231">
        <v>1.7401674499965391E-2</v>
      </c>
      <c r="G153" s="231">
        <v>1.8341096429422471E-2</v>
      </c>
      <c r="H153" s="231">
        <v>2.6884706850702079E-2</v>
      </c>
      <c r="I153" s="231">
        <v>2.957103438118331E-2</v>
      </c>
      <c r="J153" s="231">
        <v>3.2208077737456237E-2</v>
      </c>
      <c r="K153" s="231">
        <v>7.2363380163686999E-2</v>
      </c>
      <c r="L153" s="231">
        <v>4.9610708499771401E-2</v>
      </c>
      <c r="M153" s="231">
        <v>6.6485970572386185E-2</v>
      </c>
      <c r="N153" s="231">
        <v>6.8651383600034213E-2</v>
      </c>
      <c r="O153" s="231">
        <v>4.6960922864758168E-3</v>
      </c>
      <c r="P153" s="231">
        <v>3.9159899829165373E-2</v>
      </c>
      <c r="Q153" s="231">
        <v>6.1117169467239697E-2</v>
      </c>
      <c r="R153" s="231">
        <v>9.1098050082208573E-2</v>
      </c>
      <c r="S153" s="231">
        <v>7.7636890744734885E-2</v>
      </c>
      <c r="T153" s="231">
        <v>7.3971123240429551E-2</v>
      </c>
      <c r="U153" s="231">
        <v>6.8431220496201026E-2</v>
      </c>
      <c r="V153" s="231">
        <v>5.862282332053604E-2</v>
      </c>
      <c r="W153" s="231">
        <v>5.9739811236661743E-2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6.7435757376327066E-3</v>
      </c>
      <c r="E154" s="231">
        <v>0.1065477822981498</v>
      </c>
      <c r="F154" s="231">
        <v>5.4314668536482827E-2</v>
      </c>
      <c r="G154" s="231">
        <v>6.7013124587645384E-2</v>
      </c>
      <c r="H154" s="231">
        <v>7.9184292115348276E-2</v>
      </c>
      <c r="I154" s="231">
        <v>8.1115535622660745E-2</v>
      </c>
      <c r="J154" s="231">
        <v>8.9775571666093901E-2</v>
      </c>
      <c r="K154" s="231">
        <v>0.22060604898778349</v>
      </c>
      <c r="L154" s="231">
        <v>0.36782833573106072</v>
      </c>
      <c r="M154" s="231">
        <v>0.35589120881903458</v>
      </c>
      <c r="N154" s="231">
        <v>0.28073420590574438</v>
      </c>
      <c r="O154" s="231">
        <v>6.5270243112505399E-2</v>
      </c>
      <c r="P154" s="231">
        <v>0.21356086342569669</v>
      </c>
      <c r="Q154" s="231">
        <v>0.28621734908556401</v>
      </c>
      <c r="R154" s="231">
        <v>0.23970460320699361</v>
      </c>
      <c r="S154" s="231">
        <v>0.2468769872789951</v>
      </c>
      <c r="T154" s="231">
        <v>4.2415564007570739E-2</v>
      </c>
      <c r="U154" s="231">
        <v>3.8559484156713821E-2</v>
      </c>
      <c r="V154" s="231">
        <v>3.3800444865698227E-2</v>
      </c>
      <c r="W154" s="231">
        <v>3.7666439936201793E-2</v>
      </c>
      <c r="DA154" s="73" t="s">
        <v>1266</v>
      </c>
    </row>
    <row r="155" spans="1:105" ht="12" customHeight="1" x14ac:dyDescent="0.25">
      <c r="A155" s="60" t="s">
        <v>1038</v>
      </c>
      <c r="B155" s="264">
        <v>0.2193257560615231</v>
      </c>
      <c r="C155" s="264">
        <v>9.3302160916876833E-2</v>
      </c>
      <c r="D155" s="264">
        <v>0.1713482039833317</v>
      </c>
      <c r="E155" s="264">
        <v>0.36592103746302301</v>
      </c>
      <c r="F155" s="264">
        <v>0.30368170260268329</v>
      </c>
      <c r="G155" s="264">
        <v>0.60278392870377362</v>
      </c>
      <c r="H155" s="264">
        <v>1.020422060337099</v>
      </c>
      <c r="I155" s="264">
        <v>0.9708356976281034</v>
      </c>
      <c r="J155" s="264">
        <v>0.50218857925813076</v>
      </c>
      <c r="K155" s="264">
        <v>1.251218830856333</v>
      </c>
      <c r="L155" s="264">
        <v>0.30771404561239352</v>
      </c>
      <c r="M155" s="264">
        <v>0.4831078458750302</v>
      </c>
      <c r="N155" s="264">
        <v>0.95385930026633159</v>
      </c>
      <c r="O155" s="264">
        <v>0.24943963102639921</v>
      </c>
      <c r="P155" s="264">
        <v>0.83811734300173168</v>
      </c>
      <c r="Q155" s="264">
        <v>1.0974965454907499</v>
      </c>
      <c r="R155" s="264">
        <v>0.76656623815173419</v>
      </c>
      <c r="S155" s="264">
        <v>0.58321831405810631</v>
      </c>
      <c r="T155" s="264">
        <v>0.22546366179027599</v>
      </c>
      <c r="U155" s="264">
        <v>0.2414937160895344</v>
      </c>
      <c r="V155" s="264">
        <v>0.33807690395626477</v>
      </c>
      <c r="W155" s="264">
        <v>0.49381293003581678</v>
      </c>
      <c r="DA155" s="72" t="s">
        <v>1267</v>
      </c>
    </row>
    <row r="156" spans="1:105" ht="12" customHeight="1" x14ac:dyDescent="0.25">
      <c r="A156" s="132" t="s">
        <v>1040</v>
      </c>
      <c r="B156" s="318">
        <v>0.66536968767804894</v>
      </c>
      <c r="C156" s="318">
        <v>0.4843968151110512</v>
      </c>
      <c r="D156" s="318">
        <v>0.5382668147441968</v>
      </c>
      <c r="E156" s="318">
        <v>0.52774733328842349</v>
      </c>
      <c r="F156" s="318">
        <v>0.3339953939090079</v>
      </c>
      <c r="G156" s="318">
        <v>0.5676788358877265</v>
      </c>
      <c r="H156" s="318">
        <v>0.83721683996600649</v>
      </c>
      <c r="I156" s="318">
        <v>0.83734806647965909</v>
      </c>
      <c r="J156" s="318">
        <v>0.74347472303803241</v>
      </c>
      <c r="K156" s="318">
        <v>1.40746007579715</v>
      </c>
      <c r="L156" s="318">
        <v>0.8788214589383474</v>
      </c>
      <c r="M156" s="318">
        <v>1.0756750439988541</v>
      </c>
      <c r="N156" s="318">
        <v>1.2886906949401351</v>
      </c>
      <c r="O156" s="318">
        <v>0.25177550113780939</v>
      </c>
      <c r="P156" s="318">
        <v>0.87942511982926352</v>
      </c>
      <c r="Q156" s="318">
        <v>0.25002692276542332</v>
      </c>
      <c r="R156" s="318">
        <v>0.87023712480113635</v>
      </c>
      <c r="S156" s="318">
        <v>0.65886498122168324</v>
      </c>
      <c r="T156" s="318">
        <v>0.5055410191792814</v>
      </c>
      <c r="U156" s="318">
        <v>0.52432707382191313</v>
      </c>
      <c r="V156" s="318">
        <v>0.64987471813633313</v>
      </c>
      <c r="W156" s="318">
        <v>0.89914504876995049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1</v>
      </c>
      <c r="D160" s="234">
        <f t="shared" si="6"/>
        <v>0.99999999999999978</v>
      </c>
      <c r="E160" s="234">
        <f t="shared" si="6"/>
        <v>0.99999999999999978</v>
      </c>
      <c r="F160" s="234">
        <f t="shared" si="6"/>
        <v>1</v>
      </c>
      <c r="G160" s="234">
        <f t="shared" si="6"/>
        <v>1.0000000000000004</v>
      </c>
      <c r="H160" s="234">
        <f t="shared" si="6"/>
        <v>0.99999999999999989</v>
      </c>
      <c r="I160" s="234">
        <f t="shared" si="6"/>
        <v>1.0000000000000002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1.0000000000000002</v>
      </c>
      <c r="N160" s="234">
        <f t="shared" si="6"/>
        <v>0.99999999999999978</v>
      </c>
      <c r="O160" s="234">
        <f t="shared" si="6"/>
        <v>1</v>
      </c>
      <c r="P160" s="234">
        <f t="shared" si="6"/>
        <v>0.99999999999999989</v>
      </c>
      <c r="Q160" s="234">
        <f t="shared" si="6"/>
        <v>0.99999999999999989</v>
      </c>
      <c r="R160" s="234">
        <f t="shared" si="6"/>
        <v>0.99999999999999989</v>
      </c>
      <c r="S160" s="234">
        <f t="shared" si="6"/>
        <v>1</v>
      </c>
      <c r="T160" s="234">
        <f t="shared" si="6"/>
        <v>1.0000000000000004</v>
      </c>
      <c r="U160" s="234">
        <f t="shared" si="6"/>
        <v>0.99999999999999989</v>
      </c>
      <c r="V160" s="234">
        <f t="shared" si="6"/>
        <v>0.99999999999999989</v>
      </c>
      <c r="W160" s="234">
        <f t="shared" si="6"/>
        <v>0.99999999999999978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1.2743525703179028E-3</v>
      </c>
      <c r="C161" s="268">
        <f t="shared" si="7"/>
        <v>5.1406268968624401E-4</v>
      </c>
      <c r="D161" s="268">
        <f t="shared" si="7"/>
        <v>7.2243461346398674E-4</v>
      </c>
      <c r="E161" s="268">
        <f t="shared" si="7"/>
        <v>8.3076208916201986E-4</v>
      </c>
      <c r="F161" s="268">
        <f t="shared" si="7"/>
        <v>7.9377435722691853E-4</v>
      </c>
      <c r="G161" s="268">
        <f t="shared" si="7"/>
        <v>1.0073367249028922E-3</v>
      </c>
      <c r="H161" s="268">
        <f t="shared" si="7"/>
        <v>1.0873664787404394E-3</v>
      </c>
      <c r="I161" s="268">
        <f t="shared" si="7"/>
        <v>1.044210407861345E-3</v>
      </c>
      <c r="J161" s="268">
        <f t="shared" si="7"/>
        <v>1.0673064360618943E-3</v>
      </c>
      <c r="K161" s="268">
        <f t="shared" si="7"/>
        <v>9.9424649272189872E-4</v>
      </c>
      <c r="L161" s="268">
        <f t="shared" si="7"/>
        <v>6.178540771813101E-4</v>
      </c>
      <c r="M161" s="268">
        <f t="shared" si="7"/>
        <v>6.3011227371154957E-4</v>
      </c>
      <c r="N161" s="268">
        <f t="shared" si="7"/>
        <v>9.5249383454071811E-4</v>
      </c>
      <c r="O161" s="268">
        <f t="shared" si="7"/>
        <v>7.0964213894105053E-4</v>
      </c>
      <c r="P161" s="268">
        <f t="shared" si="7"/>
        <v>3.3350957416528477E-4</v>
      </c>
      <c r="Q161" s="268">
        <f t="shared" si="7"/>
        <v>8.5472147805025944E-4</v>
      </c>
      <c r="R161" s="268">
        <f t="shared" si="7"/>
        <v>8.3354296312880831E-4</v>
      </c>
      <c r="S161" s="268">
        <f t="shared" si="7"/>
        <v>6.6798379968792518E-4</v>
      </c>
      <c r="T161" s="268">
        <f t="shared" si="7"/>
        <v>5.7679318478719805E-4</v>
      </c>
      <c r="U161" s="268">
        <f t="shared" si="7"/>
        <v>6.8414032803952845E-4</v>
      </c>
      <c r="V161" s="268">
        <f t="shared" si="7"/>
        <v>6.3348820741042323E-4</v>
      </c>
      <c r="W161" s="268">
        <f t="shared" si="7"/>
        <v>7.3421510067430058E-4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2.6419524935849693E-3</v>
      </c>
      <c r="C162" s="269">
        <f t="shared" si="8"/>
        <v>1.0657405466187174E-3</v>
      </c>
      <c r="D162" s="269">
        <f t="shared" si="8"/>
        <v>1.4977314543471593E-3</v>
      </c>
      <c r="E162" s="269">
        <f t="shared" si="8"/>
        <v>1.7223129800647942E-3</v>
      </c>
      <c r="F162" s="269">
        <f t="shared" si="8"/>
        <v>1.6456310374893446E-3</v>
      </c>
      <c r="G162" s="269">
        <f t="shared" si="8"/>
        <v>2.0883826299130147E-3</v>
      </c>
      <c r="H162" s="269">
        <f t="shared" si="8"/>
        <v>2.2542981015311672E-3</v>
      </c>
      <c r="I162" s="269">
        <f t="shared" si="8"/>
        <v>2.1648281293052633E-3</v>
      </c>
      <c r="J162" s="269">
        <f t="shared" si="8"/>
        <v>2.2127101760147775E-3</v>
      </c>
      <c r="K162" s="269">
        <f t="shared" si="8"/>
        <v>2.06124432269906E-3</v>
      </c>
      <c r="L162" s="269">
        <f t="shared" si="8"/>
        <v>1.2809179797656745E-3</v>
      </c>
      <c r="M162" s="269">
        <f t="shared" si="8"/>
        <v>1.3063313336869062E-3</v>
      </c>
      <c r="N162" s="269">
        <f t="shared" si="8"/>
        <v>1.9746838668527975E-3</v>
      </c>
      <c r="O162" s="269">
        <f t="shared" si="8"/>
        <v>1.471210450072368E-3</v>
      </c>
      <c r="P162" s="269">
        <f t="shared" si="8"/>
        <v>6.9142282255579401E-4</v>
      </c>
      <c r="Q162" s="269">
        <f t="shared" si="8"/>
        <v>1.7719849222669946E-3</v>
      </c>
      <c r="R162" s="269">
        <f t="shared" si="8"/>
        <v>1.7280782110393506E-3</v>
      </c>
      <c r="S162" s="269">
        <f t="shared" si="8"/>
        <v>1.384845533618401E-3</v>
      </c>
      <c r="T162" s="269">
        <f t="shared" si="8"/>
        <v>1.2197274466137973E-3</v>
      </c>
      <c r="U162" s="269">
        <f t="shared" si="8"/>
        <v>1.4586502017356845E-3</v>
      </c>
      <c r="V162" s="269">
        <f t="shared" si="8"/>
        <v>1.365775642974275E-3</v>
      </c>
      <c r="W162" s="269">
        <f t="shared" si="8"/>
        <v>1.5767534439639565E-3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1.5803665800953728E-2</v>
      </c>
      <c r="C163" s="269">
        <f t="shared" si="9"/>
        <v>6.3750606682687061E-3</v>
      </c>
      <c r="D163" s="269">
        <f t="shared" si="9"/>
        <v>8.959149500815073E-3</v>
      </c>
      <c r="E163" s="269">
        <f t="shared" si="9"/>
        <v>1.0302554193415629E-2</v>
      </c>
      <c r="F163" s="269">
        <f t="shared" si="9"/>
        <v>9.8438571515979262E-3</v>
      </c>
      <c r="G163" s="269">
        <f t="shared" si="9"/>
        <v>1.2492314387863045E-2</v>
      </c>
      <c r="H163" s="269">
        <f t="shared" si="9"/>
        <v>1.3484789714738774E-2</v>
      </c>
      <c r="I163" s="269">
        <f t="shared" si="9"/>
        <v>1.2949597070771068E-2</v>
      </c>
      <c r="J163" s="269">
        <f t="shared" si="9"/>
        <v>1.3236018520778299E-2</v>
      </c>
      <c r="K163" s="269">
        <f t="shared" si="9"/>
        <v>1.2329978108670153E-2</v>
      </c>
      <c r="L163" s="269">
        <f t="shared" si="9"/>
        <v>7.6622118375719731E-3</v>
      </c>
      <c r="M163" s="269">
        <f t="shared" si="9"/>
        <v>7.814229768714832E-3</v>
      </c>
      <c r="N163" s="269">
        <f t="shared" si="9"/>
        <v>1.181218964763834E-2</v>
      </c>
      <c r="O163" s="269">
        <f t="shared" si="9"/>
        <v>8.8005058123754865E-3</v>
      </c>
      <c r="P163" s="269">
        <f t="shared" si="9"/>
        <v>4.1359620361668993E-3</v>
      </c>
      <c r="Q163" s="269">
        <f t="shared" si="9"/>
        <v>1.05996824635696E-2</v>
      </c>
      <c r="R163" s="269">
        <f t="shared" si="9"/>
        <v>1.0337040727071482E-2</v>
      </c>
      <c r="S163" s="269">
        <f t="shared" si="9"/>
        <v>8.2838870314246894E-3</v>
      </c>
      <c r="T163" s="269">
        <f t="shared" si="9"/>
        <v>7.136315201877701E-3</v>
      </c>
      <c r="U163" s="269">
        <f t="shared" si="9"/>
        <v>8.447453190593493E-3</v>
      </c>
      <c r="V163" s="269">
        <f t="shared" si="9"/>
        <v>7.8084222696488291E-3</v>
      </c>
      <c r="W163" s="269">
        <f t="shared" si="9"/>
        <v>9.0363053107509386E-3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1.8252471302498442E-2</v>
      </c>
      <c r="C164" s="269">
        <f t="shared" si="10"/>
        <v>7.362887406302838E-3</v>
      </c>
      <c r="D164" s="269">
        <f t="shared" si="10"/>
        <v>1.0347385297691605E-2</v>
      </c>
      <c r="E164" s="269">
        <f t="shared" si="10"/>
        <v>1.1898952883855929E-2</v>
      </c>
      <c r="F164" s="269">
        <f t="shared" si="10"/>
        <v>1.1369179937644098E-2</v>
      </c>
      <c r="G164" s="269">
        <f t="shared" si="10"/>
        <v>1.4428020228857155E-2</v>
      </c>
      <c r="H164" s="269">
        <f t="shared" si="10"/>
        <v>1.5574281333742328E-2</v>
      </c>
      <c r="I164" s="269">
        <f t="shared" si="10"/>
        <v>1.4956159658786414E-2</v>
      </c>
      <c r="J164" s="269">
        <f t="shared" si="10"/>
        <v>1.5286962610615575E-2</v>
      </c>
      <c r="K164" s="269">
        <f t="shared" si="10"/>
        <v>1.424052966086857E-2</v>
      </c>
      <c r="L164" s="269">
        <f t="shared" si="10"/>
        <v>8.8494848878989917E-3</v>
      </c>
      <c r="M164" s="269">
        <f t="shared" si="10"/>
        <v>9.0250582618615609E-3</v>
      </c>
      <c r="N164" s="269">
        <f t="shared" si="10"/>
        <v>1.364250897726378E-2</v>
      </c>
      <c r="O164" s="269">
        <f t="shared" si="10"/>
        <v>1.0164159493815694E-2</v>
      </c>
      <c r="P164" s="269">
        <f t="shared" si="10"/>
        <v>4.7768365469234063E-3</v>
      </c>
      <c r="Q164" s="269">
        <f t="shared" si="10"/>
        <v>1.2242121696234832E-2</v>
      </c>
      <c r="R164" s="269">
        <f t="shared" si="10"/>
        <v>1.1938783165880637E-2</v>
      </c>
      <c r="S164" s="269">
        <f t="shared" si="10"/>
        <v>9.5674897342547752E-3</v>
      </c>
      <c r="T164" s="269">
        <f t="shared" si="10"/>
        <v>8.4378119901288486E-3</v>
      </c>
      <c r="U164" s="269">
        <f t="shared" si="10"/>
        <v>1.0077384439050619E-2</v>
      </c>
      <c r="V164" s="269">
        <f t="shared" si="10"/>
        <v>9.4357414789137516E-3</v>
      </c>
      <c r="W164" s="269">
        <f t="shared" si="10"/>
        <v>1.0893324939395656E-2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1.0523094730968388E-2</v>
      </c>
      <c r="C165" s="270">
        <f t="shared" si="11"/>
        <v>6.3922592846041935E-3</v>
      </c>
      <c r="D165" s="270">
        <f t="shared" si="11"/>
        <v>6.6881076802437819E-3</v>
      </c>
      <c r="E165" s="270">
        <f t="shared" si="11"/>
        <v>5.255204996490368E-3</v>
      </c>
      <c r="F165" s="270">
        <f t="shared" si="11"/>
        <v>4.4418227922933132E-3</v>
      </c>
      <c r="G165" s="270">
        <f t="shared" si="11"/>
        <v>5.3162615699553989E-3</v>
      </c>
      <c r="H165" s="270">
        <f t="shared" si="11"/>
        <v>5.1678891501058932E-3</v>
      </c>
      <c r="I165" s="270">
        <f t="shared" si="11"/>
        <v>5.0887608897530225E-3</v>
      </c>
      <c r="J165" s="270">
        <f t="shared" si="11"/>
        <v>6.3257909331490402E-3</v>
      </c>
      <c r="K165" s="270">
        <f t="shared" si="11"/>
        <v>4.7447640046991641E-3</v>
      </c>
      <c r="L165" s="270">
        <f t="shared" si="11"/>
        <v>4.88982827080811E-3</v>
      </c>
      <c r="M165" s="270">
        <f t="shared" si="11"/>
        <v>4.1399325612468335E-3</v>
      </c>
      <c r="N165" s="270">
        <f t="shared" si="11"/>
        <v>5.2649428249347194E-3</v>
      </c>
      <c r="O165" s="270">
        <f t="shared" si="11"/>
        <v>3.2363234941861271E-3</v>
      </c>
      <c r="P165" s="270">
        <f t="shared" si="11"/>
        <v>1.5361979214016134E-3</v>
      </c>
      <c r="Q165" s="270">
        <f t="shared" si="11"/>
        <v>4.0763654041306155E-3</v>
      </c>
      <c r="R165" s="270">
        <f t="shared" si="11"/>
        <v>4.2277044876186257E-3</v>
      </c>
      <c r="S165" s="270">
        <f t="shared" si="11"/>
        <v>3.6830754913871611E-3</v>
      </c>
      <c r="T165" s="270">
        <f t="shared" si="11"/>
        <v>5.7170571029151462E-3</v>
      </c>
      <c r="U165" s="270">
        <f t="shared" si="11"/>
        <v>6.4048950095803E-3</v>
      </c>
      <c r="V165" s="270">
        <f t="shared" si="11"/>
        <v>5.3258900121868624E-3</v>
      </c>
      <c r="W165" s="270">
        <f t="shared" si="11"/>
        <v>5.4199942818777408E-3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0.68966052162251346</v>
      </c>
      <c r="C166" s="319">
        <f t="shared" si="12"/>
        <v>0.8220112518862559</v>
      </c>
      <c r="D166" s="319">
        <f t="shared" si="12"/>
        <v>0.80555154917675664</v>
      </c>
      <c r="E166" s="319">
        <f t="shared" si="12"/>
        <v>0.82307046568592934</v>
      </c>
      <c r="F166" s="319">
        <f t="shared" si="12"/>
        <v>0.84503081230993515</v>
      </c>
      <c r="G166" s="319">
        <f t="shared" si="12"/>
        <v>0.82841611375744328</v>
      </c>
      <c r="H166" s="319">
        <f t="shared" si="12"/>
        <v>0.85724482223939757</v>
      </c>
      <c r="I166" s="319">
        <f t="shared" si="12"/>
        <v>0.85416217107318781</v>
      </c>
      <c r="J166" s="319">
        <f t="shared" si="12"/>
        <v>0.80377147771966495</v>
      </c>
      <c r="K166" s="319">
        <f t="shared" si="12"/>
        <v>0.85605595226776887</v>
      </c>
      <c r="L166" s="319">
        <f t="shared" si="12"/>
        <v>0.84178106014656984</v>
      </c>
      <c r="M166" s="319">
        <f t="shared" si="12"/>
        <v>0.86589043561780521</v>
      </c>
      <c r="N166" s="319">
        <f t="shared" si="12"/>
        <v>0.83279812679918785</v>
      </c>
      <c r="O166" s="319">
        <f t="shared" si="12"/>
        <v>0.89623365631940022</v>
      </c>
      <c r="P166" s="319">
        <f t="shared" si="12"/>
        <v>0.94882210007667245</v>
      </c>
      <c r="Q166" s="319">
        <f t="shared" si="12"/>
        <v>0.8581462626740185</v>
      </c>
      <c r="R166" s="319">
        <f t="shared" si="12"/>
        <v>0.84831424473793238</v>
      </c>
      <c r="S166" s="319">
        <f t="shared" si="12"/>
        <v>0.85912186547164882</v>
      </c>
      <c r="T166" s="319">
        <f t="shared" si="12"/>
        <v>0.82507358319929047</v>
      </c>
      <c r="U166" s="319">
        <f t="shared" si="12"/>
        <v>0.80113491750172894</v>
      </c>
      <c r="V166" s="319">
        <f t="shared" si="12"/>
        <v>0.83024135504139063</v>
      </c>
      <c r="W166" s="319">
        <f t="shared" si="12"/>
        <v>0.8239988807423122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0.17115073497373734</v>
      </c>
      <c r="C167" s="271">
        <f t="shared" si="13"/>
        <v>0.10103653762896818</v>
      </c>
      <c r="D167" s="271">
        <f t="shared" si="13"/>
        <v>0.10667555877491465</v>
      </c>
      <c r="E167" s="271">
        <f t="shared" si="13"/>
        <v>9.8098249523949063E-2</v>
      </c>
      <c r="F167" s="271">
        <f t="shared" si="13"/>
        <v>8.6299322992498775E-2</v>
      </c>
      <c r="G167" s="271">
        <f t="shared" si="13"/>
        <v>8.9575465096880691E-2</v>
      </c>
      <c r="H167" s="271">
        <f t="shared" si="13"/>
        <v>6.6716546909204533E-2</v>
      </c>
      <c r="I167" s="271">
        <f t="shared" si="13"/>
        <v>7.0027616377789356E-2</v>
      </c>
      <c r="J167" s="271">
        <f t="shared" si="13"/>
        <v>0.10273059800932101</v>
      </c>
      <c r="K167" s="271">
        <f t="shared" si="13"/>
        <v>7.1649064518716388E-2</v>
      </c>
      <c r="L167" s="271">
        <f t="shared" si="13"/>
        <v>9.06641733800196E-2</v>
      </c>
      <c r="M167" s="271">
        <f t="shared" si="13"/>
        <v>7.4139786307559824E-2</v>
      </c>
      <c r="N167" s="271">
        <f t="shared" si="13"/>
        <v>8.7434554400162748E-2</v>
      </c>
      <c r="O167" s="271">
        <f t="shared" si="13"/>
        <v>4.9677162019648648E-2</v>
      </c>
      <c r="P167" s="271">
        <f t="shared" si="13"/>
        <v>2.3792083828986055E-2</v>
      </c>
      <c r="Q167" s="271">
        <f t="shared" si="13"/>
        <v>7.6038106152147719E-2</v>
      </c>
      <c r="R167" s="271">
        <f t="shared" si="13"/>
        <v>8.3979658523057304E-2</v>
      </c>
      <c r="S167" s="271">
        <f t="shared" si="13"/>
        <v>8.1991334688996997E-2</v>
      </c>
      <c r="T167" s="271">
        <f t="shared" si="13"/>
        <v>0.1007840836782254</v>
      </c>
      <c r="U167" s="271">
        <f t="shared" si="13"/>
        <v>0.11448541498741892</v>
      </c>
      <c r="V167" s="271">
        <f t="shared" si="13"/>
        <v>9.6934774167887941E-2</v>
      </c>
      <c r="W167" s="271">
        <f t="shared" si="13"/>
        <v>9.9110243930549735E-2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5.9285236342473575E-2</v>
      </c>
      <c r="C168" s="271">
        <f t="shared" si="14"/>
        <v>3.6823972112549209E-2</v>
      </c>
      <c r="D168" s="271">
        <f t="shared" si="14"/>
        <v>3.9648696535324553E-2</v>
      </c>
      <c r="E168" s="271">
        <f t="shared" si="14"/>
        <v>3.1353506475347133E-2</v>
      </c>
      <c r="F168" s="271">
        <f t="shared" si="14"/>
        <v>2.5320551408201376E-2</v>
      </c>
      <c r="G168" s="271">
        <f t="shared" si="14"/>
        <v>2.9247060128774753E-2</v>
      </c>
      <c r="H168" s="271">
        <f t="shared" si="14"/>
        <v>2.3197536786791362E-2</v>
      </c>
      <c r="I168" s="271">
        <f t="shared" si="14"/>
        <v>2.4199948619340481E-2</v>
      </c>
      <c r="J168" s="271">
        <f t="shared" si="14"/>
        <v>3.5621572448013103E-2</v>
      </c>
      <c r="K168" s="271">
        <f t="shared" si="14"/>
        <v>2.3460754741746553E-2</v>
      </c>
      <c r="L168" s="271">
        <f t="shared" si="14"/>
        <v>2.7838587900935522E-2</v>
      </c>
      <c r="M168" s="271">
        <f t="shared" si="14"/>
        <v>2.3008248185659934E-2</v>
      </c>
      <c r="N168" s="271">
        <f t="shared" si="14"/>
        <v>2.8253708835810867E-2</v>
      </c>
      <c r="O168" s="271">
        <f t="shared" si="14"/>
        <v>1.5158328850779945E-2</v>
      </c>
      <c r="P168" s="271">
        <f t="shared" si="14"/>
        <v>7.3181668407693076E-3</v>
      </c>
      <c r="Q168" s="271">
        <f t="shared" si="14"/>
        <v>2.0153042458205647E-2</v>
      </c>
      <c r="R168" s="271">
        <f t="shared" si="14"/>
        <v>2.2029134029842593E-2</v>
      </c>
      <c r="S168" s="271">
        <f t="shared" si="14"/>
        <v>2.0077225807511409E-2</v>
      </c>
      <c r="T168" s="271">
        <f t="shared" si="14"/>
        <v>3.3775739587043531E-2</v>
      </c>
      <c r="U168" s="271">
        <f t="shared" si="14"/>
        <v>3.7677813264063588E-2</v>
      </c>
      <c r="V168" s="271">
        <f t="shared" si="14"/>
        <v>3.1646047399780913E-2</v>
      </c>
      <c r="W168" s="271">
        <f t="shared" si="14"/>
        <v>3.1998951422276066E-2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5.8882236086865845E-2</v>
      </c>
      <c r="C169" s="320">
        <f t="shared" si="15"/>
        <v>3.6758854430101448E-2</v>
      </c>
      <c r="D169" s="320">
        <f t="shared" si="15"/>
        <v>3.950397363172279E-2</v>
      </c>
      <c r="E169" s="320">
        <f t="shared" si="15"/>
        <v>3.0935005589893545E-2</v>
      </c>
      <c r="F169" s="320">
        <f t="shared" si="15"/>
        <v>2.467183897975183E-2</v>
      </c>
      <c r="G169" s="320">
        <f t="shared" si="15"/>
        <v>2.8387219393780777E-2</v>
      </c>
      <c r="H169" s="320">
        <f t="shared" si="15"/>
        <v>2.1522379601402474E-2</v>
      </c>
      <c r="I169" s="320">
        <f t="shared" si="15"/>
        <v>2.2868921988689381E-2</v>
      </c>
      <c r="J169" s="320">
        <f t="shared" si="15"/>
        <v>3.4983422755220074E-2</v>
      </c>
      <c r="K169" s="320">
        <f t="shared" si="15"/>
        <v>2.1891640472364342E-2</v>
      </c>
      <c r="L169" s="320">
        <f t="shared" si="15"/>
        <v>2.7590850829465066E-2</v>
      </c>
      <c r="M169" s="320">
        <f t="shared" si="15"/>
        <v>2.2620213001690297E-2</v>
      </c>
      <c r="N169" s="320">
        <f t="shared" si="15"/>
        <v>2.7447098275647563E-2</v>
      </c>
      <c r="O169" s="320">
        <f t="shared" si="15"/>
        <v>1.3394632848558493E-2</v>
      </c>
      <c r="P169" s="320">
        <f t="shared" si="15"/>
        <v>6.5540441077423846E-3</v>
      </c>
      <c r="Q169" s="320">
        <f t="shared" si="15"/>
        <v>1.8327850345400271E-2</v>
      </c>
      <c r="R169" s="320">
        <f t="shared" si="15"/>
        <v>2.0602262826813933E-2</v>
      </c>
      <c r="S169" s="320">
        <f t="shared" si="15"/>
        <v>1.9173785329172396E-2</v>
      </c>
      <c r="T169" s="320">
        <f t="shared" si="15"/>
        <v>3.3631592600155663E-2</v>
      </c>
      <c r="U169" s="320">
        <f t="shared" si="15"/>
        <v>3.7497654839716336E-2</v>
      </c>
      <c r="V169" s="320">
        <f t="shared" si="15"/>
        <v>3.1437995060969476E-2</v>
      </c>
      <c r="W169" s="320">
        <f t="shared" si="15"/>
        <v>3.1681223007983796E-2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4.0300025560773299E-4</v>
      </c>
      <c r="C170" s="320">
        <f t="shared" si="16"/>
        <v>6.5117682447765325E-5</v>
      </c>
      <c r="D170" s="320">
        <f t="shared" si="16"/>
        <v>1.4472290360175694E-4</v>
      </c>
      <c r="E170" s="320">
        <f t="shared" si="16"/>
        <v>4.1850088545358213E-4</v>
      </c>
      <c r="F170" s="320">
        <f t="shared" si="16"/>
        <v>6.4871242844955249E-4</v>
      </c>
      <c r="G170" s="320">
        <f t="shared" si="16"/>
        <v>8.5984073499397742E-4</v>
      </c>
      <c r="H170" s="320">
        <f t="shared" si="16"/>
        <v>1.67515718538889E-3</v>
      </c>
      <c r="I170" s="320">
        <f t="shared" si="16"/>
        <v>1.3310266306510996E-3</v>
      </c>
      <c r="J170" s="320">
        <f t="shared" si="16"/>
        <v>6.3814969279301574E-4</v>
      </c>
      <c r="K170" s="320">
        <f t="shared" si="16"/>
        <v>1.5691142693822146E-3</v>
      </c>
      <c r="L170" s="320">
        <f t="shared" si="16"/>
        <v>2.4773707147045471E-4</v>
      </c>
      <c r="M170" s="320">
        <f t="shared" si="16"/>
        <v>3.8803518396963435E-4</v>
      </c>
      <c r="N170" s="320">
        <f t="shared" si="16"/>
        <v>8.0661056016331377E-4</v>
      </c>
      <c r="O170" s="320">
        <f t="shared" si="16"/>
        <v>1.7636960022214484E-3</v>
      </c>
      <c r="P170" s="320">
        <f t="shared" si="16"/>
        <v>7.6412273302692236E-4</v>
      </c>
      <c r="Q170" s="320">
        <f t="shared" si="16"/>
        <v>1.825192112805379E-3</v>
      </c>
      <c r="R170" s="320">
        <f t="shared" si="16"/>
        <v>1.4268712030286671E-3</v>
      </c>
      <c r="S170" s="320">
        <f t="shared" si="16"/>
        <v>9.034404783390147E-4</v>
      </c>
      <c r="T170" s="320">
        <f t="shared" si="16"/>
        <v>1.4414698688787922E-4</v>
      </c>
      <c r="U170" s="320">
        <f t="shared" si="16"/>
        <v>1.8015842434725398E-4</v>
      </c>
      <c r="V170" s="320">
        <f t="shared" si="16"/>
        <v>2.0805233881144891E-4</v>
      </c>
      <c r="W170" s="320">
        <f t="shared" si="16"/>
        <v>3.1772841429227099E-4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1.2421012799717796E-2</v>
      </c>
      <c r="C171" s="271">
        <f t="shared" si="17"/>
        <v>7.3969106534773014E-3</v>
      </c>
      <c r="D171" s="271">
        <f t="shared" si="17"/>
        <v>7.8312300960721726E-3</v>
      </c>
      <c r="E171" s="271">
        <f t="shared" si="17"/>
        <v>6.6651925176697989E-3</v>
      </c>
      <c r="F171" s="271">
        <f t="shared" si="17"/>
        <v>5.836230806784309E-3</v>
      </c>
      <c r="G171" s="271">
        <f t="shared" si="17"/>
        <v>6.8310286347907723E-3</v>
      </c>
      <c r="H171" s="271">
        <f t="shared" si="17"/>
        <v>6.3999833932623174E-3</v>
      </c>
      <c r="I171" s="271">
        <f t="shared" si="17"/>
        <v>6.3337995548621902E-3</v>
      </c>
      <c r="J171" s="271">
        <f t="shared" si="17"/>
        <v>7.7335498910735354E-3</v>
      </c>
      <c r="K171" s="271">
        <f t="shared" si="17"/>
        <v>5.8908875826404854E-3</v>
      </c>
      <c r="L171" s="271">
        <f t="shared" si="17"/>
        <v>6.0053922299988663E-3</v>
      </c>
      <c r="M171" s="271">
        <f t="shared" si="17"/>
        <v>5.0898284793558469E-3</v>
      </c>
      <c r="N171" s="271">
        <f t="shared" si="17"/>
        <v>6.525893817604502E-3</v>
      </c>
      <c r="O171" s="271">
        <f t="shared" si="17"/>
        <v>4.0918459261191009E-3</v>
      </c>
      <c r="P171" s="271">
        <f t="shared" si="17"/>
        <v>1.9383548090241604E-3</v>
      </c>
      <c r="Q171" s="271">
        <f t="shared" si="17"/>
        <v>5.3596081885092231E-3</v>
      </c>
      <c r="R171" s="271">
        <f t="shared" si="17"/>
        <v>5.576904427611354E-3</v>
      </c>
      <c r="S171" s="271">
        <f t="shared" si="17"/>
        <v>4.9620158872411653E-3</v>
      </c>
      <c r="T171" s="271">
        <f t="shared" si="17"/>
        <v>6.8795566969626432E-3</v>
      </c>
      <c r="U171" s="271">
        <f t="shared" si="17"/>
        <v>7.7068927386669513E-3</v>
      </c>
      <c r="V171" s="271">
        <f t="shared" si="17"/>
        <v>6.4802026636978337E-3</v>
      </c>
      <c r="W171" s="271">
        <f t="shared" si="17"/>
        <v>6.6622123577727175E-3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7.8569283076470459E-3</v>
      </c>
      <c r="C172" s="320">
        <f t="shared" si="18"/>
        <v>5.1139041461016905E-3</v>
      </c>
      <c r="D172" s="320">
        <f t="shared" si="18"/>
        <v>5.0744426528998299E-3</v>
      </c>
      <c r="E172" s="320">
        <f t="shared" si="18"/>
        <v>3.1234530665044903E-3</v>
      </c>
      <c r="F172" s="320">
        <f t="shared" si="18"/>
        <v>2.1268122553740145E-3</v>
      </c>
      <c r="G172" s="320">
        <f t="shared" si="18"/>
        <v>2.0957774913013946E-3</v>
      </c>
      <c r="H172" s="320">
        <f t="shared" si="18"/>
        <v>1.4133657922214336E-3</v>
      </c>
      <c r="I172" s="320">
        <f t="shared" si="18"/>
        <v>1.5978745048946849E-3</v>
      </c>
      <c r="J172" s="320">
        <f t="shared" si="18"/>
        <v>3.6995444202826571E-3</v>
      </c>
      <c r="K172" s="320">
        <f t="shared" si="18"/>
        <v>2.0251196712976717E-3</v>
      </c>
      <c r="L172" s="320">
        <f t="shared" si="18"/>
        <v>3.6047233390108383E-3</v>
      </c>
      <c r="M172" s="320">
        <f t="shared" si="18"/>
        <v>2.8337576237800893E-3</v>
      </c>
      <c r="N172" s="320">
        <f t="shared" si="18"/>
        <v>2.8848979815903988E-3</v>
      </c>
      <c r="O172" s="320">
        <f t="shared" si="18"/>
        <v>1.1623927686911213E-3</v>
      </c>
      <c r="P172" s="320">
        <f t="shared" si="18"/>
        <v>5.8745875874304584E-4</v>
      </c>
      <c r="Q172" s="320">
        <f t="shared" si="18"/>
        <v>1.6999264166833005E-3</v>
      </c>
      <c r="R172" s="320">
        <f t="shared" si="18"/>
        <v>2.0796353471455825E-3</v>
      </c>
      <c r="S172" s="320">
        <f t="shared" si="18"/>
        <v>2.0850616377070231E-3</v>
      </c>
      <c r="T172" s="320">
        <f t="shared" si="18"/>
        <v>4.3586512842480902E-3</v>
      </c>
      <c r="U172" s="320">
        <f t="shared" si="18"/>
        <v>4.7759009040150803E-3</v>
      </c>
      <c r="V172" s="320">
        <f t="shared" si="18"/>
        <v>3.7714950317161572E-3</v>
      </c>
      <c r="W172" s="320">
        <f t="shared" si="18"/>
        <v>3.5375317612562551E-3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3.4041398160195987E-3</v>
      </c>
      <c r="C173" s="320">
        <f t="shared" si="19"/>
        <v>2.0095882186442846E-3</v>
      </c>
      <c r="D173" s="320">
        <f t="shared" si="19"/>
        <v>2.1217467577778651E-3</v>
      </c>
      <c r="E173" s="320">
        <f t="shared" si="19"/>
        <v>1.9511464974868076E-3</v>
      </c>
      <c r="F173" s="320">
        <f t="shared" si="19"/>
        <v>1.7164691787001658E-3</v>
      </c>
      <c r="G173" s="320">
        <f t="shared" si="19"/>
        <v>1.7816307205549282E-3</v>
      </c>
      <c r="H173" s="320">
        <f t="shared" si="19"/>
        <v>1.3269732891057246E-3</v>
      </c>
      <c r="I173" s="320">
        <f t="shared" si="19"/>
        <v>1.392829526377192E-3</v>
      </c>
      <c r="J173" s="320">
        <f t="shared" si="19"/>
        <v>2.0432826015073509E-3</v>
      </c>
      <c r="K173" s="320">
        <f t="shared" si="19"/>
        <v>1.4250796722908951E-3</v>
      </c>
      <c r="L173" s="320">
        <f t="shared" si="19"/>
        <v>1.8032848210484628E-3</v>
      </c>
      <c r="M173" s="320">
        <f t="shared" si="19"/>
        <v>1.4746194257329744E-3</v>
      </c>
      <c r="N173" s="320">
        <f t="shared" si="19"/>
        <v>1.7390486110106262E-3</v>
      </c>
      <c r="O173" s="320">
        <f t="shared" si="19"/>
        <v>9.8806473255222491E-4</v>
      </c>
      <c r="P173" s="320">
        <f t="shared" si="19"/>
        <v>4.732178326944105E-4</v>
      </c>
      <c r="Q173" s="320">
        <f t="shared" si="19"/>
        <v>1.5123764716930364E-3</v>
      </c>
      <c r="R173" s="320">
        <f t="shared" si="19"/>
        <v>1.6703317070647476E-3</v>
      </c>
      <c r="S173" s="320">
        <f t="shared" si="19"/>
        <v>1.6307845071552409E-3</v>
      </c>
      <c r="T173" s="320">
        <f t="shared" si="19"/>
        <v>2.0045669808122237E-3</v>
      </c>
      <c r="U173" s="320">
        <f t="shared" si="19"/>
        <v>2.2770825937265286E-3</v>
      </c>
      <c r="V173" s="320">
        <f t="shared" si="19"/>
        <v>1.9280053010138102E-3</v>
      </c>
      <c r="W173" s="320">
        <f t="shared" si="19"/>
        <v>1.9712747806263867E-3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1.1599446760511502E-3</v>
      </c>
      <c r="C174" s="320">
        <f t="shared" si="20"/>
        <v>2.7341828873132725E-4</v>
      </c>
      <c r="D174" s="320">
        <f t="shared" si="20"/>
        <v>6.3504068539447763E-4</v>
      </c>
      <c r="E174" s="320">
        <f t="shared" si="20"/>
        <v>1.5905929536784995E-3</v>
      </c>
      <c r="F174" s="320">
        <f t="shared" si="20"/>
        <v>1.9929493727101283E-3</v>
      </c>
      <c r="G174" s="320">
        <f t="shared" si="20"/>
        <v>2.9536204229344493E-3</v>
      </c>
      <c r="H174" s="320">
        <f t="shared" si="20"/>
        <v>3.6596443119351592E-3</v>
      </c>
      <c r="I174" s="320">
        <f t="shared" si="20"/>
        <v>3.3430955235903138E-3</v>
      </c>
      <c r="J174" s="320">
        <f t="shared" si="20"/>
        <v>1.9907228692835287E-3</v>
      </c>
      <c r="K174" s="320">
        <f t="shared" si="20"/>
        <v>2.4406882390519183E-3</v>
      </c>
      <c r="L174" s="320">
        <f t="shared" si="20"/>
        <v>5.9738406993956484E-4</v>
      </c>
      <c r="M174" s="320">
        <f t="shared" si="20"/>
        <v>7.814514298427835E-4</v>
      </c>
      <c r="N174" s="320">
        <f t="shared" si="20"/>
        <v>1.901947225003477E-3</v>
      </c>
      <c r="O174" s="320">
        <f t="shared" si="20"/>
        <v>1.9413884248757546E-3</v>
      </c>
      <c r="P174" s="320">
        <f t="shared" si="20"/>
        <v>8.7767821758670409E-4</v>
      </c>
      <c r="Q174" s="320">
        <f t="shared" si="20"/>
        <v>2.147305300132886E-3</v>
      </c>
      <c r="R174" s="320">
        <f t="shared" si="20"/>
        <v>1.8269373734010241E-3</v>
      </c>
      <c r="S174" s="320">
        <f t="shared" si="20"/>
        <v>1.2461697423789013E-3</v>
      </c>
      <c r="T174" s="320">
        <f t="shared" si="20"/>
        <v>5.1633843190232865E-4</v>
      </c>
      <c r="U174" s="320">
        <f t="shared" si="20"/>
        <v>6.5390924092534255E-4</v>
      </c>
      <c r="V174" s="320">
        <f t="shared" si="20"/>
        <v>7.807023309678667E-4</v>
      </c>
      <c r="W174" s="320">
        <f t="shared" si="20"/>
        <v>1.1534058158900759E-3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1.898695736323433E-2</v>
      </c>
      <c r="C175" s="321">
        <f t="shared" si="21"/>
        <v>1.1021317123268792E-2</v>
      </c>
      <c r="D175" s="321">
        <f t="shared" si="21"/>
        <v>1.207815687037022E-2</v>
      </c>
      <c r="E175" s="321">
        <f t="shared" si="21"/>
        <v>1.0802798654115613E-2</v>
      </c>
      <c r="F175" s="321">
        <f t="shared" si="21"/>
        <v>9.4188172063288632E-3</v>
      </c>
      <c r="G175" s="321">
        <f t="shared" si="21"/>
        <v>1.0598016840619258E-2</v>
      </c>
      <c r="H175" s="321">
        <f t="shared" si="21"/>
        <v>8.8724858924856681E-3</v>
      </c>
      <c r="I175" s="321">
        <f t="shared" si="21"/>
        <v>9.0729082183433722E-3</v>
      </c>
      <c r="J175" s="321">
        <f t="shared" si="21"/>
        <v>1.2014013255308013E-2</v>
      </c>
      <c r="K175" s="321">
        <f t="shared" si="21"/>
        <v>8.5725782994688811E-3</v>
      </c>
      <c r="L175" s="321">
        <f t="shared" si="21"/>
        <v>1.0410489289250102E-2</v>
      </c>
      <c r="M175" s="321">
        <f t="shared" si="21"/>
        <v>8.956037210397623E-3</v>
      </c>
      <c r="N175" s="321">
        <f t="shared" si="21"/>
        <v>1.1340896996003498E-2</v>
      </c>
      <c r="O175" s="321">
        <f t="shared" si="21"/>
        <v>1.0457165494661367E-2</v>
      </c>
      <c r="P175" s="321">
        <f t="shared" si="21"/>
        <v>6.6553655433349915E-3</v>
      </c>
      <c r="Q175" s="321">
        <f t="shared" si="21"/>
        <v>1.0758104562866603E-2</v>
      </c>
      <c r="R175" s="321">
        <f t="shared" si="21"/>
        <v>1.1034908726817262E-2</v>
      </c>
      <c r="S175" s="321">
        <f t="shared" si="21"/>
        <v>1.026027655422865E-2</v>
      </c>
      <c r="T175" s="321">
        <f t="shared" si="21"/>
        <v>1.0399331912155566E-2</v>
      </c>
      <c r="U175" s="321">
        <f t="shared" si="21"/>
        <v>1.1922438339121927E-2</v>
      </c>
      <c r="V175" s="321">
        <f t="shared" si="21"/>
        <v>1.0128303116108496E-2</v>
      </c>
      <c r="W175" s="321">
        <f t="shared" si="21"/>
        <v>1.0569118470426476E-2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0.99999999999999967</v>
      </c>
      <c r="C178" s="234">
        <f t="shared" si="22"/>
        <v>1.0000000000000002</v>
      </c>
      <c r="D178" s="234">
        <f t="shared" si="22"/>
        <v>0.99999999999999978</v>
      </c>
      <c r="E178" s="234">
        <f t="shared" si="22"/>
        <v>1.0000000000000002</v>
      </c>
      <c r="F178" s="234">
        <f t="shared" si="22"/>
        <v>1</v>
      </c>
      <c r="G178" s="234">
        <f t="shared" si="22"/>
        <v>0.99999999999999989</v>
      </c>
      <c r="H178" s="234">
        <f t="shared" si="22"/>
        <v>1.0000000000000002</v>
      </c>
      <c r="I178" s="234">
        <f t="shared" si="22"/>
        <v>1</v>
      </c>
      <c r="J178" s="234">
        <f t="shared" si="22"/>
        <v>0.99999999999999989</v>
      </c>
      <c r="K178" s="234">
        <f t="shared" si="22"/>
        <v>1.0000000000000002</v>
      </c>
      <c r="L178" s="234">
        <f t="shared" si="22"/>
        <v>1.0000000000000004</v>
      </c>
      <c r="M178" s="234">
        <f t="shared" si="22"/>
        <v>1</v>
      </c>
      <c r="N178" s="234">
        <f t="shared" si="22"/>
        <v>0.99999999999999978</v>
      </c>
      <c r="O178" s="234">
        <f t="shared" si="22"/>
        <v>1</v>
      </c>
      <c r="P178" s="234">
        <f t="shared" si="22"/>
        <v>1</v>
      </c>
      <c r="Q178" s="234">
        <f t="shared" si="22"/>
        <v>1</v>
      </c>
      <c r="R178" s="234">
        <f t="shared" si="22"/>
        <v>1.0000000000000002</v>
      </c>
      <c r="S178" s="234">
        <f t="shared" si="22"/>
        <v>1.0000000000000002</v>
      </c>
      <c r="T178" s="234">
        <f t="shared" si="22"/>
        <v>0.99999999999999989</v>
      </c>
      <c r="U178" s="234">
        <f t="shared" si="22"/>
        <v>0.99999999999999967</v>
      </c>
      <c r="V178" s="234">
        <f t="shared" si="22"/>
        <v>1.0000000000000002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4.5549505509366621E-3</v>
      </c>
      <c r="C179" s="268">
        <f t="shared" si="23"/>
        <v>3.2378231208281916E-3</v>
      </c>
      <c r="D179" s="268">
        <f t="shared" si="23"/>
        <v>4.1405468853406872E-3</v>
      </c>
      <c r="E179" s="268">
        <f t="shared" si="23"/>
        <v>5.171553712639252E-3</v>
      </c>
      <c r="F179" s="268">
        <f t="shared" si="23"/>
        <v>5.6182299168159623E-3</v>
      </c>
      <c r="G179" s="268">
        <f t="shared" si="23"/>
        <v>6.4121044081399906E-3</v>
      </c>
      <c r="H179" s="268">
        <f t="shared" si="23"/>
        <v>8.1994044118456622E-3</v>
      </c>
      <c r="I179" s="268">
        <f t="shared" si="23"/>
        <v>7.7393005042956861E-3</v>
      </c>
      <c r="J179" s="268">
        <f t="shared" si="23"/>
        <v>5.9618347905068423E-3</v>
      </c>
      <c r="K179" s="268">
        <f t="shared" si="23"/>
        <v>7.4561310154556129E-3</v>
      </c>
      <c r="L179" s="268">
        <f t="shared" si="23"/>
        <v>4.3387881934054962E-3</v>
      </c>
      <c r="M179" s="268">
        <f t="shared" si="23"/>
        <v>5.1943126400019329E-3</v>
      </c>
      <c r="N179" s="268">
        <f t="shared" si="23"/>
        <v>6.1128104824381725E-3</v>
      </c>
      <c r="O179" s="268">
        <f t="shared" si="23"/>
        <v>7.6132533852791024E-3</v>
      </c>
      <c r="P179" s="268">
        <f t="shared" si="23"/>
        <v>7.5090499373836484E-3</v>
      </c>
      <c r="Q179" s="268">
        <f t="shared" si="23"/>
        <v>6.6461330661351644E-3</v>
      </c>
      <c r="R179" s="268">
        <f t="shared" si="23"/>
        <v>6.0701380557326252E-3</v>
      </c>
      <c r="S179" s="268">
        <f t="shared" si="23"/>
        <v>5.2690448990366052E-3</v>
      </c>
      <c r="T179" s="268">
        <f t="shared" si="23"/>
        <v>3.7850400782478612E-3</v>
      </c>
      <c r="U179" s="268">
        <f t="shared" si="23"/>
        <v>3.9251470036950932E-3</v>
      </c>
      <c r="V179" s="268">
        <f t="shared" si="23"/>
        <v>4.2888203895211537E-3</v>
      </c>
      <c r="W179" s="268">
        <f t="shared" si="23"/>
        <v>4.7598923413195802E-3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9.6154976527312794E-3</v>
      </c>
      <c r="C180" s="269">
        <f t="shared" si="24"/>
        <v>6.835042503783151E-3</v>
      </c>
      <c r="D180" s="269">
        <f t="shared" si="24"/>
        <v>8.7406917839821831E-3</v>
      </c>
      <c r="E180" s="269">
        <f t="shared" si="24"/>
        <v>1.09171465263505E-2</v>
      </c>
      <c r="F180" s="269">
        <f t="shared" si="24"/>
        <v>1.1860079703069376E-2</v>
      </c>
      <c r="G180" s="269">
        <f t="shared" si="24"/>
        <v>1.3535948238309498E-2</v>
      </c>
      <c r="H180" s="269">
        <f t="shared" si="24"/>
        <v>1.7308937384552706E-2</v>
      </c>
      <c r="I180" s="269">
        <f t="shared" si="24"/>
        <v>1.6337658334739623E-2</v>
      </c>
      <c r="J180" s="269">
        <f t="shared" si="24"/>
        <v>1.2585429368119471E-2</v>
      </c>
      <c r="K180" s="269">
        <f t="shared" si="24"/>
        <v>1.5739887727832177E-2</v>
      </c>
      <c r="L180" s="269">
        <f t="shared" si="24"/>
        <v>9.1591790564684999E-3</v>
      </c>
      <c r="M180" s="269">
        <f t="shared" si="24"/>
        <v>1.0965190607221923E-2</v>
      </c>
      <c r="N180" s="269">
        <f t="shared" si="24"/>
        <v>1.318262014835255E-2</v>
      </c>
      <c r="O180" s="269">
        <f t="shared" si="24"/>
        <v>1.6403335523975288E-2</v>
      </c>
      <c r="P180" s="269">
        <f t="shared" si="24"/>
        <v>1.6180654684653354E-2</v>
      </c>
      <c r="Q180" s="269">
        <f t="shared" si="24"/>
        <v>1.402998258324036E-2</v>
      </c>
      <c r="R180" s="269">
        <f t="shared" si="24"/>
        <v>1.2814057490624007E-2</v>
      </c>
      <c r="S180" s="269">
        <f t="shared" si="24"/>
        <v>1.1122950357475075E-2</v>
      </c>
      <c r="T180" s="269">
        <f t="shared" si="24"/>
        <v>7.9902171452557284E-3</v>
      </c>
      <c r="U180" s="269">
        <f t="shared" si="24"/>
        <v>8.2859827738183071E-3</v>
      </c>
      <c r="V180" s="269">
        <f t="shared" si="24"/>
        <v>9.0536970549430999E-3</v>
      </c>
      <c r="W180" s="269">
        <f t="shared" si="24"/>
        <v>1.0048129639036436E-2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5.7242173851716448E-2</v>
      </c>
      <c r="C181" s="269">
        <f t="shared" si="25"/>
        <v>4.0689801549095191E-2</v>
      </c>
      <c r="D181" s="269">
        <f t="shared" si="25"/>
        <v>5.2034352953209587E-2</v>
      </c>
      <c r="E181" s="269">
        <f t="shared" si="25"/>
        <v>6.4991040713166734E-2</v>
      </c>
      <c r="F181" s="269">
        <f t="shared" si="25"/>
        <v>7.0604431385355326E-2</v>
      </c>
      <c r="G181" s="269">
        <f t="shared" si="25"/>
        <v>8.0581071338003726E-2</v>
      </c>
      <c r="H181" s="269">
        <f t="shared" si="25"/>
        <v>0.10304211375618223</v>
      </c>
      <c r="I181" s="269">
        <f t="shared" si="25"/>
        <v>9.725997681060905E-2</v>
      </c>
      <c r="J181" s="269">
        <f t="shared" si="25"/>
        <v>7.4922522151909435E-2</v>
      </c>
      <c r="K181" s="269">
        <f t="shared" si="25"/>
        <v>9.3701378988652051E-2</v>
      </c>
      <c r="L181" s="269">
        <f t="shared" si="25"/>
        <v>5.452565627120147E-2</v>
      </c>
      <c r="M181" s="269">
        <f t="shared" si="25"/>
        <v>6.5277052704340852E-2</v>
      </c>
      <c r="N181" s="269">
        <f t="shared" si="25"/>
        <v>7.6646974166868692E-2</v>
      </c>
      <c r="O181" s="269">
        <f t="shared" si="25"/>
        <v>9.5285306461756147E-2</v>
      </c>
      <c r="P181" s="269">
        <f t="shared" si="25"/>
        <v>9.3838281971266244E-2</v>
      </c>
      <c r="Q181" s="269">
        <f t="shared" si="25"/>
        <v>8.3522115149003887E-2</v>
      </c>
      <c r="R181" s="269">
        <f t="shared" si="25"/>
        <v>7.6283571908089168E-2</v>
      </c>
      <c r="S181" s="269">
        <f t="shared" si="25"/>
        <v>6.6216214812942598E-2</v>
      </c>
      <c r="T181" s="269">
        <f t="shared" si="25"/>
        <v>4.7566690301440194E-2</v>
      </c>
      <c r="U181" s="269">
        <f t="shared" si="25"/>
        <v>4.9327417425608561E-2</v>
      </c>
      <c r="V181" s="269">
        <f t="shared" si="25"/>
        <v>5.3897709670036313E-2</v>
      </c>
      <c r="W181" s="269">
        <f t="shared" si="25"/>
        <v>5.9817682293222707E-2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6.7744324504917658E-2</v>
      </c>
      <c r="C182" s="269">
        <f t="shared" si="26"/>
        <v>4.8155108981766045E-2</v>
      </c>
      <c r="D182" s="269">
        <f t="shared" si="26"/>
        <v>6.1581031164139682E-2</v>
      </c>
      <c r="E182" s="269">
        <f t="shared" si="26"/>
        <v>7.6914866360426715E-2</v>
      </c>
      <c r="F182" s="269">
        <f t="shared" si="26"/>
        <v>8.355813885833549E-2</v>
      </c>
      <c r="G182" s="269">
        <f t="shared" si="26"/>
        <v>9.5365180571526403E-2</v>
      </c>
      <c r="H182" s="269">
        <f t="shared" si="26"/>
        <v>0.12194712258926782</v>
      </c>
      <c r="I182" s="269">
        <f t="shared" si="26"/>
        <v>0.11510414414845105</v>
      </c>
      <c r="J182" s="269">
        <f t="shared" si="26"/>
        <v>8.8668464383164586E-2</v>
      </c>
      <c r="K182" s="269">
        <f t="shared" si="26"/>
        <v>0.11089265479695223</v>
      </c>
      <c r="L182" s="269">
        <f t="shared" si="26"/>
        <v>6.4529410812533466E-2</v>
      </c>
      <c r="M182" s="269">
        <f t="shared" si="26"/>
        <v>7.7253352616951307E-2</v>
      </c>
      <c r="N182" s="269">
        <f t="shared" si="26"/>
        <v>9.277505917078907E-2</v>
      </c>
      <c r="O182" s="269">
        <f t="shared" si="26"/>
        <v>0.11556686141809625</v>
      </c>
      <c r="P182" s="269">
        <f t="shared" si="26"/>
        <v>0.11399800210525886</v>
      </c>
      <c r="Q182" s="269">
        <f t="shared" si="26"/>
        <v>9.8845814043478267E-2</v>
      </c>
      <c r="R182" s="269">
        <f t="shared" si="26"/>
        <v>9.0279224250335702E-2</v>
      </c>
      <c r="S182" s="269">
        <f t="shared" si="26"/>
        <v>7.8364821633006676E-2</v>
      </c>
      <c r="T182" s="269">
        <f t="shared" si="26"/>
        <v>5.6293691985792024E-2</v>
      </c>
      <c r="U182" s="269">
        <f t="shared" si="26"/>
        <v>5.837745753203525E-2</v>
      </c>
      <c r="V182" s="269">
        <f t="shared" si="26"/>
        <v>6.3786255627140034E-2</v>
      </c>
      <c r="W182" s="269">
        <f t="shared" si="26"/>
        <v>7.0792358286418181E-2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3.7500815050890833E-2</v>
      </c>
      <c r="C183" s="270">
        <f t="shared" si="27"/>
        <v>4.0141590656584174E-2</v>
      </c>
      <c r="D183" s="270">
        <f t="shared" si="27"/>
        <v>3.8217790653502857E-2</v>
      </c>
      <c r="E183" s="270">
        <f t="shared" si="27"/>
        <v>3.2616487615833287E-2</v>
      </c>
      <c r="F183" s="270">
        <f t="shared" si="27"/>
        <v>3.134489582693465E-2</v>
      </c>
      <c r="G183" s="270">
        <f t="shared" si="27"/>
        <v>3.3739249530788447E-2</v>
      </c>
      <c r="H183" s="270">
        <f t="shared" si="27"/>
        <v>3.885283519174175E-2</v>
      </c>
      <c r="I183" s="270">
        <f t="shared" si="27"/>
        <v>3.7603554307314949E-2</v>
      </c>
      <c r="J183" s="270">
        <f t="shared" si="27"/>
        <v>3.5229688459182028E-2</v>
      </c>
      <c r="K183" s="270">
        <f t="shared" si="27"/>
        <v>3.5476211780905174E-2</v>
      </c>
      <c r="L183" s="270">
        <f t="shared" si="27"/>
        <v>3.4235706883808503E-2</v>
      </c>
      <c r="M183" s="270">
        <f t="shared" si="27"/>
        <v>3.4025661154392574E-2</v>
      </c>
      <c r="N183" s="270">
        <f t="shared" si="27"/>
        <v>3.5616713402189817E-2</v>
      </c>
      <c r="O183" s="270">
        <f t="shared" si="27"/>
        <v>3.533131143848748E-2</v>
      </c>
      <c r="P183" s="270">
        <f t="shared" si="27"/>
        <v>3.5200595998428431E-2</v>
      </c>
      <c r="Q183" s="270">
        <f t="shared" si="27"/>
        <v>3.1602444809996535E-2</v>
      </c>
      <c r="R183" s="270">
        <f t="shared" si="27"/>
        <v>3.0695757943194946E-2</v>
      </c>
      <c r="S183" s="270">
        <f t="shared" si="27"/>
        <v>2.8965414626684029E-2</v>
      </c>
      <c r="T183" s="270">
        <f t="shared" si="27"/>
        <v>3.5587918977933959E-2</v>
      </c>
      <c r="U183" s="270">
        <f t="shared" si="27"/>
        <v>3.5625039085541363E-2</v>
      </c>
      <c r="V183" s="270">
        <f t="shared" si="27"/>
        <v>3.4569193954820825E-2</v>
      </c>
      <c r="W183" s="270">
        <f t="shared" si="27"/>
        <v>3.3819776596050719E-2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0.57568068211847923</v>
      </c>
      <c r="C184" s="271">
        <f t="shared" si="28"/>
        <v>0.59877533639605451</v>
      </c>
      <c r="D184" s="271">
        <f t="shared" si="28"/>
        <v>0.57544545834557403</v>
      </c>
      <c r="E184" s="271">
        <f t="shared" si="28"/>
        <v>0.57705961857956156</v>
      </c>
      <c r="F184" s="271">
        <f t="shared" si="28"/>
        <v>0.57692734720969352</v>
      </c>
      <c r="G184" s="271">
        <f t="shared" si="28"/>
        <v>0.53839825313215639</v>
      </c>
      <c r="H184" s="271">
        <f t="shared" si="28"/>
        <v>0.47542270009847964</v>
      </c>
      <c r="I184" s="271">
        <f t="shared" si="28"/>
        <v>0.49032817077072355</v>
      </c>
      <c r="J184" s="271">
        <f t="shared" si="28"/>
        <v>0.54172828052038113</v>
      </c>
      <c r="K184" s="271">
        <f t="shared" si="28"/>
        <v>0.50847074456270902</v>
      </c>
      <c r="L184" s="271">
        <f t="shared" si="28"/>
        <v>0.60322129866425411</v>
      </c>
      <c r="M184" s="271">
        <f t="shared" si="28"/>
        <v>0.57905646787861398</v>
      </c>
      <c r="N184" s="271">
        <f t="shared" si="28"/>
        <v>0.53992474049819561</v>
      </c>
      <c r="O184" s="271">
        <f t="shared" si="28"/>
        <v>0.50893420011196455</v>
      </c>
      <c r="P184" s="271">
        <f t="shared" si="28"/>
        <v>0.51123050272713222</v>
      </c>
      <c r="Q184" s="271">
        <f t="shared" si="28"/>
        <v>0.56008610817551807</v>
      </c>
      <c r="R184" s="271">
        <f t="shared" si="28"/>
        <v>0.57900094139877645</v>
      </c>
      <c r="S184" s="271">
        <f t="shared" si="28"/>
        <v>0.61204679415676622</v>
      </c>
      <c r="T184" s="271">
        <f t="shared" si="28"/>
        <v>0.60654170309253341</v>
      </c>
      <c r="U184" s="271">
        <f t="shared" si="28"/>
        <v>0.60250703295526697</v>
      </c>
      <c r="V184" s="271">
        <f t="shared" si="28"/>
        <v>0.59551308401073932</v>
      </c>
      <c r="W184" s="271">
        <f t="shared" si="28"/>
        <v>0.58549171469498296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0.57542784173442962</v>
      </c>
      <c r="C185" s="320">
        <f t="shared" si="29"/>
        <v>0.59859560833266501</v>
      </c>
      <c r="D185" s="320">
        <f t="shared" si="29"/>
        <v>0.57521562106129231</v>
      </c>
      <c r="E185" s="320">
        <f t="shared" si="29"/>
        <v>0.57677255122016557</v>
      </c>
      <c r="F185" s="320">
        <f t="shared" si="29"/>
        <v>0.57661548533677931</v>
      </c>
      <c r="G185" s="320">
        <f t="shared" si="29"/>
        <v>0.53804232414390707</v>
      </c>
      <c r="H185" s="320">
        <f t="shared" si="29"/>
        <v>0.47496756001797036</v>
      </c>
      <c r="I185" s="320">
        <f t="shared" si="29"/>
        <v>0.4898985705610398</v>
      </c>
      <c r="J185" s="320">
        <f t="shared" si="29"/>
        <v>0.54139734551214891</v>
      </c>
      <c r="K185" s="320">
        <f t="shared" si="29"/>
        <v>0.50805686278542295</v>
      </c>
      <c r="L185" s="320">
        <f t="shared" si="29"/>
        <v>0.60298045721913562</v>
      </c>
      <c r="M185" s="320">
        <f t="shared" si="29"/>
        <v>0.57876813719574816</v>
      </c>
      <c r="N185" s="320">
        <f t="shared" si="29"/>
        <v>0.53957848981042145</v>
      </c>
      <c r="O185" s="320">
        <f t="shared" si="29"/>
        <v>0.50850287291462515</v>
      </c>
      <c r="P185" s="320">
        <f t="shared" si="29"/>
        <v>0.51080503094268648</v>
      </c>
      <c r="Q185" s="320">
        <f t="shared" si="29"/>
        <v>0.55971718850930108</v>
      </c>
      <c r="R185" s="320">
        <f t="shared" si="29"/>
        <v>0.57866399459329909</v>
      </c>
      <c r="S185" s="320">
        <f t="shared" si="29"/>
        <v>0.6117543151669399</v>
      </c>
      <c r="T185" s="320">
        <f t="shared" si="29"/>
        <v>0.60633159960703442</v>
      </c>
      <c r="U185" s="320">
        <f t="shared" si="29"/>
        <v>0.60228915228570368</v>
      </c>
      <c r="V185" s="320">
        <f t="shared" si="29"/>
        <v>0.59527501622443091</v>
      </c>
      <c r="W185" s="320">
        <f t="shared" si="29"/>
        <v>0.58522749821356224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2.5284038404959887E-4</v>
      </c>
      <c r="C186" s="320">
        <f t="shared" si="30"/>
        <v>1.7972806338951947E-4</v>
      </c>
      <c r="D186" s="320">
        <f t="shared" si="30"/>
        <v>2.298372842817425E-4</v>
      </c>
      <c r="E186" s="320">
        <f t="shared" si="30"/>
        <v>2.8706735939602082E-4</v>
      </c>
      <c r="F186" s="320">
        <f t="shared" si="30"/>
        <v>3.1186187291420438E-4</v>
      </c>
      <c r="G186" s="320">
        <f t="shared" si="30"/>
        <v>3.5592898824924783E-4</v>
      </c>
      <c r="H186" s="320">
        <f t="shared" si="30"/>
        <v>4.5514008050926482E-4</v>
      </c>
      <c r="I186" s="320">
        <f t="shared" si="30"/>
        <v>4.2960020968372192E-4</v>
      </c>
      <c r="J186" s="320">
        <f t="shared" si="30"/>
        <v>3.3093500823231449E-4</v>
      </c>
      <c r="K186" s="320">
        <f t="shared" si="30"/>
        <v>4.1388177728609064E-4</v>
      </c>
      <c r="L186" s="320">
        <f t="shared" si="30"/>
        <v>2.4084144511841586E-4</v>
      </c>
      <c r="M186" s="320">
        <f t="shared" si="30"/>
        <v>2.8833068286585587E-4</v>
      </c>
      <c r="N186" s="320">
        <f t="shared" si="30"/>
        <v>3.4625068777416053E-4</v>
      </c>
      <c r="O186" s="320">
        <f t="shared" si="30"/>
        <v>4.313271973394182E-4</v>
      </c>
      <c r="P186" s="320">
        <f t="shared" si="30"/>
        <v>4.2547178444576997E-4</v>
      </c>
      <c r="Q186" s="320">
        <f t="shared" si="30"/>
        <v>3.6891966621696934E-4</v>
      </c>
      <c r="R186" s="320">
        <f t="shared" si="30"/>
        <v>3.3694680547737601E-4</v>
      </c>
      <c r="S186" s="320">
        <f t="shared" si="30"/>
        <v>2.9247898982636393E-4</v>
      </c>
      <c r="T186" s="320">
        <f t="shared" si="30"/>
        <v>2.1010348549898455E-4</v>
      </c>
      <c r="U186" s="320">
        <f t="shared" si="30"/>
        <v>2.1788066956321165E-4</v>
      </c>
      <c r="V186" s="320">
        <f t="shared" si="30"/>
        <v>2.38067786308523E-4</v>
      </c>
      <c r="W186" s="320">
        <f t="shared" si="30"/>
        <v>2.6421648142074892E-4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0.18276267290694179</v>
      </c>
      <c r="C187" s="271">
        <f t="shared" si="31"/>
        <v>0.20003894105404474</v>
      </c>
      <c r="D187" s="271">
        <f t="shared" si="31"/>
        <v>0.19599046951989069</v>
      </c>
      <c r="E187" s="271">
        <f t="shared" si="31"/>
        <v>0.16833614059884527</v>
      </c>
      <c r="F187" s="271">
        <f t="shared" si="31"/>
        <v>0.15456902956120061</v>
      </c>
      <c r="G187" s="271">
        <f t="shared" si="31"/>
        <v>0.1605665270392263</v>
      </c>
      <c r="H187" s="271">
        <f t="shared" si="31"/>
        <v>0.15086729963607018</v>
      </c>
      <c r="I187" s="271">
        <f t="shared" si="31"/>
        <v>0.15469455031293716</v>
      </c>
      <c r="J187" s="271">
        <f t="shared" si="31"/>
        <v>0.17161323320370286</v>
      </c>
      <c r="K187" s="271">
        <f t="shared" si="31"/>
        <v>0.15174287930930147</v>
      </c>
      <c r="L187" s="271">
        <f t="shared" si="31"/>
        <v>0.16860739285331752</v>
      </c>
      <c r="M187" s="271">
        <f t="shared" si="31"/>
        <v>0.16358390759065908</v>
      </c>
      <c r="N187" s="271">
        <f t="shared" si="31"/>
        <v>0.16509078236426586</v>
      </c>
      <c r="O187" s="271">
        <f t="shared" si="31"/>
        <v>0.14315379814575313</v>
      </c>
      <c r="P187" s="271">
        <f t="shared" si="31"/>
        <v>0.14506039931442782</v>
      </c>
      <c r="Q187" s="271">
        <f t="shared" si="31"/>
        <v>0.13515493652825183</v>
      </c>
      <c r="R187" s="271">
        <f t="shared" si="31"/>
        <v>0.13836137919222763</v>
      </c>
      <c r="S187" s="271">
        <f t="shared" si="31"/>
        <v>0.13658925966895138</v>
      </c>
      <c r="T187" s="271">
        <f t="shared" si="31"/>
        <v>0.1818818421204095</v>
      </c>
      <c r="U187" s="271">
        <f t="shared" si="31"/>
        <v>0.1812895380702719</v>
      </c>
      <c r="V187" s="271">
        <f t="shared" si="31"/>
        <v>0.17768888115323125</v>
      </c>
      <c r="W187" s="271">
        <f t="shared" si="31"/>
        <v>0.17272347693380452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0.18152031631968665</v>
      </c>
      <c r="C188" s="320">
        <f t="shared" si="32"/>
        <v>0.19968520213090707</v>
      </c>
      <c r="D188" s="320">
        <f t="shared" si="32"/>
        <v>0.19527507879318876</v>
      </c>
      <c r="E188" s="320">
        <f t="shared" si="32"/>
        <v>0.16608922049917965</v>
      </c>
      <c r="F188" s="320">
        <f t="shared" si="32"/>
        <v>0.15060897162591963</v>
      </c>
      <c r="G188" s="320">
        <f t="shared" si="32"/>
        <v>0.15584599649643144</v>
      </c>
      <c r="H188" s="320">
        <f t="shared" si="32"/>
        <v>0.13997276185180493</v>
      </c>
      <c r="I188" s="320">
        <f t="shared" si="32"/>
        <v>0.14618616174889865</v>
      </c>
      <c r="J188" s="320">
        <f t="shared" si="32"/>
        <v>0.16853883405391834</v>
      </c>
      <c r="K188" s="320">
        <f t="shared" si="32"/>
        <v>0.14159393398241973</v>
      </c>
      <c r="L188" s="320">
        <f t="shared" si="32"/>
        <v>0.16710694671422488</v>
      </c>
      <c r="M188" s="320">
        <f t="shared" si="32"/>
        <v>0.16082505732252025</v>
      </c>
      <c r="N188" s="320">
        <f t="shared" si="32"/>
        <v>0.16042006787390675</v>
      </c>
      <c r="O188" s="320">
        <f t="shared" si="32"/>
        <v>0.12649762291839683</v>
      </c>
      <c r="P188" s="320">
        <f t="shared" si="32"/>
        <v>0.12991399022183794</v>
      </c>
      <c r="Q188" s="320">
        <f t="shared" si="32"/>
        <v>0.12291441628572955</v>
      </c>
      <c r="R188" s="320">
        <f t="shared" si="32"/>
        <v>0.12939943509976934</v>
      </c>
      <c r="S188" s="320">
        <f t="shared" si="32"/>
        <v>0.13044297893901496</v>
      </c>
      <c r="T188" s="320">
        <f t="shared" si="32"/>
        <v>0.18110115296240256</v>
      </c>
      <c r="U188" s="320">
        <f t="shared" si="32"/>
        <v>0.18042269271222308</v>
      </c>
      <c r="V188" s="320">
        <f t="shared" si="32"/>
        <v>0.17652069143153554</v>
      </c>
      <c r="W188" s="320">
        <f t="shared" si="32"/>
        <v>0.17100844709695115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1.2423565872551428E-3</v>
      </c>
      <c r="C189" s="320">
        <f t="shared" si="33"/>
        <v>3.5373892313766416E-4</v>
      </c>
      <c r="D189" s="320">
        <f t="shared" si="33"/>
        <v>7.1539072670193235E-4</v>
      </c>
      <c r="E189" s="320">
        <f t="shared" si="33"/>
        <v>2.2469200996656788E-3</v>
      </c>
      <c r="F189" s="320">
        <f t="shared" si="33"/>
        <v>3.9600579352809537E-3</v>
      </c>
      <c r="G189" s="320">
        <f t="shared" si="33"/>
        <v>4.7205305427948504E-3</v>
      </c>
      <c r="H189" s="320">
        <f t="shared" si="33"/>
        <v>1.0894537784265251E-2</v>
      </c>
      <c r="I189" s="320">
        <f t="shared" si="33"/>
        <v>8.5083885640384969E-3</v>
      </c>
      <c r="J189" s="320">
        <f t="shared" si="33"/>
        <v>3.074399149784521E-3</v>
      </c>
      <c r="K189" s="320">
        <f t="shared" si="33"/>
        <v>1.0148945326881787E-2</v>
      </c>
      <c r="L189" s="320">
        <f t="shared" si="33"/>
        <v>1.5004461390926249E-3</v>
      </c>
      <c r="M189" s="320">
        <f t="shared" si="33"/>
        <v>2.7588502681388477E-3</v>
      </c>
      <c r="N189" s="320">
        <f t="shared" si="33"/>
        <v>4.6707144903591173E-3</v>
      </c>
      <c r="O189" s="320">
        <f t="shared" si="33"/>
        <v>1.6656175227356299E-2</v>
      </c>
      <c r="P189" s="320">
        <f t="shared" si="33"/>
        <v>1.5146409092589783E-2</v>
      </c>
      <c r="Q189" s="320">
        <f t="shared" si="33"/>
        <v>1.2240520242522264E-2</v>
      </c>
      <c r="R189" s="320">
        <f t="shared" si="33"/>
        <v>8.9619440924582783E-3</v>
      </c>
      <c r="S189" s="320">
        <f t="shared" si="33"/>
        <v>6.1462807299364113E-3</v>
      </c>
      <c r="T189" s="320">
        <f t="shared" si="33"/>
        <v>7.8068915800693706E-4</v>
      </c>
      <c r="U189" s="320">
        <f t="shared" si="33"/>
        <v>8.6684535804876532E-4</v>
      </c>
      <c r="V189" s="320">
        <f t="shared" si="33"/>
        <v>1.1681897216957117E-3</v>
      </c>
      <c r="W189" s="320">
        <f t="shared" si="33"/>
        <v>1.7150298368533803E-3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4.7128714010150036E-2</v>
      </c>
      <c r="C190" s="271">
        <f t="shared" si="34"/>
        <v>4.9494678500182916E-2</v>
      </c>
      <c r="D190" s="271">
        <f t="shared" si="34"/>
        <v>4.76961969729401E-2</v>
      </c>
      <c r="E190" s="271">
        <f t="shared" si="34"/>
        <v>4.3817430643302784E-2</v>
      </c>
      <c r="F190" s="271">
        <f t="shared" si="34"/>
        <v>4.3599520221802385E-2</v>
      </c>
      <c r="G190" s="271">
        <f t="shared" si="34"/>
        <v>4.6386206195346252E-2</v>
      </c>
      <c r="H190" s="271">
        <f t="shared" si="34"/>
        <v>5.2371357122383194E-2</v>
      </c>
      <c r="I190" s="271">
        <f t="shared" si="34"/>
        <v>5.073941239293138E-2</v>
      </c>
      <c r="J190" s="271">
        <f t="shared" si="34"/>
        <v>4.6031718580639557E-2</v>
      </c>
      <c r="K190" s="271">
        <f t="shared" si="34"/>
        <v>4.743160484476041E-2</v>
      </c>
      <c r="L190" s="271">
        <f t="shared" si="34"/>
        <v>4.4455709306305206E-2</v>
      </c>
      <c r="M190" s="271">
        <f t="shared" si="34"/>
        <v>4.4379550450574304E-2</v>
      </c>
      <c r="N190" s="271">
        <f t="shared" si="34"/>
        <v>4.6803130198911136E-2</v>
      </c>
      <c r="O190" s="271">
        <f t="shared" si="34"/>
        <v>4.8011935100339208E-2</v>
      </c>
      <c r="P190" s="271">
        <f t="shared" si="34"/>
        <v>4.7689566163985814E-2</v>
      </c>
      <c r="Q190" s="271">
        <f t="shared" si="34"/>
        <v>4.4183993137670886E-2</v>
      </c>
      <c r="R190" s="271">
        <f t="shared" si="34"/>
        <v>4.2813579098341298E-2</v>
      </c>
      <c r="S190" s="271">
        <f t="shared" si="34"/>
        <v>4.0869443497516068E-2</v>
      </c>
      <c r="T190" s="271">
        <f t="shared" si="34"/>
        <v>4.5586368660580537E-2</v>
      </c>
      <c r="U190" s="271">
        <f t="shared" si="34"/>
        <v>4.5349260189614486E-2</v>
      </c>
      <c r="V190" s="271">
        <f t="shared" si="34"/>
        <v>4.4470438924390357E-2</v>
      </c>
      <c r="W190" s="271">
        <f t="shared" si="34"/>
        <v>4.3977263120106226E-2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3.2468878462675065E-2</v>
      </c>
      <c r="C191" s="320">
        <f t="shared" si="35"/>
        <v>3.7240032303633895E-2</v>
      </c>
      <c r="D191" s="320">
        <f t="shared" si="35"/>
        <v>3.3625437184438001E-2</v>
      </c>
      <c r="E191" s="320">
        <f t="shared" si="35"/>
        <v>2.2480179997594364E-2</v>
      </c>
      <c r="F191" s="320">
        <f t="shared" si="35"/>
        <v>1.7404118317415281E-2</v>
      </c>
      <c r="G191" s="320">
        <f t="shared" si="35"/>
        <v>1.5423804769077426E-2</v>
      </c>
      <c r="H191" s="320">
        <f t="shared" si="35"/>
        <v>1.2322004766891553E-2</v>
      </c>
      <c r="I191" s="320">
        <f t="shared" si="35"/>
        <v>1.369231209104901E-2</v>
      </c>
      <c r="J191" s="320">
        <f t="shared" si="35"/>
        <v>2.3892383927079645E-2</v>
      </c>
      <c r="K191" s="320">
        <f t="shared" si="35"/>
        <v>1.7558628289866537E-2</v>
      </c>
      <c r="L191" s="320">
        <f t="shared" si="35"/>
        <v>2.9266777175084507E-2</v>
      </c>
      <c r="M191" s="320">
        <f t="shared" si="35"/>
        <v>2.7008053050638466E-2</v>
      </c>
      <c r="N191" s="320">
        <f t="shared" si="35"/>
        <v>2.2631217189284857E-2</v>
      </c>
      <c r="O191" s="320">
        <f t="shared" si="35"/>
        <v>1.47156009327583E-2</v>
      </c>
      <c r="P191" s="320">
        <f t="shared" si="35"/>
        <v>1.5609805699566071E-2</v>
      </c>
      <c r="Q191" s="320">
        <f t="shared" si="35"/>
        <v>1.5282519816703668E-2</v>
      </c>
      <c r="R191" s="320">
        <f t="shared" si="35"/>
        <v>1.7509679603065032E-2</v>
      </c>
      <c r="S191" s="320">
        <f t="shared" si="35"/>
        <v>1.9015392633844899E-2</v>
      </c>
      <c r="T191" s="320">
        <f t="shared" si="35"/>
        <v>3.1462951289931325E-2</v>
      </c>
      <c r="U191" s="320">
        <f t="shared" si="35"/>
        <v>3.0804623965068462E-2</v>
      </c>
      <c r="V191" s="320">
        <f t="shared" si="35"/>
        <v>2.8387547256245173E-2</v>
      </c>
      <c r="W191" s="320">
        <f t="shared" si="35"/>
        <v>2.5597026862471936E-2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9.8663461282733518E-3</v>
      </c>
      <c r="C192" s="320">
        <f t="shared" si="36"/>
        <v>1.0263583084323758E-2</v>
      </c>
      <c r="D192" s="320">
        <f t="shared" si="36"/>
        <v>9.8627073703529168E-3</v>
      </c>
      <c r="E192" s="320">
        <f t="shared" si="36"/>
        <v>9.889402658155971E-3</v>
      </c>
      <c r="F192" s="320">
        <f t="shared" si="36"/>
        <v>9.8867095900455355E-3</v>
      </c>
      <c r="G192" s="320">
        <f t="shared" si="36"/>
        <v>9.2253301224767721E-3</v>
      </c>
      <c r="H192" s="320">
        <f t="shared" si="36"/>
        <v>8.1438436011608602E-3</v>
      </c>
      <c r="I192" s="320">
        <f t="shared" si="36"/>
        <v>8.3998522739751526E-3</v>
      </c>
      <c r="J192" s="320">
        <f t="shared" si="36"/>
        <v>9.2828556707489161E-3</v>
      </c>
      <c r="K192" s="320">
        <f t="shared" si="36"/>
        <v>8.7111962569915036E-3</v>
      </c>
      <c r="L192" s="320">
        <f t="shared" si="36"/>
        <v>1.0338766163237164E-2</v>
      </c>
      <c r="M192" s="320">
        <f t="shared" si="36"/>
        <v>9.9236191846008518E-3</v>
      </c>
      <c r="N192" s="320">
        <f t="shared" si="36"/>
        <v>9.2516693801159549E-3</v>
      </c>
      <c r="O192" s="320">
        <f t="shared" si="36"/>
        <v>8.7188435934466881E-3</v>
      </c>
      <c r="P192" s="320">
        <f t="shared" si="36"/>
        <v>8.7583166364582511E-3</v>
      </c>
      <c r="Q192" s="320">
        <f t="shared" si="36"/>
        <v>9.596969620259457E-3</v>
      </c>
      <c r="R192" s="320">
        <f t="shared" si="36"/>
        <v>9.9218335446162337E-3</v>
      </c>
      <c r="S192" s="320">
        <f t="shared" si="36"/>
        <v>1.048920365185853E-2</v>
      </c>
      <c r="T192" s="320">
        <f t="shared" si="36"/>
        <v>1.0396225202105494E-2</v>
      </c>
      <c r="U192" s="320">
        <f t="shared" si="36"/>
        <v>1.0326912976340854E-2</v>
      </c>
      <c r="V192" s="320">
        <f t="shared" si="36"/>
        <v>1.0206647863754824E-2</v>
      </c>
      <c r="W192" s="320">
        <f t="shared" si="36"/>
        <v>1.0034372066104007E-2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4.7934894192016185E-3</v>
      </c>
      <c r="C193" s="320">
        <f t="shared" si="37"/>
        <v>1.9910631122252659E-3</v>
      </c>
      <c r="D193" s="320">
        <f t="shared" si="37"/>
        <v>4.2080524181491797E-3</v>
      </c>
      <c r="E193" s="320">
        <f t="shared" si="37"/>
        <v>1.1447847987552445E-2</v>
      </c>
      <c r="F193" s="320">
        <f t="shared" si="37"/>
        <v>1.6308692314341566E-2</v>
      </c>
      <c r="G193" s="320">
        <f t="shared" si="37"/>
        <v>2.1737071303792054E-2</v>
      </c>
      <c r="H193" s="320">
        <f t="shared" si="37"/>
        <v>3.1905508754330777E-2</v>
      </c>
      <c r="I193" s="320">
        <f t="shared" si="37"/>
        <v>2.8647248027907218E-2</v>
      </c>
      <c r="J193" s="320">
        <f t="shared" si="37"/>
        <v>1.2856478982810995E-2</v>
      </c>
      <c r="K193" s="320">
        <f t="shared" si="37"/>
        <v>2.1161780297902368E-2</v>
      </c>
      <c r="L193" s="320">
        <f t="shared" si="37"/>
        <v>4.8501659679835336E-3</v>
      </c>
      <c r="M193" s="320">
        <f t="shared" si="37"/>
        <v>7.4478782153349918E-3</v>
      </c>
      <c r="N193" s="320">
        <f t="shared" si="37"/>
        <v>1.4920243629510329E-2</v>
      </c>
      <c r="O193" s="320">
        <f t="shared" si="37"/>
        <v>2.4577490574134216E-2</v>
      </c>
      <c r="P193" s="320">
        <f t="shared" si="37"/>
        <v>2.3321443827961492E-2</v>
      </c>
      <c r="Q193" s="320">
        <f t="shared" si="37"/>
        <v>1.930450370070776E-2</v>
      </c>
      <c r="R193" s="320">
        <f t="shared" si="37"/>
        <v>1.5382065950660032E-2</v>
      </c>
      <c r="S193" s="320">
        <f t="shared" si="37"/>
        <v>1.1364847211812641E-2</v>
      </c>
      <c r="T193" s="320">
        <f t="shared" si="37"/>
        <v>3.7271921685437157E-3</v>
      </c>
      <c r="U193" s="320">
        <f t="shared" si="37"/>
        <v>4.2177232482051765E-3</v>
      </c>
      <c r="V193" s="320">
        <f t="shared" si="37"/>
        <v>5.8762438043903579E-3</v>
      </c>
      <c r="W193" s="320">
        <f t="shared" si="37"/>
        <v>8.3458641915302792E-3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1.7770169353235731E-2</v>
      </c>
      <c r="C194" s="321">
        <f t="shared" si="38"/>
        <v>1.2631677237661258E-2</v>
      </c>
      <c r="D194" s="321">
        <f t="shared" si="38"/>
        <v>1.6153461721420102E-2</v>
      </c>
      <c r="E194" s="321">
        <f t="shared" si="38"/>
        <v>2.0175715249873945E-2</v>
      </c>
      <c r="F194" s="321">
        <f t="shared" si="38"/>
        <v>2.1918327316792743E-2</v>
      </c>
      <c r="G194" s="321">
        <f t="shared" si="38"/>
        <v>2.5015459546502871E-2</v>
      </c>
      <c r="H194" s="321">
        <f t="shared" si="38"/>
        <v>3.1988229809476972E-2</v>
      </c>
      <c r="I194" s="321">
        <f t="shared" si="38"/>
        <v>3.0193232417997651E-2</v>
      </c>
      <c r="J194" s="321">
        <f t="shared" si="38"/>
        <v>2.325882854239408E-2</v>
      </c>
      <c r="K194" s="321">
        <f t="shared" si="38"/>
        <v>2.9088506973432165E-2</v>
      </c>
      <c r="L194" s="321">
        <f t="shared" si="38"/>
        <v>1.6926857958706187E-2</v>
      </c>
      <c r="M194" s="321">
        <f t="shared" si="38"/>
        <v>2.0264504357244081E-2</v>
      </c>
      <c r="N194" s="321">
        <f t="shared" si="38"/>
        <v>2.3847169567988932E-2</v>
      </c>
      <c r="O194" s="321">
        <f t="shared" si="38"/>
        <v>2.969999841434888E-2</v>
      </c>
      <c r="P194" s="321">
        <f t="shared" si="38"/>
        <v>2.9292947097463797E-2</v>
      </c>
      <c r="Q194" s="321">
        <f t="shared" si="38"/>
        <v>2.5928472506704946E-2</v>
      </c>
      <c r="R194" s="321">
        <f t="shared" si="38"/>
        <v>2.3681350662678097E-2</v>
      </c>
      <c r="S194" s="321">
        <f t="shared" si="38"/>
        <v>2.0556056347621456E-2</v>
      </c>
      <c r="T194" s="321">
        <f t="shared" si="38"/>
        <v>1.4766527637806712E-2</v>
      </c>
      <c r="U194" s="321">
        <f t="shared" si="38"/>
        <v>1.5313124964147941E-2</v>
      </c>
      <c r="V194" s="321">
        <f t="shared" si="38"/>
        <v>1.673191921517769E-2</v>
      </c>
      <c r="W194" s="321">
        <f t="shared" si="38"/>
        <v>1.8569706095058515E-2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</v>
      </c>
      <c r="D197" s="234">
        <f t="shared" si="39"/>
        <v>0.99999999999999956</v>
      </c>
      <c r="E197" s="234">
        <f t="shared" si="39"/>
        <v>1</v>
      </c>
      <c r="F197" s="234">
        <f t="shared" si="39"/>
        <v>0.99999999999999978</v>
      </c>
      <c r="G197" s="234">
        <f t="shared" si="39"/>
        <v>1</v>
      </c>
      <c r="H197" s="234">
        <f t="shared" si="39"/>
        <v>1</v>
      </c>
      <c r="I197" s="234">
        <f t="shared" si="39"/>
        <v>0.99999999999999978</v>
      </c>
      <c r="J197" s="234">
        <f t="shared" si="39"/>
        <v>1</v>
      </c>
      <c r="K197" s="234">
        <f t="shared" si="39"/>
        <v>1.0000000000000004</v>
      </c>
      <c r="L197" s="234">
        <f t="shared" si="39"/>
        <v>0.99999999999999967</v>
      </c>
      <c r="M197" s="234">
        <f t="shared" si="39"/>
        <v>1.0000000000000002</v>
      </c>
      <c r="N197" s="234">
        <f t="shared" si="39"/>
        <v>1.0000000000000002</v>
      </c>
      <c r="O197" s="234">
        <f t="shared" si="39"/>
        <v>0.99999999999999989</v>
      </c>
      <c r="P197" s="234">
        <f t="shared" si="39"/>
        <v>1.0000000000000004</v>
      </c>
      <c r="Q197" s="234">
        <f t="shared" si="39"/>
        <v>0.99999999999999978</v>
      </c>
      <c r="R197" s="234">
        <f t="shared" si="39"/>
        <v>1</v>
      </c>
      <c r="S197" s="234">
        <f t="shared" si="39"/>
        <v>0.99999999999999989</v>
      </c>
      <c r="T197" s="234">
        <f t="shared" si="39"/>
        <v>0.99999999999999956</v>
      </c>
      <c r="U197" s="234">
        <f t="shared" si="39"/>
        <v>1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1.9751647919341638E-3</v>
      </c>
      <c r="C198" s="268">
        <f t="shared" si="40"/>
        <v>1.3864047092180555E-3</v>
      </c>
      <c r="D198" s="268">
        <f t="shared" si="40"/>
        <v>1.7888000731660465E-3</v>
      </c>
      <c r="E198" s="268">
        <f t="shared" si="40"/>
        <v>2.2764073315263318E-3</v>
      </c>
      <c r="F198" s="268">
        <f t="shared" si="40"/>
        <v>2.4816523835705087E-3</v>
      </c>
      <c r="G198" s="268">
        <f t="shared" si="40"/>
        <v>2.812385657686173E-3</v>
      </c>
      <c r="H198" s="268">
        <f t="shared" si="40"/>
        <v>3.5465679992829542E-3</v>
      </c>
      <c r="I198" s="268">
        <f t="shared" si="40"/>
        <v>3.3599384750391094E-3</v>
      </c>
      <c r="J198" s="268">
        <f t="shared" si="40"/>
        <v>2.6093925327773959E-3</v>
      </c>
      <c r="K198" s="268">
        <f t="shared" si="40"/>
        <v>3.2679301558360711E-3</v>
      </c>
      <c r="L198" s="268">
        <f t="shared" si="40"/>
        <v>1.8993993990996251E-3</v>
      </c>
      <c r="M198" s="268">
        <f t="shared" si="40"/>
        <v>2.2809718036816196E-3</v>
      </c>
      <c r="N198" s="268">
        <f t="shared" si="40"/>
        <v>2.7113749633124115E-3</v>
      </c>
      <c r="O198" s="268">
        <f t="shared" si="40"/>
        <v>3.3722226335133458E-3</v>
      </c>
      <c r="P198" s="268">
        <f t="shared" si="40"/>
        <v>3.3278157141488E-3</v>
      </c>
      <c r="Q198" s="268">
        <f t="shared" si="40"/>
        <v>7.1122622863245284E-4</v>
      </c>
      <c r="R198" s="268">
        <f t="shared" si="40"/>
        <v>2.4672866224820585E-3</v>
      </c>
      <c r="S198" s="268">
        <f t="shared" si="40"/>
        <v>1.8550558643667535E-3</v>
      </c>
      <c r="T198" s="268">
        <f t="shared" si="40"/>
        <v>1.1753938340944721E-3</v>
      </c>
      <c r="U198" s="268">
        <f t="shared" si="40"/>
        <v>1.2853696949868723E-3</v>
      </c>
      <c r="V198" s="268">
        <f t="shared" si="40"/>
        <v>1.5792886679674861E-3</v>
      </c>
      <c r="W198" s="268">
        <f t="shared" si="40"/>
        <v>2.0892155625572371E-3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4.2477698181249655E-3</v>
      </c>
      <c r="C199" s="269">
        <f t="shared" si="41"/>
        <v>2.9815882216875163E-3</v>
      </c>
      <c r="D199" s="269">
        <f t="shared" si="41"/>
        <v>3.8469757017153901E-3</v>
      </c>
      <c r="E199" s="269">
        <f t="shared" si="41"/>
        <v>4.8956190370055231E-3</v>
      </c>
      <c r="F199" s="269">
        <f t="shared" si="41"/>
        <v>5.3370170109634397E-3</v>
      </c>
      <c r="G199" s="269">
        <f t="shared" si="41"/>
        <v>6.0482887111148196E-3</v>
      </c>
      <c r="H199" s="269">
        <f t="shared" si="41"/>
        <v>7.6272139756651354E-3</v>
      </c>
      <c r="I199" s="269">
        <f t="shared" si="41"/>
        <v>7.2258503712249629E-3</v>
      </c>
      <c r="J199" s="269">
        <f t="shared" si="41"/>
        <v>5.6117337093268419E-3</v>
      </c>
      <c r="K199" s="269">
        <f t="shared" si="41"/>
        <v>7.0279781921930755E-3</v>
      </c>
      <c r="L199" s="269">
        <f t="shared" si="41"/>
        <v>4.0848295154954405E-3</v>
      </c>
      <c r="M199" s="269">
        <f t="shared" si="41"/>
        <v>4.9054353455667546E-3</v>
      </c>
      <c r="N199" s="269">
        <f t="shared" si="41"/>
        <v>5.9312716792912622E-3</v>
      </c>
      <c r="O199" s="269">
        <f t="shared" si="41"/>
        <v>7.252268560644406E-3</v>
      </c>
      <c r="P199" s="269">
        <f t="shared" si="41"/>
        <v>7.1567674801457414E-3</v>
      </c>
      <c r="Q199" s="269">
        <f t="shared" si="41"/>
        <v>1.5295560756150212E-3</v>
      </c>
      <c r="R199" s="269">
        <f t="shared" si="41"/>
        <v>5.3061221476005923E-3</v>
      </c>
      <c r="S199" s="269">
        <f t="shared" si="41"/>
        <v>3.9894647493572133E-3</v>
      </c>
      <c r="T199" s="269">
        <f t="shared" si="41"/>
        <v>2.5277903257821454E-3</v>
      </c>
      <c r="U199" s="269">
        <f t="shared" si="41"/>
        <v>2.764303321826183E-3</v>
      </c>
      <c r="V199" s="269">
        <f t="shared" si="41"/>
        <v>3.3964025509637956E-3</v>
      </c>
      <c r="W199" s="269">
        <f t="shared" si="41"/>
        <v>4.4930462746337807E-3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2.7323190655055316E-2</v>
      </c>
      <c r="C200" s="269">
        <f t="shared" si="42"/>
        <v>1.9178653016560101E-2</v>
      </c>
      <c r="D200" s="269">
        <f t="shared" si="42"/>
        <v>2.4745138047459651E-2</v>
      </c>
      <c r="E200" s="269">
        <f t="shared" si="42"/>
        <v>3.1490390969835046E-2</v>
      </c>
      <c r="F200" s="269">
        <f t="shared" si="42"/>
        <v>3.4329622263806363E-2</v>
      </c>
      <c r="G200" s="269">
        <f t="shared" si="42"/>
        <v>3.8904778899614877E-2</v>
      </c>
      <c r="H200" s="269">
        <f t="shared" si="42"/>
        <v>4.906099683998226E-2</v>
      </c>
      <c r="I200" s="269">
        <f t="shared" si="42"/>
        <v>4.647928107955536E-2</v>
      </c>
      <c r="J200" s="269">
        <f t="shared" si="42"/>
        <v>3.6096699352937314E-2</v>
      </c>
      <c r="K200" s="269">
        <f t="shared" si="42"/>
        <v>4.520649571111323E-2</v>
      </c>
      <c r="L200" s="269">
        <f t="shared" si="42"/>
        <v>2.6275099740349372E-2</v>
      </c>
      <c r="M200" s="269">
        <f t="shared" si="42"/>
        <v>3.1553533014209226E-2</v>
      </c>
      <c r="N200" s="269">
        <f t="shared" si="42"/>
        <v>3.7435472399550453E-2</v>
      </c>
      <c r="O200" s="269">
        <f t="shared" si="42"/>
        <v>4.6649212421688978E-2</v>
      </c>
      <c r="P200" s="269">
        <f t="shared" si="42"/>
        <v>4.6034914956912379E-2</v>
      </c>
      <c r="Q200" s="269">
        <f t="shared" si="42"/>
        <v>9.838657474635774E-3</v>
      </c>
      <c r="R200" s="269">
        <f t="shared" si="42"/>
        <v>3.4130895336955722E-2</v>
      </c>
      <c r="S200" s="269">
        <f t="shared" si="42"/>
        <v>2.5661679098804419E-2</v>
      </c>
      <c r="T200" s="269">
        <f t="shared" si="42"/>
        <v>1.6259660943171668E-2</v>
      </c>
      <c r="U200" s="269">
        <f t="shared" si="42"/>
        <v>1.7780998011798943E-2</v>
      </c>
      <c r="V200" s="269">
        <f t="shared" si="42"/>
        <v>2.1846888700354235E-2</v>
      </c>
      <c r="W200" s="269">
        <f t="shared" si="42"/>
        <v>2.8900897468590956E-2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3.8105726997702566E-2</v>
      </c>
      <c r="C201" s="269">
        <f t="shared" si="43"/>
        <v>2.6747114758996451E-2</v>
      </c>
      <c r="D201" s="269">
        <f t="shared" si="43"/>
        <v>3.4510298846906436E-2</v>
      </c>
      <c r="E201" s="269">
        <f t="shared" si="43"/>
        <v>4.3917427378688492E-2</v>
      </c>
      <c r="F201" s="269">
        <f t="shared" si="43"/>
        <v>4.78771030233551E-2</v>
      </c>
      <c r="G201" s="269">
        <f t="shared" si="43"/>
        <v>5.4257751313549964E-2</v>
      </c>
      <c r="H201" s="269">
        <f t="shared" si="43"/>
        <v>6.8421912192513923E-2</v>
      </c>
      <c r="I201" s="269">
        <f t="shared" si="43"/>
        <v>6.4821375300813375E-2</v>
      </c>
      <c r="J201" s="269">
        <f t="shared" si="43"/>
        <v>5.0341520813810353E-2</v>
      </c>
      <c r="K201" s="269">
        <f t="shared" si="43"/>
        <v>6.3046311312539682E-2</v>
      </c>
      <c r="L201" s="269">
        <f t="shared" si="43"/>
        <v>3.6644028517142144E-2</v>
      </c>
      <c r="M201" s="269">
        <f t="shared" si="43"/>
        <v>4.4005487134790015E-2</v>
      </c>
      <c r="N201" s="269">
        <f t="shared" si="43"/>
        <v>5.307631295420169E-2</v>
      </c>
      <c r="O201" s="269">
        <f t="shared" si="43"/>
        <v>6.5058366559024999E-2</v>
      </c>
      <c r="P201" s="269">
        <f t="shared" si="43"/>
        <v>6.420164920914892E-2</v>
      </c>
      <c r="Q201" s="269">
        <f t="shared" si="43"/>
        <v>1.3721281693835087E-2</v>
      </c>
      <c r="R201" s="269">
        <f t="shared" si="43"/>
        <v>4.7599952593990344E-2</v>
      </c>
      <c r="S201" s="269">
        <f t="shared" si="43"/>
        <v>3.578853401078793E-2</v>
      </c>
      <c r="T201" s="269">
        <f t="shared" si="43"/>
        <v>2.2676202380525087E-2</v>
      </c>
      <c r="U201" s="269">
        <f t="shared" si="43"/>
        <v>2.4797903895566496E-2</v>
      </c>
      <c r="V201" s="269">
        <f t="shared" si="43"/>
        <v>3.0468314885870183E-2</v>
      </c>
      <c r="W201" s="269">
        <f t="shared" si="43"/>
        <v>4.0306043420407049E-2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6.3916128132109049E-2</v>
      </c>
      <c r="C202" s="270">
        <f t="shared" si="44"/>
        <v>6.7558743811992283E-2</v>
      </c>
      <c r="D202" s="270">
        <f t="shared" si="44"/>
        <v>6.489627320051139E-2</v>
      </c>
      <c r="E202" s="270">
        <f t="shared" si="44"/>
        <v>5.6430800371900951E-2</v>
      </c>
      <c r="F202" s="270">
        <f t="shared" si="44"/>
        <v>5.4419976949478727E-2</v>
      </c>
      <c r="G202" s="270">
        <f t="shared" si="44"/>
        <v>5.816473989021783E-2</v>
      </c>
      <c r="H202" s="270">
        <f t="shared" si="44"/>
        <v>6.6053948364953097E-2</v>
      </c>
      <c r="I202" s="270">
        <f t="shared" si="44"/>
        <v>6.4166535965730395E-2</v>
      </c>
      <c r="J202" s="270">
        <f t="shared" si="44"/>
        <v>6.0606382684470154E-2</v>
      </c>
      <c r="K202" s="270">
        <f t="shared" si="44"/>
        <v>6.1114822822646048E-2</v>
      </c>
      <c r="L202" s="270">
        <f t="shared" si="44"/>
        <v>5.8908400240074418E-2</v>
      </c>
      <c r="M202" s="270">
        <f t="shared" si="44"/>
        <v>5.872844294129026E-2</v>
      </c>
      <c r="N202" s="270">
        <f t="shared" si="44"/>
        <v>5.9940308914102236E-2</v>
      </c>
      <c r="O202" s="270">
        <f t="shared" si="44"/>
        <v>6.0267338271435683E-2</v>
      </c>
      <c r="P202" s="270">
        <f t="shared" si="44"/>
        <v>6.0069134963055937E-2</v>
      </c>
      <c r="Q202" s="270">
        <f t="shared" si="44"/>
        <v>6.4132439047294251E-2</v>
      </c>
      <c r="R202" s="270">
        <f t="shared" si="44"/>
        <v>5.4423559598156979E-2</v>
      </c>
      <c r="S202" s="270">
        <f t="shared" si="44"/>
        <v>5.2516942605634137E-2</v>
      </c>
      <c r="T202" s="270">
        <f t="shared" si="44"/>
        <v>6.280814094348855E-2</v>
      </c>
      <c r="U202" s="270">
        <f t="shared" si="44"/>
        <v>6.27480802931044E-2</v>
      </c>
      <c r="V202" s="270">
        <f t="shared" si="44"/>
        <v>6.0649663076948343E-2</v>
      </c>
      <c r="W202" s="270">
        <f t="shared" si="44"/>
        <v>5.8345442715997259E-2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0.4839438156286669</v>
      </c>
      <c r="C203" s="271">
        <f t="shared" si="45"/>
        <v>0.49701587246161383</v>
      </c>
      <c r="D203" s="271">
        <f t="shared" si="45"/>
        <v>0.4819403806397089</v>
      </c>
      <c r="E203" s="271">
        <f t="shared" si="45"/>
        <v>0.49240250818936393</v>
      </c>
      <c r="F203" s="271">
        <f t="shared" si="45"/>
        <v>0.49402033090587016</v>
      </c>
      <c r="G203" s="271">
        <f t="shared" si="45"/>
        <v>0.45780906870653321</v>
      </c>
      <c r="H203" s="271">
        <f t="shared" si="45"/>
        <v>0.39871238434718587</v>
      </c>
      <c r="I203" s="271">
        <f t="shared" si="45"/>
        <v>0.41272240599225868</v>
      </c>
      <c r="J203" s="271">
        <f t="shared" si="45"/>
        <v>0.4596636166537999</v>
      </c>
      <c r="K203" s="271">
        <f t="shared" si="45"/>
        <v>0.43205785699206384</v>
      </c>
      <c r="L203" s="271">
        <f t="shared" si="45"/>
        <v>0.51186577908846564</v>
      </c>
      <c r="M203" s="271">
        <f t="shared" si="45"/>
        <v>0.49290390991085881</v>
      </c>
      <c r="N203" s="271">
        <f t="shared" si="45"/>
        <v>0.46219631202178646</v>
      </c>
      <c r="O203" s="271">
        <f t="shared" si="45"/>
        <v>0.43466398047155858</v>
      </c>
      <c r="P203" s="271">
        <f t="shared" si="45"/>
        <v>0.43680782292647896</v>
      </c>
      <c r="Q203" s="271">
        <f t="shared" si="45"/>
        <v>0.56058573325799121</v>
      </c>
      <c r="R203" s="271">
        <f t="shared" si="45"/>
        <v>0.50630076395091439</v>
      </c>
      <c r="S203" s="271">
        <f t="shared" si="45"/>
        <v>0.54727992191852814</v>
      </c>
      <c r="T203" s="271">
        <f t="shared" si="45"/>
        <v>0.52795242616078852</v>
      </c>
      <c r="U203" s="271">
        <f t="shared" si="45"/>
        <v>0.52339655422984099</v>
      </c>
      <c r="V203" s="271">
        <f t="shared" si="45"/>
        <v>0.51530158016265359</v>
      </c>
      <c r="W203" s="271">
        <f t="shared" si="45"/>
        <v>0.49819155453446839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0.48364623411784935</v>
      </c>
      <c r="C204" s="320">
        <f t="shared" si="46"/>
        <v>0.49680699449373061</v>
      </c>
      <c r="D204" s="320">
        <f t="shared" si="46"/>
        <v>0.48167087713777479</v>
      </c>
      <c r="E204" s="320">
        <f t="shared" si="46"/>
        <v>0.49205954099203547</v>
      </c>
      <c r="F204" s="320">
        <f t="shared" si="46"/>
        <v>0.49364644115821849</v>
      </c>
      <c r="G204" s="320">
        <f t="shared" si="46"/>
        <v>0.45738535015077858</v>
      </c>
      <c r="H204" s="320">
        <f t="shared" si="46"/>
        <v>0.39817805269660489</v>
      </c>
      <c r="I204" s="320">
        <f t="shared" si="46"/>
        <v>0.4122161922465809</v>
      </c>
      <c r="J204" s="320">
        <f t="shared" si="46"/>
        <v>0.45927048136939697</v>
      </c>
      <c r="K204" s="320">
        <f t="shared" si="46"/>
        <v>0.43156550536804189</v>
      </c>
      <c r="L204" s="320">
        <f t="shared" si="46"/>
        <v>0.51157961251383954</v>
      </c>
      <c r="M204" s="320">
        <f t="shared" si="46"/>
        <v>0.49256025502279904</v>
      </c>
      <c r="N204" s="320">
        <f t="shared" si="46"/>
        <v>0.4617814261194968</v>
      </c>
      <c r="O204" s="320">
        <f t="shared" si="46"/>
        <v>0.43415591597476733</v>
      </c>
      <c r="P204" s="320">
        <f t="shared" si="46"/>
        <v>0.4363064488477274</v>
      </c>
      <c r="Q204" s="320">
        <f t="shared" si="46"/>
        <v>0.56006874743512225</v>
      </c>
      <c r="R204" s="320">
        <f t="shared" si="46"/>
        <v>0.50588823001857153</v>
      </c>
      <c r="S204" s="320">
        <f t="shared" si="46"/>
        <v>0.5469137339168193</v>
      </c>
      <c r="T204" s="320">
        <f t="shared" si="46"/>
        <v>0.52769636933695185</v>
      </c>
      <c r="U204" s="320">
        <f t="shared" si="46"/>
        <v>0.52313154954809771</v>
      </c>
      <c r="V204" s="320">
        <f t="shared" si="46"/>
        <v>0.51501315740547471</v>
      </c>
      <c r="W204" s="320">
        <f t="shared" si="46"/>
        <v>0.49787678995073947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2.9758151081749046E-4</v>
      </c>
      <c r="C205" s="320">
        <f t="shared" si="47"/>
        <v>2.0887796788316999E-4</v>
      </c>
      <c r="D205" s="320">
        <f t="shared" si="47"/>
        <v>2.6950350193409719E-4</v>
      </c>
      <c r="E205" s="320">
        <f t="shared" si="47"/>
        <v>3.4296719732851395E-4</v>
      </c>
      <c r="F205" s="320">
        <f t="shared" si="47"/>
        <v>3.7388974765167535E-4</v>
      </c>
      <c r="G205" s="320">
        <f t="shared" si="47"/>
        <v>4.237185557546069E-4</v>
      </c>
      <c r="H205" s="320">
        <f t="shared" si="47"/>
        <v>5.3433165058096267E-4</v>
      </c>
      <c r="I205" s="320">
        <f t="shared" si="47"/>
        <v>5.06213745677824E-4</v>
      </c>
      <c r="J205" s="320">
        <f t="shared" si="47"/>
        <v>3.9313528440297228E-4</v>
      </c>
      <c r="K205" s="320">
        <f t="shared" si="47"/>
        <v>4.9235162402193604E-4</v>
      </c>
      <c r="L205" s="320">
        <f t="shared" si="47"/>
        <v>2.8616657462611348E-4</v>
      </c>
      <c r="M205" s="320">
        <f t="shared" si="47"/>
        <v>3.4365488805973874E-4</v>
      </c>
      <c r="N205" s="320">
        <f t="shared" si="47"/>
        <v>4.1488590228968506E-4</v>
      </c>
      <c r="O205" s="320">
        <f t="shared" si="47"/>
        <v>5.0806449679125648E-4</v>
      </c>
      <c r="P205" s="320">
        <f t="shared" si="47"/>
        <v>5.0137407875159928E-4</v>
      </c>
      <c r="Q205" s="320">
        <f t="shared" si="47"/>
        <v>5.1698582286895643E-4</v>
      </c>
      <c r="R205" s="320">
        <f t="shared" si="47"/>
        <v>4.1253393234291937E-4</v>
      </c>
      <c r="S205" s="320">
        <f t="shared" si="47"/>
        <v>3.6618800170882371E-4</v>
      </c>
      <c r="T205" s="320">
        <f t="shared" si="47"/>
        <v>2.5605682383660761E-4</v>
      </c>
      <c r="U205" s="320">
        <f t="shared" si="47"/>
        <v>2.6500468174325625E-4</v>
      </c>
      <c r="V205" s="320">
        <f t="shared" si="47"/>
        <v>2.8842275717885031E-4</v>
      </c>
      <c r="W205" s="320">
        <f t="shared" si="47"/>
        <v>3.1476458372893003E-4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0.16290712206573493</v>
      </c>
      <c r="C206" s="271">
        <f t="shared" si="48"/>
        <v>0.17606959014479423</v>
      </c>
      <c r="D206" s="271">
        <f t="shared" si="48"/>
        <v>0.17404916819860478</v>
      </c>
      <c r="E206" s="271">
        <f t="shared" si="48"/>
        <v>0.15231378253730163</v>
      </c>
      <c r="F206" s="271">
        <f t="shared" si="48"/>
        <v>0.14034496016384362</v>
      </c>
      <c r="G206" s="271">
        <f t="shared" si="48"/>
        <v>0.14476454330980676</v>
      </c>
      <c r="H206" s="271">
        <f t="shared" si="48"/>
        <v>0.13413867198368876</v>
      </c>
      <c r="I206" s="271">
        <f t="shared" si="48"/>
        <v>0.13805035598759646</v>
      </c>
      <c r="J206" s="271">
        <f t="shared" si="48"/>
        <v>0.15439852717452854</v>
      </c>
      <c r="K206" s="271">
        <f t="shared" si="48"/>
        <v>0.13671005479231427</v>
      </c>
      <c r="L206" s="271">
        <f t="shared" si="48"/>
        <v>0.15172507509682426</v>
      </c>
      <c r="M206" s="271">
        <f t="shared" si="48"/>
        <v>0.14766083182479051</v>
      </c>
      <c r="N206" s="271">
        <f t="shared" si="48"/>
        <v>0.14552155273954531</v>
      </c>
      <c r="O206" s="271">
        <f t="shared" si="48"/>
        <v>0.1277050133831524</v>
      </c>
      <c r="P206" s="271">
        <f t="shared" si="48"/>
        <v>0.12945923856796065</v>
      </c>
      <c r="Q206" s="271">
        <f t="shared" si="48"/>
        <v>0.14344050549977294</v>
      </c>
      <c r="R206" s="271">
        <f t="shared" si="48"/>
        <v>0.12829398145610674</v>
      </c>
      <c r="S206" s="271">
        <f t="shared" si="48"/>
        <v>0.12951469729358212</v>
      </c>
      <c r="T206" s="271">
        <f t="shared" si="48"/>
        <v>0.16787480010658748</v>
      </c>
      <c r="U206" s="271">
        <f t="shared" si="48"/>
        <v>0.16699391834768887</v>
      </c>
      <c r="V206" s="271">
        <f t="shared" si="48"/>
        <v>0.1630355116427554</v>
      </c>
      <c r="W206" s="271">
        <f t="shared" si="48"/>
        <v>0.15583693414337096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0.16179973655320087</v>
      </c>
      <c r="C207" s="320">
        <f t="shared" si="49"/>
        <v>0.17575823743073299</v>
      </c>
      <c r="D207" s="320">
        <f t="shared" si="49"/>
        <v>0.17341386607792267</v>
      </c>
      <c r="E207" s="320">
        <f t="shared" si="49"/>
        <v>0.15028072595051231</v>
      </c>
      <c r="F207" s="320">
        <f t="shared" si="49"/>
        <v>0.1367493228311174</v>
      </c>
      <c r="G207" s="320">
        <f t="shared" si="49"/>
        <v>0.14050857875225767</v>
      </c>
      <c r="H207" s="320">
        <f t="shared" si="49"/>
        <v>0.12445215387285452</v>
      </c>
      <c r="I207" s="320">
        <f t="shared" si="49"/>
        <v>0.13045741837104693</v>
      </c>
      <c r="J207" s="320">
        <f t="shared" si="49"/>
        <v>0.15163252427479934</v>
      </c>
      <c r="K207" s="320">
        <f t="shared" si="49"/>
        <v>0.12756654256928526</v>
      </c>
      <c r="L207" s="320">
        <f t="shared" si="49"/>
        <v>0.15037486559960123</v>
      </c>
      <c r="M207" s="320">
        <f t="shared" si="49"/>
        <v>0.14517052497570349</v>
      </c>
      <c r="N207" s="320">
        <f t="shared" si="49"/>
        <v>0.14136708148576416</v>
      </c>
      <c r="O207" s="320">
        <f t="shared" si="49"/>
        <v>0.11284632917167262</v>
      </c>
      <c r="P207" s="320">
        <f t="shared" si="49"/>
        <v>0.11594181687718448</v>
      </c>
      <c r="Q207" s="320">
        <f t="shared" si="49"/>
        <v>0.13044958962005165</v>
      </c>
      <c r="R207" s="320">
        <f t="shared" si="49"/>
        <v>0.11998412291088999</v>
      </c>
      <c r="S207" s="320">
        <f t="shared" si="49"/>
        <v>0.12368675964937477</v>
      </c>
      <c r="T207" s="320">
        <f t="shared" si="49"/>
        <v>0.16715423319997436</v>
      </c>
      <c r="U207" s="320">
        <f t="shared" si="49"/>
        <v>0.16619542823908723</v>
      </c>
      <c r="V207" s="320">
        <f t="shared" si="49"/>
        <v>0.16196365836900872</v>
      </c>
      <c r="W207" s="320">
        <f t="shared" si="49"/>
        <v>0.15428957650279926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1.1073855125340319E-3</v>
      </c>
      <c r="C208" s="320">
        <f t="shared" si="50"/>
        <v>3.1135271406122078E-4</v>
      </c>
      <c r="D208" s="320">
        <f t="shared" si="50"/>
        <v>6.3530212068209867E-4</v>
      </c>
      <c r="E208" s="320">
        <f t="shared" si="50"/>
        <v>2.0330565867892874E-3</v>
      </c>
      <c r="F208" s="320">
        <f t="shared" si="50"/>
        <v>3.5956373327262364E-3</v>
      </c>
      <c r="G208" s="320">
        <f t="shared" si="50"/>
        <v>4.2559645575490652E-3</v>
      </c>
      <c r="H208" s="320">
        <f t="shared" si="50"/>
        <v>9.6865181108343069E-3</v>
      </c>
      <c r="I208" s="320">
        <f t="shared" si="50"/>
        <v>7.5929376165494947E-3</v>
      </c>
      <c r="J208" s="320">
        <f t="shared" si="50"/>
        <v>2.7660028997292408E-3</v>
      </c>
      <c r="K208" s="320">
        <f t="shared" si="50"/>
        <v>9.1435122230289819E-3</v>
      </c>
      <c r="L208" s="320">
        <f t="shared" si="50"/>
        <v>1.3502094972230585E-3</v>
      </c>
      <c r="M208" s="320">
        <f t="shared" si="50"/>
        <v>2.4903068490869712E-3</v>
      </c>
      <c r="N208" s="320">
        <f t="shared" si="50"/>
        <v>4.1544712537811912E-3</v>
      </c>
      <c r="O208" s="320">
        <f t="shared" si="50"/>
        <v>1.4858684211479792E-2</v>
      </c>
      <c r="P208" s="320">
        <f t="shared" si="50"/>
        <v>1.3517421690776243E-2</v>
      </c>
      <c r="Q208" s="320">
        <f t="shared" si="50"/>
        <v>1.2990915879721347E-2</v>
      </c>
      <c r="R208" s="320">
        <f t="shared" si="50"/>
        <v>8.30985854521675E-3</v>
      </c>
      <c r="S208" s="320">
        <f t="shared" si="50"/>
        <v>5.827937644207329E-3</v>
      </c>
      <c r="T208" s="320">
        <f t="shared" si="50"/>
        <v>7.2056690661309369E-4</v>
      </c>
      <c r="U208" s="320">
        <f t="shared" si="50"/>
        <v>7.9849010860161783E-4</v>
      </c>
      <c r="V208" s="320">
        <f t="shared" si="50"/>
        <v>1.0718532737466389E-3</v>
      </c>
      <c r="W208" s="320">
        <f t="shared" si="50"/>
        <v>1.5473576405717249E-3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0.16837951115928068</v>
      </c>
      <c r="C209" s="271">
        <f t="shared" si="51"/>
        <v>0.17452654010551541</v>
      </c>
      <c r="D209" s="271">
        <f t="shared" si="51"/>
        <v>0.16966376004516426</v>
      </c>
      <c r="E209" s="271">
        <f t="shared" si="51"/>
        <v>0.15956750886137039</v>
      </c>
      <c r="F209" s="271">
        <f t="shared" si="51"/>
        <v>0.15937110530691553</v>
      </c>
      <c r="G209" s="271">
        <f t="shared" si="51"/>
        <v>0.16718160952885769</v>
      </c>
      <c r="H209" s="271">
        <f t="shared" si="51"/>
        <v>0.18409290797642033</v>
      </c>
      <c r="I209" s="271">
        <f t="shared" si="51"/>
        <v>0.17947782234543255</v>
      </c>
      <c r="J209" s="271">
        <f t="shared" si="51"/>
        <v>0.16567187401395619</v>
      </c>
      <c r="K209" s="271">
        <f t="shared" si="51"/>
        <v>0.17016405282208827</v>
      </c>
      <c r="L209" s="271">
        <f t="shared" si="51"/>
        <v>0.16128314186394088</v>
      </c>
      <c r="M209" s="271">
        <f t="shared" si="51"/>
        <v>0.16114213120175408</v>
      </c>
      <c r="N209" s="271">
        <f t="shared" si="51"/>
        <v>0.1658448547355906</v>
      </c>
      <c r="O209" s="271">
        <f t="shared" si="51"/>
        <v>0.17102916348701025</v>
      </c>
      <c r="P209" s="271">
        <f t="shared" si="51"/>
        <v>0.17004640318294956</v>
      </c>
      <c r="Q209" s="271">
        <f t="shared" si="51"/>
        <v>0.18832387766640246</v>
      </c>
      <c r="R209" s="271">
        <f t="shared" si="51"/>
        <v>0.16001705897975169</v>
      </c>
      <c r="S209" s="271">
        <f t="shared" si="51"/>
        <v>0.15718406021500339</v>
      </c>
      <c r="T209" s="271">
        <f t="shared" si="51"/>
        <v>0.16944639648794527</v>
      </c>
      <c r="U209" s="271">
        <f t="shared" si="51"/>
        <v>0.16821417267801411</v>
      </c>
      <c r="V209" s="271">
        <f t="shared" si="51"/>
        <v>0.16438209705808246</v>
      </c>
      <c r="W209" s="271">
        <f t="shared" si="51"/>
        <v>0.15979427797245621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0.10985532305372943</v>
      </c>
      <c r="C210" s="320">
        <f t="shared" si="52"/>
        <v>0.12441739471803261</v>
      </c>
      <c r="D210" s="320">
        <f t="shared" si="52"/>
        <v>0.11334599673916035</v>
      </c>
      <c r="E210" s="320">
        <f t="shared" si="52"/>
        <v>7.7208100750065414E-2</v>
      </c>
      <c r="F210" s="320">
        <f t="shared" si="52"/>
        <v>5.9982921703216729E-2</v>
      </c>
      <c r="G210" s="320">
        <f t="shared" si="52"/>
        <v>5.2783715530277948E-2</v>
      </c>
      <c r="H210" s="320">
        <f t="shared" si="52"/>
        <v>4.1585459578246491E-2</v>
      </c>
      <c r="I210" s="320">
        <f t="shared" si="52"/>
        <v>4.6381047589482249E-2</v>
      </c>
      <c r="J210" s="320">
        <f t="shared" si="52"/>
        <v>8.1593039567107492E-2</v>
      </c>
      <c r="K210" s="320">
        <f t="shared" si="52"/>
        <v>6.0045984456832326E-2</v>
      </c>
      <c r="L210" s="320">
        <f t="shared" si="52"/>
        <v>9.9967054679168887E-2</v>
      </c>
      <c r="M210" s="320">
        <f t="shared" si="52"/>
        <v>9.2537818695071716E-2</v>
      </c>
      <c r="N210" s="320">
        <f t="shared" si="52"/>
        <v>7.5606148319238134E-2</v>
      </c>
      <c r="O210" s="320">
        <f t="shared" si="52"/>
        <v>4.9829246636380713E-2</v>
      </c>
      <c r="P210" s="320">
        <f t="shared" si="52"/>
        <v>5.2878962376112885E-2</v>
      </c>
      <c r="Q210" s="320">
        <f t="shared" si="52"/>
        <v>6.1565315488105676E-2</v>
      </c>
      <c r="R210" s="320">
        <f t="shared" si="52"/>
        <v>6.1626974575783595E-2</v>
      </c>
      <c r="S210" s="320">
        <f t="shared" si="52"/>
        <v>6.843984992622304E-2</v>
      </c>
      <c r="T210" s="320">
        <f t="shared" si="52"/>
        <v>0.11022925442239567</v>
      </c>
      <c r="U210" s="320">
        <f t="shared" si="52"/>
        <v>0.10770728334707869</v>
      </c>
      <c r="V210" s="320">
        <f t="shared" si="52"/>
        <v>9.8866936148744422E-2</v>
      </c>
      <c r="W210" s="320">
        <f t="shared" si="52"/>
        <v>8.7661681222743662E-2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4.2305878338357569E-2</v>
      </c>
      <c r="C211" s="320">
        <f t="shared" si="53"/>
        <v>4.3457086572859467E-2</v>
      </c>
      <c r="D211" s="320">
        <f t="shared" si="53"/>
        <v>4.2133088381197475E-2</v>
      </c>
      <c r="E211" s="320">
        <f t="shared" si="53"/>
        <v>4.3041813639687454E-2</v>
      </c>
      <c r="F211" s="320">
        <f t="shared" si="53"/>
        <v>4.3180624201270987E-2</v>
      </c>
      <c r="G211" s="320">
        <f t="shared" si="53"/>
        <v>4.0008765937193061E-2</v>
      </c>
      <c r="H211" s="320">
        <f t="shared" si="53"/>
        <v>3.4829739313719216E-2</v>
      </c>
      <c r="I211" s="320">
        <f t="shared" si="53"/>
        <v>3.6057694339527276E-2</v>
      </c>
      <c r="J211" s="320">
        <f t="shared" si="53"/>
        <v>4.0173663596599372E-2</v>
      </c>
      <c r="K211" s="320">
        <f t="shared" si="53"/>
        <v>3.775023245747703E-2</v>
      </c>
      <c r="L211" s="320">
        <f t="shared" si="53"/>
        <v>4.4749288468812778E-2</v>
      </c>
      <c r="M211" s="320">
        <f t="shared" si="53"/>
        <v>4.3085612485565868E-2</v>
      </c>
      <c r="N211" s="320">
        <f t="shared" si="53"/>
        <v>4.0393302902394498E-2</v>
      </c>
      <c r="O211" s="320">
        <f t="shared" si="53"/>
        <v>3.7976822862288935E-2</v>
      </c>
      <c r="P211" s="320">
        <f t="shared" si="53"/>
        <v>3.8164935940956934E-2</v>
      </c>
      <c r="Q211" s="320">
        <f t="shared" si="53"/>
        <v>4.8990767669935077E-2</v>
      </c>
      <c r="R211" s="320">
        <f t="shared" si="53"/>
        <v>4.425144744693231E-2</v>
      </c>
      <c r="S211" s="320">
        <f t="shared" si="53"/>
        <v>4.7840062129014545E-2</v>
      </c>
      <c r="T211" s="320">
        <f t="shared" si="53"/>
        <v>4.6159065916188395E-2</v>
      </c>
      <c r="U211" s="320">
        <f t="shared" si="53"/>
        <v>4.5759768460733083E-2</v>
      </c>
      <c r="V211" s="320">
        <f t="shared" si="53"/>
        <v>4.5049630169435681E-2</v>
      </c>
      <c r="W211" s="320">
        <f t="shared" si="53"/>
        <v>4.3550664550435776E-2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1.621830976719368E-2</v>
      </c>
      <c r="C212" s="320">
        <f t="shared" si="54"/>
        <v>6.652058814623326E-3</v>
      </c>
      <c r="D212" s="320">
        <f t="shared" si="54"/>
        <v>1.4184674924806464E-2</v>
      </c>
      <c r="E212" s="320">
        <f t="shared" si="54"/>
        <v>3.931759447161752E-2</v>
      </c>
      <c r="F212" s="320">
        <f t="shared" si="54"/>
        <v>5.6207559402427838E-2</v>
      </c>
      <c r="G212" s="320">
        <f t="shared" si="54"/>
        <v>7.4389128061386686E-2</v>
      </c>
      <c r="H212" s="320">
        <f t="shared" si="54"/>
        <v>0.10767770908445462</v>
      </c>
      <c r="I212" s="320">
        <f t="shared" si="54"/>
        <v>9.7039080416423035E-2</v>
      </c>
      <c r="J212" s="320">
        <f t="shared" si="54"/>
        <v>4.3905170850249316E-2</v>
      </c>
      <c r="K212" s="320">
        <f t="shared" si="54"/>
        <v>7.2367835907778913E-2</v>
      </c>
      <c r="L212" s="320">
        <f t="shared" si="54"/>
        <v>1.6566798715959202E-2</v>
      </c>
      <c r="M212" s="320">
        <f t="shared" si="54"/>
        <v>2.5518700021116506E-2</v>
      </c>
      <c r="N212" s="320">
        <f t="shared" si="54"/>
        <v>4.9845403513957963E-2</v>
      </c>
      <c r="O212" s="320">
        <f t="shared" si="54"/>
        <v>8.3223093988340574E-2</v>
      </c>
      <c r="P212" s="320">
        <f t="shared" si="54"/>
        <v>7.900250486587973E-2</v>
      </c>
      <c r="Q212" s="320">
        <f t="shared" si="54"/>
        <v>7.7767794508361715E-2</v>
      </c>
      <c r="R212" s="320">
        <f t="shared" si="54"/>
        <v>5.4138636957035781E-2</v>
      </c>
      <c r="S212" s="320">
        <f t="shared" si="54"/>
        <v>4.090414815976582E-2</v>
      </c>
      <c r="T212" s="320">
        <f t="shared" si="54"/>
        <v>1.3058076149361211E-2</v>
      </c>
      <c r="U212" s="320">
        <f t="shared" si="54"/>
        <v>1.4747120870202336E-2</v>
      </c>
      <c r="V212" s="320">
        <f t="shared" si="54"/>
        <v>2.0465530739902343E-2</v>
      </c>
      <c r="W212" s="320">
        <f t="shared" si="54"/>
        <v>2.8581932199276749E-2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4.9201570751391713E-2</v>
      </c>
      <c r="C213" s="321">
        <f t="shared" si="55"/>
        <v>3.4535492769622277E-2</v>
      </c>
      <c r="D213" s="321">
        <f t="shared" si="55"/>
        <v>4.4559205246762788E-2</v>
      </c>
      <c r="E213" s="321">
        <f t="shared" si="55"/>
        <v>5.6705555323007653E-2</v>
      </c>
      <c r="F213" s="321">
        <f t="shared" si="55"/>
        <v>6.1818231992196326E-2</v>
      </c>
      <c r="G213" s="321">
        <f t="shared" si="55"/>
        <v>7.0056833982618805E-2</v>
      </c>
      <c r="H213" s="321">
        <f t="shared" si="55"/>
        <v>8.8345396320307787E-2</v>
      </c>
      <c r="I213" s="321">
        <f t="shared" si="55"/>
        <v>8.3696434482348842E-2</v>
      </c>
      <c r="J213" s="321">
        <f t="shared" si="55"/>
        <v>6.5000253064393249E-2</v>
      </c>
      <c r="K213" s="321">
        <f t="shared" si="55"/>
        <v>8.1404497199206047E-2</v>
      </c>
      <c r="L213" s="321">
        <f t="shared" si="55"/>
        <v>4.7314246538607843E-2</v>
      </c>
      <c r="M213" s="321">
        <f t="shared" si="55"/>
        <v>5.6819256823058814E-2</v>
      </c>
      <c r="N213" s="321">
        <f t="shared" si="55"/>
        <v>6.7342539592619682E-2</v>
      </c>
      <c r="O213" s="321">
        <f t="shared" si="55"/>
        <v>8.4002434211971164E-2</v>
      </c>
      <c r="P213" s="321">
        <f t="shared" si="55"/>
        <v>8.289625299919931E-2</v>
      </c>
      <c r="Q213" s="321">
        <f t="shared" si="55"/>
        <v>1.7716723055820633E-2</v>
      </c>
      <c r="R213" s="321">
        <f t="shared" si="55"/>
        <v>6.1460379314041372E-2</v>
      </c>
      <c r="S213" s="321">
        <f t="shared" si="55"/>
        <v>4.6209644243935699E-2</v>
      </c>
      <c r="T213" s="321">
        <f t="shared" si="55"/>
        <v>2.9279188817616569E-2</v>
      </c>
      <c r="U213" s="321">
        <f t="shared" si="55"/>
        <v>3.2018699527173129E-2</v>
      </c>
      <c r="V213" s="321">
        <f t="shared" si="55"/>
        <v>3.9340253254404663E-2</v>
      </c>
      <c r="W213" s="321">
        <f t="shared" si="55"/>
        <v>5.2042587907518166E-2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0.49570643527916564</v>
      </c>
      <c r="C217" s="324">
        <f>IF(C$5=0,0,(C$5-C$16)/(CHI_fec!C$5-CHI_fec!C$16))</f>
        <v>0.49035838993249703</v>
      </c>
      <c r="D217" s="324">
        <f>IF(D$5=0,0,(D$5-D$16)/(CHI_fec!D$5-CHI_fec!D$16))</f>
        <v>0.49172804631368572</v>
      </c>
      <c r="E217" s="324">
        <f>IF(E$5=0,0,(E$5-E$16)/(CHI_fec!E$5-CHI_fec!E$16))</f>
        <v>0.50024782691989589</v>
      </c>
      <c r="F217" s="324">
        <f>IF(F$5=0,0,(F$5-F$16)/(CHI_fec!F$5-CHI_fec!F$16))</f>
        <v>0.50253943370966381</v>
      </c>
      <c r="G217" s="324">
        <f>IF(G$5=0,0,(G$5-G$16)/(CHI_fec!G$5-CHI_fec!G$16))</f>
        <v>0.49702598557060756</v>
      </c>
      <c r="H217" s="324">
        <f>IF(H$5=0,0,(H$5-H$16)/(CHI_fec!H$5-CHI_fec!H$16))</f>
        <v>0.49393949352995065</v>
      </c>
      <c r="I217" s="324">
        <f>IF(I$5=0,0,(I$5-I$16)/(CHI_fec!I$5-CHI_fec!I$16))</f>
        <v>0.49345877154401169</v>
      </c>
      <c r="J217" s="324">
        <f>IF(J$5=0,0,(J$5-J$16)/(CHI_fec!J$5-CHI_fec!J$16))</f>
        <v>0.51227494167188636</v>
      </c>
      <c r="K217" s="324">
        <f>IF(K$5=0,0,(K$5-K$16)/(CHI_fec!K$5-CHI_fec!K$16))</f>
        <v>0.52663696152302453</v>
      </c>
      <c r="L217" s="324">
        <f>IF(L$5=0,0,(L$5-L$16)/(CHI_fec!L$5-CHI_fec!L$16))</f>
        <v>0.53599709602621748</v>
      </c>
      <c r="M217" s="324">
        <f>IF(M$5=0,0,(M$5-M$16)/(CHI_fec!M$5-CHI_fec!M$16))</f>
        <v>0.53608314808671509</v>
      </c>
      <c r="N217" s="324">
        <f>IF(N$5=0,0,(N$5-N$16)/(CHI_fec!N$5-CHI_fec!N$16))</f>
        <v>0.52105167972412636</v>
      </c>
      <c r="O217" s="324">
        <f>IF(O$5=0,0,(O$5-O$16)/(CHI_fec!O$5-CHI_fec!O$16))</f>
        <v>0.54313425733140031</v>
      </c>
      <c r="P217" s="324">
        <f>IF(P$5=0,0,(P$5-P$16)/(CHI_fec!P$5-CHI_fec!P$16))</f>
        <v>0.54261855073382881</v>
      </c>
      <c r="Q217" s="324">
        <f>IF(Q$5=0,0,(Q$5-Q$16)/(CHI_fec!Q$5-CHI_fec!Q$16))</f>
        <v>0.54020341993948251</v>
      </c>
      <c r="R217" s="324">
        <f>IF(R$5=0,0,(R$5-R$16)/(CHI_fec!R$5-CHI_fec!R$16))</f>
        <v>0.53918620674778772</v>
      </c>
      <c r="S217" s="324">
        <f>IF(S$5=0,0,(S$5-S$16)/(CHI_fec!S$5-CHI_fec!S$16))</f>
        <v>0.54355073129304943</v>
      </c>
      <c r="T217" s="324">
        <f>IF(T$5=0,0,(T$5-T$16)/(CHI_fec!T$5-CHI_fec!T$16))</f>
        <v>0.54132811573706197</v>
      </c>
      <c r="U217" s="324">
        <f>IF(U$5=0,0,(U$5-U$16)/(CHI_fec!U$5-CHI_fec!U$16))</f>
        <v>0.54906919890475714</v>
      </c>
      <c r="V217" s="324">
        <f>IF(V$5=0,0,(V$5-V$16)/(CHI_fec!V$5-CHI_fec!V$16))</f>
        <v>0.56283812380796105</v>
      </c>
      <c r="W217" s="324">
        <f>IF(W$5=0,0,(W$5-W$16)/(CHI_fec!W$5-CHI_fec!W$16))</f>
        <v>0.5691272565193084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0.42525514590865149</v>
      </c>
      <c r="C218" s="307">
        <f>IF(C$6=0,0,C$6/CHI_fec!C$6)</f>
        <v>0.4257564460992177</v>
      </c>
      <c r="D218" s="307">
        <f>IF(D$6=0,0,D$6/CHI_fec!D$6)</f>
        <v>0.42828003478062188</v>
      </c>
      <c r="E218" s="307">
        <f>IF(E$6=0,0,E$6/CHI_fec!E$6)</f>
        <v>0.42828003478062177</v>
      </c>
      <c r="F218" s="307">
        <f>IF(F$6=0,0,F$6/CHI_fec!F$6)</f>
        <v>0.42828003478062182</v>
      </c>
      <c r="G218" s="307">
        <f>IF(G$6=0,0,G$6/CHI_fec!G$6)</f>
        <v>0.43046106093069469</v>
      </c>
      <c r="H218" s="307">
        <f>IF(H$6=0,0,H$6/CHI_fec!H$6)</f>
        <v>0.43046106093069469</v>
      </c>
      <c r="I218" s="307">
        <f>IF(I$6=0,0,I$6/CHI_fec!I$6)</f>
        <v>0.43046106093069458</v>
      </c>
      <c r="J218" s="307">
        <f>IF(J$6=0,0,J$6/CHI_fec!J$6)</f>
        <v>0.43978028589940388</v>
      </c>
      <c r="K218" s="307">
        <f>IF(K$6=0,0,K$6/CHI_fec!K$6)</f>
        <v>0.43978028589940404</v>
      </c>
      <c r="L218" s="307">
        <f>IF(L$6=0,0,L$6/CHI_fec!L$6)</f>
        <v>0.43978028589940421</v>
      </c>
      <c r="M218" s="307">
        <f>IF(M$6=0,0,M$6/CHI_fec!M$6)</f>
        <v>0.43978028589940427</v>
      </c>
      <c r="N218" s="307">
        <f>IF(N$6=0,0,N$6/CHI_fec!N$6)</f>
        <v>0.43978028589940421</v>
      </c>
      <c r="O218" s="307">
        <f>IF(O$6=0,0,O$6/CHI_fec!O$6)</f>
        <v>0.43978028589940404</v>
      </c>
      <c r="P218" s="307">
        <f>IF(P$6=0,0,P$6/CHI_fec!P$6)</f>
        <v>0.43978028589940421</v>
      </c>
      <c r="Q218" s="307">
        <f>IF(Q$6=0,0,Q$6/CHI_fec!Q$6)</f>
        <v>0.43978028589940421</v>
      </c>
      <c r="R218" s="307">
        <f>IF(R$6=0,0,R$6/CHI_fec!R$6)</f>
        <v>0.43978028589940404</v>
      </c>
      <c r="S218" s="307">
        <f>IF(S$6=0,0,S$6/CHI_fec!S$6)</f>
        <v>0.43978028589940432</v>
      </c>
      <c r="T218" s="307">
        <f>IF(T$6=0,0,T$6/CHI_fec!T$6)</f>
        <v>0.45080225730946377</v>
      </c>
      <c r="U218" s="307">
        <f>IF(U$6=0,0,U$6/CHI_fec!U$6)</f>
        <v>0.46072203157851738</v>
      </c>
      <c r="V218" s="307">
        <f>IF(V$6=0,0,V$6/CHI_fec!V$6)</f>
        <v>0.4696498284206656</v>
      </c>
      <c r="W218" s="307">
        <f>IF(W$6=0,0,W$6/CHI_fec!W$6)</f>
        <v>0.47768484557859914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0.11142490430393596</v>
      </c>
      <c r="C219" s="308">
        <f>IF(C$7=0,0,C$7/CHI_fec!C$7)</f>
        <v>0.11155625445054508</v>
      </c>
      <c r="D219" s="308">
        <f>IF(D$7=0,0,D$7/CHI_fec!D$7)</f>
        <v>0.11221748249218841</v>
      </c>
      <c r="E219" s="308">
        <f>IF(E$7=0,0,E$7/CHI_fec!E$7)</f>
        <v>0.11221748249218838</v>
      </c>
      <c r="F219" s="308">
        <f>IF(F$7=0,0,F$7/CHI_fec!F$7)</f>
        <v>0.11221748249218841</v>
      </c>
      <c r="G219" s="308">
        <f>IF(G$7=0,0,G$7/CHI_fec!G$7)</f>
        <v>0.11278895266108424</v>
      </c>
      <c r="H219" s="308">
        <f>IF(H$7=0,0,H$7/CHI_fec!H$7)</f>
        <v>0.11278895266108423</v>
      </c>
      <c r="I219" s="308">
        <f>IF(I$7=0,0,I$7/CHI_fec!I$7)</f>
        <v>0.11278895266108427</v>
      </c>
      <c r="J219" s="308">
        <f>IF(J$7=0,0,J$7/CHI_fec!J$7)</f>
        <v>0.11523076614721287</v>
      </c>
      <c r="K219" s="308">
        <f>IF(K$7=0,0,K$7/CHI_fec!K$7)</f>
        <v>0.11523076614721282</v>
      </c>
      <c r="L219" s="308">
        <f>IF(L$7=0,0,L$7/CHI_fec!L$7)</f>
        <v>0.11523076614721278</v>
      </c>
      <c r="M219" s="308">
        <f>IF(M$7=0,0,M$7/CHI_fec!M$7)</f>
        <v>0.11523076614721288</v>
      </c>
      <c r="N219" s="308">
        <f>IF(N$7=0,0,N$7/CHI_fec!N$7)</f>
        <v>0.11523076614721275</v>
      </c>
      <c r="O219" s="308">
        <f>IF(O$7=0,0,O$7/CHI_fec!O$7)</f>
        <v>0.1152307661472128</v>
      </c>
      <c r="P219" s="308">
        <f>IF(P$7=0,0,P$7/CHI_fec!P$7)</f>
        <v>0.11523076614721278</v>
      </c>
      <c r="Q219" s="308">
        <f>IF(Q$7=0,0,Q$7/CHI_fec!Q$7)</f>
        <v>0.11523076614721282</v>
      </c>
      <c r="R219" s="308">
        <f>IF(R$7=0,0,R$7/CHI_fec!R$7)</f>
        <v>0.11523076614721285</v>
      </c>
      <c r="S219" s="308">
        <f>IF(S$7=0,0,S$7/CHI_fec!S$7)</f>
        <v>0.11523076614721284</v>
      </c>
      <c r="T219" s="308">
        <f>IF(T$7=0,0,T$7/CHI_fec!T$7)</f>
        <v>0.12048307568774898</v>
      </c>
      <c r="U219" s="308">
        <f>IF(U$7=0,0,U$7/CHI_fec!U$7)</f>
        <v>0.1241487161497838</v>
      </c>
      <c r="V219" s="308">
        <f>IF(V$7=0,0,V$7/CHI_fec!V$7)</f>
        <v>0.1279712122312662</v>
      </c>
      <c r="W219" s="308">
        <f>IF(W$7=0,0,W$7/CHI_fec!W$7)</f>
        <v>0.12965200186483977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0.60393609179361596</v>
      </c>
      <c r="C220" s="308">
        <f>IF(C$8=0,0,C$8/CHI_fec!C$8)</f>
        <v>0.60464802504314608</v>
      </c>
      <c r="D220" s="308">
        <f>IF(D$8=0,0,D$8/CHI_fec!D$8)</f>
        <v>0.60823195883020309</v>
      </c>
      <c r="E220" s="308">
        <f>IF(E$8=0,0,E$8/CHI_fec!E$8)</f>
        <v>0.60823195883020242</v>
      </c>
      <c r="F220" s="308">
        <f>IF(F$8=0,0,F$8/CHI_fec!F$8)</f>
        <v>0.60823195883020253</v>
      </c>
      <c r="G220" s="308">
        <f>IF(G$8=0,0,G$8/CHI_fec!G$8)</f>
        <v>0.61132939438588596</v>
      </c>
      <c r="H220" s="308">
        <f>IF(H$8=0,0,H$8/CHI_fec!H$8)</f>
        <v>0.61132939438588596</v>
      </c>
      <c r="I220" s="308">
        <f>IF(I$8=0,0,I$8/CHI_fec!I$8)</f>
        <v>0.61132939438588585</v>
      </c>
      <c r="J220" s="308">
        <f>IF(J$8=0,0,J$8/CHI_fec!J$8)</f>
        <v>0.62456431078912444</v>
      </c>
      <c r="K220" s="308">
        <f>IF(K$8=0,0,K$8/CHI_fec!K$8)</f>
        <v>0.62456431078912422</v>
      </c>
      <c r="L220" s="308">
        <f>IF(L$8=0,0,L$8/CHI_fec!L$8)</f>
        <v>0.62456431078912444</v>
      </c>
      <c r="M220" s="308">
        <f>IF(M$8=0,0,M$8/CHI_fec!M$8)</f>
        <v>0.62456431078912411</v>
      </c>
      <c r="N220" s="308">
        <f>IF(N$8=0,0,N$8/CHI_fec!N$8)</f>
        <v>0.62456431078912444</v>
      </c>
      <c r="O220" s="308">
        <f>IF(O$8=0,0,O$8/CHI_fec!O$8)</f>
        <v>0.62456431078912433</v>
      </c>
      <c r="P220" s="308">
        <f>IF(P$8=0,0,P$8/CHI_fec!P$8)</f>
        <v>0.624564310789124</v>
      </c>
      <c r="Q220" s="308">
        <f>IF(Q$8=0,0,Q$8/CHI_fec!Q$8)</f>
        <v>0.62456431078912411</v>
      </c>
      <c r="R220" s="308">
        <f>IF(R$8=0,0,R$8/CHI_fec!R$8)</f>
        <v>0.62456431078912389</v>
      </c>
      <c r="S220" s="308">
        <f>IF(S$8=0,0,S$8/CHI_fec!S$8)</f>
        <v>0.62456431078912411</v>
      </c>
      <c r="T220" s="308">
        <f>IF(T$8=0,0,T$8/CHI_fec!T$8)</f>
        <v>0.63872388162594484</v>
      </c>
      <c r="U220" s="308">
        <f>IF(U$8=0,0,U$8/CHI_fec!U$8)</f>
        <v>0.65146749537908344</v>
      </c>
      <c r="V220" s="308">
        <f>IF(V$8=0,0,V$8/CHI_fec!V$8)</f>
        <v>0.66293674775690825</v>
      </c>
      <c r="W220" s="308">
        <f>IF(W$8=0,0,W$8/CHI_fec!W$8)</f>
        <v>0.67325907489695014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0.42870540025401221</v>
      </c>
      <c r="C221" s="308">
        <f>IF(C$9=0,0,C$9/CHI_fec!C$9)</f>
        <v>0.42921076768086586</v>
      </c>
      <c r="D221" s="308">
        <f>IF(D$9=0,0,D$9/CHI_fec!D$9)</f>
        <v>0.43175483118285146</v>
      </c>
      <c r="E221" s="308">
        <f>IF(E$9=0,0,E$9/CHI_fec!E$9)</f>
        <v>0.43175483118285146</v>
      </c>
      <c r="F221" s="308">
        <f>IF(F$9=0,0,F$9/CHI_fec!F$9)</f>
        <v>0.43175483118285174</v>
      </c>
      <c r="G221" s="308">
        <f>IF(G$9=0,0,G$9/CHI_fec!G$9)</f>
        <v>0.43395355281532821</v>
      </c>
      <c r="H221" s="308">
        <f>IF(H$9=0,0,H$9/CHI_fec!H$9)</f>
        <v>0.43395355281532849</v>
      </c>
      <c r="I221" s="308">
        <f>IF(I$9=0,0,I$9/CHI_fec!I$9)</f>
        <v>0.43395355281532816</v>
      </c>
      <c r="J221" s="308">
        <f>IF(J$9=0,0,J$9/CHI_fec!J$9)</f>
        <v>0.44334838814819938</v>
      </c>
      <c r="K221" s="308">
        <f>IF(K$9=0,0,K$9/CHI_fec!K$9)</f>
        <v>0.44334838814819932</v>
      </c>
      <c r="L221" s="308">
        <f>IF(L$9=0,0,L$9/CHI_fec!L$9)</f>
        <v>0.44334838814819916</v>
      </c>
      <c r="M221" s="308">
        <f>IF(M$9=0,0,M$9/CHI_fec!M$9)</f>
        <v>0.44334838814819932</v>
      </c>
      <c r="N221" s="308">
        <f>IF(N$9=0,0,N$9/CHI_fec!N$9)</f>
        <v>0.44334838814819932</v>
      </c>
      <c r="O221" s="308">
        <f>IF(O$9=0,0,O$9/CHI_fec!O$9)</f>
        <v>0.44334838814819943</v>
      </c>
      <c r="P221" s="308">
        <f>IF(P$9=0,0,P$9/CHI_fec!P$9)</f>
        <v>0.44334838814819938</v>
      </c>
      <c r="Q221" s="308">
        <f>IF(Q$9=0,0,Q$9/CHI_fec!Q$9)</f>
        <v>0.44334838814819938</v>
      </c>
      <c r="R221" s="308">
        <f>IF(R$9=0,0,R$9/CHI_fec!R$9)</f>
        <v>0.44334838814819932</v>
      </c>
      <c r="S221" s="308">
        <f>IF(S$9=0,0,S$9/CHI_fec!S$9)</f>
        <v>0.44334838814819927</v>
      </c>
      <c r="T221" s="308">
        <f>IF(T$9=0,0,T$9/CHI_fec!T$9)</f>
        <v>0.46416576725860786</v>
      </c>
      <c r="U221" s="308">
        <f>IF(U$9=0,0,U$9/CHI_fec!U$9)</f>
        <v>0.47766004719049854</v>
      </c>
      <c r="V221" s="308">
        <f>IF(V$9=0,0,V$9/CHI_fec!V$9)</f>
        <v>0.49236703502969187</v>
      </c>
      <c r="W221" s="308">
        <f>IF(W$9=0,0,W$9/CHI_fec!W$9)</f>
        <v>0.49883384419686405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0.61641178280836206</v>
      </c>
      <c r="C222" s="309">
        <f>IF(C$10=0,0,C$10/CHI_fec!C$10)</f>
        <v>0.60927551807049196</v>
      </c>
      <c r="D222" s="309">
        <f>IF(D$10=0,0,D$10/CHI_fec!D$10)</f>
        <v>0.61898715479915012</v>
      </c>
      <c r="E222" s="309">
        <f>IF(E$10=0,0,E$10/CHI_fec!E$10)</f>
        <v>0.64452616738790947</v>
      </c>
      <c r="F222" s="309">
        <f>IF(F$10=0,0,F$10/CHI_fec!F$10)</f>
        <v>0.66377680633834568</v>
      </c>
      <c r="G222" s="309">
        <f>IF(G$10=0,0,G$10/CHI_fec!G$10)</f>
        <v>0.682073087005728</v>
      </c>
      <c r="H222" s="309">
        <f>IF(H$10=0,0,H$10/CHI_fec!H$10)</f>
        <v>0.70455373861210013</v>
      </c>
      <c r="I222" s="309">
        <f>IF(I$10=0,0,I$10/CHI_fec!I$10)</f>
        <v>0.69684701586825348</v>
      </c>
      <c r="J222" s="309">
        <f>IF(J$10=0,0,J$10/CHI_fec!J$10)</f>
        <v>0.66341827616711257</v>
      </c>
      <c r="K222" s="309">
        <f>IF(K$10=0,0,K$10/CHI_fec!K$10)</f>
        <v>0.69088858081703575</v>
      </c>
      <c r="L222" s="309">
        <f>IF(L$10=0,0,L$10/CHI_fec!L$10)</f>
        <v>0.63892567172970949</v>
      </c>
      <c r="M222" s="309">
        <f>IF(M$10=0,0,M$10/CHI_fec!M$10)</f>
        <v>0.6471897217521857</v>
      </c>
      <c r="N222" s="309">
        <f>IF(N$10=0,0,N$10/CHI_fec!N$10)</f>
        <v>0.66895899306398787</v>
      </c>
      <c r="O222" s="309">
        <f>IF(O$10=0,0,O$10/CHI_fec!O$10)</f>
        <v>0.70335485486265603</v>
      </c>
      <c r="P222" s="309">
        <f>IF(P$10=0,0,P$10/CHI_fec!P$10)</f>
        <v>0.69830307330888952</v>
      </c>
      <c r="Q222" s="309">
        <f>IF(Q$10=0,0,Q$10/CHI_fec!Q$10)</f>
        <v>0.69266571315911563</v>
      </c>
      <c r="R222" s="309">
        <f>IF(R$10=0,0,R$10/CHI_fec!R$10)</f>
        <v>0.67930174878979566</v>
      </c>
      <c r="S222" s="309">
        <f>IF(S$10=0,0,S$10/CHI_fec!S$10)</f>
        <v>0.66655711569771181</v>
      </c>
      <c r="T222" s="309">
        <f>IF(T$10=0,0,T$10/CHI_fec!T$10)</f>
        <v>0.68419437873991529</v>
      </c>
      <c r="U222" s="309">
        <f>IF(U$10=0,0,U$10/CHI_fec!U$10)</f>
        <v>0.68863024506826687</v>
      </c>
      <c r="V222" s="309">
        <f>IF(V$10=0,0,V$10/CHI_fec!V$10)</f>
        <v>0.71686945622204834</v>
      </c>
      <c r="W222" s="309">
        <f>IF(W$10=0,0,W$10/CHI_fec!W$10)</f>
        <v>0.73696530917526737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0.57190177060455016</v>
      </c>
      <c r="C224" s="310">
        <f>IF(C$25=0,0,C$25/CHI_fec!C$25)</f>
        <v>0.55983660261309198</v>
      </c>
      <c r="D224" s="310">
        <f>IF(D$25=0,0,D$25/CHI_fec!D$25)</f>
        <v>0.5654782354201453</v>
      </c>
      <c r="E224" s="310">
        <f>IF(E$25=0,0,E$25/CHI_fec!E$25)</f>
        <v>0.58289032886691494</v>
      </c>
      <c r="F224" s="310">
        <f>IF(F$25=0,0,F$25/CHI_fec!F$25)</f>
        <v>0.58239648767422714</v>
      </c>
      <c r="G224" s="310">
        <f>IF(G$25=0,0,G$25/CHI_fec!G$25)</f>
        <v>0.57893408134977331</v>
      </c>
      <c r="H224" s="310">
        <f>IF(H$25=0,0,H$25/CHI_fec!H$25)</f>
        <v>0.58031380064550708</v>
      </c>
      <c r="I224" s="310">
        <f>IF(I$25=0,0,I$25/CHI_fec!I$25)</f>
        <v>0.5780806335068398</v>
      </c>
      <c r="J224" s="310">
        <f>IF(J$25=0,0,J$25/CHI_fec!J$25)</f>
        <v>0.59976009576279843</v>
      </c>
      <c r="K224" s="310">
        <f>IF(K$25=0,0,K$25/CHI_fec!K$25)</f>
        <v>0.62528276916495906</v>
      </c>
      <c r="L224" s="310">
        <f>IF(L$25=0,0,L$25/CHI_fec!L$25)</f>
        <v>0.62683350142382055</v>
      </c>
      <c r="M224" s="310">
        <f>IF(M$25=0,0,M$25/CHI_fec!M$25)</f>
        <v>0.631217296840208</v>
      </c>
      <c r="N224" s="310">
        <f>IF(N$25=0,0,N$25/CHI_fec!N$25)</f>
        <v>0.61456694312257809</v>
      </c>
      <c r="O224" s="310">
        <f>IF(O$25=0,0,O$25/CHI_fec!O$25)</f>
        <v>0.65165335019050252</v>
      </c>
      <c r="P224" s="310">
        <f>IF(P$25=0,0,P$25/CHI_fec!P$25)</f>
        <v>0.64362882489517337</v>
      </c>
      <c r="Q224" s="310">
        <f>IF(Q$25=0,0,Q$25/CHI_fec!Q$25)</f>
        <v>0.62789307264558647</v>
      </c>
      <c r="R224" s="310">
        <f>IF(R$25=0,0,R$25/CHI_fec!R$25)</f>
        <v>0.62122702144789976</v>
      </c>
      <c r="S224" s="310">
        <f>IF(S$25=0,0,S$25/CHI_fec!S$25)</f>
        <v>0.6202803801034148</v>
      </c>
      <c r="T224" s="310">
        <f>IF(T$25=0,0,T$25/CHI_fec!T$25)</f>
        <v>0.61660623268626913</v>
      </c>
      <c r="U224" s="310">
        <f>IF(U$25=0,0,U$25/CHI_fec!U$25)</f>
        <v>0.62902950367572175</v>
      </c>
      <c r="V224" s="310">
        <f>IF(V$25=0,0,V$25/CHI_fec!V$25)</f>
        <v>0.64663615548166475</v>
      </c>
      <c r="W224" s="310">
        <f>IF(W$25=0,0,W$25/CHI_fec!W$25)</f>
        <v>0.65492293452582595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0.3725800245599265</v>
      </c>
      <c r="C225" s="310">
        <f>IF(C$36=0,0,C$36/CHI_fec!C$36)</f>
        <v>0.36518830078837911</v>
      </c>
      <c r="D225" s="310">
        <f>IF(D$36=0,0,D$36/CHI_fec!D$36)</f>
        <v>0.36911816663582908</v>
      </c>
      <c r="E225" s="310">
        <f>IF(E$36=0,0,E$36/CHI_fec!E$36)</f>
        <v>0.36566956162477637</v>
      </c>
      <c r="F225" s="310">
        <f>IF(F$36=0,0,F$36/CHI_fec!F$36)</f>
        <v>0.36733657281378934</v>
      </c>
      <c r="G225" s="310">
        <f>IF(G$36=0,0,G$36/CHI_fec!G$36)</f>
        <v>0.36758793497413511</v>
      </c>
      <c r="H225" s="310">
        <f>IF(H$36=0,0,H$36/CHI_fec!H$36)</f>
        <v>0.37477760030076129</v>
      </c>
      <c r="I225" s="310">
        <f>IF(I$36=0,0,I$36/CHI_fec!I$36)</f>
        <v>0.37213581183117478</v>
      </c>
      <c r="J225" s="310">
        <f>IF(J$36=0,0,J$36/CHI_fec!J$36)</f>
        <v>0.3856977707310898</v>
      </c>
      <c r="K225" s="310">
        <f>IF(K$36=0,0,K$36/CHI_fec!K$36)</f>
        <v>0.41341535975873756</v>
      </c>
      <c r="L225" s="310">
        <f>IF(L$36=0,0,L$36/CHI_fec!L$36)</f>
        <v>0.39432517127054018</v>
      </c>
      <c r="M225" s="310">
        <f>IF(M$36=0,0,M$36/CHI_fec!M$36)</f>
        <v>0.40131981063693473</v>
      </c>
      <c r="N225" s="310">
        <f>IF(N$36=0,0,N$36/CHI_fec!N$36)</f>
        <v>0.38919882032663722</v>
      </c>
      <c r="O225" s="310">
        <f>IF(O$36=0,0,O$36/CHI_fec!O$36)</f>
        <v>0.42302662724818674</v>
      </c>
      <c r="P225" s="310">
        <f>IF(P$36=0,0,P$36/CHI_fec!P$36)</f>
        <v>0.42169970040567106</v>
      </c>
      <c r="Q225" s="310">
        <f>IF(Q$36=0,0,Q$36/CHI_fec!Q$36)</f>
        <v>0.42086765489067307</v>
      </c>
      <c r="R225" s="310">
        <f>IF(R$36=0,0,R$36/CHI_fec!R$36)</f>
        <v>0.41872982121003627</v>
      </c>
      <c r="S225" s="310">
        <f>IF(S$36=0,0,S$36/CHI_fec!S$36)</f>
        <v>0.4171056389556464</v>
      </c>
      <c r="T225" s="310">
        <f>IF(T$36=0,0,T$36/CHI_fec!T$36)</f>
        <v>0.41023904685241785</v>
      </c>
      <c r="U225" s="310">
        <f>IF(U$36=0,0,U$36/CHI_fec!U$36)</f>
        <v>0.40930202837230667</v>
      </c>
      <c r="V225" s="310">
        <f>IF(V$36=0,0,V$36/CHI_fec!V$36)</f>
        <v>0.41965045249849064</v>
      </c>
      <c r="W225" s="310">
        <f>IF(W$36=0,0,W$36/CHI_fec!W$36)</f>
        <v>0.42454654554426813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0.52094887870609152</v>
      </c>
      <c r="C226" s="310">
        <f>IF(C$44=0,0,C$44/CHI_fec!C$44)</f>
        <v>0.50778147718647448</v>
      </c>
      <c r="D226" s="310">
        <f>IF(D$44=0,0,D$44/CHI_fec!D$44)</f>
        <v>0.519600007994234</v>
      </c>
      <c r="E226" s="310">
        <f>IF(E$44=0,0,E$44/CHI_fec!E$44)</f>
        <v>0.55445240608333224</v>
      </c>
      <c r="F226" s="310">
        <f>IF(F$44=0,0,F$44/CHI_fec!F$44)</f>
        <v>0.57686655332694614</v>
      </c>
      <c r="G226" s="310">
        <f>IF(G$44=0,0,G$44/CHI_fec!G$44)</f>
        <v>0.60250408592016957</v>
      </c>
      <c r="H226" s="310">
        <f>IF(H$44=0,0,H$44/CHI_fec!H$44)</f>
        <v>0.64617858942965722</v>
      </c>
      <c r="I226" s="310">
        <f>IF(I$44=0,0,I$44/CHI_fec!I$44)</f>
        <v>0.63164884225922879</v>
      </c>
      <c r="J226" s="310">
        <f>IF(J$44=0,0,J$44/CHI_fec!J$44)</f>
        <v>0.57624622498892253</v>
      </c>
      <c r="K226" s="310">
        <f>IF(K$44=0,0,K$44/CHI_fec!K$44)</f>
        <v>0.62358820581483454</v>
      </c>
      <c r="L226" s="310">
        <f>IF(L$44=0,0,L$44/CHI_fec!L$44)</f>
        <v>0.54840979854193106</v>
      </c>
      <c r="M226" s="310">
        <f>IF(M$44=0,0,M$44/CHI_fec!M$44)</f>
        <v>0.56136077659278649</v>
      </c>
      <c r="N226" s="310">
        <f>IF(N$44=0,0,N$44/CHI_fec!N$44)</f>
        <v>0.58836486931570287</v>
      </c>
      <c r="O226" s="310">
        <f>IF(O$44=0,0,O$44/CHI_fec!O$44)</f>
        <v>0.64787582572109703</v>
      </c>
      <c r="P226" s="310">
        <f>IF(P$44=0,0,P$44/CHI_fec!P$44)</f>
        <v>0.6393232359907749</v>
      </c>
      <c r="Q226" s="310">
        <f>IF(Q$44=0,0,Q$44/CHI_fec!Q$44)</f>
        <v>0.61837024133591023</v>
      </c>
      <c r="R226" s="310">
        <f>IF(R$44=0,0,R$44/CHI_fec!R$44)</f>
        <v>0.59686430410254132</v>
      </c>
      <c r="S226" s="310">
        <f>IF(S$44=0,0,S$44/CHI_fec!S$44)</f>
        <v>0.57701727135993441</v>
      </c>
      <c r="T226" s="310">
        <f>IF(T$44=0,0,T$44/CHI_fec!T$44)</f>
        <v>0.56883374884420967</v>
      </c>
      <c r="U226" s="310">
        <f>IF(U$44=0,0,U$44/CHI_fec!U$44)</f>
        <v>0.57427570179657816</v>
      </c>
      <c r="V226" s="310">
        <f>IF(V$44=0,0,V$44/CHI_fec!V$44)</f>
        <v>0.59884147817146727</v>
      </c>
      <c r="W226" s="310">
        <f>IF(W$44=0,0,W$44/CHI_fec!W$44)</f>
        <v>0.61861579706041092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0.60655879171649596</v>
      </c>
      <c r="C227" s="311">
        <f>IF(C$58=0,0,C$58/CHI_fec!C$58)</f>
        <v>0.60727381666281932</v>
      </c>
      <c r="D227" s="311">
        <f>IF(D$58=0,0,D$58/CHI_fec!D$58)</f>
        <v>0.6108733143199524</v>
      </c>
      <c r="E227" s="311">
        <f>IF(E$58=0,0,E$58/CHI_fec!E$58)</f>
        <v>0.61087331431995229</v>
      </c>
      <c r="F227" s="311">
        <f>IF(F$58=0,0,F$58/CHI_fec!F$58)</f>
        <v>0.61087331431995251</v>
      </c>
      <c r="G227" s="311">
        <f>IF(G$58=0,0,G$58/CHI_fec!G$58)</f>
        <v>0.61398420104059037</v>
      </c>
      <c r="H227" s="311">
        <f>IF(H$58=0,0,H$58/CHI_fec!H$58)</f>
        <v>0.61398420104059048</v>
      </c>
      <c r="I227" s="311">
        <f>IF(I$58=0,0,I$58/CHI_fec!I$58)</f>
        <v>0.61398420104058993</v>
      </c>
      <c r="J227" s="311">
        <f>IF(J$58=0,0,J$58/CHI_fec!J$58)</f>
        <v>0.62727659242288969</v>
      </c>
      <c r="K227" s="311">
        <f>IF(K$58=0,0,K$58/CHI_fec!K$58)</f>
        <v>0.62727659242288958</v>
      </c>
      <c r="L227" s="311">
        <f>IF(L$58=0,0,L$58/CHI_fec!L$58)</f>
        <v>0.62727659242288947</v>
      </c>
      <c r="M227" s="311">
        <f>IF(M$58=0,0,M$58/CHI_fec!M$58)</f>
        <v>0.62727659242289002</v>
      </c>
      <c r="N227" s="311">
        <f>IF(N$58=0,0,N$58/CHI_fec!N$58)</f>
        <v>0.62727659242288991</v>
      </c>
      <c r="O227" s="311">
        <f>IF(O$58=0,0,O$58/CHI_fec!O$58)</f>
        <v>0.62727659242288958</v>
      </c>
      <c r="P227" s="311">
        <f>IF(P$58=0,0,P$58/CHI_fec!P$58)</f>
        <v>0.6272765924228898</v>
      </c>
      <c r="Q227" s="311">
        <f>IF(Q$58=0,0,Q$58/CHI_fec!Q$58)</f>
        <v>0.6272765924228898</v>
      </c>
      <c r="R227" s="311">
        <f>IF(R$58=0,0,R$58/CHI_fec!R$58)</f>
        <v>0.6272765924228898</v>
      </c>
      <c r="S227" s="311">
        <f>IF(S$58=0,0,S$58/CHI_fec!S$58)</f>
        <v>0.62727659242288958</v>
      </c>
      <c r="T227" s="311">
        <f>IF(T$58=0,0,T$58/CHI_fec!T$58)</f>
        <v>0.64363643318060071</v>
      </c>
      <c r="U227" s="311">
        <f>IF(U$58=0,0,U$58/CHI_fec!U$58)</f>
        <v>0.65836028986254069</v>
      </c>
      <c r="V227" s="311">
        <f>IF(V$58=0,0,V$58/CHI_fec!V$58)</f>
        <v>0.67161176087628638</v>
      </c>
      <c r="W227" s="311">
        <f>IF(W$58=0,0,W$58/CHI_fec!W$58)</f>
        <v>0.68353808478865774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0.42098169119202739</v>
      </c>
      <c r="C229" s="324">
        <f>IF(C$61=0,0,C$61/CHI_fec!C$61)</f>
        <v>0.41699582896669896</v>
      </c>
      <c r="D229" s="324">
        <f>IF(D$61=0,0,D$61/CHI_fec!D$61)</f>
        <v>0.41810060020577577</v>
      </c>
      <c r="E229" s="324">
        <f>IF(E$61=0,0,E$61/CHI_fec!E$61)</f>
        <v>0.42630632975199029</v>
      </c>
      <c r="F229" s="324">
        <f>IF(F$61=0,0,F$61/CHI_fec!F$61)</f>
        <v>0.42797609573732542</v>
      </c>
      <c r="G229" s="324">
        <f>IF(G$61=0,0,G$61/CHI_fec!G$61)</f>
        <v>0.42084661313285282</v>
      </c>
      <c r="H229" s="324">
        <f>IF(H$61=0,0,H$61/CHI_fec!H$61)</f>
        <v>0.41778231350425921</v>
      </c>
      <c r="I229" s="324">
        <f>IF(I$61=0,0,I$61/CHI_fec!I$61)</f>
        <v>0.41745507394568848</v>
      </c>
      <c r="J229" s="324">
        <f>IF(J$61=0,0,J$61/CHI_fec!J$61)</f>
        <v>0.42439352496549715</v>
      </c>
      <c r="K229" s="324">
        <f>IF(K$61=0,0,K$61/CHI_fec!K$61)</f>
        <v>0.43594431246442</v>
      </c>
      <c r="L229" s="324">
        <f>IF(L$61=0,0,L$61/CHI_fec!L$61)</f>
        <v>0.4454593054143367</v>
      </c>
      <c r="M229" s="324">
        <f>IF(M$61=0,0,M$61/CHI_fec!M$61)</f>
        <v>0.44482650477196056</v>
      </c>
      <c r="N229" s="324">
        <f>IF(N$61=0,0,N$61/CHI_fec!N$61)</f>
        <v>0.46648353641174445</v>
      </c>
      <c r="O229" s="324">
        <f>IF(O$61=0,0,O$61/CHI_fec!O$61)</f>
        <v>0.49918136526090529</v>
      </c>
      <c r="P229" s="324">
        <f>IF(P$61=0,0,P$61/CHI_fec!P$61)</f>
        <v>0.51632562633370815</v>
      </c>
      <c r="Q229" s="324">
        <f>IF(Q$61=0,0,Q$61/CHI_fec!Q$61)</f>
        <v>0.52412878579175737</v>
      </c>
      <c r="R229" s="324">
        <f>IF(R$61=0,0,R$61/CHI_fec!R$61)</f>
        <v>0.52354054552920759</v>
      </c>
      <c r="S229" s="324">
        <f>IF(S$61=0,0,S$61/CHI_fec!S$61)</f>
        <v>0.52821695435087068</v>
      </c>
      <c r="T229" s="324">
        <f>IF(T$61=0,0,T$61/CHI_fec!T$61)</f>
        <v>0.49886996043808141</v>
      </c>
      <c r="U229" s="324">
        <f>IF(U$61=0,0,U$61/CHI_fec!U$61)</f>
        <v>0.49765614550679804</v>
      </c>
      <c r="V229" s="324">
        <f>IF(V$61=0,0,V$61/CHI_fec!V$61)</f>
        <v>0.49552893473528636</v>
      </c>
      <c r="W229" s="324">
        <f>IF(W$61=0,0,W$61/CHI_fec!W$61)</f>
        <v>0.49438466796756508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0.35137463012669462</v>
      </c>
      <c r="C230" s="307">
        <f>IF(C$62=0,0,C$62/CHI_fec!C$62)</f>
        <v>0.35187705418240006</v>
      </c>
      <c r="D230" s="307">
        <f>IF(D$62=0,0,D$62/CHI_fec!D$62)</f>
        <v>0.35413655465837246</v>
      </c>
      <c r="E230" s="307">
        <f>IF(E$62=0,0,E$62/CHI_fec!E$62)</f>
        <v>0.35413655465837252</v>
      </c>
      <c r="F230" s="307">
        <f>IF(F$62=0,0,F$62/CHI_fec!F$62)</f>
        <v>0.35413655465837252</v>
      </c>
      <c r="G230" s="307">
        <f>IF(G$62=0,0,G$62/CHI_fec!G$62)</f>
        <v>0.35413655465837263</v>
      </c>
      <c r="H230" s="307">
        <f>IF(H$62=0,0,H$62/CHI_fec!H$62)</f>
        <v>0.35413655465837263</v>
      </c>
      <c r="I230" s="307">
        <f>IF(I$62=0,0,I$62/CHI_fec!I$62)</f>
        <v>0.35413655465837263</v>
      </c>
      <c r="J230" s="307">
        <f>IF(J$62=0,0,J$62/CHI_fec!J$62)</f>
        <v>0.35413655465837263</v>
      </c>
      <c r="K230" s="307">
        <f>IF(K$62=0,0,K$62/CHI_fec!K$62)</f>
        <v>0.35413655465837246</v>
      </c>
      <c r="L230" s="307">
        <f>IF(L$62=0,0,L$62/CHI_fec!L$62)</f>
        <v>0.35413655465837246</v>
      </c>
      <c r="M230" s="307">
        <f>IF(M$62=0,0,M$62/CHI_fec!M$62)</f>
        <v>0.35413655465837268</v>
      </c>
      <c r="N230" s="307">
        <f>IF(N$62=0,0,N$62/CHI_fec!N$62)</f>
        <v>0.37372289919253526</v>
      </c>
      <c r="O230" s="307">
        <f>IF(O$62=0,0,O$62/CHI_fec!O$62)</f>
        <v>0.39135060927328169</v>
      </c>
      <c r="P230" s="307">
        <f>IF(P$62=0,0,P$62/CHI_fec!P$62)</f>
        <v>0.40721554834595353</v>
      </c>
      <c r="Q230" s="307">
        <f>IF(Q$62=0,0,Q$62/CHI_fec!Q$62)</f>
        <v>0.41566872506248204</v>
      </c>
      <c r="R230" s="307">
        <f>IF(R$62=0,0,R$62/CHI_fec!R$62)</f>
        <v>0.41566872506248209</v>
      </c>
      <c r="S230" s="307">
        <f>IF(S$62=0,0,S$62/CHI_fec!S$62)</f>
        <v>0.41566872506248209</v>
      </c>
      <c r="T230" s="307">
        <f>IF(T$62=0,0,T$62/CHI_fec!T$62)</f>
        <v>0.41566872506248215</v>
      </c>
      <c r="U230" s="307">
        <f>IF(U$62=0,0,U$62/CHI_fec!U$62)</f>
        <v>0.41566872506248215</v>
      </c>
      <c r="V230" s="307">
        <f>IF(V$62=0,0,V$62/CHI_fec!V$62)</f>
        <v>0.4156687250624822</v>
      </c>
      <c r="W230" s="307">
        <f>IF(W$62=0,0,W$62/CHI_fec!W$62)</f>
        <v>0.4156687250624822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9.3465852216346165E-2</v>
      </c>
      <c r="C231" s="308">
        <f>IF(C$63=0,0,C$63/CHI_fec!C$63)</f>
        <v>9.3599497302001816E-2</v>
      </c>
      <c r="D231" s="308">
        <f>IF(D$63=0,0,D$63/CHI_fec!D$63)</f>
        <v>9.4200525718577732E-2</v>
      </c>
      <c r="E231" s="308">
        <f>IF(E$63=0,0,E$63/CHI_fec!E$63)</f>
        <v>9.4200525718577732E-2</v>
      </c>
      <c r="F231" s="308">
        <f>IF(F$63=0,0,F$63/CHI_fec!F$63)</f>
        <v>9.4200525718577746E-2</v>
      </c>
      <c r="G231" s="308">
        <f>IF(G$63=0,0,G$63/CHI_fec!G$63)</f>
        <v>9.4200525718577774E-2</v>
      </c>
      <c r="H231" s="308">
        <f>IF(H$63=0,0,H$63/CHI_fec!H$63)</f>
        <v>9.4200525718577816E-2</v>
      </c>
      <c r="I231" s="308">
        <f>IF(I$63=0,0,I$63/CHI_fec!I$63)</f>
        <v>9.420052571857776E-2</v>
      </c>
      <c r="J231" s="308">
        <f>IF(J$63=0,0,J$63/CHI_fec!J$63)</f>
        <v>9.4200525718577774E-2</v>
      </c>
      <c r="K231" s="308">
        <f>IF(K$63=0,0,K$63/CHI_fec!K$63)</f>
        <v>9.4200525718577732E-2</v>
      </c>
      <c r="L231" s="308">
        <f>IF(L$63=0,0,L$63/CHI_fec!L$63)</f>
        <v>9.4200525718577691E-2</v>
      </c>
      <c r="M231" s="308">
        <f>IF(M$63=0,0,M$63/CHI_fec!M$63)</f>
        <v>9.4200525718577816E-2</v>
      </c>
      <c r="N231" s="308">
        <f>IF(N$63=0,0,N$63/CHI_fec!N$63)</f>
        <v>0.10155585930197743</v>
      </c>
      <c r="O231" s="308">
        <f>IF(O$63=0,0,O$63/CHI_fec!O$63)</f>
        <v>0.10624839235577893</v>
      </c>
      <c r="P231" s="308">
        <f>IF(P$63=0,0,P$63/CHI_fec!P$63)</f>
        <v>0.11056811817528944</v>
      </c>
      <c r="Q231" s="308">
        <f>IF(Q$63=0,0,Q$63/CHI_fec!Q$63)</f>
        <v>0.11056811817528943</v>
      </c>
      <c r="R231" s="308">
        <f>IF(R$63=0,0,R$63/CHI_fec!R$63)</f>
        <v>0.11056811817528944</v>
      </c>
      <c r="S231" s="308">
        <f>IF(S$63=0,0,S$63/CHI_fec!S$63)</f>
        <v>0.11056811817528947</v>
      </c>
      <c r="T231" s="308">
        <f>IF(T$63=0,0,T$63/CHI_fec!T$63)</f>
        <v>0.11056811817528939</v>
      </c>
      <c r="U231" s="308">
        <f>IF(U$63=0,0,U$63/CHI_fec!U$63)</f>
        <v>0.11056811817528943</v>
      </c>
      <c r="V231" s="308">
        <f>IF(V$63=0,0,V$63/CHI_fec!V$63)</f>
        <v>0.1105681181752894</v>
      </c>
      <c r="W231" s="308">
        <f>IF(W$63=0,0,W$63/CHI_fec!W$63)</f>
        <v>0.1105681181752894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0.49707163647501662</v>
      </c>
      <c r="C232" s="308">
        <f>IF(C$64=0,0,C$64/CHI_fec!C$64)</f>
        <v>0.49778238997330954</v>
      </c>
      <c r="D232" s="308">
        <f>IF(D$64=0,0,D$64/CHI_fec!D$64)</f>
        <v>0.50097878920908445</v>
      </c>
      <c r="E232" s="308">
        <f>IF(E$64=0,0,E$64/CHI_fec!E$64)</f>
        <v>0.50097878920908445</v>
      </c>
      <c r="F232" s="308">
        <f>IF(F$64=0,0,F$64/CHI_fec!F$64)</f>
        <v>0.50097878920908467</v>
      </c>
      <c r="G232" s="308">
        <f>IF(G$64=0,0,G$64/CHI_fec!G$64)</f>
        <v>0.50097878920908434</v>
      </c>
      <c r="H232" s="308">
        <f>IF(H$64=0,0,H$64/CHI_fec!H$64)</f>
        <v>0.50097878920908456</v>
      </c>
      <c r="I232" s="308">
        <f>IF(I$64=0,0,I$64/CHI_fec!I$64)</f>
        <v>0.50097878920908467</v>
      </c>
      <c r="J232" s="308">
        <f>IF(J$64=0,0,J$64/CHI_fec!J$64)</f>
        <v>0.50097878920908445</v>
      </c>
      <c r="K232" s="308">
        <f>IF(K$64=0,0,K$64/CHI_fec!K$64)</f>
        <v>0.50097878920908456</v>
      </c>
      <c r="L232" s="308">
        <f>IF(L$64=0,0,L$64/CHI_fec!L$64)</f>
        <v>0.50097878920908445</v>
      </c>
      <c r="M232" s="308">
        <f>IF(M$64=0,0,M$64/CHI_fec!M$64)</f>
        <v>0.50097878920908445</v>
      </c>
      <c r="N232" s="308">
        <f>IF(N$64=0,0,N$64/CHI_fec!N$64)</f>
        <v>0.52749691220390904</v>
      </c>
      <c r="O232" s="308">
        <f>IF(O$64=0,0,O$64/CHI_fec!O$64)</f>
        <v>0.55136322289925099</v>
      </c>
      <c r="P232" s="308">
        <f>IF(P$64=0,0,P$64/CHI_fec!P$64)</f>
        <v>0.57284290252505932</v>
      </c>
      <c r="Q232" s="308">
        <f>IF(Q$64=0,0,Q$64/CHI_fec!Q$64)</f>
        <v>0.58802518930803882</v>
      </c>
      <c r="R232" s="308">
        <f>IF(R$64=0,0,R$64/CHI_fec!R$64)</f>
        <v>0.58802518930803882</v>
      </c>
      <c r="S232" s="308">
        <f>IF(S$64=0,0,S$64/CHI_fec!S$64)</f>
        <v>0.58802518930803893</v>
      </c>
      <c r="T232" s="308">
        <f>IF(T$64=0,0,T$64/CHI_fec!T$64)</f>
        <v>0.58802518930803871</v>
      </c>
      <c r="U232" s="308">
        <f>IF(U$64=0,0,U$64/CHI_fec!U$64)</f>
        <v>0.58802518930803871</v>
      </c>
      <c r="V232" s="308">
        <f>IF(V$64=0,0,V$64/CHI_fec!V$64)</f>
        <v>0.58802518930803871</v>
      </c>
      <c r="W232" s="308">
        <f>IF(W$64=0,0,W$64/CHI_fec!W$64)</f>
        <v>0.5880251893080386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0.36540359186376015</v>
      </c>
      <c r="C233" s="308">
        <f>IF(C$65=0,0,C$65/CHI_fec!C$65)</f>
        <v>0.36592607567122032</v>
      </c>
      <c r="D233" s="308">
        <f>IF(D$65=0,0,D$65/CHI_fec!D$65)</f>
        <v>0.36827578882336381</v>
      </c>
      <c r="E233" s="308">
        <f>IF(E$65=0,0,E$65/CHI_fec!E$65)</f>
        <v>0.36827578882336381</v>
      </c>
      <c r="F233" s="308">
        <f>IF(F$65=0,0,F$65/CHI_fec!F$65)</f>
        <v>0.36827578882336381</v>
      </c>
      <c r="G233" s="308">
        <f>IF(G$65=0,0,G$65/CHI_fec!G$65)</f>
        <v>0.36827578882336381</v>
      </c>
      <c r="H233" s="308">
        <f>IF(H$65=0,0,H$65/CHI_fec!H$65)</f>
        <v>0.36827578882336381</v>
      </c>
      <c r="I233" s="308">
        <f>IF(I$65=0,0,I$65/CHI_fec!I$65)</f>
        <v>0.36827578882336387</v>
      </c>
      <c r="J233" s="308">
        <f>IF(J$65=0,0,J$65/CHI_fec!J$65)</f>
        <v>0.36827578882336376</v>
      </c>
      <c r="K233" s="308">
        <f>IF(K$65=0,0,K$65/CHI_fec!K$65)</f>
        <v>0.36827578882336381</v>
      </c>
      <c r="L233" s="308">
        <f>IF(L$65=0,0,L$65/CHI_fec!L$65)</f>
        <v>0.36827578882336381</v>
      </c>
      <c r="M233" s="308">
        <f>IF(M$65=0,0,M$65/CHI_fec!M$65)</f>
        <v>0.36827578882336365</v>
      </c>
      <c r="N233" s="308">
        <f>IF(N$65=0,0,N$65/CHI_fec!N$65)</f>
        <v>0.39660042786625588</v>
      </c>
      <c r="O233" s="308">
        <f>IF(O$65=0,0,O$65/CHI_fec!O$65)</f>
        <v>0.41537677425426472</v>
      </c>
      <c r="P233" s="308">
        <f>IF(P$65=0,0,P$65/CHI_fec!P$65)</f>
        <v>0.43226468885501246</v>
      </c>
      <c r="Q233" s="308">
        <f>IF(Q$65=0,0,Q$65/CHI_fec!Q$65)</f>
        <v>0.4322646888550124</v>
      </c>
      <c r="R233" s="308">
        <f>IF(R$65=0,0,R$65/CHI_fec!R$65)</f>
        <v>0.4322646888550124</v>
      </c>
      <c r="S233" s="308">
        <f>IF(S$65=0,0,S$65/CHI_fec!S$65)</f>
        <v>0.43226468885501246</v>
      </c>
      <c r="T233" s="308">
        <f>IF(T$65=0,0,T$65/CHI_fec!T$65)</f>
        <v>0.4322646888550124</v>
      </c>
      <c r="U233" s="308">
        <f>IF(U$65=0,0,U$65/CHI_fec!U$65)</f>
        <v>0.43226468885501235</v>
      </c>
      <c r="V233" s="308">
        <f>IF(V$65=0,0,V$65/CHI_fec!V$65)</f>
        <v>0.4322646888550124</v>
      </c>
      <c r="W233" s="308">
        <f>IF(W$65=0,0,W$65/CHI_fec!W$65)</f>
        <v>0.43226468885501246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0.50780259406529882</v>
      </c>
      <c r="C234" s="309">
        <f>IF(C$66=0,0,C$66/CHI_fec!C$66)</f>
        <v>0.50204957367467229</v>
      </c>
      <c r="D234" s="309">
        <f>IF(D$66=0,0,D$66/CHI_fec!D$66)</f>
        <v>0.51030253373381707</v>
      </c>
      <c r="E234" s="309">
        <f>IF(E$66=0,0,E$66/CHI_fec!E$66)</f>
        <v>0.53135728863795106</v>
      </c>
      <c r="F234" s="309">
        <f>IF(F$66=0,0,F$66/CHI_fec!F$66)</f>
        <v>0.54722781156599209</v>
      </c>
      <c r="G234" s="309">
        <f>IF(G$66=0,0,G$66/CHI_fec!G$66)</f>
        <v>0.5594624710502446</v>
      </c>
      <c r="H234" s="309">
        <f>IF(H$66=0,0,H$66/CHI_fec!H$66)</f>
        <v>0.57790196256241322</v>
      </c>
      <c r="I234" s="309">
        <f>IF(I$66=0,0,I$66/CHI_fec!I$66)</f>
        <v>0.57158061338134603</v>
      </c>
      <c r="J234" s="309">
        <f>IF(J$66=0,0,J$66/CHI_fec!J$66)</f>
        <v>0.53262996003899843</v>
      </c>
      <c r="K234" s="309">
        <f>IF(K$66=0,0,K$66/CHI_fec!K$66)</f>
        <v>0.55468468447692154</v>
      </c>
      <c r="L234" s="309">
        <f>IF(L$66=0,0,L$66/CHI_fec!L$66)</f>
        <v>0.51296590285004762</v>
      </c>
      <c r="M234" s="309">
        <f>IF(M$66=0,0,M$66/CHI_fec!M$66)</f>
        <v>0.51960075267459949</v>
      </c>
      <c r="N234" s="309">
        <f>IF(N$66=0,0,N$66/CHI_fec!N$66)</f>
        <v>0.59923182787355467</v>
      </c>
      <c r="O234" s="309">
        <f>IF(O$66=0,0,O$66/CHI_fec!O$66)</f>
        <v>0.6369153129207098</v>
      </c>
      <c r="P234" s="309">
        <f>IF(P$66=0,0,P$66/CHI_fec!P$66)</f>
        <v>0.65804971453394989</v>
      </c>
      <c r="Q234" s="309">
        <f>IF(Q$66=0,0,Q$66/CHI_fec!Q$66)</f>
        <v>0.65273731741144281</v>
      </c>
      <c r="R234" s="309">
        <f>IF(R$66=0,0,R$66/CHI_fec!R$66)</f>
        <v>0.64014371260801295</v>
      </c>
      <c r="S234" s="309">
        <f>IF(S$66=0,0,S$66/CHI_fec!S$66)</f>
        <v>0.62813373801582595</v>
      </c>
      <c r="T234" s="309">
        <f>IF(T$66=0,0,T$66/CHI_fec!T$66)</f>
        <v>0.59843980127494767</v>
      </c>
      <c r="U234" s="309">
        <f>IF(U$66=0,0,U$66/CHI_fec!U$66)</f>
        <v>0.60231969132740615</v>
      </c>
      <c r="V234" s="309">
        <f>IF(V$66=0,0,V$66/CHI_fec!V$66)</f>
        <v>0.60829044395420606</v>
      </c>
      <c r="W234" s="309">
        <f>IF(W$66=0,0,W$66/CHI_fec!W$66)</f>
        <v>0.61723567471914764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0.48978743928517504</v>
      </c>
      <c r="C235" s="310">
        <f>IF(C$72=0,0,C$72/CHI_fec!C$72)</f>
        <v>0.47958256475849859</v>
      </c>
      <c r="D235" s="310">
        <f>IF(D$72=0,0,D$72/CHI_fec!D$72)</f>
        <v>0.48474930786420961</v>
      </c>
      <c r="E235" s="310">
        <f>IF(E$72=0,0,E$72/CHI_fec!E$72)</f>
        <v>0.50161523303985112</v>
      </c>
      <c r="F235" s="310">
        <f>IF(F$72=0,0,F$72/CHI_fec!F$72)</f>
        <v>0.50093218651189475</v>
      </c>
      <c r="G235" s="310">
        <f>IF(G$72=0,0,G$72/CHI_fec!G$72)</f>
        <v>0.49523069880668852</v>
      </c>
      <c r="H235" s="310">
        <f>IF(H$72=0,0,H$72/CHI_fec!H$72)</f>
        <v>0.49665388959102602</v>
      </c>
      <c r="I235" s="310">
        <f>IF(I$72=0,0,I$72/CHI_fec!I$72)</f>
        <v>0.4946325087280633</v>
      </c>
      <c r="J235" s="310">
        <f>IF(J$72=0,0,J$72/CHI_fec!J$72)</f>
        <v>0.50208325240606422</v>
      </c>
      <c r="K235" s="310">
        <f>IF(K$72=0,0,K$72/CHI_fec!K$72)</f>
        <v>0.52457425100374899</v>
      </c>
      <c r="L235" s="310">
        <f>IF(L$72=0,0,L$72/CHI_fec!L$72)</f>
        <v>0.52675452340306383</v>
      </c>
      <c r="M235" s="310">
        <f>IF(M$72=0,0,M$72/CHI_fec!M$72)</f>
        <v>0.53037808453276081</v>
      </c>
      <c r="N235" s="310">
        <f>IF(N$72=0,0,N$72/CHI_fec!N$72)</f>
        <v>0.55335700733458471</v>
      </c>
      <c r="O235" s="310">
        <f>IF(O$72=0,0,O$72/CHI_fec!O$72)</f>
        <v>0.60960882550448658</v>
      </c>
      <c r="P235" s="310">
        <f>IF(P$72=0,0,P$72/CHI_fec!P$72)</f>
        <v>0.62614551511345251</v>
      </c>
      <c r="Q235" s="310">
        <f>IF(Q$72=0,0,Q$72/CHI_fec!Q$72)</f>
        <v>0.6190283482545168</v>
      </c>
      <c r="R235" s="310">
        <f>IF(R$72=0,0,R$72/CHI_fec!R$72)</f>
        <v>0.61216966286514674</v>
      </c>
      <c r="S235" s="310">
        <f>IF(S$72=0,0,S$72/CHI_fec!S$72)</f>
        <v>0.61105025810329849</v>
      </c>
      <c r="T235" s="310">
        <f>IF(T$72=0,0,T$72/CHI_fec!T$72)</f>
        <v>0.57436559525659658</v>
      </c>
      <c r="U235" s="310">
        <f>IF(U$72=0,0,U$72/CHI_fec!U$72)</f>
        <v>0.57342257186409706</v>
      </c>
      <c r="V235" s="310">
        <f>IF(V$72=0,0,V$72/CHI_fec!V$72)</f>
        <v>0.57203513006208906</v>
      </c>
      <c r="W235" s="310">
        <f>IF(W$72=0,0,W$72/CHI_fec!W$72)</f>
        <v>0.57197642311335917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0.32083877413847783</v>
      </c>
      <c r="C236" s="310">
        <f>IF(C$85=0,0,C$85/CHI_fec!C$85)</f>
        <v>0.31455241866354949</v>
      </c>
      <c r="D236" s="310">
        <f>IF(D$85=0,0,D$85/CHI_fec!D$85)</f>
        <v>0.31809350832257471</v>
      </c>
      <c r="E236" s="310">
        <f>IF(E$85=0,0,E$85/CHI_fec!E$85)</f>
        <v>0.31512161756796203</v>
      </c>
      <c r="F236" s="310">
        <f>IF(F$85=0,0,F$85/CHI_fec!F$85)</f>
        <v>0.31655819123313544</v>
      </c>
      <c r="G236" s="310">
        <f>IF(G$85=0,0,G$85/CHI_fec!G$85)</f>
        <v>0.31516979700790315</v>
      </c>
      <c r="H236" s="310">
        <f>IF(H$85=0,0,H$85/CHI_fec!H$85)</f>
        <v>0.32133421413358215</v>
      </c>
      <c r="I236" s="310">
        <f>IF(I$85=0,0,I$85/CHI_fec!I$85)</f>
        <v>0.31906914540722148</v>
      </c>
      <c r="J236" s="310">
        <f>IF(J$85=0,0,J$85/CHI_fec!J$85)</f>
        <v>0.32368948131962783</v>
      </c>
      <c r="K236" s="310">
        <f>IF(K$85=0,0,K$85/CHI_fec!K$85)</f>
        <v>0.34695093807833205</v>
      </c>
      <c r="L236" s="310">
        <f>IF(L$85=0,0,L$85/CHI_fec!L$85)</f>
        <v>0.33092986230616545</v>
      </c>
      <c r="M236" s="310">
        <f>IF(M$85=0,0,M$85/CHI_fec!M$85)</f>
        <v>0.33679997968909597</v>
      </c>
      <c r="N236" s="310">
        <f>IF(N$85=0,0,N$85/CHI_fec!N$85)</f>
        <v>0.36387619836078816</v>
      </c>
      <c r="O236" s="310">
        <f>IF(O$85=0,0,O$85/CHI_fec!O$85)</f>
        <v>0.40042225186120328</v>
      </c>
      <c r="P236" s="310">
        <f>IF(P$85=0,0,P$85/CHI_fec!P$85)</f>
        <v>0.41539507395913083</v>
      </c>
      <c r="Q236" s="310">
        <f>IF(Q$85=0,0,Q$85/CHI_fec!Q$85)</f>
        <v>0.41457546795061956</v>
      </c>
      <c r="R236" s="310">
        <f>IF(R$85=0,0,R$85/CHI_fec!R$85)</f>
        <v>0.41246959597815624</v>
      </c>
      <c r="S236" s="310">
        <f>IF(S$85=0,0,S$85/CHI_fec!S$85)</f>
        <v>0.41086969608010926</v>
      </c>
      <c r="T236" s="310">
        <f>IF(T$85=0,0,T$85/CHI_fec!T$85)</f>
        <v>0.37508695098714007</v>
      </c>
      <c r="U236" s="310">
        <f>IF(U$85=0,0,U$85/CHI_fec!U$85)</f>
        <v>0.37422100703580174</v>
      </c>
      <c r="V236" s="310">
        <f>IF(V$85=0,0,V$85/CHI_fec!V$85)</f>
        <v>0.3722218907626042</v>
      </c>
      <c r="W236" s="310">
        <f>IF(W$85=0,0,W$85/CHI_fec!W$85)</f>
        <v>0.37168290231869339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0.44891483689743694</v>
      </c>
      <c r="C237" s="310">
        <f>IF(C$93=0,0,C$93/CHI_fec!C$93)</f>
        <v>0.43745673798116197</v>
      </c>
      <c r="D237" s="310">
        <f>IF(D$93=0,0,D$93/CHI_fec!D$93)</f>
        <v>0.44843629179815292</v>
      </c>
      <c r="E237" s="310">
        <f>IF(E$93=0,0,E$93/CHI_fec!E$93)</f>
        <v>0.48117773569034294</v>
      </c>
      <c r="F237" s="310">
        <f>IF(F$93=0,0,F$93/CHI_fec!F$93)</f>
        <v>0.5029463759392736</v>
      </c>
      <c r="G237" s="310">
        <f>IF(G$93=0,0,G$93/CHI_fec!G$93)</f>
        <v>0.52403395775502326</v>
      </c>
      <c r="H237" s="310">
        <f>IF(H$93=0,0,H$93/CHI_fec!H$93)</f>
        <v>0.56258398942203847</v>
      </c>
      <c r="I237" s="310">
        <f>IF(I$93=0,0,I$93/CHI_fec!I$93)</f>
        <v>0.54977160340174713</v>
      </c>
      <c r="J237" s="310">
        <f>IF(J$93=0,0,J$93/CHI_fec!J$93)</f>
        <v>0.48659738913006301</v>
      </c>
      <c r="K237" s="310">
        <f>IF(K$93=0,0,K$93/CHI_fec!K$93)</f>
        <v>0.52792267008035432</v>
      </c>
      <c r="L237" s="310">
        <f>IF(L$93=0,0,L$93/CHI_fec!L$93)</f>
        <v>0.45974317161865069</v>
      </c>
      <c r="M237" s="310">
        <f>IF(M$93=0,0,M$93/CHI_fec!M$93)</f>
        <v>0.47124119031731737</v>
      </c>
      <c r="N237" s="310">
        <f>IF(N$93=0,0,N$93/CHI_fec!N$93)</f>
        <v>0.55014295919130862</v>
      </c>
      <c r="O237" s="310">
        <f>IF(O$93=0,0,O$93/CHI_fec!O$93)</f>
        <v>0.61714513501503154</v>
      </c>
      <c r="P237" s="310">
        <f>IF(P$93=0,0,P$93/CHI_fec!P$93)</f>
        <v>0.63373256248823751</v>
      </c>
      <c r="Q237" s="310">
        <f>IF(Q$93=0,0,Q$93/CHI_fec!Q$93)</f>
        <v>0.61568641751136943</v>
      </c>
      <c r="R237" s="310">
        <f>IF(R$93=0,0,R$93/CHI_fec!R$93)</f>
        <v>0.59325261284580177</v>
      </c>
      <c r="S237" s="310">
        <f>IF(S$93=0,0,S$93/CHI_fec!S$93)</f>
        <v>0.57222418225672089</v>
      </c>
      <c r="T237" s="310">
        <f>IF(T$93=0,0,T$93/CHI_fec!T$93)</f>
        <v>0.52432409520980028</v>
      </c>
      <c r="U237" s="310">
        <f>IF(U$93=0,0,U$93/CHI_fec!U$93)</f>
        <v>0.52626051451152156</v>
      </c>
      <c r="V237" s="310">
        <f>IF(V$93=0,0,V$93/CHI_fec!V$93)</f>
        <v>0.53329511937616692</v>
      </c>
      <c r="W237" s="310">
        <f>IF(W$93=0,0,W$93/CHI_fec!W$93)</f>
        <v>0.54494301940290113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0.50535556144367622</v>
      </c>
      <c r="C238" s="311">
        <f>IF(C$107=0,0,C$107/CHI_fec!C$107)</f>
        <v>0.50607815997238104</v>
      </c>
      <c r="D238" s="311">
        <f>IF(D$107=0,0,D$107/CHI_fec!D$107)</f>
        <v>0.5093278286556483</v>
      </c>
      <c r="E238" s="311">
        <f>IF(E$107=0,0,E$107/CHI_fec!E$107)</f>
        <v>0.50932782865564796</v>
      </c>
      <c r="F238" s="311">
        <f>IF(F$107=0,0,F$107/CHI_fec!F$107)</f>
        <v>0.5093278286556483</v>
      </c>
      <c r="G238" s="311">
        <f>IF(G$107=0,0,G$107/CHI_fec!G$107)</f>
        <v>0.50932782865564841</v>
      </c>
      <c r="H238" s="311">
        <f>IF(H$107=0,0,H$107/CHI_fec!H$107)</f>
        <v>0.50932782865564841</v>
      </c>
      <c r="I238" s="311">
        <f>IF(I$107=0,0,I$107/CHI_fec!I$107)</f>
        <v>0.50932782865564841</v>
      </c>
      <c r="J238" s="311">
        <f>IF(J$107=0,0,J$107/CHI_fec!J$107)</f>
        <v>0.50932782865564818</v>
      </c>
      <c r="K238" s="311">
        <f>IF(K$107=0,0,K$107/CHI_fec!K$107)</f>
        <v>0.50932782865564818</v>
      </c>
      <c r="L238" s="311">
        <f>IF(L$107=0,0,L$107/CHI_fec!L$107)</f>
        <v>0.5093278286556483</v>
      </c>
      <c r="M238" s="311">
        <f>IF(M$107=0,0,M$107/CHI_fec!M$107)</f>
        <v>0.5093278286556483</v>
      </c>
      <c r="N238" s="311">
        <f>IF(N$107=0,0,N$107/CHI_fec!N$107)</f>
        <v>0.53748254579008325</v>
      </c>
      <c r="O238" s="311">
        <f>IF(O$107=0,0,O$107/CHI_fec!O$107)</f>
        <v>0.56282179121107501</v>
      </c>
      <c r="P238" s="311">
        <f>IF(P$107=0,0,P$107/CHI_fec!P$107)</f>
        <v>0.58562711208996765</v>
      </c>
      <c r="Q238" s="311">
        <f>IF(Q$107=0,0,Q$107/CHI_fec!Q$107)</f>
        <v>0.59782489661472271</v>
      </c>
      <c r="R238" s="311">
        <f>IF(R$107=0,0,R$107/CHI_fec!R$107)</f>
        <v>0.59782489661472293</v>
      </c>
      <c r="S238" s="311">
        <f>IF(S$107=0,0,S$107/CHI_fec!S$107)</f>
        <v>0.59782489661472304</v>
      </c>
      <c r="T238" s="311">
        <f>IF(T$107=0,0,T$107/CHI_fec!T$107)</f>
        <v>0.5978248966147226</v>
      </c>
      <c r="U238" s="311">
        <f>IF(U$107=0,0,U$107/CHI_fec!U$107)</f>
        <v>0.59782489661472271</v>
      </c>
      <c r="V238" s="311">
        <f>IF(V$107=0,0,V$107/CHI_fec!V$107)</f>
        <v>0.59782489661472282</v>
      </c>
      <c r="W238" s="311">
        <f>IF(W$107=0,0,W$107/CHI_fec!W$107)</f>
        <v>0.59782489661472271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0.49117750645893427</v>
      </c>
      <c r="C240" s="324">
        <f>IF(C$110=0,0,C$110/CHI_fec!C$110)</f>
        <v>0.4826366121289874</v>
      </c>
      <c r="D240" s="324">
        <f>IF(D$110=0,0,D$110/CHI_fec!D$110)</f>
        <v>0.48503289994259929</v>
      </c>
      <c r="E240" s="324">
        <f>IF(E$110=0,0,E$110/CHI_fec!E$110)</f>
        <v>0.50018488246175363</v>
      </c>
      <c r="F240" s="324">
        <f>IF(F$110=0,0,F$110/CHI_fec!F$110)</f>
        <v>0.50605166873520224</v>
      </c>
      <c r="G240" s="324">
        <f>IF(G$110=0,0,G$110/CHI_fec!G$110)</f>
        <v>0.50291597543216338</v>
      </c>
      <c r="H240" s="324">
        <f>IF(H$110=0,0,H$110/CHI_fec!H$110)</f>
        <v>0.5101261157295246</v>
      </c>
      <c r="I240" s="324">
        <f>IF(I$110=0,0,I$110/CHI_fec!I$110)</f>
        <v>0.50659875314032687</v>
      </c>
      <c r="J240" s="324">
        <f>IF(J$110=0,0,J$110/CHI_fec!J$110)</f>
        <v>0.5114927122524362</v>
      </c>
      <c r="K240" s="324">
        <f>IF(K$110=0,0,K$110/CHI_fec!K$110)</f>
        <v>0.53934269112494237</v>
      </c>
      <c r="L240" s="324">
        <f>IF(L$110=0,0,L$110/CHI_fec!L$110)</f>
        <v>0.53109503012087567</v>
      </c>
      <c r="M240" s="324">
        <f>IF(M$110=0,0,M$110/CHI_fec!M$110)</f>
        <v>0.53458697961379043</v>
      </c>
      <c r="N240" s="324">
        <f>IF(N$110=0,0,N$110/CHI_fec!N$110)</f>
        <v>0.55218020584225636</v>
      </c>
      <c r="O240" s="324">
        <f>IF(O$110=0,0,O$110/CHI_fec!O$110)</f>
        <v>0.58733605782652665</v>
      </c>
      <c r="P240" s="324">
        <f>IF(P$110=0,0,P$110/CHI_fec!P$110)</f>
        <v>0.58274323059345101</v>
      </c>
      <c r="Q240" s="324">
        <f>IF(Q$110=0,0,Q$110/CHI_fec!Q$110)</f>
        <v>0.59806485295213585</v>
      </c>
      <c r="R240" s="324">
        <f>IF(R$110=0,0,R$110/CHI_fec!R$110)</f>
        <v>0.5762368434264542</v>
      </c>
      <c r="S240" s="324">
        <f>IF(S$110=0,0,S$110/CHI_fec!S$110)</f>
        <v>0.57786767603053646</v>
      </c>
      <c r="T240" s="324">
        <f>IF(T$110=0,0,T$110/CHI_fec!T$110)</f>
        <v>0.5361320193351381</v>
      </c>
      <c r="U240" s="324">
        <f>IF(U$110=0,0,U$110/CHI_fec!U$110)</f>
        <v>0.53544723614684531</v>
      </c>
      <c r="V240" s="324">
        <f>IF(V$110=0,0,V$110/CHI_fec!V$110)</f>
        <v>0.53473546062313904</v>
      </c>
      <c r="W240" s="324">
        <f>IF(W$110=0,0,W$110/CHI_fec!W$110)</f>
        <v>0.53525491775953926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0.39394358804039903</v>
      </c>
      <c r="C241" s="307">
        <f>IF(C$111=0,0,C$111/CHI_fec!C$111)</f>
        <v>0.39480308173297274</v>
      </c>
      <c r="D241" s="307">
        <f>IF(D$111=0,0,D$111/CHI_fec!D$111)</f>
        <v>0.39560755019441429</v>
      </c>
      <c r="E241" s="307">
        <f>IF(E$111=0,0,E$111/CHI_fec!E$111)</f>
        <v>0.39560755019441429</v>
      </c>
      <c r="F241" s="307">
        <f>IF(F$111=0,0,F$111/CHI_fec!F$111)</f>
        <v>0.39560755019441418</v>
      </c>
      <c r="G241" s="307">
        <f>IF(G$111=0,0,G$111/CHI_fec!G$111)</f>
        <v>0.39560755019441435</v>
      </c>
      <c r="H241" s="307">
        <f>IF(H$111=0,0,H$111/CHI_fec!H$111)</f>
        <v>0.3956075501944144</v>
      </c>
      <c r="I241" s="307">
        <f>IF(I$111=0,0,I$111/CHI_fec!I$111)</f>
        <v>0.39560755019441429</v>
      </c>
      <c r="J241" s="307">
        <f>IF(J$111=0,0,J$111/CHI_fec!J$111)</f>
        <v>0.40379614151424242</v>
      </c>
      <c r="K241" s="307">
        <f>IF(K$111=0,0,K$111/CHI_fec!K$111)</f>
        <v>0.40746506323477016</v>
      </c>
      <c r="L241" s="307">
        <f>IF(L$111=0,0,L$111/CHI_fec!L$111)</f>
        <v>0.40746506323477011</v>
      </c>
      <c r="M241" s="307">
        <f>IF(M$111=0,0,M$111/CHI_fec!M$111)</f>
        <v>0.40746506323476994</v>
      </c>
      <c r="N241" s="307">
        <f>IF(N$111=0,0,N$111/CHI_fec!N$111)</f>
        <v>0.42171855691129312</v>
      </c>
      <c r="O241" s="307">
        <f>IF(O$111=0,0,O$111/CHI_fec!O$111)</f>
        <v>0.43039515974212816</v>
      </c>
      <c r="P241" s="307">
        <f>IF(P$111=0,0,P$111/CHI_fec!P$111)</f>
        <v>0.43039515974212816</v>
      </c>
      <c r="Q241" s="307">
        <f>IF(Q$111=0,0,Q$111/CHI_fec!Q$111)</f>
        <v>0.43039515974212833</v>
      </c>
      <c r="R241" s="307">
        <f>IF(R$111=0,0,R$111/CHI_fec!R$111)</f>
        <v>0.43039515974212822</v>
      </c>
      <c r="S241" s="307">
        <f>IF(S$111=0,0,S$111/CHI_fec!S$111)</f>
        <v>0.43039515974212816</v>
      </c>
      <c r="T241" s="307">
        <f>IF(T$111=0,0,T$111/CHI_fec!T$111)</f>
        <v>0.43039515974212827</v>
      </c>
      <c r="U241" s="307">
        <f>IF(U$111=0,0,U$111/CHI_fec!U$111)</f>
        <v>0.43039515974212816</v>
      </c>
      <c r="V241" s="307">
        <f>IF(V$111=0,0,V$111/CHI_fec!V$111)</f>
        <v>0.43039515974212822</v>
      </c>
      <c r="W241" s="307">
        <f>IF(W$111=0,0,W$111/CHI_fec!W$111)</f>
        <v>0.43039515974212822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0.10616516384509371</v>
      </c>
      <c r="C242" s="308">
        <f>IF(C$112=0,0,C$112/CHI_fec!C$112)</f>
        <v>0.10639679165035845</v>
      </c>
      <c r="D242" s="308">
        <f>IF(D$112=0,0,D$112/CHI_fec!D$112)</f>
        <v>0.10661359052362354</v>
      </c>
      <c r="E242" s="308">
        <f>IF(E$112=0,0,E$112/CHI_fec!E$112)</f>
        <v>0.10661359052362353</v>
      </c>
      <c r="F242" s="308">
        <f>IF(F$112=0,0,F$112/CHI_fec!F$112)</f>
        <v>0.10661359052362351</v>
      </c>
      <c r="G242" s="308">
        <f>IF(G$112=0,0,G$112/CHI_fec!G$112)</f>
        <v>0.10661359052362353</v>
      </c>
      <c r="H242" s="308">
        <f>IF(H$112=0,0,H$112/CHI_fec!H$112)</f>
        <v>0.10661359052362353</v>
      </c>
      <c r="I242" s="308">
        <f>IF(I$112=0,0,I$112/CHI_fec!I$112)</f>
        <v>0.10661359052362351</v>
      </c>
      <c r="J242" s="308">
        <f>IF(J$112=0,0,J$112/CHI_fec!J$112)</f>
        <v>0.10882036115150569</v>
      </c>
      <c r="K242" s="308">
        <f>IF(K$112=0,0,K$112/CHI_fec!K$112)</f>
        <v>0.10980911103199542</v>
      </c>
      <c r="L242" s="308">
        <f>IF(L$112=0,0,L$112/CHI_fec!L$112)</f>
        <v>0.10980911103199541</v>
      </c>
      <c r="M242" s="308">
        <f>IF(M$112=0,0,M$112/CHI_fec!M$112)</f>
        <v>0.10980911103199541</v>
      </c>
      <c r="N242" s="308">
        <f>IF(N$112=0,0,N$112/CHI_fec!N$112)</f>
        <v>0.11560358608405333</v>
      </c>
      <c r="O242" s="308">
        <f>IF(O$112=0,0,O$112/CHI_fec!O$112)</f>
        <v>0.11598861877521538</v>
      </c>
      <c r="P242" s="308">
        <f>IF(P$112=0,0,P$112/CHI_fec!P$112)</f>
        <v>0.11598861877521534</v>
      </c>
      <c r="Q242" s="308">
        <f>IF(Q$112=0,0,Q$112/CHI_fec!Q$112)</f>
        <v>0.11598861877521534</v>
      </c>
      <c r="R242" s="308">
        <f>IF(R$112=0,0,R$112/CHI_fec!R$112)</f>
        <v>0.11598861877521535</v>
      </c>
      <c r="S242" s="308">
        <f>IF(S$112=0,0,S$112/CHI_fec!S$112)</f>
        <v>0.11598861877521538</v>
      </c>
      <c r="T242" s="308">
        <f>IF(T$112=0,0,T$112/CHI_fec!T$112)</f>
        <v>0.11598861877521537</v>
      </c>
      <c r="U242" s="308">
        <f>IF(U$112=0,0,U$112/CHI_fec!U$112)</f>
        <v>0.11598861877521532</v>
      </c>
      <c r="V242" s="308">
        <f>IF(V$112=0,0,V$112/CHI_fec!V$112)</f>
        <v>0.11598861877521537</v>
      </c>
      <c r="W242" s="308">
        <f>IF(W$112=0,0,W$112/CHI_fec!W$112)</f>
        <v>0.11598861877521535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0.55696715365258975</v>
      </c>
      <c r="C243" s="308">
        <f>IF(C$113=0,0,C$113/CHI_fec!C$113)</f>
        <v>0.55818232701768067</v>
      </c>
      <c r="D243" s="308">
        <f>IF(D$113=0,0,D$113/CHI_fec!D$113)</f>
        <v>0.55931970435488076</v>
      </c>
      <c r="E243" s="308">
        <f>IF(E$113=0,0,E$113/CHI_fec!E$113)</f>
        <v>0.55931970435488076</v>
      </c>
      <c r="F243" s="308">
        <f>IF(F$113=0,0,F$113/CHI_fec!F$113)</f>
        <v>0.55931970435488088</v>
      </c>
      <c r="G243" s="308">
        <f>IF(G$113=0,0,G$113/CHI_fec!G$113)</f>
        <v>0.55931970435488076</v>
      </c>
      <c r="H243" s="308">
        <f>IF(H$113=0,0,H$113/CHI_fec!H$113)</f>
        <v>0.55931970435488076</v>
      </c>
      <c r="I243" s="308">
        <f>IF(I$113=0,0,I$113/CHI_fec!I$113)</f>
        <v>0.55931970435488099</v>
      </c>
      <c r="J243" s="308">
        <f>IF(J$113=0,0,J$113/CHI_fec!J$113)</f>
        <v>0.57089693657362495</v>
      </c>
      <c r="K243" s="308">
        <f>IF(K$113=0,0,K$113/CHI_fec!K$113)</f>
        <v>0.57608414852399925</v>
      </c>
      <c r="L243" s="308">
        <f>IF(L$113=0,0,L$113/CHI_fec!L$113)</f>
        <v>0.57608414852399903</v>
      </c>
      <c r="M243" s="308">
        <f>IF(M$113=0,0,M$113/CHI_fec!M$113)</f>
        <v>0.57608414852399936</v>
      </c>
      <c r="N243" s="308">
        <f>IF(N$113=0,0,N$113/CHI_fec!N$113)</f>
        <v>0.59509173558733242</v>
      </c>
      <c r="O243" s="308">
        <f>IF(O$113=0,0,O$113/CHI_fec!O$113)</f>
        <v>0.60850328408655774</v>
      </c>
      <c r="P243" s="308">
        <f>IF(P$113=0,0,P$113/CHI_fec!P$113)</f>
        <v>0.60850328408655774</v>
      </c>
      <c r="Q243" s="308">
        <f>IF(Q$113=0,0,Q$113/CHI_fec!Q$113)</f>
        <v>0.60850328408655774</v>
      </c>
      <c r="R243" s="308">
        <f>IF(R$113=0,0,R$113/CHI_fec!R$113)</f>
        <v>0.60850328408655774</v>
      </c>
      <c r="S243" s="308">
        <f>IF(S$113=0,0,S$113/CHI_fec!S$113)</f>
        <v>0.60850328408655774</v>
      </c>
      <c r="T243" s="308">
        <f>IF(T$113=0,0,T$113/CHI_fec!T$113)</f>
        <v>0.60850328408655785</v>
      </c>
      <c r="U243" s="308">
        <f>IF(U$113=0,0,U$113/CHI_fec!U$113)</f>
        <v>0.60850328408655774</v>
      </c>
      <c r="V243" s="308">
        <f>IF(V$113=0,0,V$113/CHI_fec!V$113)</f>
        <v>0.60850328408655774</v>
      </c>
      <c r="W243" s="308">
        <f>IF(W$113=0,0,W$113/CHI_fec!W$113)</f>
        <v>0.60850328408655785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0.41947959247729411</v>
      </c>
      <c r="C244" s="308">
        <f>IF(C$114=0,0,C$114/CHI_fec!C$114)</f>
        <v>0.42039479981875905</v>
      </c>
      <c r="D244" s="308">
        <f>IF(D$114=0,0,D$114/CHI_fec!D$114)</f>
        <v>0.42125141511244862</v>
      </c>
      <c r="E244" s="308">
        <f>IF(E$114=0,0,E$114/CHI_fec!E$114)</f>
        <v>0.42125141511244873</v>
      </c>
      <c r="F244" s="308">
        <f>IF(F$114=0,0,F$114/CHI_fec!F$114)</f>
        <v>0.42125141511244873</v>
      </c>
      <c r="G244" s="308">
        <f>IF(G$114=0,0,G$114/CHI_fec!G$114)</f>
        <v>0.42125141511244879</v>
      </c>
      <c r="H244" s="308">
        <f>IF(H$114=0,0,H$114/CHI_fec!H$114)</f>
        <v>0.42125141511244879</v>
      </c>
      <c r="I244" s="308">
        <f>IF(I$114=0,0,I$114/CHI_fec!I$114)</f>
        <v>0.42125141511244862</v>
      </c>
      <c r="J244" s="308">
        <f>IF(J$114=0,0,J$114/CHI_fec!J$114)</f>
        <v>0.42997080299966128</v>
      </c>
      <c r="K244" s="308">
        <f>IF(K$114=0,0,K$114/CHI_fec!K$114)</f>
        <v>0.43387754963771119</v>
      </c>
      <c r="L244" s="308">
        <f>IF(L$114=0,0,L$114/CHI_fec!L$114)</f>
        <v>0.43387754963771097</v>
      </c>
      <c r="M244" s="308">
        <f>IF(M$114=0,0,M$114/CHI_fec!M$114)</f>
        <v>0.43387754963771097</v>
      </c>
      <c r="N244" s="308">
        <f>IF(N$114=0,0,N$114/CHI_fec!N$114)</f>
        <v>0.45564201259916859</v>
      </c>
      <c r="O244" s="308">
        <f>IF(O$114=0,0,O$114/CHI_fec!O$114)</f>
        <v>0.4582940088221798</v>
      </c>
      <c r="P244" s="308">
        <f>IF(P$114=0,0,P$114/CHI_fec!P$114)</f>
        <v>0.45829400882217997</v>
      </c>
      <c r="Q244" s="308">
        <f>IF(Q$114=0,0,Q$114/CHI_fec!Q$114)</f>
        <v>0.45829400882217985</v>
      </c>
      <c r="R244" s="308">
        <f>IF(R$114=0,0,R$114/CHI_fec!R$114)</f>
        <v>0.45829400882217985</v>
      </c>
      <c r="S244" s="308">
        <f>IF(S$114=0,0,S$114/CHI_fec!S$114)</f>
        <v>0.45829400882217985</v>
      </c>
      <c r="T244" s="308">
        <f>IF(T$114=0,0,T$114/CHI_fec!T$114)</f>
        <v>0.45829400882217985</v>
      </c>
      <c r="U244" s="308">
        <f>IF(U$114=0,0,U$114/CHI_fec!U$114)</f>
        <v>0.45829400882217985</v>
      </c>
      <c r="V244" s="308">
        <f>IF(V$114=0,0,V$114/CHI_fec!V$114)</f>
        <v>0.45829400882217991</v>
      </c>
      <c r="W244" s="308">
        <f>IF(W$114=0,0,W$114/CHI_fec!W$114)</f>
        <v>0.45829400882217991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0.5690092149359145</v>
      </c>
      <c r="C245" s="309">
        <f>IF(C$115=0,0,C$115/CHI_fec!C$115)</f>
        <v>0.56298514939250299</v>
      </c>
      <c r="D245" s="309">
        <f>IF(D$115=0,0,D$115/CHI_fec!D$115)</f>
        <v>0.56974731653805888</v>
      </c>
      <c r="E245" s="309">
        <f>IF(E$115=0,0,E$115/CHI_fec!E$115)</f>
        <v>0.59325472501440835</v>
      </c>
      <c r="F245" s="309">
        <f>IF(F$115=0,0,F$115/CHI_fec!F$115)</f>
        <v>0.61097399398245877</v>
      </c>
      <c r="G245" s="309">
        <f>IF(G$115=0,0,G$115/CHI_fec!G$115)</f>
        <v>0.62463386033449586</v>
      </c>
      <c r="H245" s="309">
        <f>IF(H$115=0,0,H$115/CHI_fec!H$115)</f>
        <v>0.64522135522799429</v>
      </c>
      <c r="I245" s="309">
        <f>IF(I$115=0,0,I$115/CHI_fec!I$115)</f>
        <v>0.63816363653226127</v>
      </c>
      <c r="J245" s="309">
        <f>IF(J$115=0,0,J$115/CHI_fec!J$115)</f>
        <v>0.60698470594157328</v>
      </c>
      <c r="K245" s="309">
        <f>IF(K$115=0,0,K$115/CHI_fec!K$115)</f>
        <v>0.63786172687339249</v>
      </c>
      <c r="L245" s="309">
        <f>IF(L$115=0,0,L$115/CHI_fec!L$115)</f>
        <v>0.58988705795556196</v>
      </c>
      <c r="M245" s="309">
        <f>IF(M$115=0,0,M$115/CHI_fec!M$115)</f>
        <v>0.59751682831892661</v>
      </c>
      <c r="N245" s="309">
        <f>IF(N$115=0,0,N$115/CHI_fec!N$115)</f>
        <v>0.65237157117718547</v>
      </c>
      <c r="O245" s="309">
        <f>IF(O$115=0,0,O$115/CHI_fec!O$115)</f>
        <v>0.68591455757283171</v>
      </c>
      <c r="P245" s="309">
        <f>IF(P$115=0,0,P$115/CHI_fec!P$115)</f>
        <v>0.68098803935027263</v>
      </c>
      <c r="Q245" s="309">
        <f>IF(Q$115=0,0,Q$115/CHI_fec!Q$115)</f>
        <v>0.67549046246389977</v>
      </c>
      <c r="R245" s="309">
        <f>IF(R$115=0,0,R$115/CHI_fec!R$115)</f>
        <v>0.66245786925091765</v>
      </c>
      <c r="S245" s="309">
        <f>IF(S$115=0,0,S$115/CHI_fec!S$115)</f>
        <v>0.65002925045579785</v>
      </c>
      <c r="T245" s="309">
        <f>IF(T$115=0,0,T$115/CHI_fec!T$115)</f>
        <v>0.61930024121052718</v>
      </c>
      <c r="U245" s="309">
        <f>IF(U$115=0,0,U$115/CHI_fec!U$115)</f>
        <v>0.62331537663473968</v>
      </c>
      <c r="V245" s="309">
        <f>IF(V$115=0,0,V$115/CHI_fec!V$115)</f>
        <v>0.62949425800945413</v>
      </c>
      <c r="W245" s="309">
        <f>IF(W$115=0,0,W$115/CHI_fec!W$115)</f>
        <v>0.63875130200721253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0.56442634871572128</v>
      </c>
      <c r="C246" s="310">
        <f>IF(C$121=0,0,C$121/CHI_fec!C$121)</f>
        <v>0.55308615315193477</v>
      </c>
      <c r="D246" s="310">
        <f>IF(D$121=0,0,D$121/CHI_fec!D$121)</f>
        <v>0.55660546774327047</v>
      </c>
      <c r="E246" s="310">
        <f>IF(E$121=0,0,E$121/CHI_fec!E$121)</f>
        <v>0.57592352362088206</v>
      </c>
      <c r="F246" s="310">
        <f>IF(F$121=0,0,F$121/CHI_fec!F$121)</f>
        <v>0.57514373718942136</v>
      </c>
      <c r="G246" s="310">
        <f>IF(G$121=0,0,G$121/CHI_fec!G$121)</f>
        <v>0.56860045208645038</v>
      </c>
      <c r="H246" s="310">
        <f>IF(H$121=0,0,H$121/CHI_fec!H$121)</f>
        <v>0.57022107113702292</v>
      </c>
      <c r="I246" s="310">
        <f>IF(I$121=0,0,I$121/CHI_fec!I$121)</f>
        <v>0.56790567156826111</v>
      </c>
      <c r="J246" s="310">
        <f>IF(J$121=0,0,J$121/CHI_fec!J$121)</f>
        <v>0.58840139764768684</v>
      </c>
      <c r="K246" s="310">
        <f>IF(K$121=0,0,K$121/CHI_fec!K$121)</f>
        <v>0.62030305821639331</v>
      </c>
      <c r="L246" s="310">
        <f>IF(L$121=0,0,L$121/CHI_fec!L$121)</f>
        <v>0.62287999669302585</v>
      </c>
      <c r="M246" s="310">
        <f>IF(M$121=0,0,M$121/CHI_fec!M$121)</f>
        <v>0.62716049587453748</v>
      </c>
      <c r="N246" s="310">
        <f>IF(N$121=0,0,N$121/CHI_fec!N$121)</f>
        <v>0.63888332057048491</v>
      </c>
      <c r="O246" s="310">
        <f>IF(O$121=0,0,O$121/CHI_fec!O$121)</f>
        <v>0.68524711901317736</v>
      </c>
      <c r="P246" s="310">
        <f>IF(P$121=0,0,P$121/CHI_fec!P$121)</f>
        <v>0.67635032504094095</v>
      </c>
      <c r="Q246" s="310">
        <f>IF(Q$121=0,0,Q$121/CHI_fec!Q$121)</f>
        <v>0.65872236146706531</v>
      </c>
      <c r="R246" s="310">
        <f>IF(R$121=0,0,R$121/CHI_fec!R$121)</f>
        <v>0.65143532104805968</v>
      </c>
      <c r="S246" s="310">
        <f>IF(S$121=0,0,S$121/CHI_fec!S$121)</f>
        <v>0.65025274353779694</v>
      </c>
      <c r="T246" s="310">
        <f>IF(T$121=0,0,T$121/CHI_fec!T$121)</f>
        <v>0.61127986325528916</v>
      </c>
      <c r="U246" s="310">
        <f>IF(U$121=0,0,U$121/CHI_fec!U$121)</f>
        <v>0.61027634570905487</v>
      </c>
      <c r="V246" s="310">
        <f>IF(V$121=0,0,V$121/CHI_fec!V$121)</f>
        <v>0.60880017818326071</v>
      </c>
      <c r="W246" s="310">
        <f>IF(W$121=0,0,W$121/CHI_fec!W$121)</f>
        <v>0.6087357638008406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0.34923428782775312</v>
      </c>
      <c r="C247" s="310">
        <f>IF(C$134=0,0,C$134/CHI_fec!C$134)</f>
        <v>0.34264863696526315</v>
      </c>
      <c r="D247" s="310">
        <f>IF(D$134=0,0,D$134/CHI_fec!D$134)</f>
        <v>0.34499675724415363</v>
      </c>
      <c r="E247" s="310">
        <f>IF(E$134=0,0,E$134/CHI_fec!E$134)</f>
        <v>0.34177351424673441</v>
      </c>
      <c r="F247" s="310">
        <f>IF(F$134=0,0,F$134/CHI_fec!F$134)</f>
        <v>0.34333158834463334</v>
      </c>
      <c r="G247" s="310">
        <f>IF(G$134=0,0,G$134/CHI_fec!G$134)</f>
        <v>0.34182576853709434</v>
      </c>
      <c r="H247" s="310">
        <f>IF(H$134=0,0,H$134/CHI_fec!H$134)</f>
        <v>0.34851155074583684</v>
      </c>
      <c r="I247" s="310">
        <f>IF(I$134=0,0,I$134/CHI_fec!I$134)</f>
        <v>0.34605491033952862</v>
      </c>
      <c r="J247" s="310">
        <f>IF(J$134=0,0,J$134/CHI_fec!J$134)</f>
        <v>0.35833265449772467</v>
      </c>
      <c r="K247" s="310">
        <f>IF(K$134=0,0,K$134/CHI_fec!K$134)</f>
        <v>0.38757350361669124</v>
      </c>
      <c r="L247" s="310">
        <f>IF(L$134=0,0,L$134/CHI_fec!L$134)</f>
        <v>0.36967660873259295</v>
      </c>
      <c r="M247" s="310">
        <f>IF(M$134=0,0,M$134/CHI_fec!M$134)</f>
        <v>0.37623402567847275</v>
      </c>
      <c r="N247" s="310">
        <f>IF(N$134=0,0,N$134/CHI_fec!N$134)</f>
        <v>0.38540379536553265</v>
      </c>
      <c r="O247" s="310">
        <f>IF(O$134=0,0,O$134/CHI_fec!O$134)</f>
        <v>0.41890175192541096</v>
      </c>
      <c r="P247" s="310">
        <f>IF(P$134=0,0,P$134/CHI_fec!P$134)</f>
        <v>0.41758776376673989</v>
      </c>
      <c r="Q247" s="310">
        <f>IF(Q$134=0,0,Q$134/CHI_fec!Q$134)</f>
        <v>0.41676383141481782</v>
      </c>
      <c r="R247" s="310">
        <f>IF(R$134=0,0,R$134/CHI_fec!R$134)</f>
        <v>0.41464684346072739</v>
      </c>
      <c r="S247" s="310">
        <f>IF(S$134=0,0,S$134/CHI_fec!S$134)</f>
        <v>0.41303849838742557</v>
      </c>
      <c r="T247" s="310">
        <f>IF(T$134=0,0,T$134/CHI_fec!T$134)</f>
        <v>0.37706687175644066</v>
      </c>
      <c r="U247" s="310">
        <f>IF(U$134=0,0,U$134/CHI_fec!U$134)</f>
        <v>0.37619635686385833</v>
      </c>
      <c r="V247" s="310">
        <f>IF(V$134=0,0,V$134/CHI_fec!V$134)</f>
        <v>0.37418668812590788</v>
      </c>
      <c r="W247" s="310">
        <f>IF(W$134=0,0,W$134/CHI_fec!W$134)</f>
        <v>0.37364485459657948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0.51040735942183024</v>
      </c>
      <c r="C248" s="310">
        <f>IF(C$142=0,0,C$142/CHI_fec!C$142)</f>
        <v>0.49794045043907409</v>
      </c>
      <c r="D248" s="310">
        <f>IF(D$142=0,0,D$142/CHI_fec!D$142)</f>
        <v>0.50778874329322765</v>
      </c>
      <c r="E248" s="310">
        <f>IF(E$142=0,0,E$142/CHI_fec!E$142)</f>
        <v>0.54305199784437419</v>
      </c>
      <c r="F248" s="310">
        <f>IF(F$142=0,0,F$142/CHI_fec!F$142)</f>
        <v>0.56575286181637552</v>
      </c>
      <c r="G248" s="310">
        <f>IF(G$142=0,0,G$142/CHI_fec!G$142)</f>
        <v>0.58856350087922771</v>
      </c>
      <c r="H248" s="310">
        <f>IF(H$142=0,0,H$142/CHI_fec!H$142)</f>
        <v>0.63184777858743935</v>
      </c>
      <c r="I248" s="310">
        <f>IF(I$142=0,0,I$142/CHI_fec!I$142)</f>
        <v>0.61747815273512652</v>
      </c>
      <c r="J248" s="310">
        <f>IF(J$142=0,0,J$142/CHI_fec!J$142)</f>
        <v>0.56091986824642248</v>
      </c>
      <c r="K248" s="310">
        <f>IF(K$142=0,0,K$142/CHI_fec!K$142)</f>
        <v>0.61337444269290053</v>
      </c>
      <c r="L248" s="310">
        <f>IF(L$142=0,0,L$142/CHI_fec!L$142)</f>
        <v>0.53765540050204197</v>
      </c>
      <c r="M248" s="310">
        <f>IF(M$142=0,0,M$142/CHI_fec!M$142)</f>
        <v>0.55062200546942375</v>
      </c>
      <c r="N248" s="310">
        <f>IF(N$142=0,0,N$142/CHI_fec!N$142)</f>
        <v>0.60951426988943247</v>
      </c>
      <c r="O248" s="310">
        <f>IF(O$142=0,0,O$142/CHI_fec!O$142)</f>
        <v>0.67359385719382991</v>
      </c>
      <c r="P248" s="310">
        <f>IF(P$142=0,0,P$142/CHI_fec!P$142)</f>
        <v>0.66461079036055004</v>
      </c>
      <c r="Q248" s="310">
        <f>IF(Q$142=0,0,Q$142/CHI_fec!Q$142)</f>
        <v>0.64276611258606198</v>
      </c>
      <c r="R248" s="310">
        <f>IF(R$142=0,0,R$142/CHI_fec!R$142)</f>
        <v>0.6199253617665359</v>
      </c>
      <c r="S248" s="310">
        <f>IF(S$142=0,0,S$142/CHI_fec!S$142)</f>
        <v>0.59869035281141936</v>
      </c>
      <c r="T248" s="310">
        <f>IF(T$142=0,0,T$142/CHI_fec!T$142)</f>
        <v>0.55027865892354588</v>
      </c>
      <c r="U248" s="310">
        <f>IF(U$142=0,0,U$142/CHI_fec!U$142)</f>
        <v>0.55212193013268474</v>
      </c>
      <c r="V248" s="310">
        <f>IF(V$142=0,0,V$142/CHI_fec!V$142)</f>
        <v>0.55886346650090846</v>
      </c>
      <c r="W248" s="310">
        <f>IF(W$142=0,0,W$142/CHI_fec!W$142)</f>
        <v>0.57025317381911134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0.57950622048638167</v>
      </c>
      <c r="C249" s="311">
        <f>IF(C$156=0,0,C$156/CHI_fec!C$156)</f>
        <v>0.58077056887644629</v>
      </c>
      <c r="D249" s="311">
        <f>IF(D$156=0,0,D$156/CHI_fec!D$156)</f>
        <v>0.58195397302806495</v>
      </c>
      <c r="E249" s="311">
        <f>IF(E$156=0,0,E$156/CHI_fec!E$156)</f>
        <v>0.58195397302806484</v>
      </c>
      <c r="F249" s="311">
        <f>IF(F$156=0,0,F$156/CHI_fec!F$156)</f>
        <v>0.58195397302806484</v>
      </c>
      <c r="G249" s="311">
        <f>IF(G$156=0,0,G$156/CHI_fec!G$156)</f>
        <v>0.58195397302806495</v>
      </c>
      <c r="H249" s="311">
        <f>IF(H$156=0,0,H$156/CHI_fec!H$156)</f>
        <v>0.58195397302806517</v>
      </c>
      <c r="I249" s="311">
        <f>IF(I$156=0,0,I$156/CHI_fec!I$156)</f>
        <v>0.58195397302806473</v>
      </c>
      <c r="J249" s="311">
        <f>IF(J$156=0,0,J$156/CHI_fec!J$156)</f>
        <v>0.59399970686134262</v>
      </c>
      <c r="K249" s="311">
        <f>IF(K$156=0,0,K$156/CHI_fec!K$156)</f>
        <v>0.59939683229775298</v>
      </c>
      <c r="L249" s="311">
        <f>IF(L$156=0,0,L$156/CHI_fec!L$156)</f>
        <v>0.59939683229775287</v>
      </c>
      <c r="M249" s="311">
        <f>IF(M$156=0,0,M$156/CHI_fec!M$156)</f>
        <v>0.59939683229775287</v>
      </c>
      <c r="N249" s="311">
        <f>IF(N$156=0,0,N$156/CHI_fec!N$156)</f>
        <v>0.61854464906797746</v>
      </c>
      <c r="O249" s="311">
        <f>IF(O$156=0,0,O$156/CHI_fec!O$156)</f>
        <v>0.63312788914390272</v>
      </c>
      <c r="P249" s="311">
        <f>IF(P$156=0,0,P$156/CHI_fec!P$156)</f>
        <v>0.63312788914390317</v>
      </c>
      <c r="Q249" s="311">
        <f>IF(Q$156=0,0,Q$156/CHI_fec!Q$156)</f>
        <v>0.63312788914390317</v>
      </c>
      <c r="R249" s="311">
        <f>IF(R$156=0,0,R$156/CHI_fec!R$156)</f>
        <v>0.63312788914390283</v>
      </c>
      <c r="S249" s="311">
        <f>IF(S$156=0,0,S$156/CHI_fec!S$156)</f>
        <v>0.63312788914390294</v>
      </c>
      <c r="T249" s="311">
        <f>IF(T$156=0,0,T$156/CHI_fec!T$156)</f>
        <v>0.63312788914390306</v>
      </c>
      <c r="U249" s="311">
        <f>IF(U$156=0,0,U$156/CHI_fec!U$156)</f>
        <v>0.63312788914390294</v>
      </c>
      <c r="V249" s="311">
        <f>IF(V$156=0,0,V$156/CHI_fec!V$156)</f>
        <v>0.63312788914390294</v>
      </c>
      <c r="W249" s="311">
        <f>IF(W$156=0,0,W$156/CHI_fec!W$156)</f>
        <v>0.63312788914390306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SK: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2463.7922939967498</v>
      </c>
      <c r="C5" s="225">
        <f t="shared" si="0"/>
        <v>2445.9471484654769</v>
      </c>
      <c r="D5" s="225">
        <f t="shared" si="0"/>
        <v>2596.2733598976265</v>
      </c>
      <c r="E5" s="225">
        <f t="shared" si="0"/>
        <v>2207.7684391032776</v>
      </c>
      <c r="F5" s="225">
        <f t="shared" si="0"/>
        <v>2295.7873789396199</v>
      </c>
      <c r="G5" s="225">
        <f t="shared" si="0"/>
        <v>2294.4372121340971</v>
      </c>
      <c r="H5" s="225">
        <f t="shared" si="0"/>
        <v>1945.7388776712669</v>
      </c>
      <c r="I5" s="225">
        <f t="shared" si="0"/>
        <v>2103.8279533279151</v>
      </c>
      <c r="J5" s="225">
        <f t="shared" si="0"/>
        <v>2281.3520989667149</v>
      </c>
      <c r="K5" s="225">
        <f t="shared" si="0"/>
        <v>1862.8210776389619</v>
      </c>
      <c r="L5" s="225">
        <f t="shared" si="0"/>
        <v>1754.6481344214942</v>
      </c>
      <c r="M5" s="225">
        <f t="shared" si="0"/>
        <v>1986.6055342187324</v>
      </c>
      <c r="N5" s="225">
        <f t="shared" si="0"/>
        <v>1813.0977509149773</v>
      </c>
      <c r="O5" s="225">
        <f t="shared" si="0"/>
        <v>1634.9728003538053</v>
      </c>
      <c r="P5" s="225">
        <f t="shared" si="0"/>
        <v>1293.9163467470396</v>
      </c>
      <c r="Q5" s="225">
        <f t="shared" si="0"/>
        <v>1702.1657252025607</v>
      </c>
      <c r="R5" s="225">
        <f t="shared" si="0"/>
        <v>1725.188116096052</v>
      </c>
      <c r="S5" s="225">
        <f t="shared" si="0"/>
        <v>1821.3771745122617</v>
      </c>
      <c r="T5" s="225">
        <f t="shared" si="0"/>
        <v>2460.8750140702132</v>
      </c>
      <c r="U5" s="225">
        <f t="shared" si="0"/>
        <v>2251.314809383804</v>
      </c>
      <c r="V5" s="225">
        <f t="shared" si="0"/>
        <v>2239.0998548055841</v>
      </c>
      <c r="W5" s="225">
        <f t="shared" si="0"/>
        <v>2371.304695635527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28.241727863693679</v>
      </c>
      <c r="C10" s="262">
        <v>30.840686607305901</v>
      </c>
      <c r="D10" s="262">
        <v>30.605328444097179</v>
      </c>
      <c r="E10" s="262">
        <v>18.542989324304529</v>
      </c>
      <c r="F10" s="262">
        <v>12.85299744467908</v>
      </c>
      <c r="G10" s="262">
        <v>11.77929250725348</v>
      </c>
      <c r="H10" s="262">
        <v>7.4390305706086233</v>
      </c>
      <c r="I10" s="262">
        <v>8.7570498697362993</v>
      </c>
      <c r="J10" s="262">
        <v>19.67131921132605</v>
      </c>
      <c r="K10" s="262">
        <v>9.5671749147584748</v>
      </c>
      <c r="L10" s="262">
        <v>15.004171886878201</v>
      </c>
      <c r="M10" s="262">
        <v>13.75283837782677</v>
      </c>
      <c r="N10" s="262">
        <v>10.92365553231058</v>
      </c>
      <c r="O10" s="262">
        <v>4.7119683982000504</v>
      </c>
      <c r="P10" s="262">
        <v>1.9335740526858329</v>
      </c>
      <c r="Q10" s="262">
        <v>6.9855713152972942</v>
      </c>
      <c r="R10" s="262">
        <v>8.1187528855067281</v>
      </c>
      <c r="S10" s="262">
        <v>9.0529098690618248</v>
      </c>
      <c r="T10" s="262">
        <v>21.014681299202671</v>
      </c>
      <c r="U10" s="262">
        <v>19.85284066366388</v>
      </c>
      <c r="V10" s="262">
        <v>17.628589377874391</v>
      </c>
      <c r="W10" s="262">
        <v>17.111070765095629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0.12733567312666011</v>
      </c>
      <c r="O11" s="228">
        <v>0</v>
      </c>
      <c r="P11" s="228">
        <v>2.7991917794069489E-2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25">
      <c r="A12" s="37" t="s">
        <v>162</v>
      </c>
      <c r="B12" s="228">
        <v>28.241727863693679</v>
      </c>
      <c r="C12" s="228">
        <v>30.840686607305901</v>
      </c>
      <c r="D12" s="228">
        <v>30.605328444097179</v>
      </c>
      <c r="E12" s="228">
        <v>18.542989324304529</v>
      </c>
      <c r="F12" s="228">
        <v>12.85299744467908</v>
      </c>
      <c r="G12" s="228">
        <v>11.77929250725348</v>
      </c>
      <c r="H12" s="228">
        <v>7.4390305706086233</v>
      </c>
      <c r="I12" s="228">
        <v>8.7570498697362993</v>
      </c>
      <c r="J12" s="228">
        <v>19.67131921132605</v>
      </c>
      <c r="K12" s="228">
        <v>9.5671749147584748</v>
      </c>
      <c r="L12" s="228">
        <v>15.004171886878201</v>
      </c>
      <c r="M12" s="228">
        <v>13.75283837782677</v>
      </c>
      <c r="N12" s="228">
        <v>10.796319859183919</v>
      </c>
      <c r="O12" s="228">
        <v>4.7119683982000504</v>
      </c>
      <c r="P12" s="228">
        <v>1.905582134891763</v>
      </c>
      <c r="Q12" s="228">
        <v>6.9855713152972942</v>
      </c>
      <c r="R12" s="228">
        <v>8.1187528855067281</v>
      </c>
      <c r="S12" s="228">
        <v>9.0529098690618248</v>
      </c>
      <c r="T12" s="228">
        <v>21.014681299202671</v>
      </c>
      <c r="U12" s="228">
        <v>19.85284066366388</v>
      </c>
      <c r="V12" s="228">
        <v>17.628589377874391</v>
      </c>
      <c r="W12" s="228">
        <v>17.111070765095629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649.21707851062172</v>
      </c>
      <c r="C25" s="296">
        <v>710.09193139644037</v>
      </c>
      <c r="D25" s="296">
        <v>724.09173007572667</v>
      </c>
      <c r="E25" s="296">
        <v>500.54990530386527</v>
      </c>
      <c r="F25" s="296">
        <v>474.88295338693717</v>
      </c>
      <c r="G25" s="296">
        <v>486.09523257412673</v>
      </c>
      <c r="H25" s="296">
        <v>342.67541650591721</v>
      </c>
      <c r="I25" s="296">
        <v>380.011912322358</v>
      </c>
      <c r="J25" s="296">
        <v>519.26092991272094</v>
      </c>
      <c r="K25" s="296">
        <v>263.85626611345288</v>
      </c>
      <c r="L25" s="296">
        <v>243.38140541273441</v>
      </c>
      <c r="M25" s="296">
        <v>234.5830569142517</v>
      </c>
      <c r="N25" s="296">
        <v>257.82225409301361</v>
      </c>
      <c r="O25" s="296">
        <v>85.341050474973983</v>
      </c>
      <c r="P25" s="296">
        <v>42.97776979206489</v>
      </c>
      <c r="Q25" s="296">
        <v>204.38432985344039</v>
      </c>
      <c r="R25" s="296">
        <v>253.34084012633559</v>
      </c>
      <c r="S25" s="296">
        <v>263.8537250462046</v>
      </c>
      <c r="T25" s="296">
        <v>544.60668119644288</v>
      </c>
      <c r="U25" s="296">
        <v>528.74400336382973</v>
      </c>
      <c r="V25" s="296">
        <v>501.52595722360189</v>
      </c>
      <c r="W25" s="296">
        <v>530.21948861992644</v>
      </c>
      <c r="DA25" s="70" t="s">
        <v>1280</v>
      </c>
    </row>
    <row r="26" spans="1:105" ht="12" customHeight="1" x14ac:dyDescent="0.25">
      <c r="A26" s="46" t="s">
        <v>30</v>
      </c>
      <c r="B26" s="231">
        <v>156.86052759829411</v>
      </c>
      <c r="C26" s="231">
        <v>91.026863845814631</v>
      </c>
      <c r="D26" s="231">
        <v>27.05734797871515</v>
      </c>
      <c r="E26" s="231">
        <v>2.1135389818435351</v>
      </c>
      <c r="F26" s="231">
        <v>17.879625446053218</v>
      </c>
      <c r="G26" s="231">
        <v>27.53606612075621</v>
      </c>
      <c r="H26" s="231">
        <v>12.39143712674468</v>
      </c>
      <c r="I26" s="231">
        <v>0</v>
      </c>
      <c r="J26" s="231">
        <v>0</v>
      </c>
      <c r="K26" s="231">
        <v>0</v>
      </c>
      <c r="L26" s="231">
        <v>1.2375927308201771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1.2053402136772351</v>
      </c>
      <c r="DA26" s="73" t="s">
        <v>1281</v>
      </c>
    </row>
    <row r="27" spans="1:105" ht="12" customHeight="1" x14ac:dyDescent="0.25">
      <c r="A27" s="46" t="s">
        <v>32</v>
      </c>
      <c r="B27" s="231">
        <v>186.31773483172091</v>
      </c>
      <c r="C27" s="231">
        <v>82.45111607577644</v>
      </c>
      <c r="D27" s="231">
        <v>36.999486614547273</v>
      </c>
      <c r="E27" s="231">
        <v>87.462585095274605</v>
      </c>
      <c r="F27" s="231">
        <v>156.4872755872893</v>
      </c>
      <c r="G27" s="231">
        <v>88.685682277524919</v>
      </c>
      <c r="H27" s="231">
        <v>11.094691000273111</v>
      </c>
      <c r="I27" s="231">
        <v>16.0296031428806</v>
      </c>
      <c r="J27" s="231">
        <v>22.842627680113289</v>
      </c>
      <c r="K27" s="231">
        <v>6.5164129662760049</v>
      </c>
      <c r="L27" s="231">
        <v>6.3928657673168132</v>
      </c>
      <c r="M27" s="231">
        <v>7.8215859728108974</v>
      </c>
      <c r="N27" s="231">
        <v>2.9656246353756059</v>
      </c>
      <c r="O27" s="231">
        <v>6.279104369509164</v>
      </c>
      <c r="P27" s="231">
        <v>1.1927919355465839</v>
      </c>
      <c r="Q27" s="231">
        <v>83.509668029847418</v>
      </c>
      <c r="R27" s="231">
        <v>80.485836334154499</v>
      </c>
      <c r="S27" s="231">
        <v>115.83327563658131</v>
      </c>
      <c r="T27" s="231">
        <v>147.14048450332541</v>
      </c>
      <c r="U27" s="231">
        <v>139.58469150979701</v>
      </c>
      <c r="V27" s="231">
        <v>146.55384395227799</v>
      </c>
      <c r="W27" s="231">
        <v>162.53874897493549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4.003969140368751</v>
      </c>
      <c r="D28" s="231">
        <v>46.87674905327934</v>
      </c>
      <c r="E28" s="231">
        <v>5.1200412695272579</v>
      </c>
      <c r="F28" s="231">
        <v>3.4116260991550922</v>
      </c>
      <c r="G28" s="231">
        <v>20.50341606508886</v>
      </c>
      <c r="H28" s="231">
        <v>0</v>
      </c>
      <c r="I28" s="231">
        <v>1.3113998993834131</v>
      </c>
      <c r="J28" s="231">
        <v>43.782152747404808</v>
      </c>
      <c r="K28" s="231">
        <v>31.389242854953409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0.96624907367201229</v>
      </c>
      <c r="O29" s="231">
        <v>0</v>
      </c>
      <c r="P29" s="231">
        <v>0.33372236116840098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25">
      <c r="A30" s="46" t="s">
        <v>70</v>
      </c>
      <c r="B30" s="231">
        <v>109.07706897804481</v>
      </c>
      <c r="C30" s="231">
        <v>309.13407454683153</v>
      </c>
      <c r="D30" s="231">
        <v>393.60448424351898</v>
      </c>
      <c r="E30" s="231">
        <v>260.62216814286722</v>
      </c>
      <c r="F30" s="231">
        <v>144.56428720315029</v>
      </c>
      <c r="G30" s="231">
        <v>216.74146315220949</v>
      </c>
      <c r="H30" s="231">
        <v>176.74086845237079</v>
      </c>
      <c r="I30" s="231">
        <v>211.82206664036659</v>
      </c>
      <c r="J30" s="231">
        <v>223.82338022150731</v>
      </c>
      <c r="K30" s="231">
        <v>9.1210388145266368</v>
      </c>
      <c r="L30" s="231">
        <v>70.141440640918333</v>
      </c>
      <c r="M30" s="231">
        <v>46.117745666275809</v>
      </c>
      <c r="N30" s="231">
        <v>99.835266782977328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185.53653039445749</v>
      </c>
      <c r="U30" s="231">
        <v>187.27238538323169</v>
      </c>
      <c r="V30" s="231">
        <v>186.51020742481629</v>
      </c>
      <c r="W30" s="231">
        <v>193.83165490709871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23.183508099766971</v>
      </c>
      <c r="L31" s="231">
        <v>12.24671700017856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196.96174710256179</v>
      </c>
      <c r="C32" s="231">
        <v>171.67617492689351</v>
      </c>
      <c r="D32" s="231">
        <v>175.89054989483549</v>
      </c>
      <c r="E32" s="231">
        <v>85.359952198761846</v>
      </c>
      <c r="F32" s="231">
        <v>55.870098702809862</v>
      </c>
      <c r="G32" s="231">
        <v>61.876348065537798</v>
      </c>
      <c r="H32" s="231">
        <v>71.364059102857993</v>
      </c>
      <c r="I32" s="231">
        <v>72.680181747675576</v>
      </c>
      <c r="J32" s="231">
        <v>133.72120963995701</v>
      </c>
      <c r="K32" s="231">
        <v>99.709868400362524</v>
      </c>
      <c r="L32" s="231">
        <v>97.045709009223287</v>
      </c>
      <c r="M32" s="231">
        <v>107.33239476922149</v>
      </c>
      <c r="N32" s="231">
        <v>81.92467834702245</v>
      </c>
      <c r="O32" s="231">
        <v>58.30893950159232</v>
      </c>
      <c r="P32" s="231">
        <v>22.718535190580411</v>
      </c>
      <c r="Q32" s="231">
        <v>52.045318565275778</v>
      </c>
      <c r="R32" s="231">
        <v>54.13247535545699</v>
      </c>
      <c r="S32" s="231">
        <v>48.16201962247051</v>
      </c>
      <c r="T32" s="231">
        <v>99.243268225379907</v>
      </c>
      <c r="U32" s="231">
        <v>93.727776074395351</v>
      </c>
      <c r="V32" s="231">
        <v>79.384266315767491</v>
      </c>
      <c r="W32" s="231">
        <v>77.70819551091688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51.799732860755519</v>
      </c>
      <c r="D34" s="231">
        <v>43.663112290830483</v>
      </c>
      <c r="E34" s="231">
        <v>59.871619615590831</v>
      </c>
      <c r="F34" s="231">
        <v>96.670040348479461</v>
      </c>
      <c r="G34" s="231">
        <v>70.752256893009431</v>
      </c>
      <c r="H34" s="231">
        <v>71.084360823670664</v>
      </c>
      <c r="I34" s="231">
        <v>78.168660892051818</v>
      </c>
      <c r="J34" s="231">
        <v>95.091559623738561</v>
      </c>
      <c r="K34" s="231">
        <v>93.936194977567382</v>
      </c>
      <c r="L34" s="231">
        <v>56.317080264277273</v>
      </c>
      <c r="M34" s="231">
        <v>73.311330505943459</v>
      </c>
      <c r="N34" s="231">
        <v>72.130435253966255</v>
      </c>
      <c r="O34" s="231">
        <v>20.753006603872489</v>
      </c>
      <c r="P34" s="231">
        <v>18.73272030476949</v>
      </c>
      <c r="Q34" s="231">
        <v>68.829343258317223</v>
      </c>
      <c r="R34" s="231">
        <v>118.7225284367241</v>
      </c>
      <c r="S34" s="231">
        <v>99.858429787152787</v>
      </c>
      <c r="T34" s="231">
        <v>112.6863980732801</v>
      </c>
      <c r="U34" s="231">
        <v>108.15915039640571</v>
      </c>
      <c r="V34" s="231">
        <v>89.077639530740157</v>
      </c>
      <c r="W34" s="231">
        <v>94.9355490132981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368.28946259653162</v>
      </c>
      <c r="C36" s="263">
        <v>393.47155053561562</v>
      </c>
      <c r="D36" s="263">
        <v>407.48936714204422</v>
      </c>
      <c r="E36" s="263">
        <v>322.42463615346298</v>
      </c>
      <c r="F36" s="263">
        <v>265.16863517829239</v>
      </c>
      <c r="G36" s="263">
        <v>289.11826705161639</v>
      </c>
      <c r="H36" s="263">
        <v>198.50911794744911</v>
      </c>
      <c r="I36" s="263">
        <v>218.97172870829289</v>
      </c>
      <c r="J36" s="263">
        <v>302.25142337521271</v>
      </c>
      <c r="K36" s="263">
        <v>138.1413094988321</v>
      </c>
      <c r="L36" s="263">
        <v>172.46630292335601</v>
      </c>
      <c r="M36" s="263">
        <v>155.92768538504521</v>
      </c>
      <c r="N36" s="263">
        <v>163.9511379506836</v>
      </c>
      <c r="O36" s="263">
        <v>68.365811012278158</v>
      </c>
      <c r="P36" s="263">
        <v>27.029901290422629</v>
      </c>
      <c r="Q36" s="263">
        <v>94.829186396190039</v>
      </c>
      <c r="R36" s="263">
        <v>101.2688182839677</v>
      </c>
      <c r="S36" s="263">
        <v>104.8179944724402</v>
      </c>
      <c r="T36" s="263">
        <v>270.41211821592981</v>
      </c>
      <c r="U36" s="263">
        <v>263.3460981739762</v>
      </c>
      <c r="V36" s="263">
        <v>253.16868784832579</v>
      </c>
      <c r="W36" s="263">
        <v>266.85030849765798</v>
      </c>
      <c r="DA36" s="70" t="s">
        <v>1291</v>
      </c>
    </row>
    <row r="37" spans="1:105" ht="12" customHeight="1" x14ac:dyDescent="0.25">
      <c r="A37" s="60" t="s">
        <v>1014</v>
      </c>
      <c r="B37" s="264">
        <v>368.28946259653162</v>
      </c>
      <c r="C37" s="264">
        <v>393.47155053561562</v>
      </c>
      <c r="D37" s="264">
        <v>407.48936714204422</v>
      </c>
      <c r="E37" s="264">
        <v>322.42463615346298</v>
      </c>
      <c r="F37" s="264">
        <v>265.16863517829239</v>
      </c>
      <c r="G37" s="264">
        <v>289.11826705161639</v>
      </c>
      <c r="H37" s="264">
        <v>198.50911794744911</v>
      </c>
      <c r="I37" s="264">
        <v>218.97172870829289</v>
      </c>
      <c r="J37" s="264">
        <v>302.25142337521271</v>
      </c>
      <c r="K37" s="264">
        <v>138.1413094988321</v>
      </c>
      <c r="L37" s="264">
        <v>172.46630292335601</v>
      </c>
      <c r="M37" s="264">
        <v>155.92768538504521</v>
      </c>
      <c r="N37" s="264">
        <v>163.9511379506836</v>
      </c>
      <c r="O37" s="264">
        <v>68.365811012278158</v>
      </c>
      <c r="P37" s="264">
        <v>27.029901290422629</v>
      </c>
      <c r="Q37" s="264">
        <v>94.829186396190039</v>
      </c>
      <c r="R37" s="264">
        <v>101.2688182839677</v>
      </c>
      <c r="S37" s="264">
        <v>104.8179944724402</v>
      </c>
      <c r="T37" s="264">
        <v>270.41211821592981</v>
      </c>
      <c r="U37" s="264">
        <v>263.3460981739762</v>
      </c>
      <c r="V37" s="264">
        <v>253.16868784832579</v>
      </c>
      <c r="W37" s="264">
        <v>266.85030849765798</v>
      </c>
      <c r="DA37" s="72" t="s">
        <v>1292</v>
      </c>
    </row>
    <row r="38" spans="1:105" ht="12" customHeight="1" x14ac:dyDescent="0.25">
      <c r="A38" s="59" t="s">
        <v>30</v>
      </c>
      <c r="B38" s="232">
        <v>124.80052132425899</v>
      </c>
      <c r="C38" s="232">
        <v>62.198551560101109</v>
      </c>
      <c r="D38" s="232">
        <v>17.135658101668479</v>
      </c>
      <c r="E38" s="232">
        <v>1.929294298280035</v>
      </c>
      <c r="F38" s="232">
        <v>21.382804133658901</v>
      </c>
      <c r="G38" s="232">
        <v>24.371657633296881</v>
      </c>
      <c r="H38" s="232">
        <v>9.4427930199118855</v>
      </c>
      <c r="I38" s="232">
        <v>0</v>
      </c>
      <c r="J38" s="232">
        <v>0</v>
      </c>
      <c r="K38" s="232">
        <v>0</v>
      </c>
      <c r="L38" s="232">
        <v>1.2672903030279641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1.1792890174138531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2.7359075167536959</v>
      </c>
      <c r="D39" s="297">
        <v>29.687460327841439</v>
      </c>
      <c r="E39" s="297">
        <v>4.6737091263115804</v>
      </c>
      <c r="F39" s="297">
        <v>4.0800705180105039</v>
      </c>
      <c r="G39" s="297">
        <v>18.147190468674751</v>
      </c>
      <c r="H39" s="297">
        <v>0</v>
      </c>
      <c r="I39" s="297">
        <v>1.00470885388611</v>
      </c>
      <c r="J39" s="297">
        <v>32.973676013489857</v>
      </c>
      <c r="K39" s="297">
        <v>30.92388012707389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0.86696729969510289</v>
      </c>
      <c r="O40" s="297">
        <v>0</v>
      </c>
      <c r="P40" s="297">
        <v>0.39130581725191299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25">
      <c r="A41" s="59" t="s">
        <v>70</v>
      </c>
      <c r="B41" s="297">
        <v>86.78330540774104</v>
      </c>
      <c r="C41" s="297">
        <v>211.23095822848481</v>
      </c>
      <c r="D41" s="297">
        <v>249.2732057327365</v>
      </c>
      <c r="E41" s="297">
        <v>237.90281008436011</v>
      </c>
      <c r="F41" s="297">
        <v>172.88895940878501</v>
      </c>
      <c r="G41" s="297">
        <v>191.8338193887376</v>
      </c>
      <c r="H41" s="297">
        <v>134.68392906204019</v>
      </c>
      <c r="I41" s="297">
        <v>162.2842169669926</v>
      </c>
      <c r="J41" s="297">
        <v>168.5682215364707</v>
      </c>
      <c r="K41" s="297">
        <v>8.9858144154088571</v>
      </c>
      <c r="L41" s="297">
        <v>71.824571485434106</v>
      </c>
      <c r="M41" s="297">
        <v>46.862344449540167</v>
      </c>
      <c r="N41" s="297">
        <v>89.577226013008641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176.17586090569219</v>
      </c>
      <c r="U41" s="297">
        <v>175.50684572771669</v>
      </c>
      <c r="V41" s="297">
        <v>177.58377532181399</v>
      </c>
      <c r="W41" s="297">
        <v>189.64234268906881</v>
      </c>
      <c r="DA41" s="122" t="s">
        <v>1296</v>
      </c>
    </row>
    <row r="42" spans="1:105" ht="12" customHeight="1" x14ac:dyDescent="0.25">
      <c r="A42" s="59" t="s">
        <v>162</v>
      </c>
      <c r="B42" s="297">
        <v>156.70563586453159</v>
      </c>
      <c r="C42" s="297">
        <v>117.306133230276</v>
      </c>
      <c r="D42" s="297">
        <v>111.3930429797979</v>
      </c>
      <c r="E42" s="297">
        <v>77.918822644511337</v>
      </c>
      <c r="F42" s="297">
        <v>66.816801117837983</v>
      </c>
      <c r="G42" s="297">
        <v>54.765599560907219</v>
      </c>
      <c r="H42" s="297">
        <v>54.382395865497067</v>
      </c>
      <c r="I42" s="297">
        <v>55.682802887414162</v>
      </c>
      <c r="J42" s="297">
        <v>100.7095258252521</v>
      </c>
      <c r="K42" s="297">
        <v>98.231614956349333</v>
      </c>
      <c r="L42" s="297">
        <v>99.374441134893871</v>
      </c>
      <c r="M42" s="297">
        <v>109.06534093550501</v>
      </c>
      <c r="N42" s="297">
        <v>73.506944637979828</v>
      </c>
      <c r="O42" s="297">
        <v>68.365811012278158</v>
      </c>
      <c r="P42" s="297">
        <v>26.638595473170721</v>
      </c>
      <c r="Q42" s="297">
        <v>94.829186396190039</v>
      </c>
      <c r="R42" s="297">
        <v>101.2688182839677</v>
      </c>
      <c r="S42" s="297">
        <v>104.8179944724402</v>
      </c>
      <c r="T42" s="297">
        <v>94.236257310237676</v>
      </c>
      <c r="U42" s="297">
        <v>87.839252446259479</v>
      </c>
      <c r="V42" s="297">
        <v>75.584912526511786</v>
      </c>
      <c r="W42" s="297">
        <v>76.0286767911754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43.293628233458705</v>
      </c>
      <c r="C44" s="263">
        <f t="shared" si="1"/>
        <v>47.305976318591341</v>
      </c>
      <c r="D44" s="263">
        <f t="shared" si="1"/>
        <v>47.42996242128212</v>
      </c>
      <c r="E44" s="263">
        <f t="shared" si="1"/>
        <v>30.281131320824791</v>
      </c>
      <c r="F44" s="263">
        <f t="shared" si="1"/>
        <v>24.184351271544138</v>
      </c>
      <c r="G44" s="263">
        <f t="shared" si="1"/>
        <v>23.434885789450469</v>
      </c>
      <c r="H44" s="263">
        <f t="shared" si="1"/>
        <v>15.691309259387936</v>
      </c>
      <c r="I44" s="263">
        <f t="shared" si="1"/>
        <v>17.887568827311899</v>
      </c>
      <c r="J44" s="263">
        <f t="shared" si="1"/>
        <v>31.83032745334835</v>
      </c>
      <c r="K44" s="263">
        <f t="shared" si="1"/>
        <v>15.763274979535634</v>
      </c>
      <c r="L44" s="263">
        <f t="shared" si="1"/>
        <v>20.4650532872516</v>
      </c>
      <c r="M44" s="263">
        <f t="shared" si="1"/>
        <v>19.045493441137701</v>
      </c>
      <c r="N44" s="263">
        <f t="shared" si="1"/>
        <v>16.845166340695588</v>
      </c>
      <c r="O44" s="263">
        <f t="shared" si="1"/>
        <v>6.6494232999462559</v>
      </c>
      <c r="P44" s="263">
        <f t="shared" si="1"/>
        <v>2.91035784090931</v>
      </c>
      <c r="Q44" s="263">
        <f t="shared" si="1"/>
        <v>11.802606301170943</v>
      </c>
      <c r="R44" s="263">
        <f t="shared" si="1"/>
        <v>14.111855729367942</v>
      </c>
      <c r="S44" s="263">
        <f t="shared" si="1"/>
        <v>15.270119146184985</v>
      </c>
      <c r="T44" s="263">
        <f t="shared" si="1"/>
        <v>33.75140951384882</v>
      </c>
      <c r="U44" s="263">
        <f t="shared" si="1"/>
        <v>32.346864079319332</v>
      </c>
      <c r="V44" s="263">
        <f t="shared" si="1"/>
        <v>29.553960669509273</v>
      </c>
      <c r="W44" s="263">
        <f t="shared" si="1"/>
        <v>29.812473092342842</v>
      </c>
      <c r="DA44" s="70"/>
    </row>
    <row r="45" spans="1:105" ht="12" customHeight="1" x14ac:dyDescent="0.25">
      <c r="A45" s="60" t="s">
        <v>1024</v>
      </c>
      <c r="B45" s="264">
        <v>27.07899476928301</v>
      </c>
      <c r="C45" s="264">
        <v>29.570952434321331</v>
      </c>
      <c r="D45" s="264">
        <v>29.345284143018588</v>
      </c>
      <c r="E45" s="264">
        <v>17.77956056170429</v>
      </c>
      <c r="F45" s="264">
        <v>12.32382991061626</v>
      </c>
      <c r="G45" s="264">
        <v>11.29433020986748</v>
      </c>
      <c r="H45" s="264">
        <v>7.1327601088108947</v>
      </c>
      <c r="I45" s="264">
        <v>8.3965155659539672</v>
      </c>
      <c r="J45" s="264">
        <v>18.861436261949969</v>
      </c>
      <c r="K45" s="264">
        <v>9.1732871559395175</v>
      </c>
      <c r="L45" s="264">
        <v>14.386438889403671</v>
      </c>
      <c r="M45" s="264">
        <v>13.18662371839946</v>
      </c>
      <c r="N45" s="264">
        <v>10.405882028249099</v>
      </c>
      <c r="O45" s="264">
        <v>4.517973129112864</v>
      </c>
      <c r="P45" s="264">
        <v>1.836959115963948</v>
      </c>
      <c r="Q45" s="264">
        <v>6.6979701107653371</v>
      </c>
      <c r="R45" s="264">
        <v>7.7844977467672773</v>
      </c>
      <c r="S45" s="264">
        <v>8.6801947874535568</v>
      </c>
      <c r="T45" s="264">
        <v>20.149491126242769</v>
      </c>
      <c r="U45" s="264">
        <v>19.14112674629396</v>
      </c>
      <c r="V45" s="264">
        <v>17.028012356802471</v>
      </c>
      <c r="W45" s="264">
        <v>16.569884522032879</v>
      </c>
      <c r="DA45" s="72" t="s">
        <v>1299</v>
      </c>
    </row>
    <row r="46" spans="1:105" ht="12" customHeight="1" x14ac:dyDescent="0.25">
      <c r="A46" s="60" t="s">
        <v>1026</v>
      </c>
      <c r="B46" s="264">
        <v>16.214633464175691</v>
      </c>
      <c r="C46" s="264">
        <v>17.73502388427001</v>
      </c>
      <c r="D46" s="264">
        <v>18.084678278263532</v>
      </c>
      <c r="E46" s="264">
        <v>12.501570759120501</v>
      </c>
      <c r="F46" s="264">
        <v>11.86052136092788</v>
      </c>
      <c r="G46" s="264">
        <v>12.14055557958299</v>
      </c>
      <c r="H46" s="264">
        <v>8.5585491505770417</v>
      </c>
      <c r="I46" s="264">
        <v>9.4910532613579317</v>
      </c>
      <c r="J46" s="264">
        <v>12.968891191398381</v>
      </c>
      <c r="K46" s="264">
        <v>6.5899878235961156</v>
      </c>
      <c r="L46" s="264">
        <v>6.0786143978479288</v>
      </c>
      <c r="M46" s="264">
        <v>5.8588697227382402</v>
      </c>
      <c r="N46" s="264">
        <v>6.4392843124464898</v>
      </c>
      <c r="O46" s="264">
        <v>2.1314501708333919</v>
      </c>
      <c r="P46" s="264">
        <v>1.073398724945362</v>
      </c>
      <c r="Q46" s="264">
        <v>5.104636190405607</v>
      </c>
      <c r="R46" s="264">
        <v>6.327357982600665</v>
      </c>
      <c r="S46" s="264">
        <v>6.5899243587314293</v>
      </c>
      <c r="T46" s="264">
        <v>13.60191838760605</v>
      </c>
      <c r="U46" s="264">
        <v>13.20573733302537</v>
      </c>
      <c r="V46" s="264">
        <v>12.525948312706801</v>
      </c>
      <c r="W46" s="264">
        <v>13.242588570309961</v>
      </c>
      <c r="DA46" s="72" t="s">
        <v>1300</v>
      </c>
    </row>
    <row r="47" spans="1:105" ht="12" customHeight="1" x14ac:dyDescent="0.25">
      <c r="A47" s="64" t="s">
        <v>30</v>
      </c>
      <c r="B47" s="231">
        <v>3.9176972451779721</v>
      </c>
      <c r="C47" s="231">
        <v>2.2734571863687698</v>
      </c>
      <c r="D47" s="231">
        <v>0.67577547558361595</v>
      </c>
      <c r="E47" s="231">
        <v>5.278705850046321E-2</v>
      </c>
      <c r="F47" s="231">
        <v>0.44655567864849183</v>
      </c>
      <c r="G47" s="231">
        <v>0.68773178336229357</v>
      </c>
      <c r="H47" s="231">
        <v>0.3094844817783951</v>
      </c>
      <c r="I47" s="231">
        <v>0</v>
      </c>
      <c r="J47" s="231">
        <v>0</v>
      </c>
      <c r="K47" s="231">
        <v>0</v>
      </c>
      <c r="L47" s="231">
        <v>3.0909711362205178E-2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3.0104183040353921E-2</v>
      </c>
      <c r="DA47" s="73" t="s">
        <v>1301</v>
      </c>
    </row>
    <row r="48" spans="1:105" ht="12" customHeight="1" x14ac:dyDescent="0.25">
      <c r="A48" s="64" t="s">
        <v>32</v>
      </c>
      <c r="B48" s="231">
        <v>4.6534108207728053</v>
      </c>
      <c r="C48" s="231">
        <v>2.059272114264084</v>
      </c>
      <c r="D48" s="231">
        <v>0.92408707915366917</v>
      </c>
      <c r="E48" s="231">
        <v>2.1844369257854508</v>
      </c>
      <c r="F48" s="231">
        <v>3.9083750250014888</v>
      </c>
      <c r="G48" s="231">
        <v>2.2149846010665</v>
      </c>
      <c r="H48" s="231">
        <v>0.27709737454908018</v>
      </c>
      <c r="I48" s="231">
        <v>0.40035012654670221</v>
      </c>
      <c r="J48" s="231">
        <v>0.57050999958500181</v>
      </c>
      <c r="K48" s="231">
        <v>0.16275179943165749</v>
      </c>
      <c r="L48" s="231">
        <v>0.15966612498938201</v>
      </c>
      <c r="M48" s="231">
        <v>0.1953493736619128</v>
      </c>
      <c r="N48" s="231">
        <v>7.4068471158000193E-2</v>
      </c>
      <c r="O48" s="231">
        <v>0.15682485751679029</v>
      </c>
      <c r="P48" s="231">
        <v>2.9790781348947689E-2</v>
      </c>
      <c r="Q48" s="231">
        <v>2.085710161731078</v>
      </c>
      <c r="R48" s="231">
        <v>2.0101879300678278</v>
      </c>
      <c r="S48" s="231">
        <v>2.8930140157600142</v>
      </c>
      <c r="T48" s="231">
        <v>3.6749326272130882</v>
      </c>
      <c r="U48" s="231">
        <v>3.4862216120895941</v>
      </c>
      <c r="V48" s="231">
        <v>3.6602808846368182</v>
      </c>
      <c r="W48" s="231">
        <v>4.0595146455487514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0.1000018239844991</v>
      </c>
      <c r="D49" s="231">
        <v>1.17077835603894</v>
      </c>
      <c r="E49" s="231">
        <v>0.1278764765358511</v>
      </c>
      <c r="F49" s="231">
        <v>8.5207657878504678E-2</v>
      </c>
      <c r="G49" s="231">
        <v>0.51208661519132836</v>
      </c>
      <c r="H49" s="231">
        <v>0</v>
      </c>
      <c r="I49" s="231">
        <v>3.2753095069896598E-2</v>
      </c>
      <c r="J49" s="231">
        <v>1.093488730611246</v>
      </c>
      <c r="K49" s="231">
        <v>0.78396746551814289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2.4132720908442099E-2</v>
      </c>
      <c r="O50" s="231">
        <v>0</v>
      </c>
      <c r="P50" s="231">
        <v>8.3349405680435314E-3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25">
      <c r="A51" s="64" t="s">
        <v>70</v>
      </c>
      <c r="B51" s="231">
        <v>2.7242732074810458</v>
      </c>
      <c r="C51" s="231">
        <v>7.7208315615529974</v>
      </c>
      <c r="D51" s="231">
        <v>9.8305368930003585</v>
      </c>
      <c r="E51" s="231">
        <v>6.5092140502065066</v>
      </c>
      <c r="F51" s="231">
        <v>3.610590365839486</v>
      </c>
      <c r="G51" s="231">
        <v>5.4132639109935541</v>
      </c>
      <c r="H51" s="231">
        <v>4.4142221376395891</v>
      </c>
      <c r="I51" s="231">
        <v>5.2903986723164254</v>
      </c>
      <c r="J51" s="231">
        <v>5.5901395559870428</v>
      </c>
      <c r="K51" s="231">
        <v>0.22780408292609219</v>
      </c>
      <c r="L51" s="231">
        <v>1.7518296857668381</v>
      </c>
      <c r="M51" s="231">
        <v>1.151821735633076</v>
      </c>
      <c r="N51" s="231">
        <v>2.4934529778512089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4.6338997141952118</v>
      </c>
      <c r="U51" s="231">
        <v>4.6772538607843703</v>
      </c>
      <c r="V51" s="231">
        <v>4.6582179533209809</v>
      </c>
      <c r="W51" s="231">
        <v>4.8410760315846746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0.579023717481147</v>
      </c>
      <c r="L52" s="231">
        <v>0.30586999921958419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4.9192521907438671</v>
      </c>
      <c r="C53" s="231">
        <v>4.2877280082608689</v>
      </c>
      <c r="D53" s="231">
        <v>4.3929848593938416</v>
      </c>
      <c r="E53" s="231">
        <v>2.1319222541060072</v>
      </c>
      <c r="F53" s="231">
        <v>1.395393316133408</v>
      </c>
      <c r="G53" s="231">
        <v>1.545403436222198</v>
      </c>
      <c r="H53" s="231">
        <v>1.782365404685949</v>
      </c>
      <c r="I53" s="231">
        <v>1.8152364535015091</v>
      </c>
      <c r="J53" s="231">
        <v>3.33977720621936</v>
      </c>
      <c r="K53" s="231">
        <v>2.4903210688512729</v>
      </c>
      <c r="L53" s="231">
        <v>2.4237818950566359</v>
      </c>
      <c r="M53" s="231">
        <v>2.680698794935755</v>
      </c>
      <c r="N53" s="231">
        <v>2.0461239776915798</v>
      </c>
      <c r="O53" s="231">
        <v>1.456305006442689</v>
      </c>
      <c r="P53" s="231">
        <v>0.56741070614366373</v>
      </c>
      <c r="Q53" s="231">
        <v>1.299866858090361</v>
      </c>
      <c r="R53" s="231">
        <v>1.3519950035986279</v>
      </c>
      <c r="S53" s="231">
        <v>1.2028788535020341</v>
      </c>
      <c r="T53" s="231">
        <v>2.4786674154553698</v>
      </c>
      <c r="U53" s="231">
        <v>2.3409142870134652</v>
      </c>
      <c r="V53" s="231">
        <v>1.9826754774930331</v>
      </c>
      <c r="W53" s="231">
        <v>1.940814481132608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1.293733189838792</v>
      </c>
      <c r="D55" s="231">
        <v>1.090515615093107</v>
      </c>
      <c r="E55" s="231">
        <v>1.495333993986226</v>
      </c>
      <c r="F55" s="231">
        <v>2.414399317426497</v>
      </c>
      <c r="G55" s="231">
        <v>1.767085232747118</v>
      </c>
      <c r="H55" s="231">
        <v>1.775379751924028</v>
      </c>
      <c r="I55" s="231">
        <v>1.9523149139233991</v>
      </c>
      <c r="J55" s="231">
        <v>2.3749756989957298</v>
      </c>
      <c r="K55" s="231">
        <v>2.3461196893878031</v>
      </c>
      <c r="L55" s="231">
        <v>1.4065569814532819</v>
      </c>
      <c r="M55" s="231">
        <v>1.830999818507496</v>
      </c>
      <c r="N55" s="231">
        <v>1.801506164837259</v>
      </c>
      <c r="O55" s="231">
        <v>0.51832030687391195</v>
      </c>
      <c r="P55" s="231">
        <v>0.46786229688470721</v>
      </c>
      <c r="Q55" s="231">
        <v>1.719059170584168</v>
      </c>
      <c r="R55" s="231">
        <v>2.965175048934209</v>
      </c>
      <c r="S55" s="231">
        <v>2.4940314894693811</v>
      </c>
      <c r="T55" s="231">
        <v>2.8144186307423782</v>
      </c>
      <c r="U55" s="231">
        <v>2.7013475731379408</v>
      </c>
      <c r="V55" s="231">
        <v>2.2247739972559701</v>
      </c>
      <c r="W55" s="231">
        <v>2.3710792290035698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1374.750396792444</v>
      </c>
      <c r="C59" s="281">
        <v>1264.237003607524</v>
      </c>
      <c r="D59" s="281">
        <v>1386.656971814476</v>
      </c>
      <c r="E59" s="281">
        <v>1335.9697770008199</v>
      </c>
      <c r="F59" s="281">
        <v>1518.698441658167</v>
      </c>
      <c r="G59" s="281">
        <v>1484.0095342116499</v>
      </c>
      <c r="H59" s="281">
        <v>1381.4240033879039</v>
      </c>
      <c r="I59" s="281">
        <v>1478.1996936002161</v>
      </c>
      <c r="J59" s="281">
        <v>1408.338099014107</v>
      </c>
      <c r="K59" s="281">
        <v>1435.4930521323829</v>
      </c>
      <c r="L59" s="281">
        <v>1303.331200911274</v>
      </c>
      <c r="M59" s="281">
        <v>1563.296460100471</v>
      </c>
      <c r="N59" s="281">
        <v>1363.555536998274</v>
      </c>
      <c r="O59" s="281">
        <v>1469.9045471684069</v>
      </c>
      <c r="P59" s="281">
        <v>1219.064743770957</v>
      </c>
      <c r="Q59" s="281">
        <v>1384.1640313364619</v>
      </c>
      <c r="R59" s="281">
        <v>1348.347849070874</v>
      </c>
      <c r="S59" s="281">
        <v>1428.3824259783701</v>
      </c>
      <c r="T59" s="281">
        <v>1591.0901238447891</v>
      </c>
      <c r="U59" s="281">
        <v>1407.025003103015</v>
      </c>
      <c r="V59" s="281">
        <v>1437.2226596862729</v>
      </c>
      <c r="W59" s="281">
        <v>1527.3113546605041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228.86616922776426</v>
      </c>
      <c r="C61" s="225">
        <f t="shared" si="2"/>
        <v>258.90390815182911</v>
      </c>
      <c r="D61" s="225">
        <f t="shared" si="2"/>
        <v>274.83030089060276</v>
      </c>
      <c r="E61" s="225">
        <f t="shared" si="2"/>
        <v>116.3036819491266</v>
      </c>
      <c r="F61" s="225">
        <f t="shared" si="2"/>
        <v>98.61552008202618</v>
      </c>
      <c r="G61" s="225">
        <f t="shared" si="2"/>
        <v>122.7907881685553</v>
      </c>
      <c r="H61" s="225">
        <f t="shared" si="2"/>
        <v>110.74161415052605</v>
      </c>
      <c r="I61" s="225">
        <f t="shared" si="2"/>
        <v>115.43499096363605</v>
      </c>
      <c r="J61" s="225">
        <f t="shared" si="2"/>
        <v>63.506685564390011</v>
      </c>
      <c r="K61" s="225">
        <f t="shared" si="2"/>
        <v>39.710418671617923</v>
      </c>
      <c r="L61" s="225">
        <f t="shared" si="2"/>
        <v>45.288223783925496</v>
      </c>
      <c r="M61" s="225">
        <f t="shared" si="2"/>
        <v>31.246359849546984</v>
      </c>
      <c r="N61" s="225">
        <f t="shared" si="2"/>
        <v>201.79829338390829</v>
      </c>
      <c r="O61" s="225">
        <f t="shared" si="2"/>
        <v>115.4201262013931</v>
      </c>
      <c r="P61" s="225">
        <f t="shared" si="2"/>
        <v>213.3344727678689</v>
      </c>
      <c r="Q61" s="225">
        <f t="shared" si="2"/>
        <v>119.87283881044898</v>
      </c>
      <c r="R61" s="225">
        <f t="shared" si="2"/>
        <v>154.82378323322845</v>
      </c>
      <c r="S61" s="225">
        <f t="shared" si="2"/>
        <v>151.42166208362278</v>
      </c>
      <c r="T61" s="225">
        <f t="shared" si="2"/>
        <v>182.70927217058434</v>
      </c>
      <c r="U61" s="225">
        <f t="shared" si="2"/>
        <v>153.59466928248881</v>
      </c>
      <c r="V61" s="225">
        <f t="shared" si="2"/>
        <v>188.12520817375201</v>
      </c>
      <c r="W61" s="225">
        <f t="shared" si="2"/>
        <v>165.18550096451958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6.6952570594642138</v>
      </c>
      <c r="C66" s="262">
        <v>7.6184955366442244</v>
      </c>
      <c r="D66" s="262">
        <v>7.8450646237126014</v>
      </c>
      <c r="E66" s="262">
        <v>2.8027484429306968</v>
      </c>
      <c r="F66" s="262">
        <v>1.8463675064991409</v>
      </c>
      <c r="G66" s="262">
        <v>2.0243981796643449</v>
      </c>
      <c r="H66" s="262">
        <v>1.655928519192706</v>
      </c>
      <c r="I66" s="262">
        <v>1.832006816343972</v>
      </c>
      <c r="J66" s="262">
        <v>1.6172451676603039</v>
      </c>
      <c r="K66" s="262">
        <v>1.0028203104743889</v>
      </c>
      <c r="L66" s="262">
        <v>1.7007580959548809</v>
      </c>
      <c r="M66" s="262">
        <v>1.1456457876253321</v>
      </c>
      <c r="N66" s="262">
        <v>5.547735782429589</v>
      </c>
      <c r="O66" s="262">
        <v>3.7381548705717091</v>
      </c>
      <c r="P66" s="262">
        <v>6.2296995592256703</v>
      </c>
      <c r="Q66" s="262">
        <v>2.964177573269744</v>
      </c>
      <c r="R66" s="262">
        <v>3.745684641469269</v>
      </c>
      <c r="S66" s="262">
        <v>3.914323538757551</v>
      </c>
      <c r="T66" s="262">
        <v>4.9709525933937222</v>
      </c>
      <c r="U66" s="262">
        <v>4.0681383042165393</v>
      </c>
      <c r="V66" s="262">
        <v>4.6624118125728016</v>
      </c>
      <c r="W66" s="262">
        <v>3.777712491120679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6.4669255460777633E-2</v>
      </c>
      <c r="O67" s="228">
        <v>0</v>
      </c>
      <c r="P67" s="228">
        <v>9.0185962984645721E-2</v>
      </c>
      <c r="Q67" s="228">
        <v>0</v>
      </c>
      <c r="R67" s="228">
        <v>0</v>
      </c>
      <c r="S67" s="228">
        <v>0</v>
      </c>
      <c r="T67" s="228">
        <v>0</v>
      </c>
      <c r="U67" s="228">
        <v>0</v>
      </c>
      <c r="V67" s="228">
        <v>0</v>
      </c>
      <c r="W67" s="228">
        <v>0</v>
      </c>
      <c r="DA67" s="69" t="s">
        <v>1319</v>
      </c>
    </row>
    <row r="68" spans="1:105" ht="12" customHeight="1" x14ac:dyDescent="0.25">
      <c r="A68" s="37" t="s">
        <v>162</v>
      </c>
      <c r="B68" s="228">
        <v>6.6952570594642138</v>
      </c>
      <c r="C68" s="228">
        <v>7.6184955366442244</v>
      </c>
      <c r="D68" s="228">
        <v>7.8450646237126014</v>
      </c>
      <c r="E68" s="228">
        <v>2.8027484429306968</v>
      </c>
      <c r="F68" s="228">
        <v>1.8463675064991409</v>
      </c>
      <c r="G68" s="228">
        <v>2.0243981796643449</v>
      </c>
      <c r="H68" s="228">
        <v>1.655928519192706</v>
      </c>
      <c r="I68" s="228">
        <v>1.832006816343972</v>
      </c>
      <c r="J68" s="228">
        <v>1.6172451676603039</v>
      </c>
      <c r="K68" s="228">
        <v>1.0028203104743889</v>
      </c>
      <c r="L68" s="228">
        <v>1.7007580959548809</v>
      </c>
      <c r="M68" s="228">
        <v>1.1456457876253321</v>
      </c>
      <c r="N68" s="228">
        <v>5.4830665269688117</v>
      </c>
      <c r="O68" s="228">
        <v>3.7381548705717091</v>
      </c>
      <c r="P68" s="228">
        <v>6.1395135962410254</v>
      </c>
      <c r="Q68" s="228">
        <v>2.964177573269744</v>
      </c>
      <c r="R68" s="228">
        <v>3.745684641469269</v>
      </c>
      <c r="S68" s="228">
        <v>3.914323538757551</v>
      </c>
      <c r="T68" s="228">
        <v>4.9709525933937222</v>
      </c>
      <c r="U68" s="228">
        <v>4.0681383042165393</v>
      </c>
      <c r="V68" s="228">
        <v>4.6624118125728016</v>
      </c>
      <c r="W68" s="228">
        <v>3.777712491120679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139.67099312307519</v>
      </c>
      <c r="C72" s="263">
        <f t="shared" si="3"/>
        <v>159.18423333320101</v>
      </c>
      <c r="D72" s="263">
        <f t="shared" si="3"/>
        <v>168.4353957377549</v>
      </c>
      <c r="E72" s="263">
        <f t="shared" si="3"/>
        <v>68.658142264297524</v>
      </c>
      <c r="F72" s="263">
        <f t="shared" si="3"/>
        <v>61.907120004267597</v>
      </c>
      <c r="G72" s="263">
        <f t="shared" si="3"/>
        <v>75.812075482677827</v>
      </c>
      <c r="H72" s="263">
        <f t="shared" si="3"/>
        <v>69.222692019574041</v>
      </c>
      <c r="I72" s="263">
        <f t="shared" si="3"/>
        <v>72.145087754099592</v>
      </c>
      <c r="J72" s="263">
        <f t="shared" si="3"/>
        <v>38.740776034316802</v>
      </c>
      <c r="K72" s="263">
        <f t="shared" si="3"/>
        <v>25.098462181899531</v>
      </c>
      <c r="L72" s="263">
        <f t="shared" si="3"/>
        <v>25.035611511746211</v>
      </c>
      <c r="M72" s="263">
        <f t="shared" si="3"/>
        <v>17.733520353968458</v>
      </c>
      <c r="N72" s="263">
        <f t="shared" si="3"/>
        <v>118.8251760777796</v>
      </c>
      <c r="O72" s="263">
        <f t="shared" si="3"/>
        <v>61.440281710295388</v>
      </c>
      <c r="P72" s="263">
        <f t="shared" si="3"/>
        <v>125.6580920153022</v>
      </c>
      <c r="Q72" s="263">
        <f t="shared" si="3"/>
        <v>78.702798421932329</v>
      </c>
      <c r="R72" s="263">
        <f t="shared" si="3"/>
        <v>106.06873438305701</v>
      </c>
      <c r="S72" s="263">
        <f t="shared" si="3"/>
        <v>103.53139021458909</v>
      </c>
      <c r="T72" s="263">
        <f t="shared" si="3"/>
        <v>116.9068802728725</v>
      </c>
      <c r="U72" s="263">
        <f t="shared" si="3"/>
        <v>98.323832909909342</v>
      </c>
      <c r="V72" s="263">
        <f t="shared" si="3"/>
        <v>120.37236046662289</v>
      </c>
      <c r="W72" s="263">
        <f t="shared" si="3"/>
        <v>106.23012543064981</v>
      </c>
      <c r="DA72" s="70"/>
    </row>
    <row r="73" spans="1:105" ht="12" customHeight="1" x14ac:dyDescent="0.25">
      <c r="A73" s="60" t="s">
        <v>1054</v>
      </c>
      <c r="B73" s="264">
        <v>139.67099312307519</v>
      </c>
      <c r="C73" s="264">
        <v>159.18423333320101</v>
      </c>
      <c r="D73" s="264">
        <v>168.4353957377549</v>
      </c>
      <c r="E73" s="264">
        <v>68.658142264297524</v>
      </c>
      <c r="F73" s="264">
        <v>61.907120004267597</v>
      </c>
      <c r="G73" s="264">
        <v>75.812075482677827</v>
      </c>
      <c r="H73" s="264">
        <v>69.222692019574041</v>
      </c>
      <c r="I73" s="264">
        <v>72.145087754099592</v>
      </c>
      <c r="J73" s="264">
        <v>38.740776034316802</v>
      </c>
      <c r="K73" s="264">
        <v>25.098462181899531</v>
      </c>
      <c r="L73" s="264">
        <v>25.035611511746211</v>
      </c>
      <c r="M73" s="264">
        <v>17.733520353968458</v>
      </c>
      <c r="N73" s="264">
        <v>118.8251760777796</v>
      </c>
      <c r="O73" s="264">
        <v>61.440281710295388</v>
      </c>
      <c r="P73" s="264">
        <v>125.6580920153022</v>
      </c>
      <c r="Q73" s="264">
        <v>78.702798421932329</v>
      </c>
      <c r="R73" s="264">
        <v>106.06873438305701</v>
      </c>
      <c r="S73" s="264">
        <v>103.53139021458909</v>
      </c>
      <c r="T73" s="264">
        <v>116.9068802728725</v>
      </c>
      <c r="U73" s="264">
        <v>98.323832909909342</v>
      </c>
      <c r="V73" s="264">
        <v>120.37236046662289</v>
      </c>
      <c r="W73" s="264">
        <v>106.23012543064981</v>
      </c>
      <c r="DA73" s="72" t="s">
        <v>1324</v>
      </c>
    </row>
    <row r="74" spans="1:105" ht="12" customHeight="1" x14ac:dyDescent="0.25">
      <c r="A74" s="64" t="s">
        <v>30</v>
      </c>
      <c r="B74" s="231">
        <v>33.746594778012799</v>
      </c>
      <c r="C74" s="231">
        <v>20.405867034041769</v>
      </c>
      <c r="D74" s="231">
        <v>6.2939748171580483</v>
      </c>
      <c r="E74" s="231">
        <v>0.28990448017058368</v>
      </c>
      <c r="F74" s="231">
        <v>2.3308398632247491</v>
      </c>
      <c r="G74" s="231">
        <v>4.2945624300572334</v>
      </c>
      <c r="H74" s="231">
        <v>2.5031519466753189</v>
      </c>
      <c r="I74" s="231">
        <v>0</v>
      </c>
      <c r="J74" s="231">
        <v>0</v>
      </c>
      <c r="K74" s="231">
        <v>0</v>
      </c>
      <c r="L74" s="231">
        <v>0.12730590805008921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0.24149139145906309</v>
      </c>
      <c r="DA74" s="73" t="s">
        <v>1325</v>
      </c>
    </row>
    <row r="75" spans="1:105" ht="12" customHeight="1" x14ac:dyDescent="0.25">
      <c r="A75" s="64" t="s">
        <v>32</v>
      </c>
      <c r="B75" s="231">
        <v>40.083947144595143</v>
      </c>
      <c r="C75" s="231">
        <v>18.483406330470849</v>
      </c>
      <c r="D75" s="231">
        <v>8.6066763521291421</v>
      </c>
      <c r="E75" s="231">
        <v>11.99684296539656</v>
      </c>
      <c r="F75" s="231">
        <v>20.400135401427299</v>
      </c>
      <c r="G75" s="231">
        <v>13.83153997098956</v>
      </c>
      <c r="H75" s="231">
        <v>2.241200684878963</v>
      </c>
      <c r="I75" s="231">
        <v>3.0432128254587649</v>
      </c>
      <c r="J75" s="231">
        <v>1.704232057550138</v>
      </c>
      <c r="K75" s="231">
        <v>0.61985241739680341</v>
      </c>
      <c r="L75" s="231">
        <v>0.65760695039897576</v>
      </c>
      <c r="M75" s="231">
        <v>0.59127993246271637</v>
      </c>
      <c r="N75" s="231">
        <v>1.3667977216271501</v>
      </c>
      <c r="O75" s="231">
        <v>4.5205670565787264</v>
      </c>
      <c r="P75" s="231">
        <v>3.487476421349732</v>
      </c>
      <c r="Q75" s="231">
        <v>32.157282184737568</v>
      </c>
      <c r="R75" s="231">
        <v>33.697807236560827</v>
      </c>
      <c r="S75" s="231">
        <v>45.45086508695271</v>
      </c>
      <c r="T75" s="231">
        <v>31.585611412868349</v>
      </c>
      <c r="U75" s="231">
        <v>25.956799126753719</v>
      </c>
      <c r="V75" s="231">
        <v>35.174714046012348</v>
      </c>
      <c r="W75" s="231">
        <v>32.564837886080277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0.89758625569223083</v>
      </c>
      <c r="D76" s="231">
        <v>10.90428663901849</v>
      </c>
      <c r="E76" s="231">
        <v>0.70229265485301551</v>
      </c>
      <c r="F76" s="231">
        <v>0.444749479474357</v>
      </c>
      <c r="G76" s="231">
        <v>3.197740735180381</v>
      </c>
      <c r="H76" s="231">
        <v>0</v>
      </c>
      <c r="I76" s="231">
        <v>0.24896867112280591</v>
      </c>
      <c r="J76" s="231">
        <v>3.2664783275193709</v>
      </c>
      <c r="K76" s="231">
        <v>2.985798807502114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0.44532508149062638</v>
      </c>
      <c r="O77" s="231">
        <v>0</v>
      </c>
      <c r="P77" s="231">
        <v>0.9757350223185719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1328</v>
      </c>
    </row>
    <row r="78" spans="1:105" ht="12" customHeight="1" x14ac:dyDescent="0.25">
      <c r="A78" s="64" t="s">
        <v>70</v>
      </c>
      <c r="B78" s="231">
        <v>23.466576982337411</v>
      </c>
      <c r="C78" s="231">
        <v>69.299858902963237</v>
      </c>
      <c r="D78" s="231">
        <v>91.558740852873143</v>
      </c>
      <c r="E78" s="231">
        <v>35.748351379109678</v>
      </c>
      <c r="F78" s="231">
        <v>18.845820032888579</v>
      </c>
      <c r="G78" s="231">
        <v>33.803294218104917</v>
      </c>
      <c r="H78" s="231">
        <v>35.70281997144447</v>
      </c>
      <c r="I78" s="231">
        <v>40.214322473819117</v>
      </c>
      <c r="J78" s="231">
        <v>16.698909825283049</v>
      </c>
      <c r="K78" s="231">
        <v>0.86760891116226802</v>
      </c>
      <c r="L78" s="231">
        <v>7.2151521016254181</v>
      </c>
      <c r="M78" s="231">
        <v>3.4863130876113888</v>
      </c>
      <c r="N78" s="231">
        <v>46.012099289069248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39.827820138778513</v>
      </c>
      <c r="U78" s="231">
        <v>34.824676236357739</v>
      </c>
      <c r="V78" s="231">
        <v>44.764729712354878</v>
      </c>
      <c r="W78" s="231">
        <v>38.834410004064267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2.205255193884879</v>
      </c>
      <c r="L79" s="231">
        <v>1.259767764882527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42.373874218129806</v>
      </c>
      <c r="C80" s="231">
        <v>38.485355316700378</v>
      </c>
      <c r="D80" s="231">
        <v>40.914974094469478</v>
      </c>
      <c r="E80" s="231">
        <v>11.70843442309401</v>
      </c>
      <c r="F80" s="231">
        <v>7.2833882125621603</v>
      </c>
      <c r="G80" s="231">
        <v>9.650319640651178</v>
      </c>
      <c r="H80" s="231">
        <v>14.41601015595035</v>
      </c>
      <c r="I80" s="231">
        <v>13.79829926416088</v>
      </c>
      <c r="J80" s="231">
        <v>9.9766093215798968</v>
      </c>
      <c r="K80" s="231">
        <v>9.4845743027858376</v>
      </c>
      <c r="L80" s="231">
        <v>9.9826799237874724</v>
      </c>
      <c r="M80" s="231">
        <v>8.113890373488994</v>
      </c>
      <c r="N80" s="231">
        <v>37.757463427452777</v>
      </c>
      <c r="O80" s="231">
        <v>41.978832569643217</v>
      </c>
      <c r="P80" s="231">
        <v>66.424288632071338</v>
      </c>
      <c r="Q80" s="231">
        <v>20.041224387336278</v>
      </c>
      <c r="R80" s="231">
        <v>22.66418295254746</v>
      </c>
      <c r="S80" s="231">
        <v>18.897898243367699</v>
      </c>
      <c r="T80" s="231">
        <v>21.303853362254429</v>
      </c>
      <c r="U80" s="231">
        <v>17.429368721208778</v>
      </c>
      <c r="V80" s="231">
        <v>19.05319432166425</v>
      </c>
      <c r="W80" s="231">
        <v>15.568932363464089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11.6121594933325</v>
      </c>
      <c r="D82" s="231">
        <v>10.1567429821066</v>
      </c>
      <c r="E82" s="231">
        <v>8.2123163616736772</v>
      </c>
      <c r="F82" s="231">
        <v>12.60218701469045</v>
      </c>
      <c r="G82" s="231">
        <v>11.03461848769456</v>
      </c>
      <c r="H82" s="231">
        <v>14.359509260624939</v>
      </c>
      <c r="I82" s="231">
        <v>14.840284519538031</v>
      </c>
      <c r="J82" s="231">
        <v>7.0945465023843468</v>
      </c>
      <c r="K82" s="231">
        <v>8.9353725491676261</v>
      </c>
      <c r="L82" s="231">
        <v>5.7930988630017319</v>
      </c>
      <c r="M82" s="231">
        <v>5.5420369604053628</v>
      </c>
      <c r="N82" s="231">
        <v>33.243490558139811</v>
      </c>
      <c r="O82" s="231">
        <v>14.94088208407344</v>
      </c>
      <c r="P82" s="231">
        <v>54.770591939562543</v>
      </c>
      <c r="Q82" s="231">
        <v>26.504291849858468</v>
      </c>
      <c r="R82" s="231">
        <v>49.706744193948722</v>
      </c>
      <c r="S82" s="231">
        <v>39.182626884268728</v>
      </c>
      <c r="T82" s="231">
        <v>24.18959535897126</v>
      </c>
      <c r="U82" s="231">
        <v>20.112988825589099</v>
      </c>
      <c r="V82" s="231">
        <v>21.37972238659146</v>
      </c>
      <c r="W82" s="231">
        <v>19.020453785582049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72.254634080095585</v>
      </c>
      <c r="C85" s="263">
        <v>80.437568966049469</v>
      </c>
      <c r="D85" s="263">
        <v>86.440283478503247</v>
      </c>
      <c r="E85" s="263">
        <v>40.33044470110945</v>
      </c>
      <c r="F85" s="263">
        <v>31.523635797374311</v>
      </c>
      <c r="G85" s="263">
        <v>41.119960083742043</v>
      </c>
      <c r="H85" s="263">
        <v>36.568413798281782</v>
      </c>
      <c r="I85" s="263">
        <v>37.910344406676039</v>
      </c>
      <c r="J85" s="263">
        <v>20.564168401089361</v>
      </c>
      <c r="K85" s="263">
        <v>11.98294031925627</v>
      </c>
      <c r="L85" s="263">
        <v>16.1783859077382</v>
      </c>
      <c r="M85" s="263">
        <v>10.749336941990769</v>
      </c>
      <c r="N85" s="263">
        <v>68.906886719265486</v>
      </c>
      <c r="O85" s="263">
        <v>44.884285045477547</v>
      </c>
      <c r="P85" s="263">
        <v>72.0694442748527</v>
      </c>
      <c r="Q85" s="263">
        <v>33.30003818628974</v>
      </c>
      <c r="R85" s="263">
        <v>38.665003185733497</v>
      </c>
      <c r="S85" s="263">
        <v>37.506348913375859</v>
      </c>
      <c r="T85" s="263">
        <v>52.93505688735145</v>
      </c>
      <c r="U85" s="263">
        <v>44.658112240401323</v>
      </c>
      <c r="V85" s="263">
        <v>55.411955894798062</v>
      </c>
      <c r="W85" s="263">
        <v>48.755076772670577</v>
      </c>
      <c r="DA85" s="70" t="s">
        <v>1336</v>
      </c>
    </row>
    <row r="86" spans="1:105" ht="12" customHeight="1" x14ac:dyDescent="0.25">
      <c r="A86" s="60" t="s">
        <v>1014</v>
      </c>
      <c r="B86" s="264">
        <v>72.254634080095585</v>
      </c>
      <c r="C86" s="264">
        <v>80.437568966049469</v>
      </c>
      <c r="D86" s="264">
        <v>86.440283478503247</v>
      </c>
      <c r="E86" s="264">
        <v>40.33044470110945</v>
      </c>
      <c r="F86" s="264">
        <v>31.523635797374311</v>
      </c>
      <c r="G86" s="264">
        <v>41.119960083742043</v>
      </c>
      <c r="H86" s="264">
        <v>36.568413798281782</v>
      </c>
      <c r="I86" s="264">
        <v>37.910344406676039</v>
      </c>
      <c r="J86" s="264">
        <v>20.564168401089361</v>
      </c>
      <c r="K86" s="264">
        <v>11.98294031925627</v>
      </c>
      <c r="L86" s="264">
        <v>16.1783859077382</v>
      </c>
      <c r="M86" s="264">
        <v>10.749336941990769</v>
      </c>
      <c r="N86" s="264">
        <v>68.906886719265486</v>
      </c>
      <c r="O86" s="264">
        <v>44.884285045477547</v>
      </c>
      <c r="P86" s="264">
        <v>72.0694442748527</v>
      </c>
      <c r="Q86" s="264">
        <v>33.30003818628974</v>
      </c>
      <c r="R86" s="264">
        <v>38.665003185733497</v>
      </c>
      <c r="S86" s="264">
        <v>37.506348913375859</v>
      </c>
      <c r="T86" s="264">
        <v>52.93505688735145</v>
      </c>
      <c r="U86" s="264">
        <v>44.658112240401323</v>
      </c>
      <c r="V86" s="264">
        <v>55.411955894798062</v>
      </c>
      <c r="W86" s="264">
        <v>48.755076772670577</v>
      </c>
      <c r="DA86" s="72" t="s">
        <v>1337</v>
      </c>
    </row>
    <row r="87" spans="1:105" ht="12" customHeight="1" x14ac:dyDescent="0.25">
      <c r="A87" s="59" t="s">
        <v>30</v>
      </c>
      <c r="B87" s="232">
        <v>24.48458866489009</v>
      </c>
      <c r="C87" s="232">
        <v>12.71527833179684</v>
      </c>
      <c r="D87" s="232">
        <v>3.6349688196467911</v>
      </c>
      <c r="E87" s="232">
        <v>0.24132553249409319</v>
      </c>
      <c r="F87" s="232">
        <v>2.5420190792279418</v>
      </c>
      <c r="G87" s="232">
        <v>3.4662686632556441</v>
      </c>
      <c r="H87" s="232">
        <v>1.7395068102366831</v>
      </c>
      <c r="I87" s="232">
        <v>0</v>
      </c>
      <c r="J87" s="232">
        <v>0</v>
      </c>
      <c r="K87" s="232">
        <v>0</v>
      </c>
      <c r="L87" s="232">
        <v>0.1188795215760628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0.215462844711998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0.55930282447113977</v>
      </c>
      <c r="D88" s="297">
        <v>6.2975691966973422</v>
      </c>
      <c r="E88" s="297">
        <v>0.58461031302230793</v>
      </c>
      <c r="F88" s="297">
        <v>0.48504476010478259</v>
      </c>
      <c r="G88" s="297">
        <v>2.5809913545543912</v>
      </c>
      <c r="H88" s="297">
        <v>0</v>
      </c>
      <c r="I88" s="297">
        <v>0.17394418404578579</v>
      </c>
      <c r="J88" s="297">
        <v>2.2434178101540581</v>
      </c>
      <c r="K88" s="297">
        <v>2.682463423482274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0.36437696167359152</v>
      </c>
      <c r="O89" s="297">
        <v>0</v>
      </c>
      <c r="P89" s="297">
        <v>1.0433331771305741</v>
      </c>
      <c r="Q89" s="297">
        <v>0</v>
      </c>
      <c r="R89" s="297">
        <v>0</v>
      </c>
      <c r="S89" s="297">
        <v>0</v>
      </c>
      <c r="T89" s="297">
        <v>0</v>
      </c>
      <c r="U89" s="297">
        <v>0</v>
      </c>
      <c r="V89" s="297">
        <v>0</v>
      </c>
      <c r="W89" s="297">
        <v>0</v>
      </c>
      <c r="DA89" s="122" t="s">
        <v>1340</v>
      </c>
    </row>
    <row r="90" spans="1:105" ht="12" customHeight="1" x14ac:dyDescent="0.25">
      <c r="A90" s="59" t="s">
        <v>70</v>
      </c>
      <c r="B90" s="297">
        <v>17.025998876777422</v>
      </c>
      <c r="C90" s="297">
        <v>43.182041362684259</v>
      </c>
      <c r="D90" s="297">
        <v>52.878058434398312</v>
      </c>
      <c r="E90" s="297">
        <v>29.75804281214748</v>
      </c>
      <c r="F90" s="297">
        <v>20.55329276075609</v>
      </c>
      <c r="G90" s="297">
        <v>27.283640969556529</v>
      </c>
      <c r="H90" s="297">
        <v>24.810838418127201</v>
      </c>
      <c r="I90" s="297">
        <v>28.096095296312249</v>
      </c>
      <c r="J90" s="297">
        <v>11.468813797594191</v>
      </c>
      <c r="K90" s="297">
        <v>0.77946617308320354</v>
      </c>
      <c r="L90" s="297">
        <v>6.7375807067985756</v>
      </c>
      <c r="M90" s="297">
        <v>3.2305945485935572</v>
      </c>
      <c r="N90" s="297">
        <v>37.64833744161696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34.487652701178199</v>
      </c>
      <c r="U90" s="297">
        <v>29.762371532420531</v>
      </c>
      <c r="V90" s="297">
        <v>38.868409870889813</v>
      </c>
      <c r="W90" s="297">
        <v>34.648740071573862</v>
      </c>
      <c r="DA90" s="122" t="s">
        <v>1341</v>
      </c>
    </row>
    <row r="91" spans="1:105" ht="12" customHeight="1" x14ac:dyDescent="0.25">
      <c r="A91" s="59" t="s">
        <v>162</v>
      </c>
      <c r="B91" s="297">
        <v>30.744046538428069</v>
      </c>
      <c r="C91" s="297">
        <v>23.980946447097239</v>
      </c>
      <c r="D91" s="297">
        <v>23.629687027760809</v>
      </c>
      <c r="E91" s="297">
        <v>9.7464660434455652</v>
      </c>
      <c r="F91" s="297">
        <v>7.9432791972854986</v>
      </c>
      <c r="G91" s="297">
        <v>7.7890590963754676</v>
      </c>
      <c r="H91" s="297">
        <v>10.018068569917901</v>
      </c>
      <c r="I91" s="297">
        <v>9.6403049263180041</v>
      </c>
      <c r="J91" s="297">
        <v>6.8519367933411148</v>
      </c>
      <c r="K91" s="297">
        <v>8.521010722690793</v>
      </c>
      <c r="L91" s="297">
        <v>9.3219256793635576</v>
      </c>
      <c r="M91" s="297">
        <v>7.5187423933972104</v>
      </c>
      <c r="N91" s="297">
        <v>30.894172315974931</v>
      </c>
      <c r="O91" s="297">
        <v>44.884285045477547</v>
      </c>
      <c r="P91" s="297">
        <v>71.026111097722122</v>
      </c>
      <c r="Q91" s="297">
        <v>33.30003818628974</v>
      </c>
      <c r="R91" s="297">
        <v>38.665003185733497</v>
      </c>
      <c r="S91" s="297">
        <v>37.506348913375859</v>
      </c>
      <c r="T91" s="297">
        <v>18.447404186173252</v>
      </c>
      <c r="U91" s="297">
        <v>14.89574070798079</v>
      </c>
      <c r="V91" s="297">
        <v>16.543546023908259</v>
      </c>
      <c r="W91" s="297">
        <v>13.89087385638471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10.245284965129253</v>
      </c>
      <c r="C93" s="263">
        <f t="shared" si="4"/>
        <v>11.663610315934415</v>
      </c>
      <c r="D93" s="263">
        <f t="shared" si="4"/>
        <v>12.109557050632018</v>
      </c>
      <c r="E93" s="263">
        <f t="shared" si="4"/>
        <v>4.5123465407889416</v>
      </c>
      <c r="F93" s="263">
        <f t="shared" si="4"/>
        <v>3.3383967738851288</v>
      </c>
      <c r="G93" s="263">
        <f t="shared" si="4"/>
        <v>3.8343544224710833</v>
      </c>
      <c r="H93" s="263">
        <f t="shared" si="4"/>
        <v>3.294579813477521</v>
      </c>
      <c r="I93" s="263">
        <f t="shared" si="4"/>
        <v>3.5475519865164378</v>
      </c>
      <c r="J93" s="263">
        <f t="shared" si="4"/>
        <v>2.5844959613235368</v>
      </c>
      <c r="K93" s="263">
        <f t="shared" si="4"/>
        <v>1.6261958599877293</v>
      </c>
      <c r="L93" s="263">
        <f t="shared" si="4"/>
        <v>2.3734682684862003</v>
      </c>
      <c r="M93" s="263">
        <f t="shared" si="4"/>
        <v>1.6178567659624203</v>
      </c>
      <c r="N93" s="263">
        <f t="shared" si="4"/>
        <v>8.5184948044335993</v>
      </c>
      <c r="O93" s="263">
        <f t="shared" si="4"/>
        <v>5.3574045750484505</v>
      </c>
      <c r="P93" s="263">
        <f t="shared" si="4"/>
        <v>9.3772369184883182</v>
      </c>
      <c r="Q93" s="263">
        <f t="shared" si="4"/>
        <v>4.9058246289571663</v>
      </c>
      <c r="R93" s="263">
        <f t="shared" si="4"/>
        <v>6.3443610229686733</v>
      </c>
      <c r="S93" s="263">
        <f t="shared" si="4"/>
        <v>6.4695994169002713</v>
      </c>
      <c r="T93" s="263">
        <f t="shared" si="4"/>
        <v>7.8963824169666728</v>
      </c>
      <c r="U93" s="263">
        <f t="shared" si="4"/>
        <v>6.5445858279615994</v>
      </c>
      <c r="V93" s="263">
        <f t="shared" si="4"/>
        <v>7.6784799997582489</v>
      </c>
      <c r="W93" s="263">
        <f t="shared" si="4"/>
        <v>6.422586270078507</v>
      </c>
      <c r="DA93" s="70"/>
    </row>
    <row r="94" spans="1:105" ht="12" customHeight="1" x14ac:dyDescent="0.25">
      <c r="A94" s="60" t="s">
        <v>1024</v>
      </c>
      <c r="B94" s="264">
        <v>7.1817443067575484</v>
      </c>
      <c r="C94" s="264">
        <v>8.1720666526179553</v>
      </c>
      <c r="D94" s="264">
        <v>8.415098583533954</v>
      </c>
      <c r="E94" s="264">
        <v>3.006400276272875</v>
      </c>
      <c r="F94" s="264">
        <v>1.9805272912170271</v>
      </c>
      <c r="G94" s="264">
        <v>2.1714939355260849</v>
      </c>
      <c r="H94" s="264">
        <v>1.776250726370372</v>
      </c>
      <c r="I94" s="264">
        <v>1.96512313214636</v>
      </c>
      <c r="J94" s="264">
        <v>1.734756585493225</v>
      </c>
      <c r="K94" s="264">
        <v>1.07568671247204</v>
      </c>
      <c r="L94" s="264">
        <v>1.8243376862625249</v>
      </c>
      <c r="M94" s="264">
        <v>1.2288900993291241</v>
      </c>
      <c r="N94" s="264">
        <v>5.9121858635951607</v>
      </c>
      <c r="O94" s="264">
        <v>4.0097747138113249</v>
      </c>
      <c r="P94" s="264">
        <v>6.6210549415829663</v>
      </c>
      <c r="Q94" s="264">
        <v>3.1795590851820039</v>
      </c>
      <c r="R94" s="264">
        <v>4.0178516089617977</v>
      </c>
      <c r="S94" s="264">
        <v>4.1987440571144754</v>
      </c>
      <c r="T94" s="264">
        <v>5.3321493364175518</v>
      </c>
      <c r="U94" s="264">
        <v>4.3879529217931346</v>
      </c>
      <c r="V94" s="264">
        <v>5.0382351487122934</v>
      </c>
      <c r="W94" s="264">
        <v>4.0925369081902421</v>
      </c>
      <c r="DA94" s="72" t="s">
        <v>1344</v>
      </c>
    </row>
    <row r="95" spans="1:105" ht="12" customHeight="1" x14ac:dyDescent="0.25">
      <c r="A95" s="60" t="s">
        <v>1026</v>
      </c>
      <c r="B95" s="264">
        <v>3.0635406583717049</v>
      </c>
      <c r="C95" s="264">
        <v>3.4915436633164592</v>
      </c>
      <c r="D95" s="264">
        <v>3.6944584670980638</v>
      </c>
      <c r="E95" s="264">
        <v>1.5059462645160671</v>
      </c>
      <c r="F95" s="264">
        <v>1.3578694826681019</v>
      </c>
      <c r="G95" s="264">
        <v>1.6628604869449981</v>
      </c>
      <c r="H95" s="264">
        <v>1.5183290871071491</v>
      </c>
      <c r="I95" s="264">
        <v>1.582428854370078</v>
      </c>
      <c r="J95" s="264">
        <v>0.84973937583031178</v>
      </c>
      <c r="K95" s="264">
        <v>0.55050914751568936</v>
      </c>
      <c r="L95" s="264">
        <v>0.54913058222367539</v>
      </c>
      <c r="M95" s="264">
        <v>0.38896666663329621</v>
      </c>
      <c r="N95" s="264">
        <v>2.6063089408384381</v>
      </c>
      <c r="O95" s="264">
        <v>1.347629861237126</v>
      </c>
      <c r="P95" s="264">
        <v>2.7561819769053519</v>
      </c>
      <c r="Q95" s="264">
        <v>1.7262655437751619</v>
      </c>
      <c r="R95" s="264">
        <v>2.3265094140068761</v>
      </c>
      <c r="S95" s="264">
        <v>2.2708553597857959</v>
      </c>
      <c r="T95" s="264">
        <v>2.5642330805491209</v>
      </c>
      <c r="U95" s="264">
        <v>2.1566329061684648</v>
      </c>
      <c r="V95" s="264">
        <v>2.6402448510459551</v>
      </c>
      <c r="W95" s="264">
        <v>2.3300493618882649</v>
      </c>
      <c r="DA95" s="72" t="s">
        <v>1345</v>
      </c>
    </row>
    <row r="96" spans="1:105" ht="12" customHeight="1" x14ac:dyDescent="0.25">
      <c r="A96" s="64" t="s">
        <v>30</v>
      </c>
      <c r="B96" s="231">
        <v>0.74019710802039362</v>
      </c>
      <c r="C96" s="231">
        <v>0.44758186313623199</v>
      </c>
      <c r="D96" s="231">
        <v>0.138051912741399</v>
      </c>
      <c r="E96" s="231">
        <v>6.3587588388098002E-3</v>
      </c>
      <c r="F96" s="231">
        <v>5.1124593084624213E-2</v>
      </c>
      <c r="G96" s="231">
        <v>9.4196843025256008E-2</v>
      </c>
      <c r="H96" s="231">
        <v>5.4904082739390223E-2</v>
      </c>
      <c r="I96" s="231">
        <v>0</v>
      </c>
      <c r="J96" s="231">
        <v>0</v>
      </c>
      <c r="K96" s="231">
        <v>0</v>
      </c>
      <c r="L96" s="231">
        <v>2.792325139542124E-3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5.2968671578764014E-3</v>
      </c>
      <c r="DA96" s="73" t="s">
        <v>1346</v>
      </c>
    </row>
    <row r="97" spans="1:105" ht="12" customHeight="1" x14ac:dyDescent="0.25">
      <c r="A97" s="64" t="s">
        <v>32</v>
      </c>
      <c r="B97" s="231">
        <v>0.87920046302872579</v>
      </c>
      <c r="C97" s="231">
        <v>0.40541465004624078</v>
      </c>
      <c r="D97" s="231">
        <v>0.18877866011133701</v>
      </c>
      <c r="E97" s="231">
        <v>0.26313850410018308</v>
      </c>
      <c r="F97" s="231">
        <v>0.4474561456256691</v>
      </c>
      <c r="G97" s="231">
        <v>0.30338071006398082</v>
      </c>
      <c r="H97" s="231">
        <v>4.9158449211047207E-2</v>
      </c>
      <c r="I97" s="231">
        <v>6.6749766822778486E-2</v>
      </c>
      <c r="J97" s="231">
        <v>3.7380590506753908E-2</v>
      </c>
      <c r="K97" s="231">
        <v>1.359583003187918E-2</v>
      </c>
      <c r="L97" s="231">
        <v>1.4423937173553711E-2</v>
      </c>
      <c r="M97" s="231">
        <v>1.2969121741567559E-2</v>
      </c>
      <c r="N97" s="231">
        <v>2.9979312800367058E-2</v>
      </c>
      <c r="O97" s="231">
        <v>9.915402380307585E-2</v>
      </c>
      <c r="P97" s="231">
        <v>7.6494235295534965E-2</v>
      </c>
      <c r="Q97" s="231">
        <v>0.70533715865302249</v>
      </c>
      <c r="R97" s="231">
        <v>0.73912700310083834</v>
      </c>
      <c r="S97" s="231">
        <v>0.99691832955859905</v>
      </c>
      <c r="T97" s="231">
        <v>0.69279814383209348</v>
      </c>
      <c r="U97" s="231">
        <v>0.56933589221296743</v>
      </c>
      <c r="V97" s="231">
        <v>0.77152144634356523</v>
      </c>
      <c r="W97" s="231">
        <v>0.71427647693018526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1.96876382649167E-2</v>
      </c>
      <c r="D98" s="231">
        <v>0.23917439635970861</v>
      </c>
      <c r="E98" s="231">
        <v>1.5404072485703319E-2</v>
      </c>
      <c r="F98" s="231">
        <v>9.7551258331694639E-3</v>
      </c>
      <c r="G98" s="231">
        <v>7.0139178780837697E-2</v>
      </c>
      <c r="H98" s="231">
        <v>0</v>
      </c>
      <c r="I98" s="231">
        <v>5.4608736545131552E-3</v>
      </c>
      <c r="J98" s="231">
        <v>7.1646867701639735E-2</v>
      </c>
      <c r="K98" s="231">
        <v>6.5490448946978058E-2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9.7677510758233076E-3</v>
      </c>
      <c r="O99" s="231">
        <v>0</v>
      </c>
      <c r="P99" s="231">
        <v>2.1401751686809752E-2</v>
      </c>
      <c r="Q99" s="231">
        <v>0</v>
      </c>
      <c r="R99" s="231">
        <v>0</v>
      </c>
      <c r="S99" s="231">
        <v>0</v>
      </c>
      <c r="T99" s="231">
        <v>0</v>
      </c>
      <c r="U99" s="231">
        <v>0</v>
      </c>
      <c r="V99" s="231">
        <v>0</v>
      </c>
      <c r="W99" s="231">
        <v>0</v>
      </c>
      <c r="DA99" s="73" t="s">
        <v>1349</v>
      </c>
    </row>
    <row r="100" spans="1:105" ht="12" customHeight="1" x14ac:dyDescent="0.25">
      <c r="A100" s="64" t="s">
        <v>70</v>
      </c>
      <c r="B100" s="231">
        <v>0.51471541148742006</v>
      </c>
      <c r="C100" s="231">
        <v>1.5200216639225399</v>
      </c>
      <c r="D100" s="231">
        <v>2.0082475176855801</v>
      </c>
      <c r="E100" s="231">
        <v>0.78410359567757237</v>
      </c>
      <c r="F100" s="231">
        <v>0.41336382465781812</v>
      </c>
      <c r="G100" s="231">
        <v>0.74144075236017426</v>
      </c>
      <c r="H100" s="231">
        <v>0.78310491072877719</v>
      </c>
      <c r="I100" s="231">
        <v>0.88206011278846019</v>
      </c>
      <c r="J100" s="231">
        <v>0.36627354081429192</v>
      </c>
      <c r="K100" s="231">
        <v>1.9030115813446519E-2</v>
      </c>
      <c r="L100" s="231">
        <v>0.1582569961408381</v>
      </c>
      <c r="M100" s="231">
        <v>7.6468718757512447E-2</v>
      </c>
      <c r="N100" s="231">
        <v>1.0092284288756259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0.87358257860991273</v>
      </c>
      <c r="U100" s="231">
        <v>0.76384372430646863</v>
      </c>
      <c r="V100" s="231">
        <v>0.98186865052198369</v>
      </c>
      <c r="W100" s="231">
        <v>0.85179314137541218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4.8370021559154777E-2</v>
      </c>
      <c r="L101" s="231">
        <v>2.7631719955072478E-2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0.92942767583516628</v>
      </c>
      <c r="C102" s="231">
        <v>0.84413698312219365</v>
      </c>
      <c r="D102" s="231">
        <v>0.89742819086409165</v>
      </c>
      <c r="E102" s="231">
        <v>0.25681255713145917</v>
      </c>
      <c r="F102" s="231">
        <v>0.15975368557899269</v>
      </c>
      <c r="G102" s="231">
        <v>0.21166991029674001</v>
      </c>
      <c r="H102" s="231">
        <v>0.31620046694546572</v>
      </c>
      <c r="I102" s="231">
        <v>0.30265160909172001</v>
      </c>
      <c r="J102" s="231">
        <v>0.2188267413722621</v>
      </c>
      <c r="K102" s="231">
        <v>0.20803445550306929</v>
      </c>
      <c r="L102" s="231">
        <v>0.2189598938348305</v>
      </c>
      <c r="M102" s="231">
        <v>0.17796990270449811</v>
      </c>
      <c r="N102" s="231">
        <v>0.828171417561676</v>
      </c>
      <c r="O102" s="231">
        <v>0.92076284053309021</v>
      </c>
      <c r="P102" s="231">
        <v>1.456948965405106</v>
      </c>
      <c r="Q102" s="231">
        <v>0.43958379890700289</v>
      </c>
      <c r="R102" s="231">
        <v>0.49711571752569572</v>
      </c>
      <c r="S102" s="231">
        <v>0.41450610704337698</v>
      </c>
      <c r="T102" s="231">
        <v>0.46727827658349103</v>
      </c>
      <c r="U102" s="231">
        <v>0.38229541104590059</v>
      </c>
      <c r="V102" s="231">
        <v>0.41791236799498288</v>
      </c>
      <c r="W102" s="231">
        <v>0.34148863866731849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0.25470086482433579</v>
      </c>
      <c r="D104" s="231">
        <v>0.22277778933594769</v>
      </c>
      <c r="E104" s="231">
        <v>0.18012877628233889</v>
      </c>
      <c r="F104" s="231">
        <v>0.27641610788782872</v>
      </c>
      <c r="G104" s="231">
        <v>0.2420330924180091</v>
      </c>
      <c r="H104" s="231">
        <v>0.3149611774824686</v>
      </c>
      <c r="I104" s="231">
        <v>0.32550649201260562</v>
      </c>
      <c r="J104" s="231">
        <v>0.1556116354353641</v>
      </c>
      <c r="K104" s="231">
        <v>0.1959882756611615</v>
      </c>
      <c r="L104" s="231">
        <v>0.1270657099798386</v>
      </c>
      <c r="M104" s="231">
        <v>0.12155892342971809</v>
      </c>
      <c r="N104" s="231">
        <v>0.72916203052494555</v>
      </c>
      <c r="O104" s="231">
        <v>0.3277129969009604</v>
      </c>
      <c r="P104" s="231">
        <v>1.201337024517902</v>
      </c>
      <c r="Q104" s="231">
        <v>0.58134458621513607</v>
      </c>
      <c r="R104" s="231">
        <v>1.090266693380342</v>
      </c>
      <c r="S104" s="231">
        <v>0.85943092318382031</v>
      </c>
      <c r="T104" s="231">
        <v>0.53057408152362362</v>
      </c>
      <c r="U104" s="231">
        <v>0.44115787860312861</v>
      </c>
      <c r="V104" s="231">
        <v>0.46894238618542322</v>
      </c>
      <c r="W104" s="231">
        <v>0.41719423775747311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65.296867594413854</v>
      </c>
      <c r="C110" s="225">
        <v>76.093521390007808</v>
      </c>
      <c r="D110" s="225">
        <v>61.242196189078832</v>
      </c>
      <c r="E110" s="225">
        <v>37.540075937493498</v>
      </c>
      <c r="F110" s="225">
        <v>21.369062135809891</v>
      </c>
      <c r="G110" s="225">
        <v>31.788728308930001</v>
      </c>
      <c r="H110" s="225">
        <v>32.112671978153273</v>
      </c>
      <c r="I110" s="225">
        <v>35.740796507185287</v>
      </c>
      <c r="J110" s="225">
        <v>45.388388281501797</v>
      </c>
      <c r="K110" s="225">
        <v>50.104524020521353</v>
      </c>
      <c r="L110" s="225">
        <v>63.091114799320259</v>
      </c>
      <c r="M110" s="225">
        <v>60.777207630573642</v>
      </c>
      <c r="N110" s="225">
        <v>61.984351097052638</v>
      </c>
      <c r="O110" s="225">
        <v>5.4962362121135211</v>
      </c>
      <c r="P110" s="225">
        <v>22.812468814610469</v>
      </c>
      <c r="Q110" s="225">
        <v>40.669665721675408</v>
      </c>
      <c r="R110" s="225">
        <v>41.637141339626631</v>
      </c>
      <c r="S110" s="225">
        <v>43.826373621255662</v>
      </c>
      <c r="T110" s="225">
        <v>81.694662281480603</v>
      </c>
      <c r="U110" s="225">
        <v>77.179477314808125</v>
      </c>
      <c r="V110" s="225">
        <v>75.803736664163665</v>
      </c>
      <c r="W110" s="225">
        <v>75.493208380674147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3.2621100343378231</v>
      </c>
      <c r="C115" s="262">
        <v>3.8221289745361808</v>
      </c>
      <c r="D115" s="262">
        <v>2.9927399678417479</v>
      </c>
      <c r="E115" s="262">
        <v>1.5711810415507981</v>
      </c>
      <c r="F115" s="262">
        <v>0.70862167898239103</v>
      </c>
      <c r="G115" s="262">
        <v>0.93522277691114164</v>
      </c>
      <c r="H115" s="262">
        <v>0.86170469360748181</v>
      </c>
      <c r="I115" s="262">
        <v>1.014617945662764</v>
      </c>
      <c r="J115" s="262">
        <v>1.999261488989956</v>
      </c>
      <c r="K115" s="262">
        <v>2.1915665397762538</v>
      </c>
      <c r="L115" s="262">
        <v>3.9303605827439538</v>
      </c>
      <c r="M115" s="262">
        <v>3.7088247910854779</v>
      </c>
      <c r="N115" s="262">
        <v>2.9268927142021468</v>
      </c>
      <c r="O115" s="262">
        <v>0.30016913464473161</v>
      </c>
      <c r="P115" s="262">
        <v>1.1379144130176659</v>
      </c>
      <c r="Q115" s="262">
        <v>1.7462225927077051</v>
      </c>
      <c r="R115" s="262">
        <v>1.7537728080214889</v>
      </c>
      <c r="S115" s="262">
        <v>1.961250029066699</v>
      </c>
      <c r="T115" s="262">
        <v>3.8252017282050672</v>
      </c>
      <c r="U115" s="262">
        <v>3.5253335431505688</v>
      </c>
      <c r="V115" s="262">
        <v>3.2583562084126609</v>
      </c>
      <c r="W115" s="262">
        <v>3.013975810610499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3.4118418768338273E-2</v>
      </c>
      <c r="O116" s="228">
        <v>0</v>
      </c>
      <c r="P116" s="228">
        <v>1.6473331684210769E-2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1365</v>
      </c>
    </row>
    <row r="117" spans="1:105" ht="12" customHeight="1" x14ac:dyDescent="0.25">
      <c r="A117" s="37" t="s">
        <v>162</v>
      </c>
      <c r="B117" s="228">
        <v>3.2621100343378231</v>
      </c>
      <c r="C117" s="228">
        <v>3.8221289745361808</v>
      </c>
      <c r="D117" s="228">
        <v>2.9927399678417479</v>
      </c>
      <c r="E117" s="228">
        <v>1.5711810415507981</v>
      </c>
      <c r="F117" s="228">
        <v>0.70862167898239103</v>
      </c>
      <c r="G117" s="228">
        <v>0.93522277691114164</v>
      </c>
      <c r="H117" s="228">
        <v>0.86170469360748181</v>
      </c>
      <c r="I117" s="228">
        <v>1.014617945662764</v>
      </c>
      <c r="J117" s="228">
        <v>1.999261488989956</v>
      </c>
      <c r="K117" s="228">
        <v>2.1915665397762538</v>
      </c>
      <c r="L117" s="228">
        <v>3.9303605827439538</v>
      </c>
      <c r="M117" s="228">
        <v>3.7088247910854779</v>
      </c>
      <c r="N117" s="228">
        <v>2.8927742954338092</v>
      </c>
      <c r="O117" s="228">
        <v>0.30016913464473161</v>
      </c>
      <c r="P117" s="228">
        <v>1.1214410813334561</v>
      </c>
      <c r="Q117" s="228">
        <v>1.7462225927077051</v>
      </c>
      <c r="R117" s="228">
        <v>1.7537728080214889</v>
      </c>
      <c r="S117" s="228">
        <v>1.961250029066699</v>
      </c>
      <c r="T117" s="228">
        <v>3.8252017282050672</v>
      </c>
      <c r="U117" s="228">
        <v>3.5253335431505688</v>
      </c>
      <c r="V117" s="228">
        <v>3.2583562084126609</v>
      </c>
      <c r="W117" s="228">
        <v>3.013975810610499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32.630333550624513</v>
      </c>
      <c r="C121" s="263">
        <f t="shared" si="5"/>
        <v>38.29306355072741</v>
      </c>
      <c r="D121" s="263">
        <f t="shared" si="5"/>
        <v>30.809862592846869</v>
      </c>
      <c r="E121" s="263">
        <f t="shared" si="5"/>
        <v>18.455172135905269</v>
      </c>
      <c r="F121" s="263">
        <f t="shared" si="5"/>
        <v>11.39254699125949</v>
      </c>
      <c r="G121" s="263">
        <f t="shared" si="5"/>
        <v>16.793509547058019</v>
      </c>
      <c r="H121" s="263">
        <f t="shared" si="5"/>
        <v>17.272265268911902</v>
      </c>
      <c r="I121" s="263">
        <f t="shared" si="5"/>
        <v>19.15870552404219</v>
      </c>
      <c r="J121" s="263">
        <f t="shared" si="5"/>
        <v>22.96391846814949</v>
      </c>
      <c r="K121" s="263">
        <f t="shared" si="5"/>
        <v>26.300414569040051</v>
      </c>
      <c r="L121" s="263">
        <f t="shared" si="5"/>
        <v>27.741631235797499</v>
      </c>
      <c r="M121" s="263">
        <f t="shared" si="5"/>
        <v>27.52737849587534</v>
      </c>
      <c r="N121" s="263">
        <f t="shared" si="5"/>
        <v>30.059617011637201</v>
      </c>
      <c r="O121" s="263">
        <f t="shared" si="5"/>
        <v>2.3656249030378209</v>
      </c>
      <c r="P121" s="263">
        <f t="shared" si="5"/>
        <v>11.00568045277873</v>
      </c>
      <c r="Q121" s="263">
        <f t="shared" si="5"/>
        <v>22.231537682231391</v>
      </c>
      <c r="R121" s="263">
        <f t="shared" si="5"/>
        <v>23.81296374190692</v>
      </c>
      <c r="S121" s="263">
        <f t="shared" si="5"/>
        <v>24.873232606944111</v>
      </c>
      <c r="T121" s="263">
        <f t="shared" si="5"/>
        <v>43.135887228900117</v>
      </c>
      <c r="U121" s="263">
        <f t="shared" si="5"/>
        <v>40.855191090333342</v>
      </c>
      <c r="V121" s="263">
        <f t="shared" si="5"/>
        <v>40.336540595796613</v>
      </c>
      <c r="W121" s="263">
        <f t="shared" si="5"/>
        <v>40.638951692906197</v>
      </c>
      <c r="DA121" s="70"/>
    </row>
    <row r="122" spans="1:105" ht="12" customHeight="1" x14ac:dyDescent="0.25">
      <c r="A122" s="60" t="s">
        <v>1054</v>
      </c>
      <c r="B122" s="264">
        <v>32.630333550624513</v>
      </c>
      <c r="C122" s="264">
        <v>38.29306355072741</v>
      </c>
      <c r="D122" s="264">
        <v>30.809862592846869</v>
      </c>
      <c r="E122" s="264">
        <v>18.455172135905269</v>
      </c>
      <c r="F122" s="264">
        <v>11.39254699125949</v>
      </c>
      <c r="G122" s="264">
        <v>16.793509547058019</v>
      </c>
      <c r="H122" s="264">
        <v>17.272265268911902</v>
      </c>
      <c r="I122" s="264">
        <v>19.15870552404219</v>
      </c>
      <c r="J122" s="264">
        <v>22.96391846814949</v>
      </c>
      <c r="K122" s="264">
        <v>26.300414569040051</v>
      </c>
      <c r="L122" s="264">
        <v>27.741631235797499</v>
      </c>
      <c r="M122" s="264">
        <v>27.52737849587534</v>
      </c>
      <c r="N122" s="264">
        <v>30.059617011637201</v>
      </c>
      <c r="O122" s="264">
        <v>2.3656249030378209</v>
      </c>
      <c r="P122" s="264">
        <v>11.00568045277873</v>
      </c>
      <c r="Q122" s="264">
        <v>22.231537682231391</v>
      </c>
      <c r="R122" s="264">
        <v>23.81296374190692</v>
      </c>
      <c r="S122" s="264">
        <v>24.873232606944111</v>
      </c>
      <c r="T122" s="264">
        <v>43.135887228900117</v>
      </c>
      <c r="U122" s="264">
        <v>40.855191090333342</v>
      </c>
      <c r="V122" s="264">
        <v>40.336540595796613</v>
      </c>
      <c r="W122" s="264">
        <v>40.638951692906197</v>
      </c>
      <c r="DA122" s="72" t="s">
        <v>1370</v>
      </c>
    </row>
    <row r="123" spans="1:105" ht="12" customHeight="1" x14ac:dyDescent="0.25">
      <c r="A123" s="64" t="s">
        <v>30</v>
      </c>
      <c r="B123" s="231">
        <v>7.8839751846970794</v>
      </c>
      <c r="C123" s="231">
        <v>4.9087974781185704</v>
      </c>
      <c r="D123" s="231">
        <v>1.151281168842895</v>
      </c>
      <c r="E123" s="231">
        <v>7.7925747887594696E-2</v>
      </c>
      <c r="F123" s="231">
        <v>0.42893616548562208</v>
      </c>
      <c r="G123" s="231">
        <v>0.95130986337501811</v>
      </c>
      <c r="H123" s="231">
        <v>0.62457993426698544</v>
      </c>
      <c r="I123" s="231">
        <v>0</v>
      </c>
      <c r="J123" s="231">
        <v>0</v>
      </c>
      <c r="K123" s="231">
        <v>0</v>
      </c>
      <c r="L123" s="231">
        <v>0.14106599927095559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9.2383934895797659E-2</v>
      </c>
      <c r="DA123" s="73" t="s">
        <v>1371</v>
      </c>
    </row>
    <row r="124" spans="1:105" ht="12" customHeight="1" x14ac:dyDescent="0.25">
      <c r="A124" s="64" t="s">
        <v>32</v>
      </c>
      <c r="B124" s="231">
        <v>9.3645254186830478</v>
      </c>
      <c r="C124" s="231">
        <v>4.4463339014556471</v>
      </c>
      <c r="D124" s="231">
        <v>1.5743158653128939</v>
      </c>
      <c r="E124" s="231">
        <v>3.2247275372166411</v>
      </c>
      <c r="F124" s="231">
        <v>3.7541643218549909</v>
      </c>
      <c r="G124" s="231">
        <v>3.0638931472915698</v>
      </c>
      <c r="H124" s="231">
        <v>0.55921853976944902</v>
      </c>
      <c r="I124" s="231">
        <v>0.80814952458963207</v>
      </c>
      <c r="J124" s="231">
        <v>1.01019778193708</v>
      </c>
      <c r="K124" s="231">
        <v>0.64953682942831847</v>
      </c>
      <c r="L124" s="231">
        <v>0.72868559681501965</v>
      </c>
      <c r="M124" s="231">
        <v>0.91783166416105433</v>
      </c>
      <c r="N124" s="231">
        <v>0.34576356123046781</v>
      </c>
      <c r="O124" s="231">
        <v>0.17405463821470499</v>
      </c>
      <c r="P124" s="231">
        <v>0.30544830392062172</v>
      </c>
      <c r="Q124" s="231">
        <v>9.0836138610405079</v>
      </c>
      <c r="R124" s="231">
        <v>7.5653270171777498</v>
      </c>
      <c r="S124" s="231">
        <v>10.919489607465</v>
      </c>
      <c r="T124" s="231">
        <v>11.65434719309247</v>
      </c>
      <c r="U124" s="231">
        <v>10.78548259391588</v>
      </c>
      <c r="V124" s="231">
        <v>11.786977305773849</v>
      </c>
      <c r="W124" s="231">
        <v>12.45786793882395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0.21592168276827231</v>
      </c>
      <c r="D125" s="231">
        <v>1.9945901011462419</v>
      </c>
      <c r="E125" s="231">
        <v>0.18877486934035559</v>
      </c>
      <c r="F125" s="231">
        <v>8.1845664018945261E-2</v>
      </c>
      <c r="G125" s="231">
        <v>0.70834743968377623</v>
      </c>
      <c r="H125" s="231">
        <v>0</v>
      </c>
      <c r="I125" s="231">
        <v>6.611562343664755E-2</v>
      </c>
      <c r="J125" s="231">
        <v>1.936232302747029</v>
      </c>
      <c r="K125" s="231">
        <v>3.1287871698244341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0.1126554307525037</v>
      </c>
      <c r="O126" s="231">
        <v>0</v>
      </c>
      <c r="P126" s="231">
        <v>8.5459103269810988E-2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1374</v>
      </c>
    </row>
    <row r="127" spans="1:105" ht="12" customHeight="1" x14ac:dyDescent="0.25">
      <c r="A127" s="64" t="s">
        <v>70</v>
      </c>
      <c r="B127" s="231">
        <v>5.4823282709126202</v>
      </c>
      <c r="C127" s="231">
        <v>16.670645361421808</v>
      </c>
      <c r="D127" s="231">
        <v>16.747740060783361</v>
      </c>
      <c r="E127" s="231">
        <v>9.6090857765512787</v>
      </c>
      <c r="F127" s="231">
        <v>3.4681291957807439</v>
      </c>
      <c r="G127" s="231">
        <v>7.4879356693441714</v>
      </c>
      <c r="H127" s="231">
        <v>8.908474365900414</v>
      </c>
      <c r="I127" s="231">
        <v>10.67923522043248</v>
      </c>
      <c r="J127" s="231">
        <v>9.8984182298025818</v>
      </c>
      <c r="K127" s="231">
        <v>0.90915825368046954</v>
      </c>
      <c r="L127" s="231">
        <v>7.9950149737533094</v>
      </c>
      <c r="M127" s="231">
        <v>5.4117320194873937</v>
      </c>
      <c r="N127" s="231">
        <v>11.63984037882261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14.695528219290949</v>
      </c>
      <c r="U127" s="231">
        <v>14.47023331158193</v>
      </c>
      <c r="V127" s="231">
        <v>15.00057264227979</v>
      </c>
      <c r="W127" s="231">
        <v>14.85632917950352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2.3108637258074252</v>
      </c>
      <c r="L128" s="231">
        <v>1.39593206100514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9.8995046763317625</v>
      </c>
      <c r="C129" s="231">
        <v>9.2579656041058414</v>
      </c>
      <c r="D129" s="231">
        <v>7.4840844723822686</v>
      </c>
      <c r="E129" s="231">
        <v>3.1472038944537801</v>
      </c>
      <c r="F129" s="231">
        <v>1.34033601403974</v>
      </c>
      <c r="G129" s="231">
        <v>2.1376902556172128</v>
      </c>
      <c r="H129" s="231">
        <v>3.5970451923842219</v>
      </c>
      <c r="I129" s="231">
        <v>3.6642488153276149</v>
      </c>
      <c r="J129" s="231">
        <v>5.9137184770486044</v>
      </c>
      <c r="K129" s="231">
        <v>9.938785666080701</v>
      </c>
      <c r="L129" s="231">
        <v>11.061676087311801</v>
      </c>
      <c r="M129" s="231">
        <v>12.59502495425777</v>
      </c>
      <c r="N129" s="231">
        <v>9.5516365085561219</v>
      </c>
      <c r="O129" s="231">
        <v>1.6163039778276711</v>
      </c>
      <c r="P129" s="231">
        <v>5.817727161563905</v>
      </c>
      <c r="Q129" s="231">
        <v>5.661135869356321</v>
      </c>
      <c r="R129" s="231">
        <v>5.088222934195465</v>
      </c>
      <c r="S129" s="231">
        <v>4.5401864865850881</v>
      </c>
      <c r="T129" s="231">
        <v>7.8606204701578211</v>
      </c>
      <c r="U129" s="231">
        <v>7.2421931551561611</v>
      </c>
      <c r="V129" s="231">
        <v>6.3846878407648529</v>
      </c>
      <c r="W129" s="231">
        <v>5.9559855329549656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2.7933995228572708</v>
      </c>
      <c r="D131" s="231">
        <v>1.8578509243792101</v>
      </c>
      <c r="E131" s="231">
        <v>2.2074543104556228</v>
      </c>
      <c r="F131" s="231">
        <v>2.319135630079447</v>
      </c>
      <c r="G131" s="231">
        <v>2.4443331717462682</v>
      </c>
      <c r="H131" s="231">
        <v>3.582947236590833</v>
      </c>
      <c r="I131" s="231">
        <v>3.9409563402558141</v>
      </c>
      <c r="J131" s="231">
        <v>4.2053516766141996</v>
      </c>
      <c r="K131" s="231">
        <v>9.3632829242187015</v>
      </c>
      <c r="L131" s="231">
        <v>6.4192565176412764</v>
      </c>
      <c r="M131" s="231">
        <v>8.6027898579691229</v>
      </c>
      <c r="N131" s="231">
        <v>8.4097211322755001</v>
      </c>
      <c r="O131" s="231">
        <v>0.57526628699544491</v>
      </c>
      <c r="P131" s="231">
        <v>4.797045884024393</v>
      </c>
      <c r="Q131" s="231">
        <v>7.4867879518345593</v>
      </c>
      <c r="R131" s="231">
        <v>11.15941379053371</v>
      </c>
      <c r="S131" s="231">
        <v>9.4135565128940222</v>
      </c>
      <c r="T131" s="231">
        <v>8.9253913463588788</v>
      </c>
      <c r="U131" s="231">
        <v>8.3572820296793608</v>
      </c>
      <c r="V131" s="231">
        <v>7.1643028069781147</v>
      </c>
      <c r="W131" s="231">
        <v>7.2763851067279646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18.952837169873579</v>
      </c>
      <c r="C134" s="263">
        <v>21.725622669374712</v>
      </c>
      <c r="D134" s="263">
        <v>17.752757311110731</v>
      </c>
      <c r="E134" s="263">
        <v>12.17172961553517</v>
      </c>
      <c r="F134" s="263">
        <v>6.5134301901940681</v>
      </c>
      <c r="G134" s="263">
        <v>10.227017451152911</v>
      </c>
      <c r="H134" s="263">
        <v>10.24472183096491</v>
      </c>
      <c r="I134" s="263">
        <v>11.30343287399389</v>
      </c>
      <c r="J134" s="263">
        <v>13.686174259671629</v>
      </c>
      <c r="K134" s="263">
        <v>14.09847412432673</v>
      </c>
      <c r="L134" s="263">
        <v>20.12807373184415</v>
      </c>
      <c r="M134" s="263">
        <v>18.73461645001602</v>
      </c>
      <c r="N134" s="263">
        <v>19.571803120955451</v>
      </c>
      <c r="O134" s="263">
        <v>1.940350693958887</v>
      </c>
      <c r="P134" s="263">
        <v>7.0871372690681964</v>
      </c>
      <c r="Q134" s="263">
        <v>10.56129789591526</v>
      </c>
      <c r="R134" s="263">
        <v>9.7462455198163429</v>
      </c>
      <c r="S134" s="263">
        <v>10.11715045230385</v>
      </c>
      <c r="T134" s="263">
        <v>21.929830828767969</v>
      </c>
      <c r="U134" s="263">
        <v>20.834450010428402</v>
      </c>
      <c r="V134" s="263">
        <v>20.848200985452699</v>
      </c>
      <c r="W134" s="263">
        <v>20.94150454222688</v>
      </c>
      <c r="DA134" s="70" t="s">
        <v>1382</v>
      </c>
    </row>
    <row r="135" spans="1:105" ht="12" customHeight="1" x14ac:dyDescent="0.25">
      <c r="A135" s="60" t="s">
        <v>1014</v>
      </c>
      <c r="B135" s="264">
        <v>18.952837169873579</v>
      </c>
      <c r="C135" s="264">
        <v>21.725622669374712</v>
      </c>
      <c r="D135" s="264">
        <v>17.752757311110731</v>
      </c>
      <c r="E135" s="264">
        <v>12.17172961553517</v>
      </c>
      <c r="F135" s="264">
        <v>6.5134301901940681</v>
      </c>
      <c r="G135" s="264">
        <v>10.227017451152911</v>
      </c>
      <c r="H135" s="264">
        <v>10.24472183096491</v>
      </c>
      <c r="I135" s="264">
        <v>11.30343287399389</v>
      </c>
      <c r="J135" s="264">
        <v>13.686174259671629</v>
      </c>
      <c r="K135" s="264">
        <v>14.09847412432673</v>
      </c>
      <c r="L135" s="264">
        <v>20.12807373184415</v>
      </c>
      <c r="M135" s="264">
        <v>18.73461645001602</v>
      </c>
      <c r="N135" s="264">
        <v>19.571803120955451</v>
      </c>
      <c r="O135" s="264">
        <v>1.940350693958887</v>
      </c>
      <c r="P135" s="264">
        <v>7.0871372690681964</v>
      </c>
      <c r="Q135" s="264">
        <v>10.56129789591526</v>
      </c>
      <c r="R135" s="264">
        <v>9.7462455198163429</v>
      </c>
      <c r="S135" s="264">
        <v>10.11715045230385</v>
      </c>
      <c r="T135" s="264">
        <v>21.929830828767969</v>
      </c>
      <c r="U135" s="264">
        <v>20.834450010428402</v>
      </c>
      <c r="V135" s="264">
        <v>20.848200985452699</v>
      </c>
      <c r="W135" s="264">
        <v>20.94150454222688</v>
      </c>
      <c r="DA135" s="72" t="s">
        <v>1383</v>
      </c>
    </row>
    <row r="136" spans="1:105" ht="12" customHeight="1" x14ac:dyDescent="0.25">
      <c r="A136" s="59" t="s">
        <v>30</v>
      </c>
      <c r="B136" s="232">
        <v>6.4224589612146339</v>
      </c>
      <c r="C136" s="232">
        <v>3.4343074103755038</v>
      </c>
      <c r="D136" s="232">
        <v>0.7465352575421873</v>
      </c>
      <c r="E136" s="232">
        <v>7.2832054112270755E-2</v>
      </c>
      <c r="F136" s="232">
        <v>0.52523331766419246</v>
      </c>
      <c r="G136" s="232">
        <v>0.86210176365214763</v>
      </c>
      <c r="H136" s="232">
        <v>0.48732667192639401</v>
      </c>
      <c r="I136" s="232">
        <v>0</v>
      </c>
      <c r="J136" s="232">
        <v>0</v>
      </c>
      <c r="K136" s="232">
        <v>0</v>
      </c>
      <c r="L136" s="232">
        <v>0.14790200883666979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9.2546590835165629E-2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0.15106376632919119</v>
      </c>
      <c r="D137" s="297">
        <v>1.2933694002368441</v>
      </c>
      <c r="E137" s="297">
        <v>0.17643541283255831</v>
      </c>
      <c r="F137" s="297">
        <v>0.10022020316340149</v>
      </c>
      <c r="G137" s="297">
        <v>0.64192289025929528</v>
      </c>
      <c r="H137" s="297">
        <v>0</v>
      </c>
      <c r="I137" s="297">
        <v>5.18635860199924E-2</v>
      </c>
      <c r="J137" s="297">
        <v>1.493073120593237</v>
      </c>
      <c r="K137" s="297">
        <v>3.1560401836137131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0.1034949407124148</v>
      </c>
      <c r="O138" s="297">
        <v>0</v>
      </c>
      <c r="P138" s="297">
        <v>0.1025988963574887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1386</v>
      </c>
    </row>
    <row r="139" spans="1:105" ht="12" customHeight="1" x14ac:dyDescent="0.25">
      <c r="A139" s="59" t="s">
        <v>70</v>
      </c>
      <c r="B139" s="297">
        <v>4.4660247536276234</v>
      </c>
      <c r="C139" s="297">
        <v>11.663166214471</v>
      </c>
      <c r="D139" s="297">
        <v>10.859882692333571</v>
      </c>
      <c r="E139" s="297">
        <v>8.9809783572015736</v>
      </c>
      <c r="F139" s="297">
        <v>4.2467321484204081</v>
      </c>
      <c r="G139" s="297">
        <v>6.7857622370836816</v>
      </c>
      <c r="H139" s="297">
        <v>6.9508111396035899</v>
      </c>
      <c r="I139" s="297">
        <v>8.3771944616592471</v>
      </c>
      <c r="J139" s="297">
        <v>7.6328972377645687</v>
      </c>
      <c r="K139" s="297">
        <v>0.91707739329570359</v>
      </c>
      <c r="L139" s="297">
        <v>8.3824506359331732</v>
      </c>
      <c r="M139" s="297">
        <v>5.6304821497393629</v>
      </c>
      <c r="N139" s="297">
        <v>10.6933556763436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14.28747665328109</v>
      </c>
      <c r="U139" s="297">
        <v>13.88510644037112</v>
      </c>
      <c r="V139" s="297">
        <v>14.623855229216639</v>
      </c>
      <c r="W139" s="297">
        <v>14.882486001909699</v>
      </c>
      <c r="DA139" s="122" t="s">
        <v>1387</v>
      </c>
    </row>
    <row r="140" spans="1:105" ht="12" customHeight="1" x14ac:dyDescent="0.25">
      <c r="A140" s="59" t="s">
        <v>162</v>
      </c>
      <c r="B140" s="297">
        <v>8.0643534550313198</v>
      </c>
      <c r="C140" s="297">
        <v>6.4770852781990103</v>
      </c>
      <c r="D140" s="297">
        <v>4.8529699609981272</v>
      </c>
      <c r="E140" s="297">
        <v>2.9414837913887619</v>
      </c>
      <c r="F140" s="297">
        <v>1.641244520946066</v>
      </c>
      <c r="G140" s="297">
        <v>1.9372305601577811</v>
      </c>
      <c r="H140" s="297">
        <v>2.806584019434927</v>
      </c>
      <c r="I140" s="297">
        <v>2.8743748263146549</v>
      </c>
      <c r="J140" s="297">
        <v>4.5602039013138223</v>
      </c>
      <c r="K140" s="297">
        <v>10.02535654741731</v>
      </c>
      <c r="L140" s="297">
        <v>11.5977210870743</v>
      </c>
      <c r="M140" s="297">
        <v>13.10413430027665</v>
      </c>
      <c r="N140" s="297">
        <v>8.7749525038994403</v>
      </c>
      <c r="O140" s="297">
        <v>1.940350693958887</v>
      </c>
      <c r="P140" s="297">
        <v>6.9845383727107064</v>
      </c>
      <c r="Q140" s="297">
        <v>10.56129789591526</v>
      </c>
      <c r="R140" s="297">
        <v>9.7462455198163429</v>
      </c>
      <c r="S140" s="297">
        <v>10.11715045230385</v>
      </c>
      <c r="T140" s="297">
        <v>7.6423541754868722</v>
      </c>
      <c r="U140" s="297">
        <v>6.9493435700572777</v>
      </c>
      <c r="V140" s="297">
        <v>6.2243457562360618</v>
      </c>
      <c r="W140" s="297">
        <v>5.966471949482016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10.451586839577935</v>
      </c>
      <c r="C142" s="263">
        <f t="shared" si="6"/>
        <v>12.252706195369504</v>
      </c>
      <c r="D142" s="263">
        <f t="shared" si="6"/>
        <v>9.6868363172794787</v>
      </c>
      <c r="E142" s="263">
        <f t="shared" si="6"/>
        <v>5.3419931445022613</v>
      </c>
      <c r="F142" s="263">
        <f t="shared" si="6"/>
        <v>2.75446327537394</v>
      </c>
      <c r="G142" s="263">
        <f t="shared" si="6"/>
        <v>3.8329785338079372</v>
      </c>
      <c r="H142" s="263">
        <f t="shared" si="6"/>
        <v>3.7339801846689733</v>
      </c>
      <c r="I142" s="263">
        <f t="shared" si="6"/>
        <v>4.2640401634864435</v>
      </c>
      <c r="J142" s="263">
        <f t="shared" si="6"/>
        <v>6.7390340646907205</v>
      </c>
      <c r="K142" s="263">
        <f t="shared" si="6"/>
        <v>7.5140687873783136</v>
      </c>
      <c r="L142" s="263">
        <f t="shared" si="6"/>
        <v>11.291049248934655</v>
      </c>
      <c r="M142" s="263">
        <f t="shared" si="6"/>
        <v>10.806387893596817</v>
      </c>
      <c r="N142" s="263">
        <f t="shared" si="6"/>
        <v>9.4260382502578359</v>
      </c>
      <c r="O142" s="263">
        <f t="shared" si="6"/>
        <v>0.89009148047208209</v>
      </c>
      <c r="P142" s="263">
        <f t="shared" si="6"/>
        <v>3.5817366797458758</v>
      </c>
      <c r="Q142" s="263">
        <f t="shared" si="6"/>
        <v>6.1306075508210576</v>
      </c>
      <c r="R142" s="263">
        <f t="shared" si="6"/>
        <v>6.3241592698818749</v>
      </c>
      <c r="S142" s="263">
        <f t="shared" si="6"/>
        <v>6.8747405329409847</v>
      </c>
      <c r="T142" s="263">
        <f t="shared" si="6"/>
        <v>12.803742495607441</v>
      </c>
      <c r="U142" s="263">
        <f t="shared" si="6"/>
        <v>11.964502670895811</v>
      </c>
      <c r="V142" s="263">
        <f t="shared" si="6"/>
        <v>11.360638874501701</v>
      </c>
      <c r="W142" s="263">
        <f t="shared" si="6"/>
        <v>10.898776334930581</v>
      </c>
      <c r="DA142" s="70"/>
    </row>
    <row r="143" spans="1:105" ht="12" customHeight="1" x14ac:dyDescent="0.25">
      <c r="A143" s="60" t="s">
        <v>1024</v>
      </c>
      <c r="B143" s="264">
        <v>6.781816482781104</v>
      </c>
      <c r="C143" s="264">
        <v>7.9460769275020553</v>
      </c>
      <c r="D143" s="264">
        <v>6.2218052208367309</v>
      </c>
      <c r="E143" s="264">
        <v>3.2664322701748878</v>
      </c>
      <c r="F143" s="264">
        <v>1.4732005150017331</v>
      </c>
      <c r="G143" s="264">
        <v>1.9442965371386569</v>
      </c>
      <c r="H143" s="264">
        <v>1.791454927296259</v>
      </c>
      <c r="I143" s="264">
        <v>2.1093564089471322</v>
      </c>
      <c r="J143" s="264">
        <v>4.156397048750641</v>
      </c>
      <c r="K143" s="264">
        <v>4.5561927482875806</v>
      </c>
      <c r="L143" s="264">
        <v>8.1710867820977118</v>
      </c>
      <c r="M143" s="264">
        <v>7.710521360459385</v>
      </c>
      <c r="N143" s="264">
        <v>6.0453835206692457</v>
      </c>
      <c r="O143" s="264">
        <v>0.62404148343481836</v>
      </c>
      <c r="P143" s="264">
        <v>2.343982863367474</v>
      </c>
      <c r="Q143" s="264">
        <v>3.6303377375906911</v>
      </c>
      <c r="R143" s="264">
        <v>3.6460343799861281</v>
      </c>
      <c r="S143" s="264">
        <v>4.0773725085822852</v>
      </c>
      <c r="T143" s="264">
        <v>7.9524650785024278</v>
      </c>
      <c r="U143" s="264">
        <v>7.3697237376076554</v>
      </c>
      <c r="V143" s="264">
        <v>6.8241899673971824</v>
      </c>
      <c r="W143" s="264">
        <v>6.3283167647717784</v>
      </c>
      <c r="DA143" s="72" t="s">
        <v>1390</v>
      </c>
    </row>
    <row r="144" spans="1:105" ht="12" customHeight="1" x14ac:dyDescent="0.25">
      <c r="A144" s="60" t="s">
        <v>1026</v>
      </c>
      <c r="B144" s="264">
        <v>3.6697703567968318</v>
      </c>
      <c r="C144" s="264">
        <v>4.3066292678674483</v>
      </c>
      <c r="D144" s="264">
        <v>3.4650310964427482</v>
      </c>
      <c r="E144" s="264">
        <v>2.075560874327373</v>
      </c>
      <c r="F144" s="264">
        <v>1.2812627603722071</v>
      </c>
      <c r="G144" s="264">
        <v>1.88868199666928</v>
      </c>
      <c r="H144" s="264">
        <v>1.9425252573727141</v>
      </c>
      <c r="I144" s="264">
        <v>2.1546837545393118</v>
      </c>
      <c r="J144" s="264">
        <v>2.58263701594008</v>
      </c>
      <c r="K144" s="264">
        <v>2.957876039090733</v>
      </c>
      <c r="L144" s="264">
        <v>3.119962466836943</v>
      </c>
      <c r="M144" s="264">
        <v>3.0958665331374311</v>
      </c>
      <c r="N144" s="264">
        <v>3.3806547295885911</v>
      </c>
      <c r="O144" s="264">
        <v>0.26604999703726367</v>
      </c>
      <c r="P144" s="264">
        <v>1.2377538163784021</v>
      </c>
      <c r="Q144" s="264">
        <v>2.500269813230366</v>
      </c>
      <c r="R144" s="264">
        <v>2.6781248898957468</v>
      </c>
      <c r="S144" s="264">
        <v>2.7973680243587</v>
      </c>
      <c r="T144" s="264">
        <v>4.8512774171050133</v>
      </c>
      <c r="U144" s="264">
        <v>4.5947789332881568</v>
      </c>
      <c r="V144" s="264">
        <v>4.5364489071045186</v>
      </c>
      <c r="W144" s="264">
        <v>4.5704595701588024</v>
      </c>
      <c r="DA144" s="72" t="s">
        <v>1391</v>
      </c>
    </row>
    <row r="145" spans="1:105" ht="12" customHeight="1" x14ac:dyDescent="0.25">
      <c r="A145" s="64" t="s">
        <v>30</v>
      </c>
      <c r="B145" s="231">
        <v>0.88667124354202131</v>
      </c>
      <c r="C145" s="231">
        <v>0.55206789243421006</v>
      </c>
      <c r="D145" s="231">
        <v>0.12947883291487849</v>
      </c>
      <c r="E145" s="231">
        <v>8.7639189830974063E-3</v>
      </c>
      <c r="F145" s="231">
        <v>4.8240304458276352E-2</v>
      </c>
      <c r="G145" s="231">
        <v>0.1069890606948843</v>
      </c>
      <c r="H145" s="231">
        <v>7.024338027887643E-2</v>
      </c>
      <c r="I145" s="231">
        <v>0</v>
      </c>
      <c r="J145" s="231">
        <v>0</v>
      </c>
      <c r="K145" s="231">
        <v>0</v>
      </c>
      <c r="L145" s="231">
        <v>1.5864987149865301E-2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1.038995893801882E-2</v>
      </c>
      <c r="DA145" s="73" t="s">
        <v>1392</v>
      </c>
    </row>
    <row r="146" spans="1:105" ht="12" customHeight="1" x14ac:dyDescent="0.25">
      <c r="A146" s="64" t="s">
        <v>32</v>
      </c>
      <c r="B146" s="231">
        <v>1.0531813207988421</v>
      </c>
      <c r="C146" s="231">
        <v>0.50005692778676614</v>
      </c>
      <c r="D146" s="231">
        <v>0.17705542867947921</v>
      </c>
      <c r="E146" s="231">
        <v>0.3626689720000606</v>
      </c>
      <c r="F146" s="231">
        <v>0.42221207826495077</v>
      </c>
      <c r="G146" s="231">
        <v>0.34458073285948237</v>
      </c>
      <c r="H146" s="231">
        <v>6.2892511258986442E-2</v>
      </c>
      <c r="I146" s="231">
        <v>9.0888533658330398E-2</v>
      </c>
      <c r="J146" s="231">
        <v>0.1136118902647152</v>
      </c>
      <c r="K146" s="231">
        <v>7.3050157412142741E-2</v>
      </c>
      <c r="L146" s="231">
        <v>8.195162327923515E-2</v>
      </c>
      <c r="M146" s="231">
        <v>0.10322393512901371</v>
      </c>
      <c r="N146" s="231">
        <v>3.8886297790841691E-2</v>
      </c>
      <c r="O146" s="231">
        <v>1.957505432153624E-2</v>
      </c>
      <c r="P146" s="231">
        <v>3.4352242508422462E-2</v>
      </c>
      <c r="Q146" s="231">
        <v>1.021588603380895</v>
      </c>
      <c r="R146" s="231">
        <v>0.85083447841683935</v>
      </c>
      <c r="S146" s="231">
        <v>1.2280603632401179</v>
      </c>
      <c r="T146" s="231">
        <v>1.3107061192211</v>
      </c>
      <c r="U146" s="231">
        <v>1.212989264896533</v>
      </c>
      <c r="V146" s="231">
        <v>1.3256223644130669</v>
      </c>
      <c r="W146" s="231">
        <v>1.401074077280182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2.4283631351280789E-2</v>
      </c>
      <c r="D147" s="231">
        <v>0.22432156924754401</v>
      </c>
      <c r="E147" s="231">
        <v>2.1230565067275359E-2</v>
      </c>
      <c r="F147" s="231">
        <v>9.2047723380789606E-3</v>
      </c>
      <c r="G147" s="231">
        <v>7.9664292503522485E-2</v>
      </c>
      <c r="H147" s="231">
        <v>0</v>
      </c>
      <c r="I147" s="231">
        <v>7.4356933750776002E-3</v>
      </c>
      <c r="J147" s="231">
        <v>0.21775835964010631</v>
      </c>
      <c r="K147" s="231">
        <v>0.35187903889288341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1.266979265370715E-2</v>
      </c>
      <c r="O148" s="231">
        <v>0</v>
      </c>
      <c r="P148" s="231">
        <v>9.6111577716921394E-3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1395</v>
      </c>
    </row>
    <row r="149" spans="1:105" ht="12" customHeight="1" x14ac:dyDescent="0.25">
      <c r="A149" s="64" t="s">
        <v>70</v>
      </c>
      <c r="B149" s="231">
        <v>0.61657003118312625</v>
      </c>
      <c r="C149" s="231">
        <v>1.8748640764307321</v>
      </c>
      <c r="D149" s="231">
        <v>1.8835345315440479</v>
      </c>
      <c r="E149" s="231">
        <v>1.0806858006522291</v>
      </c>
      <c r="F149" s="231">
        <v>0.39004313873997232</v>
      </c>
      <c r="G149" s="231">
        <v>0.84213066073408127</v>
      </c>
      <c r="H149" s="231">
        <v>1.001891540628769</v>
      </c>
      <c r="I149" s="231">
        <v>1.2010401543827831</v>
      </c>
      <c r="J149" s="231">
        <v>1.113225574067467</v>
      </c>
      <c r="K149" s="231">
        <v>0.10224848004748351</v>
      </c>
      <c r="L149" s="231">
        <v>0.89915933305760409</v>
      </c>
      <c r="M149" s="231">
        <v>0.60863042399586487</v>
      </c>
      <c r="N149" s="231">
        <v>1.3090746104013551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1.6527325334556111</v>
      </c>
      <c r="U149" s="231">
        <v>1.62739474239181</v>
      </c>
      <c r="V149" s="231">
        <v>1.6870393534963519</v>
      </c>
      <c r="W149" s="231">
        <v>1.670817012923681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0.25989128141789603</v>
      </c>
      <c r="L150" s="231">
        <v>0.156993494707348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1.113347761272842</v>
      </c>
      <c r="C151" s="231">
        <v>1.041197071598492</v>
      </c>
      <c r="D151" s="231">
        <v>0.84169753588026874</v>
      </c>
      <c r="E151" s="231">
        <v>0.35395027576851051</v>
      </c>
      <c r="F151" s="231">
        <v>0.15074088546594461</v>
      </c>
      <c r="G151" s="231">
        <v>0.24041532765537271</v>
      </c>
      <c r="H151" s="231">
        <v>0.40454167587929968</v>
      </c>
      <c r="I151" s="231">
        <v>0.41209973111536968</v>
      </c>
      <c r="J151" s="231">
        <v>0.66508632931517575</v>
      </c>
      <c r="K151" s="231">
        <v>1.117765497657383</v>
      </c>
      <c r="L151" s="231">
        <v>1.2440513652343059</v>
      </c>
      <c r="M151" s="231">
        <v>1.4164994405754989</v>
      </c>
      <c r="N151" s="231">
        <v>1.074224768913733</v>
      </c>
      <c r="O151" s="231">
        <v>0.18177762161708799</v>
      </c>
      <c r="P151" s="231">
        <v>0.65429066633094146</v>
      </c>
      <c r="Q151" s="231">
        <v>0.63667962716138005</v>
      </c>
      <c r="R151" s="231">
        <v>0.57224697576917471</v>
      </c>
      <c r="S151" s="231">
        <v>0.51061205846854218</v>
      </c>
      <c r="T151" s="231">
        <v>0.88404465564721313</v>
      </c>
      <c r="U151" s="231">
        <v>0.81449322967402926</v>
      </c>
      <c r="V151" s="231">
        <v>0.71805389727594759</v>
      </c>
      <c r="W151" s="231">
        <v>0.66983989362041285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0.31415966826596631</v>
      </c>
      <c r="D153" s="231">
        <v>0.2089431981765302</v>
      </c>
      <c r="E153" s="231">
        <v>0.24826134185620041</v>
      </c>
      <c r="F153" s="231">
        <v>0.26082158110498421</v>
      </c>
      <c r="G153" s="231">
        <v>0.27490192222193688</v>
      </c>
      <c r="H153" s="231">
        <v>0.40295614932678242</v>
      </c>
      <c r="I153" s="231">
        <v>0.44321964200775138</v>
      </c>
      <c r="J153" s="231">
        <v>0.47295486265261549</v>
      </c>
      <c r="K153" s="231">
        <v>1.053041583662945</v>
      </c>
      <c r="L153" s="231">
        <v>0.7219416634085849</v>
      </c>
      <c r="M153" s="231">
        <v>0.9675127334370538</v>
      </c>
      <c r="N153" s="231">
        <v>0.9457992598289533</v>
      </c>
      <c r="O153" s="231">
        <v>6.469732109863946E-2</v>
      </c>
      <c r="P153" s="231">
        <v>0.53949974976734627</v>
      </c>
      <c r="Q153" s="231">
        <v>0.84200158268809022</v>
      </c>
      <c r="R153" s="231">
        <v>1.2550434357097331</v>
      </c>
      <c r="S153" s="231">
        <v>1.05869560265004</v>
      </c>
      <c r="T153" s="231">
        <v>1.003794108781088</v>
      </c>
      <c r="U153" s="231">
        <v>0.93990169632578557</v>
      </c>
      <c r="V153" s="231">
        <v>0.80573329191915166</v>
      </c>
      <c r="W153" s="231">
        <v>0.81833862739650653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1.0000000000000002</v>
      </c>
      <c r="D160" s="234">
        <f t="shared" si="7"/>
        <v>0.99999999999999978</v>
      </c>
      <c r="E160" s="234">
        <f t="shared" si="7"/>
        <v>1</v>
      </c>
      <c r="F160" s="234">
        <f t="shared" si="7"/>
        <v>1</v>
      </c>
      <c r="G160" s="234">
        <f t="shared" si="7"/>
        <v>0.99999999999999989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0.99999999999999989</v>
      </c>
      <c r="R160" s="234">
        <f t="shared" si="7"/>
        <v>0.99999999999999989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1.1462706467792424E-2</v>
      </c>
      <c r="C165" s="270">
        <f t="shared" si="12"/>
        <v>1.260889329790079E-2</v>
      </c>
      <c r="D165" s="270">
        <f t="shared" si="12"/>
        <v>1.1788176436592168E-2</v>
      </c>
      <c r="E165" s="270">
        <f t="shared" si="12"/>
        <v>8.3989738216549911E-3</v>
      </c>
      <c r="F165" s="270">
        <f t="shared" si="12"/>
        <v>5.5985138530623129E-3</v>
      </c>
      <c r="G165" s="270">
        <f t="shared" si="12"/>
        <v>5.1338482678710343E-3</v>
      </c>
      <c r="H165" s="270">
        <f t="shared" si="12"/>
        <v>3.8232419858475219E-3</v>
      </c>
      <c r="I165" s="270">
        <f t="shared" si="12"/>
        <v>4.1624363132375273E-3</v>
      </c>
      <c r="J165" s="270">
        <f t="shared" si="12"/>
        <v>8.6226581246427129E-3</v>
      </c>
      <c r="K165" s="270">
        <f t="shared" si="12"/>
        <v>5.1358528361104966E-3</v>
      </c>
      <c r="L165" s="270">
        <f t="shared" si="12"/>
        <v>8.5511001280180101E-3</v>
      </c>
      <c r="M165" s="270">
        <f t="shared" si="12"/>
        <v>6.9227826767508304E-3</v>
      </c>
      <c r="N165" s="270">
        <f t="shared" si="12"/>
        <v>6.0248574721346228E-3</v>
      </c>
      <c r="O165" s="270">
        <f t="shared" si="12"/>
        <v>2.8819858025652713E-3</v>
      </c>
      <c r="P165" s="270">
        <f t="shared" si="12"/>
        <v>1.49435785207206E-3</v>
      </c>
      <c r="Q165" s="270">
        <f t="shared" si="12"/>
        <v>4.1039313692360939E-3</v>
      </c>
      <c r="R165" s="270">
        <f t="shared" si="12"/>
        <v>4.7060102082541275E-3</v>
      </c>
      <c r="S165" s="270">
        <f t="shared" si="12"/>
        <v>4.9703652794957538E-3</v>
      </c>
      <c r="T165" s="270">
        <f t="shared" si="12"/>
        <v>8.5395158953826839E-3</v>
      </c>
      <c r="U165" s="270">
        <f t="shared" si="12"/>
        <v>8.8183316615314672E-3</v>
      </c>
      <c r="V165" s="270">
        <f t="shared" si="12"/>
        <v>7.8730697695503365E-3</v>
      </c>
      <c r="W165" s="270">
        <f t="shared" si="12"/>
        <v>7.2158887032059528E-3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0.26350316952143132</v>
      </c>
      <c r="C167" s="271">
        <f t="shared" si="14"/>
        <v>0.29031368557653975</v>
      </c>
      <c r="D167" s="271">
        <f t="shared" si="14"/>
        <v>0.27889656815809188</v>
      </c>
      <c r="E167" s="271">
        <f t="shared" si="14"/>
        <v>0.22672210383946428</v>
      </c>
      <c r="F167" s="271">
        <f t="shared" si="14"/>
        <v>0.20684970992665552</v>
      </c>
      <c r="G167" s="271">
        <f t="shared" si="14"/>
        <v>0.21185815414926995</v>
      </c>
      <c r="H167" s="271">
        <f t="shared" si="14"/>
        <v>0.17611582953825952</v>
      </c>
      <c r="I167" s="271">
        <f t="shared" si="14"/>
        <v>0.18062879700844392</v>
      </c>
      <c r="J167" s="271">
        <f t="shared" si="14"/>
        <v>0.22761104265663684</v>
      </c>
      <c r="K167" s="271">
        <f t="shared" si="14"/>
        <v>0.14164337588872372</v>
      </c>
      <c r="L167" s="271">
        <f t="shared" si="14"/>
        <v>0.13870667322880495</v>
      </c>
      <c r="M167" s="271">
        <f t="shared" si="14"/>
        <v>0.11808235347864648</v>
      </c>
      <c r="N167" s="271">
        <f t="shared" si="14"/>
        <v>0.14219986427257106</v>
      </c>
      <c r="O167" s="271">
        <f t="shared" si="14"/>
        <v>5.2197229493057211E-2</v>
      </c>
      <c r="P167" s="271">
        <f t="shared" si="14"/>
        <v>3.3215261481248627E-2</v>
      </c>
      <c r="Q167" s="271">
        <f t="shared" si="14"/>
        <v>0.12007310852714903</v>
      </c>
      <c r="R167" s="271">
        <f t="shared" si="14"/>
        <v>0.14684824093248652</v>
      </c>
      <c r="S167" s="271">
        <f t="shared" si="14"/>
        <v>0.14486495643982186</v>
      </c>
      <c r="T167" s="271">
        <f t="shared" si="14"/>
        <v>0.2213061118840326</v>
      </c>
      <c r="U167" s="271">
        <f t="shared" si="14"/>
        <v>0.23486009204929878</v>
      </c>
      <c r="V167" s="271">
        <f t="shared" si="14"/>
        <v>0.22398552532046331</v>
      </c>
      <c r="W167" s="271">
        <f t="shared" si="14"/>
        <v>0.22359821139637381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0.14948072672112087</v>
      </c>
      <c r="C168" s="271">
        <f t="shared" si="15"/>
        <v>0.16086674267776774</v>
      </c>
      <c r="D168" s="271">
        <f t="shared" si="15"/>
        <v>0.15695164208676082</v>
      </c>
      <c r="E168" s="271">
        <f t="shared" si="15"/>
        <v>0.14604096627290369</v>
      </c>
      <c r="F168" s="271">
        <f t="shared" si="15"/>
        <v>0.11550226193018305</v>
      </c>
      <c r="G168" s="271">
        <f t="shared" si="15"/>
        <v>0.1260083586173632</v>
      </c>
      <c r="H168" s="271">
        <f t="shared" si="15"/>
        <v>0.10202248627782586</v>
      </c>
      <c r="I168" s="271">
        <f t="shared" si="15"/>
        <v>0.1040825265021862</v>
      </c>
      <c r="J168" s="271">
        <f t="shared" si="15"/>
        <v>0.13248784504246863</v>
      </c>
      <c r="K168" s="271">
        <f t="shared" si="15"/>
        <v>7.4157046619807265E-2</v>
      </c>
      <c r="L168" s="271">
        <f t="shared" si="15"/>
        <v>9.8291104375874183E-2</v>
      </c>
      <c r="M168" s="271">
        <f t="shared" si="15"/>
        <v>7.8489505188238856E-2</v>
      </c>
      <c r="N168" s="271">
        <f t="shared" si="15"/>
        <v>9.0425978338975865E-2</v>
      </c>
      <c r="O168" s="271">
        <f t="shared" si="15"/>
        <v>4.1814647312471448E-2</v>
      </c>
      <c r="P168" s="271">
        <f t="shared" si="15"/>
        <v>2.088999134942297E-2</v>
      </c>
      <c r="Q168" s="271">
        <f t="shared" si="15"/>
        <v>5.5710901113876679E-2</v>
      </c>
      <c r="R168" s="271">
        <f t="shared" si="15"/>
        <v>5.8700159906694742E-2</v>
      </c>
      <c r="S168" s="271">
        <f t="shared" si="15"/>
        <v>5.754875812611901E-2</v>
      </c>
      <c r="T168" s="271">
        <f t="shared" si="15"/>
        <v>0.10988453971446373</v>
      </c>
      <c r="U168" s="271">
        <f t="shared" si="15"/>
        <v>0.11697435519737701</v>
      </c>
      <c r="V168" s="271">
        <f t="shared" si="15"/>
        <v>0.11306717174983152</v>
      </c>
      <c r="W168" s="271">
        <f t="shared" si="15"/>
        <v>0.11253311689080098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0.14948072672112087</v>
      </c>
      <c r="C169" s="320">
        <f t="shared" si="16"/>
        <v>0.16086674267776774</v>
      </c>
      <c r="D169" s="320">
        <f t="shared" si="16"/>
        <v>0.15695164208676082</v>
      </c>
      <c r="E169" s="320">
        <f t="shared" si="16"/>
        <v>0.14604096627290369</v>
      </c>
      <c r="F169" s="320">
        <f t="shared" si="16"/>
        <v>0.11550226193018305</v>
      </c>
      <c r="G169" s="320">
        <f t="shared" si="16"/>
        <v>0.1260083586173632</v>
      </c>
      <c r="H169" s="320">
        <f t="shared" si="16"/>
        <v>0.10202248627782586</v>
      </c>
      <c r="I169" s="320">
        <f t="shared" si="16"/>
        <v>0.1040825265021862</v>
      </c>
      <c r="J169" s="320">
        <f t="shared" si="16"/>
        <v>0.13248784504246863</v>
      </c>
      <c r="K169" s="320">
        <f t="shared" si="16"/>
        <v>7.4157046619807265E-2</v>
      </c>
      <c r="L169" s="320">
        <f t="shared" si="16"/>
        <v>9.8291104375874183E-2</v>
      </c>
      <c r="M169" s="320">
        <f t="shared" si="16"/>
        <v>7.8489505188238856E-2</v>
      </c>
      <c r="N169" s="320">
        <f t="shared" si="16"/>
        <v>9.0425978338975865E-2</v>
      </c>
      <c r="O169" s="320">
        <f t="shared" si="16"/>
        <v>4.1814647312471448E-2</v>
      </c>
      <c r="P169" s="320">
        <f t="shared" si="16"/>
        <v>2.088999134942297E-2</v>
      </c>
      <c r="Q169" s="320">
        <f t="shared" si="16"/>
        <v>5.5710901113876679E-2</v>
      </c>
      <c r="R169" s="320">
        <f t="shared" si="16"/>
        <v>5.8700159906694742E-2</v>
      </c>
      <c r="S169" s="320">
        <f t="shared" si="16"/>
        <v>5.754875812611901E-2</v>
      </c>
      <c r="T169" s="320">
        <f t="shared" si="16"/>
        <v>0.10988453971446373</v>
      </c>
      <c r="U169" s="320">
        <f t="shared" si="16"/>
        <v>0.11697435519737701</v>
      </c>
      <c r="V169" s="320">
        <f t="shared" si="16"/>
        <v>0.11306717174983152</v>
      </c>
      <c r="W169" s="320">
        <f t="shared" si="16"/>
        <v>0.11253311689080098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1.7571947253405856E-2</v>
      </c>
      <c r="C171" s="271">
        <f t="shared" si="18"/>
        <v>1.9340555395184998E-2</v>
      </c>
      <c r="D171" s="271">
        <f t="shared" si="18"/>
        <v>1.8268477870586143E-2</v>
      </c>
      <c r="E171" s="271">
        <f t="shared" si="18"/>
        <v>1.3715718906247244E-2</v>
      </c>
      <c r="F171" s="271">
        <f t="shared" si="18"/>
        <v>1.0534229560367401E-2</v>
      </c>
      <c r="G171" s="271">
        <f t="shared" si="18"/>
        <v>1.0213783870622139E-2</v>
      </c>
      <c r="H171" s="271">
        <f t="shared" si="18"/>
        <v>8.0644476190802547E-3</v>
      </c>
      <c r="I171" s="271">
        <f t="shared" si="18"/>
        <v>8.5023914617241691E-3</v>
      </c>
      <c r="J171" s="271">
        <f t="shared" si="18"/>
        <v>1.3952395804122105E-2</v>
      </c>
      <c r="K171" s="271">
        <f t="shared" si="18"/>
        <v>8.462044567111535E-3</v>
      </c>
      <c r="L171" s="271">
        <f t="shared" si="18"/>
        <v>1.1663337444004924E-2</v>
      </c>
      <c r="M171" s="271">
        <f t="shared" si="18"/>
        <v>9.5869527760213732E-3</v>
      </c>
      <c r="N171" s="271">
        <f t="shared" si="18"/>
        <v>9.2908208243017779E-3</v>
      </c>
      <c r="O171" s="271">
        <f t="shared" si="18"/>
        <v>4.066993223683802E-3</v>
      </c>
      <c r="P171" s="271">
        <f t="shared" si="18"/>
        <v>2.2492627504290155E-3</v>
      </c>
      <c r="Q171" s="271">
        <f t="shared" si="18"/>
        <v>6.9338761358071713E-3</v>
      </c>
      <c r="R171" s="271">
        <f t="shared" si="18"/>
        <v>8.1798938896598845E-3</v>
      </c>
      <c r="S171" s="271">
        <f t="shared" si="18"/>
        <v>8.383831399596902E-3</v>
      </c>
      <c r="T171" s="271">
        <f t="shared" si="18"/>
        <v>1.3715206713414106E-2</v>
      </c>
      <c r="U171" s="271">
        <f t="shared" si="18"/>
        <v>1.4367987961742599E-2</v>
      </c>
      <c r="V171" s="271">
        <f t="shared" si="18"/>
        <v>1.3199036481593348E-2</v>
      </c>
      <c r="W171" s="271">
        <f t="shared" si="18"/>
        <v>1.2572181528259016E-2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1.0990778254832358E-2</v>
      </c>
      <c r="C172" s="320">
        <f t="shared" si="19"/>
        <v>1.2089775714439853E-2</v>
      </c>
      <c r="D172" s="320">
        <f t="shared" si="19"/>
        <v>1.1302848381179592E-2</v>
      </c>
      <c r="E172" s="320">
        <f t="shared" si="19"/>
        <v>8.0531817770371598E-3</v>
      </c>
      <c r="F172" s="320">
        <f t="shared" si="19"/>
        <v>5.3680188434124072E-3</v>
      </c>
      <c r="G172" s="320">
        <f t="shared" si="19"/>
        <v>4.9224838884836695E-3</v>
      </c>
      <c r="H172" s="320">
        <f t="shared" si="19"/>
        <v>3.6658362489768665E-3</v>
      </c>
      <c r="I172" s="320">
        <f t="shared" si="19"/>
        <v>3.9910656917891219E-3</v>
      </c>
      <c r="J172" s="320">
        <f t="shared" si="19"/>
        <v>8.267656829690084E-3</v>
      </c>
      <c r="K172" s="320">
        <f t="shared" si="19"/>
        <v>4.9244059271469206E-3</v>
      </c>
      <c r="L172" s="320">
        <f t="shared" si="19"/>
        <v>8.1990449293965519E-3</v>
      </c>
      <c r="M172" s="320">
        <f t="shared" si="19"/>
        <v>6.6377665275081056E-3</v>
      </c>
      <c r="N172" s="320">
        <f t="shared" si="19"/>
        <v>5.7392835124293684E-3</v>
      </c>
      <c r="O172" s="320">
        <f t="shared" si="19"/>
        <v>2.76333228793481E-3</v>
      </c>
      <c r="P172" s="320">
        <f t="shared" si="19"/>
        <v>1.419689240793766E-3</v>
      </c>
      <c r="Q172" s="320">
        <f t="shared" si="19"/>
        <v>3.9349694401632175E-3</v>
      </c>
      <c r="R172" s="320">
        <f t="shared" si="19"/>
        <v>4.5122602423107961E-3</v>
      </c>
      <c r="S172" s="320">
        <f t="shared" si="19"/>
        <v>4.7657316172187054E-3</v>
      </c>
      <c r="T172" s="320">
        <f t="shared" si="19"/>
        <v>8.1879376282975522E-3</v>
      </c>
      <c r="U172" s="320">
        <f t="shared" si="19"/>
        <v>8.5021991000596587E-3</v>
      </c>
      <c r="V172" s="320">
        <f t="shared" si="19"/>
        <v>7.6048472426349083E-3</v>
      </c>
      <c r="W172" s="320">
        <f t="shared" si="19"/>
        <v>6.9876657152201311E-3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6.5811689985734983E-3</v>
      </c>
      <c r="C173" s="320">
        <f t="shared" si="20"/>
        <v>7.2507796807451457E-3</v>
      </c>
      <c r="D173" s="320">
        <f t="shared" si="20"/>
        <v>6.9656294894065501E-3</v>
      </c>
      <c r="E173" s="320">
        <f t="shared" si="20"/>
        <v>5.6625371292100832E-3</v>
      </c>
      <c r="F173" s="320">
        <f t="shared" si="20"/>
        <v>5.1662107169549937E-3</v>
      </c>
      <c r="G173" s="320">
        <f t="shared" si="20"/>
        <v>5.2912999821384706E-3</v>
      </c>
      <c r="H173" s="320">
        <f t="shared" si="20"/>
        <v>4.3986113701033891E-3</v>
      </c>
      <c r="I173" s="320">
        <f t="shared" si="20"/>
        <v>4.5113257699350472E-3</v>
      </c>
      <c r="J173" s="320">
        <f t="shared" si="20"/>
        <v>5.6847389744320203E-3</v>
      </c>
      <c r="K173" s="320">
        <f t="shared" si="20"/>
        <v>3.5376386399646148E-3</v>
      </c>
      <c r="L173" s="320">
        <f t="shared" si="20"/>
        <v>3.4642925146083732E-3</v>
      </c>
      <c r="M173" s="320">
        <f t="shared" si="20"/>
        <v>2.949186248513268E-3</v>
      </c>
      <c r="N173" s="320">
        <f t="shared" si="20"/>
        <v>3.5515373118724094E-3</v>
      </c>
      <c r="O173" s="320">
        <f t="shared" si="20"/>
        <v>1.3036609357489921E-3</v>
      </c>
      <c r="P173" s="320">
        <f t="shared" si="20"/>
        <v>8.2957350963524948E-4</v>
      </c>
      <c r="Q173" s="320">
        <f t="shared" si="20"/>
        <v>2.9989066956439547E-3</v>
      </c>
      <c r="R173" s="320">
        <f t="shared" si="20"/>
        <v>3.667633647349088E-3</v>
      </c>
      <c r="S173" s="320">
        <f t="shared" si="20"/>
        <v>3.618099782378197E-3</v>
      </c>
      <c r="T173" s="320">
        <f t="shared" si="20"/>
        <v>5.5272690851165523E-3</v>
      </c>
      <c r="U173" s="320">
        <f t="shared" si="20"/>
        <v>5.8657888616829405E-3</v>
      </c>
      <c r="V173" s="320">
        <f t="shared" si="20"/>
        <v>5.5941892389584384E-3</v>
      </c>
      <c r="W173" s="320">
        <f t="shared" si="20"/>
        <v>5.5845158130388853E-3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0.55798145003624955</v>
      </c>
      <c r="C176" s="312">
        <f t="shared" si="23"/>
        <v>0.51687012305260693</v>
      </c>
      <c r="D176" s="312">
        <f t="shared" si="23"/>
        <v>0.53409513544796883</v>
      </c>
      <c r="E176" s="312">
        <f t="shared" si="23"/>
        <v>0.60512223715972979</v>
      </c>
      <c r="F176" s="312">
        <f t="shared" si="23"/>
        <v>0.66151528472973165</v>
      </c>
      <c r="G176" s="312">
        <f t="shared" si="23"/>
        <v>0.64678585509487363</v>
      </c>
      <c r="H176" s="312">
        <f t="shared" si="23"/>
        <v>0.7099739945789868</v>
      </c>
      <c r="I176" s="312">
        <f t="shared" si="23"/>
        <v>0.70262384871440819</v>
      </c>
      <c r="J176" s="312">
        <f t="shared" si="23"/>
        <v>0.61732605837212973</v>
      </c>
      <c r="K176" s="312">
        <f t="shared" si="23"/>
        <v>0.77060168008824703</v>
      </c>
      <c r="L176" s="312">
        <f t="shared" si="23"/>
        <v>0.74278778482329788</v>
      </c>
      <c r="M176" s="312">
        <f t="shared" si="23"/>
        <v>0.78691840588034245</v>
      </c>
      <c r="N176" s="312">
        <f t="shared" si="23"/>
        <v>0.75205847909201673</v>
      </c>
      <c r="O176" s="312">
        <f t="shared" si="23"/>
        <v>0.89903914416822228</v>
      </c>
      <c r="P176" s="312">
        <f t="shared" si="23"/>
        <v>0.94215112656682731</v>
      </c>
      <c r="Q176" s="312">
        <f t="shared" si="23"/>
        <v>0.81317818285393095</v>
      </c>
      <c r="R176" s="312">
        <f t="shared" si="23"/>
        <v>0.78156569506290463</v>
      </c>
      <c r="S176" s="312">
        <f t="shared" si="23"/>
        <v>0.78423208875496642</v>
      </c>
      <c r="T176" s="312">
        <f t="shared" si="23"/>
        <v>0.64655462579270695</v>
      </c>
      <c r="U176" s="312">
        <f t="shared" si="23"/>
        <v>0.62497923313005022</v>
      </c>
      <c r="V176" s="312">
        <f t="shared" si="23"/>
        <v>0.64187519667856152</v>
      </c>
      <c r="W176" s="312">
        <f t="shared" si="23"/>
        <v>0.64408060148136026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0.99999999999999989</v>
      </c>
      <c r="C178" s="234">
        <f t="shared" si="24"/>
        <v>1</v>
      </c>
      <c r="D178" s="234">
        <f t="shared" si="24"/>
        <v>1.0000000000000002</v>
      </c>
      <c r="E178" s="234">
        <f t="shared" si="24"/>
        <v>1</v>
      </c>
      <c r="F178" s="234">
        <f t="shared" si="24"/>
        <v>0.99999999999999989</v>
      </c>
      <c r="G178" s="234">
        <f t="shared" si="24"/>
        <v>1.0000000000000002</v>
      </c>
      <c r="H178" s="234">
        <f t="shared" si="24"/>
        <v>1</v>
      </c>
      <c r="I178" s="234">
        <f t="shared" si="24"/>
        <v>0.99999999999999989</v>
      </c>
      <c r="J178" s="234">
        <f t="shared" si="24"/>
        <v>0.99999999999999978</v>
      </c>
      <c r="K178" s="234">
        <f t="shared" si="24"/>
        <v>0.99999999999999989</v>
      </c>
      <c r="L178" s="234">
        <f t="shared" si="24"/>
        <v>1</v>
      </c>
      <c r="M178" s="234">
        <f t="shared" si="24"/>
        <v>1</v>
      </c>
      <c r="N178" s="234">
        <f t="shared" si="24"/>
        <v>1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0.99999999999999989</v>
      </c>
      <c r="T178" s="234">
        <f t="shared" si="24"/>
        <v>1</v>
      </c>
      <c r="U178" s="234">
        <f t="shared" si="24"/>
        <v>0.99999999999999989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2.9254026849207197E-2</v>
      </c>
      <c r="C183" s="270">
        <f t="shared" si="29"/>
        <v>2.9425958036046744E-2</v>
      </c>
      <c r="D183" s="270">
        <f t="shared" si="29"/>
        <v>2.8545122565780543E-2</v>
      </c>
      <c r="E183" s="270">
        <f t="shared" si="29"/>
        <v>2.4098535798347909E-2</v>
      </c>
      <c r="F183" s="270">
        <f t="shared" si="29"/>
        <v>1.8722889713134138E-2</v>
      </c>
      <c r="G183" s="270">
        <f t="shared" si="29"/>
        <v>1.6486563934140136E-2</v>
      </c>
      <c r="H183" s="270">
        <f t="shared" si="29"/>
        <v>1.4953082740349779E-2</v>
      </c>
      <c r="I183" s="270">
        <f t="shared" si="29"/>
        <v>1.5870463548795916E-2</v>
      </c>
      <c r="J183" s="270">
        <f t="shared" si="29"/>
        <v>2.5465746689308233E-2</v>
      </c>
      <c r="K183" s="270">
        <f t="shared" si="29"/>
        <v>2.52533300836521E-2</v>
      </c>
      <c r="L183" s="270">
        <f t="shared" si="29"/>
        <v>3.7554091413904034E-2</v>
      </c>
      <c r="M183" s="270">
        <f t="shared" si="29"/>
        <v>3.6664936112292192E-2</v>
      </c>
      <c r="N183" s="270">
        <f t="shared" si="29"/>
        <v>2.7491490088448756E-2</v>
      </c>
      <c r="O183" s="270">
        <f t="shared" si="29"/>
        <v>3.2387374659850185E-2</v>
      </c>
      <c r="P183" s="270">
        <f t="shared" si="29"/>
        <v>2.9201560715432336E-2</v>
      </c>
      <c r="Q183" s="270">
        <f t="shared" si="29"/>
        <v>2.4727683123921856E-2</v>
      </c>
      <c r="R183" s="270">
        <f t="shared" si="29"/>
        <v>2.4193212200652167E-2</v>
      </c>
      <c r="S183" s="270">
        <f t="shared" si="29"/>
        <v>2.5850485887520251E-2</v>
      </c>
      <c r="T183" s="270">
        <f t="shared" si="29"/>
        <v>2.7206898338211601E-2</v>
      </c>
      <c r="U183" s="270">
        <f t="shared" si="29"/>
        <v>2.648619462654974E-2</v>
      </c>
      <c r="V183" s="270">
        <f t="shared" si="29"/>
        <v>2.4783556960992749E-2</v>
      </c>
      <c r="W183" s="270">
        <f t="shared" si="29"/>
        <v>2.2869516204888338E-2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0.61027365291406033</v>
      </c>
      <c r="C184" s="271">
        <f t="shared" si="30"/>
        <v>0.61483905155981866</v>
      </c>
      <c r="D184" s="271">
        <f t="shared" si="30"/>
        <v>0.61287054299300592</v>
      </c>
      <c r="E184" s="271">
        <f t="shared" si="30"/>
        <v>0.59033507034050625</v>
      </c>
      <c r="F184" s="271">
        <f t="shared" si="30"/>
        <v>0.62776244502665135</v>
      </c>
      <c r="G184" s="271">
        <f t="shared" si="30"/>
        <v>0.61740849304273837</v>
      </c>
      <c r="H184" s="271">
        <f t="shared" si="30"/>
        <v>0.62508292434208856</v>
      </c>
      <c r="I184" s="271">
        <f t="shared" si="30"/>
        <v>0.62498456622070941</v>
      </c>
      <c r="J184" s="271">
        <f t="shared" si="30"/>
        <v>0.61002673482364578</v>
      </c>
      <c r="K184" s="271">
        <f t="shared" si="30"/>
        <v>0.63203720891107251</v>
      </c>
      <c r="L184" s="271">
        <f t="shared" si="30"/>
        <v>0.55280621362395532</v>
      </c>
      <c r="M184" s="271">
        <f t="shared" si="30"/>
        <v>0.56753876097428235</v>
      </c>
      <c r="N184" s="271">
        <f t="shared" si="30"/>
        <v>0.58883142213557937</v>
      </c>
      <c r="O184" s="271">
        <f t="shared" si="30"/>
        <v>0.53231861489295285</v>
      </c>
      <c r="P184" s="271">
        <f t="shared" si="30"/>
        <v>0.58901916031185386</v>
      </c>
      <c r="Q184" s="271">
        <f t="shared" si="30"/>
        <v>0.65655238670356764</v>
      </c>
      <c r="R184" s="271">
        <f t="shared" si="30"/>
        <v>0.68509328585049334</v>
      </c>
      <c r="S184" s="271">
        <f t="shared" si="30"/>
        <v>0.68372905692590913</v>
      </c>
      <c r="T184" s="271">
        <f t="shared" si="30"/>
        <v>0.63985192915509936</v>
      </c>
      <c r="U184" s="271">
        <f t="shared" si="30"/>
        <v>0.64015133708236804</v>
      </c>
      <c r="V184" s="271">
        <f t="shared" si="30"/>
        <v>0.63985237084998869</v>
      </c>
      <c r="W184" s="271">
        <f t="shared" si="30"/>
        <v>0.64309594250325353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0.61027365291406033</v>
      </c>
      <c r="C185" s="320">
        <f t="shared" si="31"/>
        <v>0.61483905155981866</v>
      </c>
      <c r="D185" s="320">
        <f t="shared" si="31"/>
        <v>0.61287054299300592</v>
      </c>
      <c r="E185" s="320">
        <f t="shared" si="31"/>
        <v>0.59033507034050625</v>
      </c>
      <c r="F185" s="320">
        <f t="shared" si="31"/>
        <v>0.62776244502665135</v>
      </c>
      <c r="G185" s="320">
        <f t="shared" si="31"/>
        <v>0.61740849304273837</v>
      </c>
      <c r="H185" s="320">
        <f t="shared" si="31"/>
        <v>0.62508292434208856</v>
      </c>
      <c r="I185" s="320">
        <f t="shared" si="31"/>
        <v>0.62498456622070941</v>
      </c>
      <c r="J185" s="320">
        <f t="shared" si="31"/>
        <v>0.61002673482364578</v>
      </c>
      <c r="K185" s="320">
        <f t="shared" si="31"/>
        <v>0.63203720891107251</v>
      </c>
      <c r="L185" s="320">
        <f t="shared" si="31"/>
        <v>0.55280621362395532</v>
      </c>
      <c r="M185" s="320">
        <f t="shared" si="31"/>
        <v>0.56753876097428235</v>
      </c>
      <c r="N185" s="320">
        <f t="shared" si="31"/>
        <v>0.58883142213557937</v>
      </c>
      <c r="O185" s="320">
        <f t="shared" si="31"/>
        <v>0.53231861489295285</v>
      </c>
      <c r="P185" s="320">
        <f t="shared" si="31"/>
        <v>0.58901916031185386</v>
      </c>
      <c r="Q185" s="320">
        <f t="shared" si="31"/>
        <v>0.65655238670356764</v>
      </c>
      <c r="R185" s="320">
        <f t="shared" si="31"/>
        <v>0.68509328585049334</v>
      </c>
      <c r="S185" s="320">
        <f t="shared" si="31"/>
        <v>0.68372905692590913</v>
      </c>
      <c r="T185" s="320">
        <f t="shared" si="31"/>
        <v>0.63985192915509936</v>
      </c>
      <c r="U185" s="320">
        <f t="shared" si="31"/>
        <v>0.64015133708236804</v>
      </c>
      <c r="V185" s="320">
        <f t="shared" si="31"/>
        <v>0.63985237084998869</v>
      </c>
      <c r="W185" s="320">
        <f t="shared" si="31"/>
        <v>0.64309594250325353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0.31570692306292253</v>
      </c>
      <c r="C187" s="271">
        <f t="shared" si="33"/>
        <v>0.31068503191106112</v>
      </c>
      <c r="D187" s="271">
        <f t="shared" si="33"/>
        <v>0.31452239144806354</v>
      </c>
      <c r="E187" s="271">
        <f t="shared" si="33"/>
        <v>0.34676842577306144</v>
      </c>
      <c r="F187" s="271">
        <f t="shared" si="33"/>
        <v>0.31966201436805947</v>
      </c>
      <c r="G187" s="271">
        <f t="shared" si="33"/>
        <v>0.33487821600506829</v>
      </c>
      <c r="H187" s="271">
        <f t="shared" si="33"/>
        <v>0.33021384128080339</v>
      </c>
      <c r="I187" s="271">
        <f t="shared" si="33"/>
        <v>0.32841293692844337</v>
      </c>
      <c r="J187" s="271">
        <f t="shared" si="33"/>
        <v>0.32381107939004566</v>
      </c>
      <c r="K187" s="271">
        <f t="shared" si="33"/>
        <v>0.30175809573674406</v>
      </c>
      <c r="L187" s="271">
        <f t="shared" si="33"/>
        <v>0.35723162791561108</v>
      </c>
      <c r="M187" s="271">
        <f t="shared" si="33"/>
        <v>0.34401885511622615</v>
      </c>
      <c r="N187" s="271">
        <f t="shared" si="33"/>
        <v>0.34146416980927863</v>
      </c>
      <c r="O187" s="271">
        <f t="shared" si="33"/>
        <v>0.38887745597470852</v>
      </c>
      <c r="P187" s="271">
        <f t="shared" si="33"/>
        <v>0.33782371568833175</v>
      </c>
      <c r="Q187" s="271">
        <f t="shared" si="33"/>
        <v>0.27779469074680052</v>
      </c>
      <c r="R187" s="271">
        <f t="shared" si="33"/>
        <v>0.24973555340323947</v>
      </c>
      <c r="S187" s="271">
        <f t="shared" si="33"/>
        <v>0.24769473797390321</v>
      </c>
      <c r="T187" s="271">
        <f t="shared" si="33"/>
        <v>0.2897228819231969</v>
      </c>
      <c r="U187" s="271">
        <f t="shared" si="33"/>
        <v>0.29075300887081473</v>
      </c>
      <c r="V187" s="271">
        <f t="shared" si="33"/>
        <v>0.29454827682433554</v>
      </c>
      <c r="W187" s="271">
        <f t="shared" si="33"/>
        <v>0.2951534879755745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0.31570692306292253</v>
      </c>
      <c r="C188" s="320">
        <f t="shared" si="34"/>
        <v>0.31068503191106112</v>
      </c>
      <c r="D188" s="320">
        <f t="shared" si="34"/>
        <v>0.31452239144806354</v>
      </c>
      <c r="E188" s="320">
        <f t="shared" si="34"/>
        <v>0.34676842577306144</v>
      </c>
      <c r="F188" s="320">
        <f t="shared" si="34"/>
        <v>0.31966201436805947</v>
      </c>
      <c r="G188" s="320">
        <f t="shared" si="34"/>
        <v>0.33487821600506829</v>
      </c>
      <c r="H188" s="320">
        <f t="shared" si="34"/>
        <v>0.33021384128080339</v>
      </c>
      <c r="I188" s="320">
        <f t="shared" si="34"/>
        <v>0.32841293692844337</v>
      </c>
      <c r="J188" s="320">
        <f t="shared" si="34"/>
        <v>0.32381107939004566</v>
      </c>
      <c r="K188" s="320">
        <f t="shared" si="34"/>
        <v>0.30175809573674406</v>
      </c>
      <c r="L188" s="320">
        <f t="shared" si="34"/>
        <v>0.35723162791561108</v>
      </c>
      <c r="M188" s="320">
        <f t="shared" si="34"/>
        <v>0.34401885511622615</v>
      </c>
      <c r="N188" s="320">
        <f t="shared" si="34"/>
        <v>0.34146416980927863</v>
      </c>
      <c r="O188" s="320">
        <f t="shared" si="34"/>
        <v>0.38887745597470852</v>
      </c>
      <c r="P188" s="320">
        <f t="shared" si="34"/>
        <v>0.33782371568833175</v>
      </c>
      <c r="Q188" s="320">
        <f t="shared" si="34"/>
        <v>0.27779469074680052</v>
      </c>
      <c r="R188" s="320">
        <f t="shared" si="34"/>
        <v>0.24973555340323947</v>
      </c>
      <c r="S188" s="320">
        <f t="shared" si="34"/>
        <v>0.24769473797390321</v>
      </c>
      <c r="T188" s="320">
        <f t="shared" si="34"/>
        <v>0.2897228819231969</v>
      </c>
      <c r="U188" s="320">
        <f t="shared" si="34"/>
        <v>0.29075300887081473</v>
      </c>
      <c r="V188" s="320">
        <f t="shared" si="34"/>
        <v>0.29454827682433554</v>
      </c>
      <c r="W188" s="320">
        <f t="shared" si="34"/>
        <v>0.2951534879755745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4.4765397173809882E-2</v>
      </c>
      <c r="C190" s="271">
        <f t="shared" si="36"/>
        <v>4.50499584930735E-2</v>
      </c>
      <c r="D190" s="271">
        <f t="shared" si="36"/>
        <v>4.4061942993150062E-2</v>
      </c>
      <c r="E190" s="271">
        <f t="shared" si="36"/>
        <v>3.8797968088084486E-2</v>
      </c>
      <c r="F190" s="271">
        <f t="shared" si="36"/>
        <v>3.3852650892154959E-2</v>
      </c>
      <c r="G190" s="271">
        <f t="shared" si="36"/>
        <v>3.1226727018053284E-2</v>
      </c>
      <c r="H190" s="271">
        <f t="shared" si="36"/>
        <v>2.9750151636758232E-2</v>
      </c>
      <c r="I190" s="271">
        <f t="shared" si="36"/>
        <v>3.0732033302051157E-2</v>
      </c>
      <c r="J190" s="271">
        <f t="shared" si="36"/>
        <v>4.0696439097000152E-2</v>
      </c>
      <c r="K190" s="271">
        <f t="shared" si="36"/>
        <v>4.0951365268531256E-2</v>
      </c>
      <c r="L190" s="271">
        <f t="shared" si="36"/>
        <v>5.2408067046529519E-2</v>
      </c>
      <c r="M190" s="271">
        <f t="shared" si="36"/>
        <v>5.1777447797199214E-2</v>
      </c>
      <c r="N190" s="271">
        <f t="shared" si="36"/>
        <v>4.2212917966693159E-2</v>
      </c>
      <c r="O190" s="271">
        <f t="shared" si="36"/>
        <v>4.6416554472488415E-2</v>
      </c>
      <c r="P190" s="271">
        <f t="shared" si="36"/>
        <v>4.3955563284381945E-2</v>
      </c>
      <c r="Q190" s="271">
        <f t="shared" si="36"/>
        <v>4.0925239425709997E-2</v>
      </c>
      <c r="R190" s="271">
        <f t="shared" si="36"/>
        <v>4.0977948545614921E-2</v>
      </c>
      <c r="S190" s="271">
        <f t="shared" si="36"/>
        <v>4.2725719212667393E-2</v>
      </c>
      <c r="T190" s="271">
        <f t="shared" si="36"/>
        <v>4.3218290583492171E-2</v>
      </c>
      <c r="U190" s="271">
        <f t="shared" si="36"/>
        <v>4.2609459420267407E-2</v>
      </c>
      <c r="V190" s="271">
        <f t="shared" si="36"/>
        <v>4.0815795364682987E-2</v>
      </c>
      <c r="W190" s="271">
        <f t="shared" si="36"/>
        <v>3.888105331628363E-2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3.1379667562882053E-2</v>
      </c>
      <c r="C191" s="320">
        <f t="shared" si="37"/>
        <v>3.156409152319789E-2</v>
      </c>
      <c r="D191" s="320">
        <f t="shared" si="37"/>
        <v>3.0619253249239121E-2</v>
      </c>
      <c r="E191" s="320">
        <f t="shared" si="37"/>
        <v>2.5849570932654827E-2</v>
      </c>
      <c r="F191" s="320">
        <f t="shared" si="37"/>
        <v>2.0083322478750495E-2</v>
      </c>
      <c r="G191" s="320">
        <f t="shared" si="37"/>
        <v>1.7684501972128955E-2</v>
      </c>
      <c r="H191" s="320">
        <f t="shared" si="37"/>
        <v>1.6039595774321971E-2</v>
      </c>
      <c r="I191" s="320">
        <f t="shared" si="37"/>
        <v>1.7023634824603631E-2</v>
      </c>
      <c r="J191" s="320">
        <f t="shared" si="37"/>
        <v>2.7316125382332218E-2</v>
      </c>
      <c r="K191" s="320">
        <f t="shared" si="37"/>
        <v>2.7088274272989758E-2</v>
      </c>
      <c r="L191" s="320">
        <f t="shared" si="37"/>
        <v>4.028282705381904E-2</v>
      </c>
      <c r="M191" s="320">
        <f t="shared" si="37"/>
        <v>3.9329064417304944E-2</v>
      </c>
      <c r="N191" s="320">
        <f t="shared" si="37"/>
        <v>2.929750179971843E-2</v>
      </c>
      <c r="O191" s="320">
        <f t="shared" si="37"/>
        <v>3.47406890442555E-2</v>
      </c>
      <c r="P191" s="320">
        <f t="shared" si="37"/>
        <v>3.1036029272153282E-2</v>
      </c>
      <c r="Q191" s="320">
        <f t="shared" si="37"/>
        <v>2.6524433030319212E-2</v>
      </c>
      <c r="R191" s="320">
        <f t="shared" si="37"/>
        <v>2.5951126661911218E-2</v>
      </c>
      <c r="S191" s="320">
        <f t="shared" si="37"/>
        <v>2.7728820297823139E-2</v>
      </c>
      <c r="T191" s="320">
        <f t="shared" si="37"/>
        <v>2.9183791676643832E-2</v>
      </c>
      <c r="U191" s="320">
        <f t="shared" si="37"/>
        <v>2.8568393306169261E-2</v>
      </c>
      <c r="V191" s="320">
        <f t="shared" si="37"/>
        <v>2.6781286769708135E-2</v>
      </c>
      <c r="W191" s="320">
        <f t="shared" si="37"/>
        <v>2.4775400288123858E-2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1.3385729610927835E-2</v>
      </c>
      <c r="C192" s="320">
        <f t="shared" si="38"/>
        <v>1.3485866969875603E-2</v>
      </c>
      <c r="D192" s="320">
        <f t="shared" si="38"/>
        <v>1.3442689743910942E-2</v>
      </c>
      <c r="E192" s="320">
        <f t="shared" si="38"/>
        <v>1.2948397155429663E-2</v>
      </c>
      <c r="F192" s="320">
        <f t="shared" si="38"/>
        <v>1.3769328413404468E-2</v>
      </c>
      <c r="G192" s="320">
        <f t="shared" si="38"/>
        <v>1.3542225045924328E-2</v>
      </c>
      <c r="H192" s="320">
        <f t="shared" si="38"/>
        <v>1.3710555862436259E-2</v>
      </c>
      <c r="I192" s="320">
        <f t="shared" si="38"/>
        <v>1.3708398477447531E-2</v>
      </c>
      <c r="J192" s="320">
        <f t="shared" si="38"/>
        <v>1.3380313714667934E-2</v>
      </c>
      <c r="K192" s="320">
        <f t="shared" si="38"/>
        <v>1.3863090995541496E-2</v>
      </c>
      <c r="L192" s="320">
        <f t="shared" si="38"/>
        <v>1.2125239992710481E-2</v>
      </c>
      <c r="M192" s="320">
        <f t="shared" si="38"/>
        <v>1.2448383379894267E-2</v>
      </c>
      <c r="N192" s="320">
        <f t="shared" si="38"/>
        <v>1.2915416166974726E-2</v>
      </c>
      <c r="O192" s="320">
        <f t="shared" si="38"/>
        <v>1.1675865428232917E-2</v>
      </c>
      <c r="P192" s="320">
        <f t="shared" si="38"/>
        <v>1.2919534012228664E-2</v>
      </c>
      <c r="Q192" s="320">
        <f t="shared" si="38"/>
        <v>1.4400806395390781E-2</v>
      </c>
      <c r="R192" s="320">
        <f t="shared" si="38"/>
        <v>1.5026821883703705E-2</v>
      </c>
      <c r="S192" s="320">
        <f t="shared" si="38"/>
        <v>1.4996898914844256E-2</v>
      </c>
      <c r="T192" s="320">
        <f t="shared" si="38"/>
        <v>1.4034498906848335E-2</v>
      </c>
      <c r="U192" s="320">
        <f t="shared" si="38"/>
        <v>1.4041066114098145E-2</v>
      </c>
      <c r="V192" s="320">
        <f t="shared" si="38"/>
        <v>1.4034508594974848E-2</v>
      </c>
      <c r="W192" s="320">
        <f t="shared" si="38"/>
        <v>1.4105653028159774E-2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0.99999999999999989</v>
      </c>
      <c r="D197" s="234">
        <f t="shared" si="42"/>
        <v>0.99999999999999989</v>
      </c>
      <c r="E197" s="234">
        <f t="shared" si="42"/>
        <v>1</v>
      </c>
      <c r="F197" s="234">
        <f t="shared" si="42"/>
        <v>0.99999999999999989</v>
      </c>
      <c r="G197" s="234">
        <f t="shared" si="42"/>
        <v>1.0000000000000002</v>
      </c>
      <c r="H197" s="234">
        <f t="shared" si="42"/>
        <v>0.99999999999999978</v>
      </c>
      <c r="I197" s="234">
        <f t="shared" si="42"/>
        <v>1</v>
      </c>
      <c r="J197" s="234">
        <f t="shared" si="42"/>
        <v>1</v>
      </c>
      <c r="K197" s="234">
        <f t="shared" si="42"/>
        <v>1</v>
      </c>
      <c r="L197" s="234">
        <f t="shared" si="42"/>
        <v>1</v>
      </c>
      <c r="M197" s="234">
        <f t="shared" si="42"/>
        <v>1.0000000000000002</v>
      </c>
      <c r="N197" s="234">
        <f t="shared" si="42"/>
        <v>1</v>
      </c>
      <c r="O197" s="234">
        <f t="shared" si="42"/>
        <v>1.0000000000000002</v>
      </c>
      <c r="P197" s="234">
        <f t="shared" si="42"/>
        <v>0.99999999999999989</v>
      </c>
      <c r="Q197" s="234">
        <f t="shared" si="42"/>
        <v>1.0000000000000002</v>
      </c>
      <c r="R197" s="234">
        <f t="shared" si="42"/>
        <v>0.99999999999999978</v>
      </c>
      <c r="S197" s="234">
        <f t="shared" si="42"/>
        <v>0.99999999999999956</v>
      </c>
      <c r="T197" s="234">
        <f t="shared" si="42"/>
        <v>1</v>
      </c>
      <c r="U197" s="234">
        <f t="shared" si="42"/>
        <v>1</v>
      </c>
      <c r="V197" s="234">
        <f t="shared" si="42"/>
        <v>1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4.9958139716596399E-2</v>
      </c>
      <c r="C202" s="270">
        <f t="shared" si="47"/>
        <v>5.0229361248066547E-2</v>
      </c>
      <c r="D202" s="270">
        <f t="shared" si="47"/>
        <v>4.8867286839321997E-2</v>
      </c>
      <c r="E202" s="270">
        <f t="shared" si="47"/>
        <v>4.1853432693287826E-2</v>
      </c>
      <c r="F202" s="270">
        <f t="shared" si="47"/>
        <v>3.3161103396994455E-2</v>
      </c>
      <c r="G202" s="270">
        <f t="shared" si="47"/>
        <v>2.9419949355080726E-2</v>
      </c>
      <c r="H202" s="270">
        <f t="shared" si="47"/>
        <v>2.6833789919247838E-2</v>
      </c>
      <c r="I202" s="270">
        <f t="shared" si="47"/>
        <v>2.8388229833064476E-2</v>
      </c>
      <c r="J202" s="270">
        <f t="shared" si="47"/>
        <v>4.4047862563226604E-2</v>
      </c>
      <c r="K202" s="270">
        <f t="shared" si="47"/>
        <v>4.3739893405207321E-2</v>
      </c>
      <c r="L202" s="270">
        <f t="shared" si="47"/>
        <v>6.2296578452379785E-2</v>
      </c>
      <c r="M202" s="270">
        <f t="shared" si="47"/>
        <v>6.1023283820952873E-2</v>
      </c>
      <c r="N202" s="270">
        <f t="shared" si="47"/>
        <v>4.7219865375687071E-2</v>
      </c>
      <c r="O202" s="270">
        <f t="shared" si="47"/>
        <v>5.4613579740835895E-2</v>
      </c>
      <c r="P202" s="270">
        <f t="shared" si="47"/>
        <v>4.9881247937920578E-2</v>
      </c>
      <c r="Q202" s="270">
        <f t="shared" si="47"/>
        <v>4.2936733354487194E-2</v>
      </c>
      <c r="R202" s="270">
        <f t="shared" si="47"/>
        <v>4.2120394234471607E-2</v>
      </c>
      <c r="S202" s="270">
        <f t="shared" si="47"/>
        <v>4.4750451999877504E-2</v>
      </c>
      <c r="T202" s="270">
        <f t="shared" si="47"/>
        <v>4.682315369669144E-2</v>
      </c>
      <c r="U202" s="270">
        <f t="shared" si="47"/>
        <v>4.5677084968728812E-2</v>
      </c>
      <c r="V202" s="270">
        <f t="shared" si="47"/>
        <v>4.2984110702197799E-2</v>
      </c>
      <c r="W202" s="270">
        <f t="shared" si="47"/>
        <v>3.9923800766454916E-2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0.49972280069091762</v>
      </c>
      <c r="C203" s="271">
        <f t="shared" si="48"/>
        <v>0.50323684396811008</v>
      </c>
      <c r="D203" s="271">
        <f t="shared" si="48"/>
        <v>0.50308226206853623</v>
      </c>
      <c r="E203" s="271">
        <f t="shared" si="48"/>
        <v>0.49161254139800487</v>
      </c>
      <c r="F203" s="271">
        <f t="shared" si="48"/>
        <v>0.53313275607767852</v>
      </c>
      <c r="G203" s="271">
        <f t="shared" si="48"/>
        <v>0.52828503813851635</v>
      </c>
      <c r="H203" s="271">
        <f t="shared" si="48"/>
        <v>0.53786446922456277</v>
      </c>
      <c r="I203" s="271">
        <f t="shared" si="48"/>
        <v>0.53604584666126698</v>
      </c>
      <c r="J203" s="271">
        <f t="shared" si="48"/>
        <v>0.50594258438360362</v>
      </c>
      <c r="K203" s="271">
        <f t="shared" si="48"/>
        <v>0.52491097526978137</v>
      </c>
      <c r="L203" s="271">
        <f t="shared" si="48"/>
        <v>0.43970741877105629</v>
      </c>
      <c r="M203" s="271">
        <f t="shared" si="48"/>
        <v>0.45292272496619018</v>
      </c>
      <c r="N203" s="271">
        <f t="shared" si="48"/>
        <v>0.48495493587681582</v>
      </c>
      <c r="O203" s="271">
        <f t="shared" si="48"/>
        <v>0.43040815782699854</v>
      </c>
      <c r="P203" s="271">
        <f t="shared" si="48"/>
        <v>0.48244144648342641</v>
      </c>
      <c r="Q203" s="271">
        <f t="shared" si="48"/>
        <v>0.54663684315415495</v>
      </c>
      <c r="R203" s="271">
        <f t="shared" si="48"/>
        <v>0.57191639425168217</v>
      </c>
      <c r="S203" s="271">
        <f t="shared" si="48"/>
        <v>0.56754028571692428</v>
      </c>
      <c r="T203" s="271">
        <f t="shared" si="48"/>
        <v>0.52801353263784301</v>
      </c>
      <c r="U203" s="271">
        <f t="shared" si="48"/>
        <v>0.52935304191927479</v>
      </c>
      <c r="V203" s="271">
        <f t="shared" si="48"/>
        <v>0.53211810355076827</v>
      </c>
      <c r="W203" s="271">
        <f t="shared" si="48"/>
        <v>0.53831268487073003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0.49972280069091762</v>
      </c>
      <c r="C204" s="320">
        <f t="shared" si="49"/>
        <v>0.50323684396811008</v>
      </c>
      <c r="D204" s="320">
        <f t="shared" si="49"/>
        <v>0.50308226206853623</v>
      </c>
      <c r="E204" s="320">
        <f t="shared" si="49"/>
        <v>0.49161254139800487</v>
      </c>
      <c r="F204" s="320">
        <f t="shared" si="49"/>
        <v>0.53313275607767852</v>
      </c>
      <c r="G204" s="320">
        <f t="shared" si="49"/>
        <v>0.52828503813851635</v>
      </c>
      <c r="H204" s="320">
        <f t="shared" si="49"/>
        <v>0.53786446922456277</v>
      </c>
      <c r="I204" s="320">
        <f t="shared" si="49"/>
        <v>0.53604584666126698</v>
      </c>
      <c r="J204" s="320">
        <f t="shared" si="49"/>
        <v>0.50594258438360362</v>
      </c>
      <c r="K204" s="320">
        <f t="shared" si="49"/>
        <v>0.52491097526978137</v>
      </c>
      <c r="L204" s="320">
        <f t="shared" si="49"/>
        <v>0.43970741877105629</v>
      </c>
      <c r="M204" s="320">
        <f t="shared" si="49"/>
        <v>0.45292272496619018</v>
      </c>
      <c r="N204" s="320">
        <f t="shared" si="49"/>
        <v>0.48495493587681582</v>
      </c>
      <c r="O204" s="320">
        <f t="shared" si="49"/>
        <v>0.43040815782699854</v>
      </c>
      <c r="P204" s="320">
        <f t="shared" si="49"/>
        <v>0.48244144648342641</v>
      </c>
      <c r="Q204" s="320">
        <f t="shared" si="49"/>
        <v>0.54663684315415495</v>
      </c>
      <c r="R204" s="320">
        <f t="shared" si="49"/>
        <v>0.57191639425168217</v>
      </c>
      <c r="S204" s="320">
        <f t="shared" si="49"/>
        <v>0.56754028571692428</v>
      </c>
      <c r="T204" s="320">
        <f t="shared" si="49"/>
        <v>0.52801353263784301</v>
      </c>
      <c r="U204" s="320">
        <f t="shared" si="49"/>
        <v>0.52935304191927479</v>
      </c>
      <c r="V204" s="320">
        <f t="shared" si="49"/>
        <v>0.53211810355076827</v>
      </c>
      <c r="W204" s="320">
        <f t="shared" si="49"/>
        <v>0.53831268487073003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0.29025645284545004</v>
      </c>
      <c r="C206" s="271">
        <f t="shared" si="51"/>
        <v>0.28551212077599558</v>
      </c>
      <c r="D206" s="271">
        <f t="shared" si="51"/>
        <v>0.28987786878675875</v>
      </c>
      <c r="E206" s="271">
        <f t="shared" si="51"/>
        <v>0.32423295136114905</v>
      </c>
      <c r="F206" s="271">
        <f t="shared" si="51"/>
        <v>0.30480655392353317</v>
      </c>
      <c r="G206" s="271">
        <f t="shared" si="51"/>
        <v>0.32171835726690473</v>
      </c>
      <c r="H206" s="271">
        <f t="shared" si="51"/>
        <v>0.31902427297032604</v>
      </c>
      <c r="I206" s="271">
        <f t="shared" si="51"/>
        <v>0.31626135896891555</v>
      </c>
      <c r="J206" s="271">
        <f t="shared" si="51"/>
        <v>0.30153470475287797</v>
      </c>
      <c r="K206" s="271">
        <f t="shared" si="51"/>
        <v>0.28138126047365314</v>
      </c>
      <c r="L206" s="271">
        <f t="shared" si="51"/>
        <v>0.31903182874272196</v>
      </c>
      <c r="M206" s="271">
        <f t="shared" si="51"/>
        <v>0.30825069430454838</v>
      </c>
      <c r="N206" s="271">
        <f t="shared" si="51"/>
        <v>0.31575394070530316</v>
      </c>
      <c r="O206" s="271">
        <f t="shared" si="51"/>
        <v>0.35303262434071137</v>
      </c>
      <c r="P206" s="271">
        <f t="shared" si="51"/>
        <v>0.31066945566755888</v>
      </c>
      <c r="Q206" s="271">
        <f t="shared" si="51"/>
        <v>0.25968489557283192</v>
      </c>
      <c r="R206" s="271">
        <f t="shared" si="51"/>
        <v>0.23407576039666078</v>
      </c>
      <c r="S206" s="271">
        <f t="shared" si="51"/>
        <v>0.23084616901538624</v>
      </c>
      <c r="T206" s="271">
        <f t="shared" si="51"/>
        <v>0.26843651979621747</v>
      </c>
      <c r="U206" s="271">
        <f t="shared" si="51"/>
        <v>0.269948057894284</v>
      </c>
      <c r="V206" s="271">
        <f t="shared" si="51"/>
        <v>0.27502867144686177</v>
      </c>
      <c r="W206" s="271">
        <f t="shared" si="51"/>
        <v>0.2773958742967903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0.29025645284545004</v>
      </c>
      <c r="C207" s="320">
        <f t="shared" si="52"/>
        <v>0.28551212077599558</v>
      </c>
      <c r="D207" s="320">
        <f t="shared" si="52"/>
        <v>0.28987786878675875</v>
      </c>
      <c r="E207" s="320">
        <f t="shared" si="52"/>
        <v>0.32423295136114905</v>
      </c>
      <c r="F207" s="320">
        <f t="shared" si="52"/>
        <v>0.30480655392353317</v>
      </c>
      <c r="G207" s="320">
        <f t="shared" si="52"/>
        <v>0.32171835726690473</v>
      </c>
      <c r="H207" s="320">
        <f t="shared" si="52"/>
        <v>0.31902427297032604</v>
      </c>
      <c r="I207" s="320">
        <f t="shared" si="52"/>
        <v>0.31626135896891555</v>
      </c>
      <c r="J207" s="320">
        <f t="shared" si="52"/>
        <v>0.30153470475287797</v>
      </c>
      <c r="K207" s="320">
        <f t="shared" si="52"/>
        <v>0.28138126047365314</v>
      </c>
      <c r="L207" s="320">
        <f t="shared" si="52"/>
        <v>0.31903182874272196</v>
      </c>
      <c r="M207" s="320">
        <f t="shared" si="52"/>
        <v>0.30825069430454838</v>
      </c>
      <c r="N207" s="320">
        <f t="shared" si="52"/>
        <v>0.31575394070530316</v>
      </c>
      <c r="O207" s="320">
        <f t="shared" si="52"/>
        <v>0.35303262434071137</v>
      </c>
      <c r="P207" s="320">
        <f t="shared" si="52"/>
        <v>0.31066945566755888</v>
      </c>
      <c r="Q207" s="320">
        <f t="shared" si="52"/>
        <v>0.25968489557283192</v>
      </c>
      <c r="R207" s="320">
        <f t="shared" si="52"/>
        <v>0.23407576039666078</v>
      </c>
      <c r="S207" s="320">
        <f t="shared" si="52"/>
        <v>0.23084616901538624</v>
      </c>
      <c r="T207" s="320">
        <f t="shared" si="52"/>
        <v>0.26843651979621747</v>
      </c>
      <c r="U207" s="320">
        <f t="shared" si="52"/>
        <v>0.269948057894284</v>
      </c>
      <c r="V207" s="320">
        <f t="shared" si="52"/>
        <v>0.27502867144686177</v>
      </c>
      <c r="W207" s="320">
        <f t="shared" si="52"/>
        <v>0.2773958742967903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0.16006260674703587</v>
      </c>
      <c r="C209" s="271">
        <f t="shared" si="54"/>
        <v>0.16102167400782774</v>
      </c>
      <c r="D209" s="271">
        <f t="shared" si="54"/>
        <v>0.15817258230538289</v>
      </c>
      <c r="E209" s="271">
        <f t="shared" si="54"/>
        <v>0.14230107454755828</v>
      </c>
      <c r="F209" s="271">
        <f t="shared" si="54"/>
        <v>0.12889958660179382</v>
      </c>
      <c r="G209" s="271">
        <f t="shared" si="54"/>
        <v>0.12057665523949845</v>
      </c>
      <c r="H209" s="271">
        <f t="shared" si="54"/>
        <v>0.11627746788586311</v>
      </c>
      <c r="I209" s="271">
        <f t="shared" si="54"/>
        <v>0.119304564536753</v>
      </c>
      <c r="J209" s="271">
        <f t="shared" si="54"/>
        <v>0.14847484830029178</v>
      </c>
      <c r="K209" s="271">
        <f t="shared" si="54"/>
        <v>0.14996787085135804</v>
      </c>
      <c r="L209" s="271">
        <f t="shared" si="54"/>
        <v>0.17896417403384199</v>
      </c>
      <c r="M209" s="271">
        <f t="shared" si="54"/>
        <v>0.17780329690830882</v>
      </c>
      <c r="N209" s="271">
        <f t="shared" si="54"/>
        <v>0.1520712580421939</v>
      </c>
      <c r="O209" s="271">
        <f t="shared" si="54"/>
        <v>0.16194563809145432</v>
      </c>
      <c r="P209" s="271">
        <f t="shared" si="54"/>
        <v>0.15700784991109412</v>
      </c>
      <c r="Q209" s="271">
        <f t="shared" si="54"/>
        <v>0.1507415279185261</v>
      </c>
      <c r="R209" s="271">
        <f t="shared" si="54"/>
        <v>0.1518874511171853</v>
      </c>
      <c r="S209" s="271">
        <f t="shared" si="54"/>
        <v>0.15686309326781159</v>
      </c>
      <c r="T209" s="271">
        <f t="shared" si="54"/>
        <v>0.15672679386924801</v>
      </c>
      <c r="U209" s="271">
        <f t="shared" si="54"/>
        <v>0.15502181521771241</v>
      </c>
      <c r="V209" s="271">
        <f t="shared" si="54"/>
        <v>0.14986911430017225</v>
      </c>
      <c r="W209" s="271">
        <f t="shared" si="54"/>
        <v>0.14436764006602493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0.10386128359029106</v>
      </c>
      <c r="C210" s="320">
        <f t="shared" si="55"/>
        <v>0.10442514398532608</v>
      </c>
      <c r="D210" s="320">
        <f t="shared" si="55"/>
        <v>0.10159343733571478</v>
      </c>
      <c r="E210" s="320">
        <f t="shared" si="55"/>
        <v>8.7011871675851046E-2</v>
      </c>
      <c r="F210" s="320">
        <f t="shared" si="55"/>
        <v>6.8940812920983099E-2</v>
      </c>
      <c r="G210" s="320">
        <f t="shared" si="55"/>
        <v>6.1163080140971555E-2</v>
      </c>
      <c r="H210" s="320">
        <f t="shared" si="55"/>
        <v>5.5786542101355266E-2</v>
      </c>
      <c r="I210" s="320">
        <f t="shared" si="55"/>
        <v>5.9018170132919941E-2</v>
      </c>
      <c r="J210" s="320">
        <f t="shared" si="55"/>
        <v>9.1574017190749105E-2</v>
      </c>
      <c r="K210" s="320">
        <f t="shared" si="55"/>
        <v>9.0933759722405444E-2</v>
      </c>
      <c r="L210" s="320">
        <f t="shared" si="55"/>
        <v>0.12951248060980128</v>
      </c>
      <c r="M210" s="320">
        <f t="shared" si="55"/>
        <v>0.12686534411595193</v>
      </c>
      <c r="N210" s="320">
        <f t="shared" si="55"/>
        <v>9.7530802753805129E-2</v>
      </c>
      <c r="O210" s="320">
        <f t="shared" si="55"/>
        <v>0.11353978601928566</v>
      </c>
      <c r="P210" s="320">
        <f t="shared" si="55"/>
        <v>0.10275007419916984</v>
      </c>
      <c r="Q210" s="320">
        <f t="shared" si="55"/>
        <v>8.926401712851692E-2</v>
      </c>
      <c r="R210" s="320">
        <f t="shared" si="55"/>
        <v>8.7566875695093596E-2</v>
      </c>
      <c r="S210" s="320">
        <f t="shared" si="55"/>
        <v>9.3034676877869066E-2</v>
      </c>
      <c r="T210" s="320">
        <f t="shared" si="55"/>
        <v>9.7343753635972557E-2</v>
      </c>
      <c r="U210" s="320">
        <f t="shared" si="55"/>
        <v>9.5488127077451135E-2</v>
      </c>
      <c r="V210" s="320">
        <f t="shared" si="55"/>
        <v>9.0024453512505126E-2</v>
      </c>
      <c r="W210" s="320">
        <f t="shared" si="55"/>
        <v>8.3826305710326565E-2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5.6201323156744823E-2</v>
      </c>
      <c r="C211" s="320">
        <f t="shared" si="56"/>
        <v>5.6596530022501645E-2</v>
      </c>
      <c r="D211" s="320">
        <f t="shared" si="56"/>
        <v>5.6579144969668128E-2</v>
      </c>
      <c r="E211" s="320">
        <f t="shared" si="56"/>
        <v>5.528920287170723E-2</v>
      </c>
      <c r="F211" s="320">
        <f t="shared" si="56"/>
        <v>5.9958773680810727E-2</v>
      </c>
      <c r="G211" s="320">
        <f t="shared" si="56"/>
        <v>5.9413575098526884E-2</v>
      </c>
      <c r="H211" s="320">
        <f t="shared" si="56"/>
        <v>6.0490925784507835E-2</v>
      </c>
      <c r="I211" s="320">
        <f t="shared" si="56"/>
        <v>6.0286394403833078E-2</v>
      </c>
      <c r="J211" s="320">
        <f t="shared" si="56"/>
        <v>5.6900831109542679E-2</v>
      </c>
      <c r="K211" s="320">
        <f t="shared" si="56"/>
        <v>5.9034111128952613E-2</v>
      </c>
      <c r="L211" s="320">
        <f t="shared" si="56"/>
        <v>4.945169342404071E-2</v>
      </c>
      <c r="M211" s="320">
        <f t="shared" si="56"/>
        <v>5.0937952792356855E-2</v>
      </c>
      <c r="N211" s="320">
        <f t="shared" si="56"/>
        <v>5.4540455288388773E-2</v>
      </c>
      <c r="O211" s="320">
        <f t="shared" si="56"/>
        <v>4.8405852072168652E-2</v>
      </c>
      <c r="P211" s="320">
        <f t="shared" si="56"/>
        <v>5.4257775711924285E-2</v>
      </c>
      <c r="Q211" s="320">
        <f t="shared" si="56"/>
        <v>6.1477510790009168E-2</v>
      </c>
      <c r="R211" s="320">
        <f t="shared" si="56"/>
        <v>6.43205754220917E-2</v>
      </c>
      <c r="S211" s="320">
        <f t="shared" si="56"/>
        <v>6.3828416389942536E-2</v>
      </c>
      <c r="T211" s="320">
        <f t="shared" si="56"/>
        <v>5.9383040233275453E-2</v>
      </c>
      <c r="U211" s="320">
        <f t="shared" si="56"/>
        <v>5.9533688140261276E-2</v>
      </c>
      <c r="V211" s="320">
        <f t="shared" si="56"/>
        <v>5.9844660787667106E-2</v>
      </c>
      <c r="W211" s="320">
        <f t="shared" si="56"/>
        <v>6.0541334355698348E-2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2.2580669110866642</v>
      </c>
      <c r="C217" s="322">
        <f>IF(C$5=0,0,(C$5-C$16-C$59)/(CHI_fec!C$5-CHI_fec!C$16))</f>
        <v>2.5149753453767998</v>
      </c>
      <c r="D217" s="322">
        <f>IF(D$5=0,0,(D$5-D$16-D$59)/(CHI_fec!D$5-CHI_fec!D$16))</f>
        <v>2.3488975512951678</v>
      </c>
      <c r="E217" s="322">
        <f>IF(E$5=0,0,(E$5-E$16-E$59)/(CHI_fec!E$5-CHI_fec!E$16))</f>
        <v>1.9236285768932875</v>
      </c>
      <c r="F217" s="322">
        <f>IF(F$5=0,0,(F$5-F$16-F$59)/(CHI_fec!F$5-CHI_fec!F$16))</f>
        <v>1.9319022941769297</v>
      </c>
      <c r="G217" s="322">
        <f>IF(G$5=0,0,(G$5-G$16-G$59)/(CHI_fec!G$5-CHI_fec!G$16))</f>
        <v>1.9253145464325869</v>
      </c>
      <c r="H217" s="322">
        <f>IF(H$5=0,0,(H$5-H$16-H$59)/(CHI_fec!H$5-CHI_fec!H$16))</f>
        <v>1.7100172047852127</v>
      </c>
      <c r="I217" s="322">
        <f>IF(I$5=0,0,(I$5-I$16-I$59)/(CHI_fec!I$5-CHI_fec!I$16))</f>
        <v>1.7804949731881807</v>
      </c>
      <c r="J217" s="322">
        <f>IF(J$5=0,0,(J$5-J$16-J$59)/(CHI_fec!J$5-CHI_fec!J$16))</f>
        <v>1.9338996253407854</v>
      </c>
      <c r="K217" s="322">
        <f>IF(K$5=0,0,(K$5-K$16-K$59)/(CHI_fec!K$5-CHI_fec!K$16))</f>
        <v>1.4847346748746482</v>
      </c>
      <c r="L217" s="322">
        <f>IF(L$5=0,0,(L$5-L$16-L$59)/(CHI_fec!L$5-CHI_fec!L$16))</f>
        <v>1.6524645201786961</v>
      </c>
      <c r="M217" s="322">
        <f>IF(M$5=0,0,(M$5-M$16-M$59)/(CHI_fec!M$5-CHI_fec!M$16))</f>
        <v>1.5687427270384182</v>
      </c>
      <c r="N217" s="322">
        <f>IF(N$5=0,0,(N$5-N$16-N$59)/(CHI_fec!N$5-CHI_fec!N$16))</f>
        <v>1.6801960505063238</v>
      </c>
      <c r="O217" s="322">
        <f>IF(O$5=0,0,(O$5-O$16-O$59)/(CHI_fec!O$5-CHI_fec!O$16))</f>
        <v>0.96166043659009359</v>
      </c>
      <c r="P217" s="322">
        <f>IF(P$5=0,0,(P$5-P$16-P$59)/(CHI_fec!P$5-CHI_fec!P$16))</f>
        <v>1.0979673616352283</v>
      </c>
      <c r="Q217" s="322">
        <f>IF(Q$5=0,0,(Q$5-Q$16-Q$59)/(CHI_fec!Q$5-CHI_fec!Q$16))</f>
        <v>1.3296310667611884</v>
      </c>
      <c r="R217" s="322">
        <f>IF(R$5=0,0,(R$5-R$16-R$59)/(CHI_fec!R$5-CHI_fec!R$16))</f>
        <v>1.5481253687095473</v>
      </c>
      <c r="S217" s="322">
        <f>IF(S$5=0,0,(S$5-S$16-S$59)/(CHI_fec!S$5-CHI_fec!S$16))</f>
        <v>1.5756905198191622</v>
      </c>
      <c r="T217" s="322">
        <f>IF(T$5=0,0,(T$5-T$16-T$59)/(CHI_fec!T$5-CHI_fec!T$16))</f>
        <v>2.3379195228513585</v>
      </c>
      <c r="U217" s="322">
        <f>IF(U$5=0,0,(U$5-U$16-U$59)/(CHI_fec!U$5-CHI_fec!U$16))</f>
        <v>2.3354596771292866</v>
      </c>
      <c r="V217" s="322">
        <f>IF(V$5=0,0,(V$5-V$16-V$59)/(CHI_fec!V$5-CHI_fec!V$16))</f>
        <v>2.2938418610087727</v>
      </c>
      <c r="W217" s="322">
        <f>IF(W$5=0,0,(W$5-W$16-W$59)/(CHI_fec!W$5-CHI_fec!W$16))</f>
        <v>2.2402749371832078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2.1474516930361069</v>
      </c>
      <c r="C222" s="277">
        <f>IF(C$10=0,0,C$10/CHI_fec!C$10)</f>
        <v>2.2708324379058826</v>
      </c>
      <c r="D222" s="277">
        <f>IF(D$10=0,0,D$10/CHI_fec!D$10)</f>
        <v>2.1750605197891044</v>
      </c>
      <c r="E222" s="277">
        <f>IF(E$10=0,0,E$10/CHI_fec!E$10)</f>
        <v>1.7748055836398728</v>
      </c>
      <c r="F222" s="277">
        <f>IF(F$10=0,0,F$10/CHI_fec!F$10)</f>
        <v>1.4724986612030897</v>
      </c>
      <c r="G222" s="277">
        <f>IF(G$10=0,0,G$10/CHI_fec!G$10)</f>
        <v>1.2394488573298037</v>
      </c>
      <c r="H222" s="277">
        <f>IF(H$10=0,0,H$10/CHI_fec!H$10)</f>
        <v>0.88820737930051652</v>
      </c>
      <c r="I222" s="277">
        <f>IF(I$10=0,0,I$10/CHI_fec!I$10)</f>
        <v>1.0086185103792664</v>
      </c>
      <c r="J222" s="277">
        <f>IF(J$10=0,0,J$10/CHI_fec!J$10)</f>
        <v>1.7505633216634779</v>
      </c>
      <c r="K222" s="277">
        <f>IF(K$10=0,0,K$10/CHI_fec!K$10)</f>
        <v>1.3229607577142246</v>
      </c>
      <c r="L222" s="277">
        <f>IF(L$10=0,0,L$10/CHI_fec!L$10)</f>
        <v>2.1189236596026162</v>
      </c>
      <c r="M222" s="277">
        <f>IF(M$10=0,0,M$10/CHI_fec!M$10)</f>
        <v>1.9932071107420459</v>
      </c>
      <c r="N222" s="277">
        <f>IF(N$10=0,0,N$10/CHI_fec!N$10)</f>
        <v>1.6646527462715379</v>
      </c>
      <c r="O222" s="277">
        <f>IF(O$10=0,0,O$10/CHI_fec!O$10)</f>
        <v>1.1398099515667115</v>
      </c>
      <c r="P222" s="277">
        <f>IF(P$10=0,0,P$10/CHI_fec!P$10)</f>
        <v>1.2160004577555072</v>
      </c>
      <c r="Q222" s="277">
        <f>IF(Q$10=0,0,Q$10/CHI_fec!Q$10)</f>
        <v>1.3032798714276186</v>
      </c>
      <c r="R222" s="277">
        <f>IF(R$10=0,0,R$10/CHI_fec!R$10)</f>
        <v>1.5076560734713382</v>
      </c>
      <c r="S222" s="277">
        <f>IF(S$10=0,0,S$10/CHI_fec!S$10)</f>
        <v>1.7025607915488956</v>
      </c>
      <c r="T222" s="277">
        <f>IF(T$10=0,0,T$10/CHI_fec!T$10)</f>
        <v>2.1844509341690759</v>
      </c>
      <c r="U222" s="277">
        <f>IF(U$10=0,0,U$10/CHI_fec!U$10)</f>
        <v>2.1384988237549751</v>
      </c>
      <c r="V222" s="277">
        <f>IF(V$10=0,0,V$10/CHI_fec!V$10)</f>
        <v>2.0472432600395658</v>
      </c>
      <c r="W222" s="277">
        <f>IF(W$10=0,0,W$10/CHI_fec!W$10)</f>
        <v>1.9098257677572312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2.8160301235587482</v>
      </c>
      <c r="C224" s="278">
        <f>IF(C$25=0,0,C$25/CHI_fec!C$25)</f>
        <v>3.0394787990454581</v>
      </c>
      <c r="D224" s="278">
        <f>IF(D$25=0,0,D$25/CHI_fec!D$25)</f>
        <v>2.9474094803594264</v>
      </c>
      <c r="E224" s="278">
        <f>IF(E$25=0,0,E$25/CHI_fec!E$25)</f>
        <v>2.3210960959921105</v>
      </c>
      <c r="F224" s="278">
        <f>IF(F$25=0,0,F$25/CHI_fec!F$25)</f>
        <v>2.4569005700211619</v>
      </c>
      <c r="G224" s="278">
        <f>IF(G$25=0,0,G$25/CHI_fec!G$25)</f>
        <v>2.5765954705153842</v>
      </c>
      <c r="H224" s="278">
        <f>IF(H$25=0,0,H$25/CHI_fec!H$25)</f>
        <v>2.6104139841984857</v>
      </c>
      <c r="I224" s="278">
        <f>IF(I$25=0,0,I$25/CHI_fec!I$25)</f>
        <v>2.6385176177550833</v>
      </c>
      <c r="J224" s="278">
        <f>IF(J$25=0,0,J$25/CHI_fec!J$25)</f>
        <v>2.5723800902134473</v>
      </c>
      <c r="K224" s="278">
        <f>IF(K$25=0,0,K$25/CHI_fec!K$25)</f>
        <v>2.1867704604093565</v>
      </c>
      <c r="L224" s="278">
        <f>IF(L$25=0,0,L$25/CHI_fec!L$25)</f>
        <v>1.8186554828098469</v>
      </c>
      <c r="M224" s="278">
        <f>IF(M$25=0,0,M$25/CHI_fec!M$25)</f>
        <v>1.851594773605979</v>
      </c>
      <c r="N224" s="278">
        <f>IF(N$25=0,0,N$25/CHI_fec!N$25)</f>
        <v>2.1734833324408958</v>
      </c>
      <c r="O224" s="278">
        <f>IF(O$25=0,0,O$25/CHI_fec!O$25)</f>
        <v>1.2460209696188858</v>
      </c>
      <c r="P224" s="278">
        <f>IF(P$25=0,0,P$25/CHI_fec!P$25)</f>
        <v>1.6085072705593273</v>
      </c>
      <c r="Q224" s="278">
        <f>IF(Q$25=0,0,Q$25/CHI_fec!Q$25)</f>
        <v>1.8530501331364722</v>
      </c>
      <c r="R224" s="278">
        <f>IF(R$25=0,0,R$25/CHI_fec!R$25)</f>
        <v>2.1658894659675054</v>
      </c>
      <c r="S224" s="278">
        <f>IF(S$25=0,0,S$25/CHI_fec!S$25)</f>
        <v>2.0742972946034866</v>
      </c>
      <c r="T224" s="278">
        <f>IF(T$25=0,0,T$25/CHI_fec!T$25)</f>
        <v>2.8940860386000531</v>
      </c>
      <c r="U224" s="278">
        <f>IF(U$25=0,0,U$25/CHI_fec!U$25)</f>
        <v>2.9105736187990727</v>
      </c>
      <c r="V224" s="278">
        <f>IF(V$25=0,0,V$25/CHI_fec!V$25)</f>
        <v>2.886541469216235</v>
      </c>
      <c r="W224" s="278">
        <f>IF(W$25=0,0,W$25/CHI_fec!W$25)</f>
        <v>2.8760450546966294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3.0044639139145737</v>
      </c>
      <c r="C225" s="278">
        <f>IF(C$36=0,0,C$36/CHI_fec!C$36)</f>
        <v>3.0144026702317932</v>
      </c>
      <c r="D225" s="278">
        <f>IF(D$36=0,0,D$36/CHI_fec!D$36)</f>
        <v>2.9130551563348708</v>
      </c>
      <c r="E225" s="278">
        <f>IF(E$36=0,0,E$36/CHI_fec!E$36)</f>
        <v>2.9346144878333233</v>
      </c>
      <c r="F225" s="278">
        <f>IF(F$36=0,0,F$36/CHI_fec!F$36)</f>
        <v>2.9491903650368747</v>
      </c>
      <c r="G225" s="278">
        <f>IF(G$36=0,0,G$36/CHI_fec!G$36)</f>
        <v>2.9801587205875633</v>
      </c>
      <c r="H225" s="278">
        <f>IF(H$36=0,0,H$36/CHI_fec!H$36)</f>
        <v>2.8087256023596665</v>
      </c>
      <c r="I225" s="278">
        <f>IF(I$36=0,0,I$36/CHI_fec!I$36)</f>
        <v>2.8321664909456783</v>
      </c>
      <c r="J225" s="278">
        <f>IF(J$36=0,0,J$36/CHI_fec!J$36)</f>
        <v>2.7769888667237099</v>
      </c>
      <c r="K225" s="278">
        <f>IF(K$36=0,0,K$36/CHI_fec!K$36)</f>
        <v>2.3117349923766515</v>
      </c>
      <c r="L225" s="278">
        <f>IF(L$36=0,0,L$36/CHI_fec!L$36)</f>
        <v>2.6403293331473083</v>
      </c>
      <c r="M225" s="278">
        <f>IF(M$36=0,0,M$36/CHI_fec!M$36)</f>
        <v>2.5214596413886192</v>
      </c>
      <c r="N225" s="278">
        <f>IF(N$36=0,0,N$36/CHI_fec!N$36)</f>
        <v>2.7086962288340524</v>
      </c>
      <c r="O225" s="278">
        <f>IF(O$36=0,0,O$36/CHI_fec!O$36)</f>
        <v>2.1235518141304817</v>
      </c>
      <c r="P225" s="278">
        <f>IF(P$36=0,0,P$36/CHI_fec!P$36)</f>
        <v>2.1548725776171826</v>
      </c>
      <c r="Q225" s="278">
        <f>IF(Q$36=0,0,Q$36/CHI_fec!Q$36)</f>
        <v>2.1743633950852068</v>
      </c>
      <c r="R225" s="278">
        <f>IF(R$36=0,0,R$36/CHI_fec!R$36)</f>
        <v>2.224677475649226</v>
      </c>
      <c r="S225" s="278">
        <f>IF(S$36=0,0,S$36/CHI_fec!S$36)</f>
        <v>2.2629027302787978</v>
      </c>
      <c r="T225" s="278">
        <f>IF(T$36=0,0,T$36/CHI_fec!T$36)</f>
        <v>2.8527964906694345</v>
      </c>
      <c r="U225" s="278">
        <f>IF(U$36=0,0,U$36/CHI_fec!U$36)</f>
        <v>2.8661398410228367</v>
      </c>
      <c r="V225" s="278">
        <f>IF(V$36=0,0,V$36/CHI_fec!V$36)</f>
        <v>2.8965579187040915</v>
      </c>
      <c r="W225" s="278">
        <f>IF(W$36=0,0,W$36/CHI_fec!W$36)</f>
        <v>2.9062008013105078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2.3570390045703711</v>
      </c>
      <c r="C226" s="278">
        <f>IF(C$44=0,0,C$44/CHI_fec!C$44)</f>
        <v>2.5086738214914135</v>
      </c>
      <c r="D226" s="278">
        <f>IF(D$44=0,0,D$44/CHI_fec!D$44)</f>
        <v>2.4165059350103473</v>
      </c>
      <c r="E226" s="278">
        <f>IF(E$44=0,0,E$44/CHI_fec!E$44)</f>
        <v>1.9658203054502039</v>
      </c>
      <c r="F226" s="278">
        <f>IF(F$44=0,0,F$44/CHI_fec!F$44)</f>
        <v>1.8325970590864367</v>
      </c>
      <c r="G226" s="278">
        <f>IF(G$44=0,0,G$44/CHI_fec!G$44)</f>
        <v>1.6952024218233928</v>
      </c>
      <c r="H226" s="278">
        <f>IF(H$44=0,0,H$44/CHI_fec!H$44)</f>
        <v>1.3874904361060203</v>
      </c>
      <c r="I226" s="278">
        <f>IF(I$44=0,0,I$44/CHI_fec!I$44)</f>
        <v>1.5003977994334126</v>
      </c>
      <c r="J226" s="278">
        <f>IF(J$44=0,0,J$44/CHI_fec!J$44)</f>
        <v>2.0125285496677714</v>
      </c>
      <c r="K226" s="278">
        <f>IF(K$44=0,0,K$44/CHI_fec!K$44)</f>
        <v>1.584650378973061</v>
      </c>
      <c r="L226" s="278">
        <f>IF(L$44=0,0,L$44/CHI_fec!L$44)</f>
        <v>2.0198692436498775</v>
      </c>
      <c r="M226" s="278">
        <f>IF(M$44=0,0,M$44/CHI_fec!M$44)</f>
        <v>1.9473897945847833</v>
      </c>
      <c r="N226" s="278">
        <f>IF(N$44=0,0,N$44/CHI_fec!N$44)</f>
        <v>1.8215112256075128</v>
      </c>
      <c r="O226" s="278">
        <f>IF(O$44=0,0,O$44/CHI_fec!O$44)</f>
        <v>1.1718283363357789</v>
      </c>
      <c r="P226" s="278">
        <f>IF(P$44=0,0,P$44/CHI_fec!P$44)</f>
        <v>1.3280357073817954</v>
      </c>
      <c r="Q226" s="278">
        <f>IF(Q$44=0,0,Q$44/CHI_fec!Q$44)</f>
        <v>1.4951288905902156</v>
      </c>
      <c r="R226" s="278">
        <f>IF(R$44=0,0,R$44/CHI_fec!R$44)</f>
        <v>1.7455061421356637</v>
      </c>
      <c r="S226" s="278">
        <f>IF(S$44=0,0,S$44/CHI_fec!S$44)</f>
        <v>1.8452736099470206</v>
      </c>
      <c r="T226" s="278">
        <f>IF(T$44=0,0,T$44/CHI_fec!T$44)</f>
        <v>2.4239816614909171</v>
      </c>
      <c r="U226" s="278">
        <f>IF(U$44=0,0,U$44/CHI_fec!U$44)</f>
        <v>2.4148245960857495</v>
      </c>
      <c r="V226" s="278">
        <f>IF(V$44=0,0,V$44/CHI_fec!V$44)</f>
        <v>2.3563672666952749</v>
      </c>
      <c r="W226" s="278">
        <f>IF(W$44=0,0,W$44/CHI_fec!W$44)</f>
        <v>2.2723168207330406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2.2821634610114692</v>
      </c>
      <c r="C229" s="322">
        <f>IF(C$61=0,0,(C$61-C$108)/CHI_fec!C$61)</f>
        <v>2.57296669254991</v>
      </c>
      <c r="D229" s="322">
        <f>IF(D$61=0,0,(D$61-D$108)/CHI_fec!D$61)</f>
        <v>2.3859320817402576</v>
      </c>
      <c r="E229" s="322">
        <f>IF(E$61=0,0,(E$61-E$108)/CHI_fec!E$61)</f>
        <v>1.9272251758039203</v>
      </c>
      <c r="F229" s="322">
        <f>IF(F$61=0,0,(F$61-F$108)/CHI_fec!F$61)</f>
        <v>1.9279697325274829</v>
      </c>
      <c r="G229" s="322">
        <f>IF(G$61=0,0,(G$61-G$108)/CHI_fec!G$61)</f>
        <v>1.9080368404001855</v>
      </c>
      <c r="H229" s="322">
        <f>IF(H$61=0,0,(H$61-H$108)/CHI_fec!H$61)</f>
        <v>1.6684079002314025</v>
      </c>
      <c r="I229" s="322">
        <f>IF(I$61=0,0,(I$61-I$108)/CHI_fec!I$61)</f>
        <v>1.7454140706810841</v>
      </c>
      <c r="J229" s="322">
        <f>IF(J$61=0,0,(J$61-J$108)/CHI_fec!J$61)</f>
        <v>1.9296270133231324</v>
      </c>
      <c r="K229" s="322">
        <f>IF(K$61=0,0,(K$61-K$108)/CHI_fec!K$61)</f>
        <v>1.4606642062181177</v>
      </c>
      <c r="L229" s="322">
        <f>IF(L$61=0,0,(L$61-L$108)/CHI_fec!L$61)</f>
        <v>1.6774782114675659</v>
      </c>
      <c r="M229" s="322">
        <f>IF(M$61=0,0,(M$61-M$108)/CHI_fec!M$61)</f>
        <v>1.5835396901248633</v>
      </c>
      <c r="N229" s="322">
        <f>IF(N$61=0,0,(N$61-N$108)/CHI_fec!N$61)</f>
        <v>1.6788838885436086</v>
      </c>
      <c r="O229" s="322">
        <f>IF(O$61=0,0,(O$61-O$108)/CHI_fec!O$61)</f>
        <v>0.97452532862037644</v>
      </c>
      <c r="P229" s="322">
        <f>IF(P$61=0,0,(P$61-P$108)/CHI_fec!P$61)</f>
        <v>1.1501187063683449</v>
      </c>
      <c r="Q229" s="322">
        <f>IF(Q$61=0,0,(Q$61-Q$108)/CHI_fec!Q$61)</f>
        <v>1.3374406305948969</v>
      </c>
      <c r="R229" s="322">
        <f>IF(R$61=0,0,(R$61-R$108)/CHI_fec!R$61)</f>
        <v>1.564443723753967</v>
      </c>
      <c r="S229" s="322">
        <f>IF(S$61=0,0,(S$61-S$108)/CHI_fec!S$61)</f>
        <v>1.6042567783821189</v>
      </c>
      <c r="T229" s="322">
        <f>IF(T$61=0,0,(T$61-T$108)/CHI_fec!T$61)</f>
        <v>2.3819505280563642</v>
      </c>
      <c r="U229" s="322">
        <f>IF(U$61=0,0,(U$61-U$108)/CHI_fec!U$61)</f>
        <v>2.3765508389864247</v>
      </c>
      <c r="V229" s="322">
        <f>IF(V$61=0,0,(V$61-V$108)/CHI_fec!V$61)</f>
        <v>2.3262323511325231</v>
      </c>
      <c r="W229" s="322">
        <f>IF(W$61=0,0,(W$61-W$108)/CHI_fec!W$61)</f>
        <v>2.2621504229770153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2.1474516930361069</v>
      </c>
      <c r="C234" s="277">
        <f>IF(C$66=0,0,C$66/CHI_fec!C$66)</f>
        <v>2.2708324379058817</v>
      </c>
      <c r="D234" s="277">
        <f>IF(D$66=0,0,D$66/CHI_fec!D$66)</f>
        <v>2.1750605197891053</v>
      </c>
      <c r="E234" s="277">
        <f>IF(E$66=0,0,E$66/CHI_fec!E$66)</f>
        <v>1.774805583639872</v>
      </c>
      <c r="F234" s="277">
        <f>IF(F$66=0,0,F$66/CHI_fec!F$66)</f>
        <v>1.4724986612030897</v>
      </c>
      <c r="G234" s="277">
        <f>IF(G$66=0,0,G$66/CHI_fec!G$66)</f>
        <v>1.2394488573298037</v>
      </c>
      <c r="H234" s="277">
        <f>IF(H$66=0,0,H$66/CHI_fec!H$66)</f>
        <v>0.88820737930051685</v>
      </c>
      <c r="I234" s="277">
        <f>IF(I$66=0,0,I$66/CHI_fec!I$66)</f>
        <v>1.0086185103792664</v>
      </c>
      <c r="J234" s="277">
        <f>IF(J$66=0,0,J$66/CHI_fec!J$66)</f>
        <v>1.7505633216634779</v>
      </c>
      <c r="K234" s="277">
        <f>IF(K$66=0,0,K$66/CHI_fec!K$66)</f>
        <v>1.3229607577142248</v>
      </c>
      <c r="L234" s="277">
        <f>IF(L$66=0,0,L$66/CHI_fec!L$66)</f>
        <v>2.1189236596026153</v>
      </c>
      <c r="M234" s="277">
        <f>IF(M$66=0,0,M$66/CHI_fec!M$66)</f>
        <v>1.9932071107420468</v>
      </c>
      <c r="N234" s="277">
        <f>IF(N$66=0,0,N$66/CHI_fec!N$66)</f>
        <v>1.6646527462715379</v>
      </c>
      <c r="O234" s="277">
        <f>IF(O$66=0,0,O$66/CHI_fec!O$66)</f>
        <v>1.1398099515667119</v>
      </c>
      <c r="P234" s="277">
        <f>IF(P$66=0,0,P$66/CHI_fec!P$66)</f>
        <v>1.2160004577555075</v>
      </c>
      <c r="Q234" s="277">
        <f>IF(Q$66=0,0,Q$66/CHI_fec!Q$66)</f>
        <v>1.3032798714276188</v>
      </c>
      <c r="R234" s="277">
        <f>IF(R$66=0,0,R$66/CHI_fec!R$66)</f>
        <v>1.507656073471338</v>
      </c>
      <c r="S234" s="277">
        <f>IF(S$66=0,0,S$66/CHI_fec!S$66)</f>
        <v>1.7025607915488954</v>
      </c>
      <c r="T234" s="277">
        <f>IF(T$66=0,0,T$66/CHI_fec!T$66)</f>
        <v>2.1844509341690768</v>
      </c>
      <c r="U234" s="277">
        <f>IF(U$66=0,0,U$66/CHI_fec!U$66)</f>
        <v>2.1384988237549751</v>
      </c>
      <c r="V234" s="277">
        <f>IF(V$66=0,0,V$66/CHI_fec!V$66)</f>
        <v>2.0472432600395649</v>
      </c>
      <c r="W234" s="277">
        <f>IF(W$66=0,0,W$66/CHI_fec!W$66)</f>
        <v>1.9098257677572317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2.8147131825982625</v>
      </c>
      <c r="C235" s="278">
        <f>IF(C$72=0,0,C$72/CHI_fec!C$72)</f>
        <v>3.0385289588796676</v>
      </c>
      <c r="D235" s="278">
        <f>IF(D$72=0,0,D$72/CHI_fec!D$72)</f>
        <v>2.946178559268386</v>
      </c>
      <c r="E235" s="278">
        <f>IF(E$72=0,0,E$72/CHI_fec!E$72)</f>
        <v>2.3198467486634726</v>
      </c>
      <c r="F235" s="278">
        <f>IF(F$72=0,0,F$72/CHI_fec!F$72)</f>
        <v>2.4554655303727548</v>
      </c>
      <c r="G235" s="278">
        <f>IF(G$72=0,0,G$72/CHI_fec!G$72)</f>
        <v>2.574775896442604</v>
      </c>
      <c r="H235" s="278">
        <f>IF(H$72=0,0,H$72/CHI_fec!H$72)</f>
        <v>2.6077367607457314</v>
      </c>
      <c r="I235" s="278">
        <f>IF(I$72=0,0,I$72/CHI_fec!I$72)</f>
        <v>2.6360511438879874</v>
      </c>
      <c r="J235" s="278">
        <f>IF(J$72=0,0,J$72/CHI_fec!J$72)</f>
        <v>2.5706782126884873</v>
      </c>
      <c r="K235" s="278">
        <f>IF(K$72=0,0,K$72/CHI_fec!K$72)</f>
        <v>2.1847563803599201</v>
      </c>
      <c r="L235" s="278">
        <f>IF(L$72=0,0,L$72/CHI_fec!L$72)</f>
        <v>1.8178304532829215</v>
      </c>
      <c r="M235" s="278">
        <f>IF(M$72=0,0,M$72/CHI_fec!M$72)</f>
        <v>1.8505400038098301</v>
      </c>
      <c r="N235" s="278">
        <f>IF(N$72=0,0,N$72/CHI_fec!N$72)</f>
        <v>2.1719384000481798</v>
      </c>
      <c r="O235" s="278">
        <f>IF(O$72=0,0,O$72/CHI_fec!O$72)</f>
        <v>1.2447898252358336</v>
      </c>
      <c r="P235" s="278">
        <f>IF(P$72=0,0,P$72/CHI_fec!P$72)</f>
        <v>1.6069668761204983</v>
      </c>
      <c r="Q235" s="278">
        <f>IF(Q$72=0,0,Q$72/CHI_fec!Q$72)</f>
        <v>1.8516616060821562</v>
      </c>
      <c r="R235" s="278">
        <f>IF(R$72=0,0,R$72/CHI_fec!R$72)</f>
        <v>2.1644714869673516</v>
      </c>
      <c r="S235" s="278">
        <f>IF(S$72=0,0,S$72/CHI_fec!S$72)</f>
        <v>2.0731841858131008</v>
      </c>
      <c r="T235" s="278">
        <f>IF(T$72=0,0,T$72/CHI_fec!T$72)</f>
        <v>2.8930278767993056</v>
      </c>
      <c r="U235" s="278">
        <f>IF(U$72=0,0,U$72/CHI_fec!U$72)</f>
        <v>2.9094644705794055</v>
      </c>
      <c r="V235" s="278">
        <f>IF(V$72=0,0,V$72/CHI_fec!V$72)</f>
        <v>2.8853283891655988</v>
      </c>
      <c r="W235" s="278">
        <f>IF(W$72=0,0,W$72/CHI_fec!W$72)</f>
        <v>2.8746808089865423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3.0044639139145723</v>
      </c>
      <c r="C236" s="278">
        <f>IF(C$85=0,0,C$85/CHI_fec!C$85)</f>
        <v>3.0144026702317928</v>
      </c>
      <c r="D236" s="278">
        <f>IF(D$85=0,0,D$85/CHI_fec!D$85)</f>
        <v>2.9130551563348699</v>
      </c>
      <c r="E236" s="278">
        <f>IF(E$85=0,0,E$85/CHI_fec!E$85)</f>
        <v>2.9346144878333233</v>
      </c>
      <c r="F236" s="278">
        <f>IF(F$85=0,0,F$85/CHI_fec!F$85)</f>
        <v>2.9491903650368738</v>
      </c>
      <c r="G236" s="278">
        <f>IF(G$85=0,0,G$85/CHI_fec!G$85)</f>
        <v>2.9801587205875646</v>
      </c>
      <c r="H236" s="278">
        <f>IF(H$85=0,0,H$85/CHI_fec!H$85)</f>
        <v>2.808725602359667</v>
      </c>
      <c r="I236" s="278">
        <f>IF(I$85=0,0,I$85/CHI_fec!I$85)</f>
        <v>2.8321664909456796</v>
      </c>
      <c r="J236" s="278">
        <f>IF(J$85=0,0,J$85/CHI_fec!J$85)</f>
        <v>2.7769888667237104</v>
      </c>
      <c r="K236" s="278">
        <f>IF(K$85=0,0,K$85/CHI_fec!K$85)</f>
        <v>2.311734992376651</v>
      </c>
      <c r="L236" s="278">
        <f>IF(L$85=0,0,L$85/CHI_fec!L$85)</f>
        <v>2.6403293331473074</v>
      </c>
      <c r="M236" s="278">
        <f>IF(M$85=0,0,M$85/CHI_fec!M$85)</f>
        <v>2.5214596413886188</v>
      </c>
      <c r="N236" s="278">
        <f>IF(N$85=0,0,N$85/CHI_fec!N$85)</f>
        <v>2.708696228834051</v>
      </c>
      <c r="O236" s="278">
        <f>IF(O$85=0,0,O$85/CHI_fec!O$85)</f>
        <v>2.1235518141304812</v>
      </c>
      <c r="P236" s="278">
        <f>IF(P$85=0,0,P$85/CHI_fec!P$85)</f>
        <v>2.1548725776171831</v>
      </c>
      <c r="Q236" s="278">
        <f>IF(Q$85=0,0,Q$85/CHI_fec!Q$85)</f>
        <v>2.1743633950852073</v>
      </c>
      <c r="R236" s="278">
        <f>IF(R$85=0,0,R$85/CHI_fec!R$85)</f>
        <v>2.2246774756492242</v>
      </c>
      <c r="S236" s="278">
        <f>IF(S$85=0,0,S$85/CHI_fec!S$85)</f>
        <v>2.2629027302787983</v>
      </c>
      <c r="T236" s="278">
        <f>IF(T$85=0,0,T$85/CHI_fec!T$85)</f>
        <v>2.8527964906694354</v>
      </c>
      <c r="U236" s="278">
        <f>IF(U$85=0,0,U$85/CHI_fec!U$85)</f>
        <v>2.8661398410228358</v>
      </c>
      <c r="V236" s="278">
        <f>IF(V$85=0,0,V$85/CHI_fec!V$85)</f>
        <v>2.8965579187040915</v>
      </c>
      <c r="W236" s="278">
        <f>IF(W$85=0,0,W$85/CHI_fec!W$85)</f>
        <v>2.9062008013105087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2.3115556384118059</v>
      </c>
      <c r="C237" s="278">
        <f>IF(C$93=0,0,C$93/CHI_fec!C$93)</f>
        <v>2.4568206348987442</v>
      </c>
      <c r="D237" s="278">
        <f>IF(D$93=0,0,D$93/CHI_fec!D$93)</f>
        <v>2.3640569285018342</v>
      </c>
      <c r="E237" s="278">
        <f>IF(E$93=0,0,E$93/CHI_fec!E$93)</f>
        <v>1.9260975418442245</v>
      </c>
      <c r="F237" s="278">
        <f>IF(F$93=0,0,F$93/CHI_fec!F$93)</f>
        <v>1.7591924581749476</v>
      </c>
      <c r="G237" s="278">
        <f>IF(G$93=0,0,G$93/CHI_fec!G$93)</f>
        <v>1.599410572082318</v>
      </c>
      <c r="H237" s="278">
        <f>IF(H$93=0,0,H$93/CHI_fec!H$93)</f>
        <v>1.2762475198208911</v>
      </c>
      <c r="I237" s="278">
        <f>IF(I$93=0,0,I$93/CHI_fec!I$93)</f>
        <v>1.3922489353935674</v>
      </c>
      <c r="J237" s="278">
        <f>IF(J$93=0,0,J$93/CHI_fec!J$93)</f>
        <v>1.9560214658238784</v>
      </c>
      <c r="K237" s="278">
        <f>IF(K$93=0,0,K$93/CHI_fec!K$93)</f>
        <v>1.5271800734773029</v>
      </c>
      <c r="L237" s="278">
        <f>IF(L$93=0,0,L$93/CHI_fec!L$93)</f>
        <v>2.0409611501091556</v>
      </c>
      <c r="M237" s="278">
        <f>IF(M$93=0,0,M$93/CHI_fec!M$93)</f>
        <v>1.9572183625013337</v>
      </c>
      <c r="N237" s="278">
        <f>IF(N$93=0,0,N$93/CHI_fec!N$93)</f>
        <v>1.7857899471586427</v>
      </c>
      <c r="O237" s="278">
        <f>IF(O$93=0,0,O$93/CHI_fec!O$93)</f>
        <v>1.1647849901232126</v>
      </c>
      <c r="P237" s="278">
        <f>IF(P$93=0,0,P$93/CHI_fec!P$93)</f>
        <v>1.3011144122464704</v>
      </c>
      <c r="Q237" s="278">
        <f>IF(Q$93=0,0,Q$93/CHI_fec!Q$93)</f>
        <v>1.4551988379480909</v>
      </c>
      <c r="R237" s="278">
        <f>IF(R$93=0,0,R$93/CHI_fec!R$93)</f>
        <v>1.6967504043110053</v>
      </c>
      <c r="S237" s="278">
        <f>IF(S$93=0,0,S$93/CHI_fec!S$93)</f>
        <v>1.8168472307392616</v>
      </c>
      <c r="T237" s="278">
        <f>IF(T$93=0,0,T$93/CHI_fec!T$93)</f>
        <v>2.3734374268994389</v>
      </c>
      <c r="U237" s="278">
        <f>IF(U$93=0,0,U$93/CHI_fec!U$93)</f>
        <v>2.3613172593919312</v>
      </c>
      <c r="V237" s="278">
        <f>IF(V$93=0,0,V$93/CHI_fec!V$93)</f>
        <v>2.2977804471674483</v>
      </c>
      <c r="W237" s="278">
        <f>IF(W$93=0,0,W$93/CHI_fec!W$93)</f>
        <v>2.2045370593567495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2.3716291184616218</v>
      </c>
      <c r="C240" s="322">
        <f>IF(C$110=0,0,C$110/CHI_fec!C$110)</f>
        <v>2.6183778857535356</v>
      </c>
      <c r="D240" s="322">
        <f>IF(D$110=0,0,D$110/CHI_fec!D$110)</f>
        <v>2.459018437594096</v>
      </c>
      <c r="E240" s="322">
        <f>IF(E$110=0,0,E$110/CHI_fec!E$110)</f>
        <v>2.0175544702758517</v>
      </c>
      <c r="F240" s="322">
        <f>IF(F$110=0,0,F$110/CHI_fec!F$110)</f>
        <v>2.0015038308773629</v>
      </c>
      <c r="G240" s="322">
        <f>IF(G$110=0,0,G$110/CHI_fec!G$110)</f>
        <v>1.9729514098681999</v>
      </c>
      <c r="H240" s="322">
        <f>IF(H$110=0,0,H$110/CHI_fec!H$110)</f>
        <v>1.728621733131495</v>
      </c>
      <c r="I240" s="322">
        <f>IF(I$110=0,0,I$110/CHI_fec!I$110)</f>
        <v>1.8097945611649195</v>
      </c>
      <c r="J240" s="322">
        <f>IF(J$110=0,0,J$110/CHI_fec!J$110)</f>
        <v>2.029705606776059</v>
      </c>
      <c r="K240" s="322">
        <f>IF(K$110=0,0,K$110/CHI_fec!K$110)</f>
        <v>1.5629822728927798</v>
      </c>
      <c r="L240" s="322">
        <f>IF(L$110=0,0,L$110/CHI_fec!L$110)</f>
        <v>1.8039799830424479</v>
      </c>
      <c r="M240" s="322">
        <f>IF(M$110=0,0,M$110/CHI_fec!M$110)</f>
        <v>1.7162224382621454</v>
      </c>
      <c r="N240" s="322">
        <f>IF(N$110=0,0,N$110/CHI_fec!N$110)</f>
        <v>1.7885607294225672</v>
      </c>
      <c r="O240" s="322">
        <f>IF(O$110=0,0,O$110/CHI_fec!O$110)</f>
        <v>1.0770365836283211</v>
      </c>
      <c r="P240" s="322">
        <f>IF(P$110=0,0,P$110/CHI_fec!P$110)</f>
        <v>1.2530995071242603</v>
      </c>
      <c r="Q240" s="322">
        <f>IF(Q$110=0,0,Q$110/CHI_fec!Q$110)</f>
        <v>1.7235167323129403</v>
      </c>
      <c r="R240" s="322">
        <f>IF(R$110=0,0,R$110/CHI_fec!R$110)</f>
        <v>1.6944921339698753</v>
      </c>
      <c r="S240" s="322">
        <f>IF(S$110=0,0,S$110/CHI_fec!S$110)</f>
        <v>1.7762338352892748</v>
      </c>
      <c r="T240" s="322">
        <f>IF(T$110=0,0,T$110/CHI_fec!T$110)</f>
        <v>2.5366939190699225</v>
      </c>
      <c r="U240" s="322">
        <f>IF(U$110=0,0,U$110/CHI_fec!U$110)</f>
        <v>2.5235965186147395</v>
      </c>
      <c r="V240" s="322">
        <f>IF(V$110=0,0,V$110/CHI_fec!V$110)</f>
        <v>2.4537883971261034</v>
      </c>
      <c r="W240" s="322">
        <f>IF(W$110=0,0,W$110/CHI_fec!W$110)</f>
        <v>2.338824724686456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2.1474516930361074</v>
      </c>
      <c r="C245" s="277">
        <f>IF(C$115=0,0,C$115/CHI_fec!C$115)</f>
        <v>2.2708324379058822</v>
      </c>
      <c r="D245" s="277">
        <f>IF(D$115=0,0,D$115/CHI_fec!D$115)</f>
        <v>2.1750605197891049</v>
      </c>
      <c r="E245" s="277">
        <f>IF(E$115=0,0,E$115/CHI_fec!E$115)</f>
        <v>1.7748055836398722</v>
      </c>
      <c r="F245" s="277">
        <f>IF(F$115=0,0,F$115/CHI_fec!F$115)</f>
        <v>1.4724986612030895</v>
      </c>
      <c r="G245" s="277">
        <f>IF(G$115=0,0,G$115/CHI_fec!G$115)</f>
        <v>1.2394488573298041</v>
      </c>
      <c r="H245" s="277">
        <f>IF(H$115=0,0,H$115/CHI_fec!H$115)</f>
        <v>0.88820737930051641</v>
      </c>
      <c r="I245" s="277">
        <f>IF(I$115=0,0,I$115/CHI_fec!I$115)</f>
        <v>1.0086185103792658</v>
      </c>
      <c r="J245" s="277">
        <f>IF(J$115=0,0,J$115/CHI_fec!J$115)</f>
        <v>1.7505633216634782</v>
      </c>
      <c r="K245" s="277">
        <f>IF(K$115=0,0,K$115/CHI_fec!K$115)</f>
        <v>1.3229607577142246</v>
      </c>
      <c r="L245" s="277">
        <f>IF(L$115=0,0,L$115/CHI_fec!L$115)</f>
        <v>2.1189236596026162</v>
      </c>
      <c r="M245" s="277">
        <f>IF(M$115=0,0,M$115/CHI_fec!M$115)</f>
        <v>1.9932071107420462</v>
      </c>
      <c r="N245" s="277">
        <f>IF(N$115=0,0,N$115/CHI_fec!N$115)</f>
        <v>1.6646527462715375</v>
      </c>
      <c r="O245" s="277">
        <f>IF(O$115=0,0,O$115/CHI_fec!O$115)</f>
        <v>1.1398099515667113</v>
      </c>
      <c r="P245" s="277">
        <f>IF(P$115=0,0,P$115/CHI_fec!P$115)</f>
        <v>1.216000457755507</v>
      </c>
      <c r="Q245" s="277">
        <f>IF(Q$115=0,0,Q$115/CHI_fec!Q$115)</f>
        <v>1.3032798714276188</v>
      </c>
      <c r="R245" s="277">
        <f>IF(R$115=0,0,R$115/CHI_fec!R$115)</f>
        <v>1.5076560734713385</v>
      </c>
      <c r="S245" s="277">
        <f>IF(S$115=0,0,S$115/CHI_fec!S$115)</f>
        <v>1.7025607915488954</v>
      </c>
      <c r="T245" s="277">
        <f>IF(T$115=0,0,T$115/CHI_fec!T$115)</f>
        <v>2.1844509341690768</v>
      </c>
      <c r="U245" s="277">
        <f>IF(U$115=0,0,U$115/CHI_fec!U$115)</f>
        <v>2.1384988237549756</v>
      </c>
      <c r="V245" s="277">
        <f>IF(V$115=0,0,V$115/CHI_fec!V$115)</f>
        <v>2.0472432600395654</v>
      </c>
      <c r="W245" s="277">
        <f>IF(W$115=0,0,W$115/CHI_fec!W$115)</f>
        <v>1.9098257677572312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2.8141665998736536</v>
      </c>
      <c r="C246" s="278">
        <f>IF(C$121=0,0,C$121/CHI_fec!C$121)</f>
        <v>3.0381346509439342</v>
      </c>
      <c r="D246" s="278">
        <f>IF(D$121=0,0,D$121/CHI_fec!D$121)</f>
        <v>2.9456676420152745</v>
      </c>
      <c r="E246" s="278">
        <f>IF(E$121=0,0,E$121/CHI_fec!E$121)</f>
        <v>2.3193282718004218</v>
      </c>
      <c r="F246" s="278">
        <f>IF(F$121=0,0,F$121/CHI_fec!F$121)</f>
        <v>2.4548700301742241</v>
      </c>
      <c r="G246" s="278">
        <f>IF(G$121=0,0,G$121/CHI_fec!G$121)</f>
        <v>2.5740209560428728</v>
      </c>
      <c r="H246" s="278">
        <f>IF(H$121=0,0,H$121/CHI_fec!H$121)</f>
        <v>2.606626484304968</v>
      </c>
      <c r="I246" s="278">
        <f>IF(I$121=0,0,I$121/CHI_fec!I$121)</f>
        <v>2.635028136278009</v>
      </c>
      <c r="J246" s="278">
        <f>IF(J$121=0,0,J$121/CHI_fec!J$121)</f>
        <v>2.5699720599416911</v>
      </c>
      <c r="K246" s="278">
        <f>IF(K$121=0,0,K$121/CHI_fec!K$121)</f>
        <v>2.1839209936929636</v>
      </c>
      <c r="L246" s="278">
        <f>IF(L$121=0,0,L$121/CHI_fec!L$121)</f>
        <v>1.8174880265191051</v>
      </c>
      <c r="M246" s="278">
        <f>IF(M$121=0,0,M$121/CHI_fec!M$121)</f>
        <v>1.8501022957251179</v>
      </c>
      <c r="N246" s="278">
        <f>IF(N$121=0,0,N$121/CHI_fec!N$121)</f>
        <v>2.1712974125378306</v>
      </c>
      <c r="O246" s="278">
        <f>IF(O$121=0,0,O$121/CHI_fec!O$121)</f>
        <v>1.2442792278637294</v>
      </c>
      <c r="P246" s="278">
        <f>IF(P$121=0,0,P$121/CHI_fec!P$121)</f>
        <v>1.6063279947426452</v>
      </c>
      <c r="Q246" s="278">
        <f>IF(Q$121=0,0,Q$121/CHI_fec!Q$121)</f>
        <v>1.8510855420588621</v>
      </c>
      <c r="R246" s="278">
        <f>IF(R$121=0,0,R$121/CHI_fec!R$121)</f>
        <v>2.1638831252625388</v>
      </c>
      <c r="S246" s="278">
        <f>IF(S$121=0,0,S$121/CHI_fec!S$121)</f>
        <v>2.072722246623881</v>
      </c>
      <c r="T246" s="278">
        <f>IF(T$121=0,0,T$121/CHI_fec!T$121)</f>
        <v>2.8925886342491101</v>
      </c>
      <c r="U246" s="278">
        <f>IF(U$121=0,0,U$121/CHI_fec!U$121)</f>
        <v>2.909004073653958</v>
      </c>
      <c r="V246" s="278">
        <f>IF(V$121=0,0,V$121/CHI_fec!V$121)</f>
        <v>2.8848248790478461</v>
      </c>
      <c r="W246" s="278">
        <f>IF(W$121=0,0,W$121/CHI_fec!W$121)</f>
        <v>2.8741145982768255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3.0044639139145728</v>
      </c>
      <c r="C247" s="278">
        <f>IF(C$134=0,0,C$134/CHI_fec!C$134)</f>
        <v>3.0144026702317932</v>
      </c>
      <c r="D247" s="278">
        <f>IF(D$134=0,0,D$134/CHI_fec!D$134)</f>
        <v>2.9130551563348712</v>
      </c>
      <c r="E247" s="278">
        <f>IF(E$134=0,0,E$134/CHI_fec!E$134)</f>
        <v>2.9346144878333247</v>
      </c>
      <c r="F247" s="278">
        <f>IF(F$134=0,0,F$134/CHI_fec!F$134)</f>
        <v>2.9491903650368738</v>
      </c>
      <c r="G247" s="278">
        <f>IF(G$134=0,0,G$134/CHI_fec!G$134)</f>
        <v>2.9801587205875646</v>
      </c>
      <c r="H247" s="278">
        <f>IF(H$134=0,0,H$134/CHI_fec!H$134)</f>
        <v>2.8087256023596661</v>
      </c>
      <c r="I247" s="278">
        <f>IF(I$134=0,0,I$134/CHI_fec!I$134)</f>
        <v>2.8321664909456779</v>
      </c>
      <c r="J247" s="278">
        <f>IF(J$134=0,0,J$134/CHI_fec!J$134)</f>
        <v>2.7769888667237099</v>
      </c>
      <c r="K247" s="278">
        <f>IF(K$134=0,0,K$134/CHI_fec!K$134)</f>
        <v>2.311734992376651</v>
      </c>
      <c r="L247" s="278">
        <f>IF(L$134=0,0,L$134/CHI_fec!L$134)</f>
        <v>2.6403293331473083</v>
      </c>
      <c r="M247" s="278">
        <f>IF(M$134=0,0,M$134/CHI_fec!M$134)</f>
        <v>2.5214596413886188</v>
      </c>
      <c r="N247" s="278">
        <f>IF(N$134=0,0,N$134/CHI_fec!N$134)</f>
        <v>2.708696228834051</v>
      </c>
      <c r="O247" s="278">
        <f>IF(O$134=0,0,O$134/CHI_fec!O$134)</f>
        <v>2.1235518141304812</v>
      </c>
      <c r="P247" s="278">
        <f>IF(P$134=0,0,P$134/CHI_fec!P$134)</f>
        <v>2.1548725776171835</v>
      </c>
      <c r="Q247" s="278">
        <f>IF(Q$134=0,0,Q$134/CHI_fec!Q$134)</f>
        <v>2.1743633950852059</v>
      </c>
      <c r="R247" s="278">
        <f>IF(R$134=0,0,R$134/CHI_fec!R$134)</f>
        <v>2.2246774756492247</v>
      </c>
      <c r="S247" s="278">
        <f>IF(S$134=0,0,S$134/CHI_fec!S$134)</f>
        <v>2.2629027302787992</v>
      </c>
      <c r="T247" s="278">
        <f>IF(T$134=0,0,T$134/CHI_fec!T$134)</f>
        <v>2.8527964906694354</v>
      </c>
      <c r="U247" s="278">
        <f>IF(U$134=0,0,U$134/CHI_fec!U$134)</f>
        <v>2.8661398410228358</v>
      </c>
      <c r="V247" s="278">
        <f>IF(V$134=0,0,V$134/CHI_fec!V$134)</f>
        <v>2.8965579187040915</v>
      </c>
      <c r="W247" s="278">
        <f>IF(W$134=0,0,W$134/CHI_fec!W$134)</f>
        <v>2.9062008013105074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2.3427496017549827</v>
      </c>
      <c r="C248" s="278">
        <f>IF(C$142=0,0,C$142/CHI_fec!C$142)</f>
        <v>2.4923689181761506</v>
      </c>
      <c r="D248" s="278">
        <f>IF(D$142=0,0,D$142/CHI_fec!D$142)</f>
        <v>2.4000250449049481</v>
      </c>
      <c r="E248" s="278">
        <f>IF(E$142=0,0,E$142/CHI_fec!E$142)</f>
        <v>1.9534389256695639</v>
      </c>
      <c r="F248" s="278">
        <f>IF(F$142=0,0,F$142/CHI_fec!F$142)</f>
        <v>1.8097986657397986</v>
      </c>
      <c r="G248" s="278">
        <f>IF(G$142=0,0,G$142/CHI_fec!G$142)</f>
        <v>1.66528670486833</v>
      </c>
      <c r="H248" s="278">
        <f>IF(H$142=0,0,H$142/CHI_fec!H$142)</f>
        <v>1.3523633170284082</v>
      </c>
      <c r="I248" s="278">
        <f>IF(I$142=0,0,I$142/CHI_fec!I$142)</f>
        <v>1.4663344123214999</v>
      </c>
      <c r="J248" s="278">
        <f>IF(J$142=0,0,J$142/CHI_fec!J$142)</f>
        <v>1.9947961891349024</v>
      </c>
      <c r="K248" s="278">
        <f>IF(K$142=0,0,K$142/CHI_fec!K$142)</f>
        <v>1.5665538777294568</v>
      </c>
      <c r="L248" s="278">
        <f>IF(L$142=0,0,L$142/CHI_fec!L$142)</f>
        <v>2.0264720337253763</v>
      </c>
      <c r="M248" s="278">
        <f>IF(M$142=0,0,M$142/CHI_fec!M$142)</f>
        <v>1.9504708726486244</v>
      </c>
      <c r="N248" s="278">
        <f>IF(N$142=0,0,N$142/CHI_fec!N$142)</f>
        <v>1.810305499841061</v>
      </c>
      <c r="O248" s="278">
        <f>IF(O$142=0,0,O$142/CHI_fec!O$142)</f>
        <v>1.1696097843664992</v>
      </c>
      <c r="P248" s="278">
        <f>IF(P$142=0,0,P$142/CHI_fec!P$142)</f>
        <v>1.3195614701507568</v>
      </c>
      <c r="Q248" s="278">
        <f>IF(Q$142=0,0,Q$142/CHI_fec!Q$142)</f>
        <v>1.4826809945390411</v>
      </c>
      <c r="R248" s="278">
        <f>IF(R$142=0,0,R$142/CHI_fec!R$142)</f>
        <v>1.7303483714936874</v>
      </c>
      <c r="S248" s="278">
        <f>IF(S$142=0,0,S$142/CHI_fec!S$142)</f>
        <v>1.836480276845194</v>
      </c>
      <c r="T248" s="278">
        <f>IF(T$142=0,0,T$142/CHI_fec!T$142)</f>
        <v>2.408185320300178</v>
      </c>
      <c r="U248" s="278">
        <f>IF(U$142=0,0,U$142/CHI_fec!U$142)</f>
        <v>2.3981065205367509</v>
      </c>
      <c r="V248" s="278">
        <f>IF(V$142=0,0,V$142/CHI_fec!V$142)</f>
        <v>2.3380913111594945</v>
      </c>
      <c r="W248" s="278">
        <f>IF(W$142=0,0,W$142/CHI_fec!W$142)</f>
        <v>2.2511962401276313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SK: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572.13590908204822</v>
      </c>
      <c r="C3" s="205">
        <f t="shared" si="0"/>
        <v>585.53127354935964</v>
      </c>
      <c r="D3" s="205">
        <f t="shared" si="0"/>
        <v>628.12951050446384</v>
      </c>
      <c r="E3" s="205">
        <f t="shared" si="0"/>
        <v>606.16517138256268</v>
      </c>
      <c r="F3" s="205">
        <f t="shared" si="0"/>
        <v>597.75952203136683</v>
      </c>
      <c r="G3" s="205">
        <f t="shared" si="0"/>
        <v>633.52348381852073</v>
      </c>
      <c r="H3" s="205">
        <f t="shared" si="0"/>
        <v>686.57186749123571</v>
      </c>
      <c r="I3" s="205">
        <f t="shared" si="0"/>
        <v>797.49241467244349</v>
      </c>
      <c r="J3" s="205">
        <f t="shared" si="0"/>
        <v>790.23965326761299</v>
      </c>
      <c r="K3" s="205">
        <f t="shared" si="0"/>
        <v>558.59383091997597</v>
      </c>
      <c r="L3" s="205">
        <f t="shared" si="0"/>
        <v>517.69966207862842</v>
      </c>
      <c r="M3" s="205">
        <f t="shared" si="0"/>
        <v>578.10490933573612</v>
      </c>
      <c r="N3" s="205">
        <f t="shared" si="0"/>
        <v>493.11044275022726</v>
      </c>
      <c r="O3" s="205">
        <f t="shared" si="0"/>
        <v>462.92246520874755</v>
      </c>
      <c r="P3" s="205">
        <f t="shared" si="0"/>
        <v>512.9125894006047</v>
      </c>
      <c r="Q3" s="205">
        <f t="shared" si="0"/>
        <v>521.79999999999995</v>
      </c>
      <c r="R3" s="205">
        <f t="shared" si="0"/>
        <v>568.51546474681254</v>
      </c>
      <c r="S3" s="205">
        <f t="shared" si="0"/>
        <v>606.34949007457737</v>
      </c>
      <c r="T3" s="205">
        <f t="shared" si="0"/>
        <v>597.93072599622724</v>
      </c>
      <c r="U3" s="205">
        <f t="shared" si="0"/>
        <v>668.8253896116189</v>
      </c>
      <c r="V3" s="205">
        <f t="shared" si="0"/>
        <v>624.77488709722093</v>
      </c>
      <c r="W3" s="205">
        <f t="shared" si="0"/>
        <v>699.55439528289173</v>
      </c>
      <c r="DA3" s="112"/>
    </row>
    <row r="4" spans="1:105" ht="12" customHeight="1" x14ac:dyDescent="0.25">
      <c r="A4" s="50" t="s">
        <v>49</v>
      </c>
      <c r="B4" s="243">
        <v>225.7484726750786</v>
      </c>
      <c r="C4" s="243">
        <v>285.62296850006248</v>
      </c>
      <c r="D4" s="243">
        <v>306.28409368360292</v>
      </c>
      <c r="E4" s="243">
        <v>308.02708235149697</v>
      </c>
      <c r="F4" s="243">
        <v>365.49459447691743</v>
      </c>
      <c r="G4" s="243">
        <v>374.61890109114802</v>
      </c>
      <c r="H4" s="243">
        <v>404.09638288529959</v>
      </c>
      <c r="I4" s="243">
        <v>430.52514144067709</v>
      </c>
      <c r="J4" s="243">
        <v>440.92671019654961</v>
      </c>
      <c r="K4" s="243">
        <v>328.93450490249933</v>
      </c>
      <c r="L4" s="243">
        <v>266.41359589005378</v>
      </c>
      <c r="M4" s="243">
        <v>304.50031674449701</v>
      </c>
      <c r="N4" s="243">
        <v>271.51858564910322</v>
      </c>
      <c r="O4" s="243">
        <v>292.98409571705582</v>
      </c>
      <c r="P4" s="243">
        <v>256.42439135522721</v>
      </c>
      <c r="Q4" s="243">
        <v>253.04562786835859</v>
      </c>
      <c r="R4" s="243">
        <v>264.16524127971928</v>
      </c>
      <c r="S4" s="243">
        <v>297.72006205176422</v>
      </c>
      <c r="T4" s="243">
        <v>284.69177575112332</v>
      </c>
      <c r="U4" s="243">
        <v>312.29764388119338</v>
      </c>
      <c r="V4" s="243">
        <v>318.93172425473858</v>
      </c>
      <c r="W4" s="243">
        <v>325.79091624024232</v>
      </c>
      <c r="DA4" s="83" t="s">
        <v>1406</v>
      </c>
    </row>
    <row r="5" spans="1:105" ht="12" customHeight="1" x14ac:dyDescent="0.25">
      <c r="A5" s="144" t="s">
        <v>50</v>
      </c>
      <c r="B5" s="284">
        <v>246.52712660792929</v>
      </c>
      <c r="C5" s="284">
        <v>176.3909616368563</v>
      </c>
      <c r="D5" s="284">
        <v>192.38997771979081</v>
      </c>
      <c r="E5" s="284">
        <v>166.83550099235649</v>
      </c>
      <c r="F5" s="284">
        <v>72.687558218365268</v>
      </c>
      <c r="G5" s="284">
        <v>98.428280710755132</v>
      </c>
      <c r="H5" s="284">
        <v>115.2033225903091</v>
      </c>
      <c r="I5" s="284">
        <v>180.43986761244639</v>
      </c>
      <c r="J5" s="284">
        <v>179.97671057357579</v>
      </c>
      <c r="K5" s="284">
        <v>110.05190137323351</v>
      </c>
      <c r="L5" s="284">
        <v>121.6759722718861</v>
      </c>
      <c r="M5" s="284">
        <v>136.091297653195</v>
      </c>
      <c r="N5" s="284">
        <v>93.022655149339272</v>
      </c>
      <c r="O5" s="284">
        <v>23.447600012514211</v>
      </c>
      <c r="P5" s="284">
        <v>111.9943353453489</v>
      </c>
      <c r="Q5" s="284">
        <v>106.0548160415789</v>
      </c>
      <c r="R5" s="284">
        <v>121.60548867821301</v>
      </c>
      <c r="S5" s="284">
        <v>135.3542766884444</v>
      </c>
      <c r="T5" s="284">
        <v>136.51500571953201</v>
      </c>
      <c r="U5" s="284">
        <v>143.72695725882619</v>
      </c>
      <c r="V5" s="284">
        <v>128.47254802303431</v>
      </c>
      <c r="W5" s="284">
        <v>192.47847902219371</v>
      </c>
      <c r="DA5" s="94" t="s">
        <v>1407</v>
      </c>
    </row>
    <row r="6" spans="1:105" ht="12" customHeight="1" x14ac:dyDescent="0.25">
      <c r="A6" s="49" t="s">
        <v>58</v>
      </c>
      <c r="B6" s="244">
        <v>99.860309799040351</v>
      </c>
      <c r="C6" s="244">
        <v>123.51734341244079</v>
      </c>
      <c r="D6" s="244">
        <v>129.45543910107011</v>
      </c>
      <c r="E6" s="244">
        <v>131.30258803870919</v>
      </c>
      <c r="F6" s="244">
        <v>159.5773693360841</v>
      </c>
      <c r="G6" s="244">
        <v>160.47630201661761</v>
      </c>
      <c r="H6" s="244">
        <v>167.272162015627</v>
      </c>
      <c r="I6" s="244">
        <v>186.52740561932001</v>
      </c>
      <c r="J6" s="244">
        <v>169.3362324974876</v>
      </c>
      <c r="K6" s="244">
        <v>119.6074246442431</v>
      </c>
      <c r="L6" s="244">
        <v>129.6100939166885</v>
      </c>
      <c r="M6" s="244">
        <v>137.51329493804411</v>
      </c>
      <c r="N6" s="244">
        <v>128.56920195178481</v>
      </c>
      <c r="O6" s="244">
        <v>146.49076947917749</v>
      </c>
      <c r="P6" s="244">
        <v>144.49386270002859</v>
      </c>
      <c r="Q6" s="244">
        <v>162.6995560900624</v>
      </c>
      <c r="R6" s="244">
        <v>182.74473478888021</v>
      </c>
      <c r="S6" s="244">
        <v>173.2751513343687</v>
      </c>
      <c r="T6" s="244">
        <v>176.72394452557199</v>
      </c>
      <c r="U6" s="244">
        <v>212.8007884715993</v>
      </c>
      <c r="V6" s="244">
        <v>177.37061481944801</v>
      </c>
      <c r="W6" s="244">
        <v>181.28500002045561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3045</v>
      </c>
      <c r="C9" s="243">
        <v>3123</v>
      </c>
      <c r="D9" s="243">
        <v>3141</v>
      </c>
      <c r="E9" s="243">
        <v>3147.4780000000001</v>
      </c>
      <c r="F9" s="243">
        <v>3158.308</v>
      </c>
      <c r="G9" s="243">
        <v>3498.6849999999999</v>
      </c>
      <c r="H9" s="243">
        <v>3592.509</v>
      </c>
      <c r="I9" s="243">
        <v>3718.41</v>
      </c>
      <c r="J9" s="243">
        <v>3557.3560000000002</v>
      </c>
      <c r="K9" s="243">
        <v>3011</v>
      </c>
      <c r="L9" s="243">
        <v>2888</v>
      </c>
      <c r="M9" s="243">
        <v>3219</v>
      </c>
      <c r="N9" s="243">
        <v>2915</v>
      </c>
      <c r="O9" s="243">
        <v>3121</v>
      </c>
      <c r="P9" s="243">
        <v>3375.8451239999999</v>
      </c>
      <c r="Q9" s="243">
        <v>3309.3365880000001</v>
      </c>
      <c r="R9" s="243">
        <v>3560.6142239999999</v>
      </c>
      <c r="S9" s="243">
        <v>3685.4854249999999</v>
      </c>
      <c r="T9" s="243">
        <v>3751.9043799999999</v>
      </c>
      <c r="U9" s="243">
        <v>3977.5333000000001</v>
      </c>
      <c r="V9" s="243">
        <v>3891.4932060000001</v>
      </c>
      <c r="W9" s="243">
        <v>3977.0598209393438</v>
      </c>
      <c r="DA9" s="83" t="s">
        <v>1410</v>
      </c>
    </row>
    <row r="10" spans="1:105" ht="12" customHeight="1" x14ac:dyDescent="0.25">
      <c r="A10" s="144" t="s">
        <v>1411</v>
      </c>
      <c r="B10" s="284">
        <v>4500</v>
      </c>
      <c r="C10" s="284">
        <v>2610</v>
      </c>
      <c r="D10" s="284">
        <v>2670</v>
      </c>
      <c r="E10" s="284">
        <v>2307</v>
      </c>
      <c r="F10" s="284">
        <v>850</v>
      </c>
      <c r="G10" s="284">
        <v>1244</v>
      </c>
      <c r="H10" s="284">
        <v>1386</v>
      </c>
      <c r="I10" s="284">
        <v>2109</v>
      </c>
      <c r="J10" s="284">
        <v>1965</v>
      </c>
      <c r="K10" s="284">
        <v>1335</v>
      </c>
      <c r="L10" s="284">
        <v>2334</v>
      </c>
      <c r="M10" s="284">
        <v>2340</v>
      </c>
      <c r="N10" s="284">
        <v>2100</v>
      </c>
      <c r="O10" s="284">
        <v>1600</v>
      </c>
      <c r="P10" s="284">
        <v>2250</v>
      </c>
      <c r="Q10" s="284">
        <v>2625</v>
      </c>
      <c r="R10" s="284">
        <v>2625</v>
      </c>
      <c r="S10" s="284">
        <v>2400</v>
      </c>
      <c r="T10" s="284">
        <v>1575</v>
      </c>
      <c r="U10" s="284">
        <v>1875</v>
      </c>
      <c r="V10" s="284">
        <v>2250</v>
      </c>
      <c r="W10" s="284">
        <v>2250</v>
      </c>
      <c r="DA10" s="94" t="s">
        <v>1412</v>
      </c>
    </row>
    <row r="11" spans="1:105" ht="12" customHeight="1" x14ac:dyDescent="0.25">
      <c r="A11" s="49" t="s">
        <v>1413</v>
      </c>
      <c r="B11" s="244">
        <v>221.86699999999999</v>
      </c>
      <c r="C11" s="244">
        <v>222.45599999999999</v>
      </c>
      <c r="D11" s="244">
        <v>218.67599999999999</v>
      </c>
      <c r="E11" s="244">
        <v>220.99600000000001</v>
      </c>
      <c r="F11" s="244">
        <v>227.13399999999999</v>
      </c>
      <c r="G11" s="244">
        <v>246.8672</v>
      </c>
      <c r="H11" s="244">
        <v>244.94800000000001</v>
      </c>
      <c r="I11" s="244">
        <v>265.36200000000002</v>
      </c>
      <c r="J11" s="244">
        <v>225.03399999999999</v>
      </c>
      <c r="K11" s="244">
        <v>206.80709999999999</v>
      </c>
      <c r="L11" s="244">
        <v>196.52</v>
      </c>
      <c r="M11" s="244">
        <v>209.52</v>
      </c>
      <c r="N11" s="244">
        <v>178.63</v>
      </c>
      <c r="O11" s="244">
        <v>181.26</v>
      </c>
      <c r="P11" s="244">
        <v>178.97</v>
      </c>
      <c r="Q11" s="244">
        <v>203.10858358813761</v>
      </c>
      <c r="R11" s="244">
        <v>214.98683574231629</v>
      </c>
      <c r="S11" s="244">
        <v>205.86416356353141</v>
      </c>
      <c r="T11" s="244">
        <v>207.8992252013696</v>
      </c>
      <c r="U11" s="244">
        <v>242.98279470446519</v>
      </c>
      <c r="V11" s="244">
        <v>213.43684099370111</v>
      </c>
      <c r="W11" s="244">
        <v>214.38220204534241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3650</v>
      </c>
      <c r="C14" s="243">
        <v>3650</v>
      </c>
      <c r="D14" s="243">
        <v>3650</v>
      </c>
      <c r="E14" s="243">
        <v>3650</v>
      </c>
      <c r="F14" s="243">
        <v>3650</v>
      </c>
      <c r="G14" s="243">
        <v>4036.6928056636862</v>
      </c>
      <c r="H14" s="243">
        <v>4036.6928056636862</v>
      </c>
      <c r="I14" s="243">
        <v>4036.6928056636862</v>
      </c>
      <c r="J14" s="243">
        <v>4036.6928056636862</v>
      </c>
      <c r="K14" s="243">
        <v>4036.6928056636862</v>
      </c>
      <c r="L14" s="243">
        <v>4036.6928056636862</v>
      </c>
      <c r="M14" s="243">
        <v>3650</v>
      </c>
      <c r="N14" s="243">
        <v>3650</v>
      </c>
      <c r="O14" s="243">
        <v>3650</v>
      </c>
      <c r="P14" s="243">
        <v>3650</v>
      </c>
      <c r="Q14" s="243">
        <v>3650</v>
      </c>
      <c r="R14" s="243">
        <v>4036.6928056636862</v>
      </c>
      <c r="S14" s="243">
        <v>4036.6928056636862</v>
      </c>
      <c r="T14" s="243">
        <v>4036.6928056636862</v>
      </c>
      <c r="U14" s="243">
        <v>4423.3856113273714</v>
      </c>
      <c r="V14" s="243">
        <v>4423.3856113273714</v>
      </c>
      <c r="W14" s="243">
        <v>4423.3856113273714</v>
      </c>
      <c r="DA14" s="83" t="s">
        <v>1415</v>
      </c>
    </row>
    <row r="15" spans="1:105" ht="12" customHeight="1" x14ac:dyDescent="0.25">
      <c r="A15" s="107" t="s">
        <v>1411</v>
      </c>
      <c r="B15" s="284">
        <v>5000</v>
      </c>
      <c r="C15" s="284">
        <v>5000</v>
      </c>
      <c r="D15" s="284">
        <v>5000</v>
      </c>
      <c r="E15" s="284">
        <v>4513.5120799403676</v>
      </c>
      <c r="F15" s="284">
        <v>4513.5120799403676</v>
      </c>
      <c r="G15" s="284">
        <v>4513.5120799403676</v>
      </c>
      <c r="H15" s="284">
        <v>4513.5120799403676</v>
      </c>
      <c r="I15" s="284">
        <v>4027.0241598807352</v>
      </c>
      <c r="J15" s="284">
        <v>4027.0241598807352</v>
      </c>
      <c r="K15" s="284">
        <v>4027.0241598807352</v>
      </c>
      <c r="L15" s="284">
        <v>4027.0241598807352</v>
      </c>
      <c r="M15" s="284">
        <v>3540.5362398211032</v>
      </c>
      <c r="N15" s="284">
        <v>3540.5362398211032</v>
      </c>
      <c r="O15" s="284">
        <v>3540.5362398211032</v>
      </c>
      <c r="P15" s="284">
        <v>3540.5362398211032</v>
      </c>
      <c r="Q15" s="284">
        <v>3054.0483197614699</v>
      </c>
      <c r="R15" s="284">
        <v>3054.0483197614699</v>
      </c>
      <c r="S15" s="284">
        <v>3054.0483197614699</v>
      </c>
      <c r="T15" s="284">
        <v>3054.0483197614699</v>
      </c>
      <c r="U15" s="284">
        <v>3054.0483197614699</v>
      </c>
      <c r="V15" s="284">
        <v>3054.0483197614699</v>
      </c>
      <c r="W15" s="284">
        <v>3054.0483197614699</v>
      </c>
      <c r="DA15" s="94" t="s">
        <v>1416</v>
      </c>
    </row>
    <row r="16" spans="1:105" ht="12" customHeight="1" x14ac:dyDescent="0.25">
      <c r="A16" s="49" t="s">
        <v>1413</v>
      </c>
      <c r="B16" s="244">
        <v>246.5188888888888</v>
      </c>
      <c r="C16" s="244">
        <v>272.15688514692829</v>
      </c>
      <c r="D16" s="244">
        <v>273.81214309687209</v>
      </c>
      <c r="E16" s="244">
        <v>299.45013935491158</v>
      </c>
      <c r="F16" s="244">
        <v>329.36113498929097</v>
      </c>
      <c r="G16" s="244">
        <v>352.38138982093437</v>
      </c>
      <c r="H16" s="244">
        <v>352.38138982093437</v>
      </c>
      <c r="I16" s="244">
        <v>328.39865151283863</v>
      </c>
      <c r="J16" s="244">
        <v>324.12565213649867</v>
      </c>
      <c r="K16" s="244">
        <v>304.41591320474282</v>
      </c>
      <c r="L16" s="244">
        <v>300.14291382840292</v>
      </c>
      <c r="M16" s="244">
        <v>276.16017552030712</v>
      </c>
      <c r="N16" s="244">
        <v>276.16017552030712</v>
      </c>
      <c r="O16" s="244">
        <v>252.1774372122114</v>
      </c>
      <c r="P16" s="244">
        <v>252.1774372122114</v>
      </c>
      <c r="Q16" s="244">
        <v>228.1946989041156</v>
      </c>
      <c r="R16" s="244">
        <v>232.46769828045561</v>
      </c>
      <c r="S16" s="244">
        <v>232.46769828045561</v>
      </c>
      <c r="T16" s="244">
        <v>232.46769828045561</v>
      </c>
      <c r="U16" s="244">
        <v>273.54243409391103</v>
      </c>
      <c r="V16" s="244">
        <v>273.54243409391103</v>
      </c>
      <c r="W16" s="244">
        <v>273.54243409391103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386.69280566368559</v>
      </c>
      <c r="E18" s="243">
        <v>0</v>
      </c>
      <c r="F18" s="243">
        <v>0</v>
      </c>
      <c r="G18" s="243">
        <v>386.69280566368559</v>
      </c>
      <c r="H18" s="243">
        <v>0</v>
      </c>
      <c r="I18" s="243">
        <v>386.69280566368559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773.38561132737129</v>
      </c>
      <c r="S18" s="243">
        <v>0</v>
      </c>
      <c r="T18" s="243">
        <v>0</v>
      </c>
      <c r="U18" s="243">
        <v>386.69280566368559</v>
      </c>
      <c r="V18" s="243">
        <v>0</v>
      </c>
      <c r="W18" s="243">
        <v>386.69280566368559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0</v>
      </c>
      <c r="U19" s="284">
        <v>486.48792005963247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29.910995634379429</v>
      </c>
      <c r="D20" s="244">
        <v>21.364996881699589</v>
      </c>
      <c r="E20" s="244">
        <v>25.637996258039511</v>
      </c>
      <c r="F20" s="244">
        <v>34.18399501071935</v>
      </c>
      <c r="G20" s="244">
        <v>42.729993763399193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4.2729993763399188</v>
      </c>
      <c r="Q20" s="244">
        <v>0</v>
      </c>
      <c r="R20" s="244">
        <v>4.2729993763399188</v>
      </c>
      <c r="S20" s="244">
        <v>23.982738308095762</v>
      </c>
      <c r="T20" s="244">
        <v>4.2729993763399188</v>
      </c>
      <c r="U20" s="244">
        <v>60.78447474521127</v>
      </c>
      <c r="V20" s="244">
        <v>4.2729993763399188</v>
      </c>
      <c r="W20" s="244">
        <v>23.982738308095762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386.6928056636857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386.69280566368525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386.69280566368616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386.69280566368525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0</v>
      </c>
      <c r="W22" s="243">
        <f t="shared" si="1"/>
        <v>386.69280566368525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486.48792005963242</v>
      </c>
      <c r="F23" s="284">
        <f t="shared" si="2"/>
        <v>0</v>
      </c>
      <c r="G23" s="284">
        <f t="shared" si="2"/>
        <v>0</v>
      </c>
      <c r="H23" s="284">
        <f t="shared" si="2"/>
        <v>0</v>
      </c>
      <c r="I23" s="284">
        <f t="shared" si="2"/>
        <v>486.48792005963242</v>
      </c>
      <c r="J23" s="284">
        <f t="shared" si="2"/>
        <v>0</v>
      </c>
      <c r="K23" s="284">
        <f t="shared" si="2"/>
        <v>0</v>
      </c>
      <c r="L23" s="284">
        <f t="shared" si="2"/>
        <v>0</v>
      </c>
      <c r="M23" s="284">
        <f t="shared" si="2"/>
        <v>486.48792005963196</v>
      </c>
      <c r="N23" s="284">
        <f t="shared" si="2"/>
        <v>0</v>
      </c>
      <c r="O23" s="284">
        <f t="shared" si="2"/>
        <v>0</v>
      </c>
      <c r="P23" s="284">
        <f t="shared" si="2"/>
        <v>0</v>
      </c>
      <c r="Q23" s="284">
        <f t="shared" si="2"/>
        <v>486.48792005963332</v>
      </c>
      <c r="R23" s="284">
        <f t="shared" si="2"/>
        <v>0</v>
      </c>
      <c r="S23" s="284">
        <f t="shared" si="2"/>
        <v>0</v>
      </c>
      <c r="T23" s="284">
        <f t="shared" si="2"/>
        <v>0</v>
      </c>
      <c r="U23" s="284">
        <f t="shared" si="2"/>
        <v>486.48792005963242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4.2729993763399534</v>
      </c>
      <c r="D24" s="244">
        <f t="shared" si="3"/>
        <v>19.709738931755794</v>
      </c>
      <c r="E24" s="244">
        <f t="shared" si="3"/>
        <v>0</v>
      </c>
      <c r="F24" s="244">
        <f t="shared" si="3"/>
        <v>4.2729993763399534</v>
      </c>
      <c r="G24" s="244">
        <f t="shared" si="3"/>
        <v>19.709738931755794</v>
      </c>
      <c r="H24" s="244">
        <f t="shared" si="3"/>
        <v>0</v>
      </c>
      <c r="I24" s="244">
        <f t="shared" si="3"/>
        <v>23.982738308095747</v>
      </c>
      <c r="J24" s="244">
        <f t="shared" si="3"/>
        <v>4.2729993763399534</v>
      </c>
      <c r="K24" s="244">
        <f t="shared" si="3"/>
        <v>19.709738931755851</v>
      </c>
      <c r="L24" s="244">
        <f t="shared" si="3"/>
        <v>4.2729993763398966</v>
      </c>
      <c r="M24" s="244">
        <f t="shared" si="3"/>
        <v>23.982738308095804</v>
      </c>
      <c r="N24" s="244">
        <f t="shared" si="3"/>
        <v>0</v>
      </c>
      <c r="O24" s="244">
        <f t="shared" si="3"/>
        <v>23.982738308095719</v>
      </c>
      <c r="P24" s="244">
        <f t="shared" si="3"/>
        <v>4.272999376339925</v>
      </c>
      <c r="Q24" s="244">
        <f t="shared" si="3"/>
        <v>23.982738308095804</v>
      </c>
      <c r="R24" s="244">
        <f t="shared" si="3"/>
        <v>0</v>
      </c>
      <c r="S24" s="244">
        <f t="shared" si="3"/>
        <v>23.982738308095776</v>
      </c>
      <c r="T24" s="244">
        <f t="shared" si="3"/>
        <v>4.272999376339925</v>
      </c>
      <c r="U24" s="244">
        <f t="shared" si="3"/>
        <v>19.709738931755851</v>
      </c>
      <c r="V24" s="244">
        <f t="shared" si="3"/>
        <v>4.2729993763398966</v>
      </c>
      <c r="W24" s="244">
        <f t="shared" si="3"/>
        <v>23.982738308095747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605</v>
      </c>
      <c r="C26" s="243">
        <f t="shared" si="4"/>
        <v>527</v>
      </c>
      <c r="D26" s="243">
        <f t="shared" si="4"/>
        <v>509</v>
      </c>
      <c r="E26" s="243">
        <f t="shared" si="4"/>
        <v>502.52199999999993</v>
      </c>
      <c r="F26" s="243">
        <f t="shared" si="4"/>
        <v>491.69200000000001</v>
      </c>
      <c r="G26" s="243">
        <f t="shared" si="4"/>
        <v>538.00780566368621</v>
      </c>
      <c r="H26" s="243">
        <f t="shared" si="4"/>
        <v>444.18380566368614</v>
      </c>
      <c r="I26" s="243">
        <f t="shared" si="4"/>
        <v>318.2828056636863</v>
      </c>
      <c r="J26" s="243">
        <f t="shared" si="4"/>
        <v>479.33680566368594</v>
      </c>
      <c r="K26" s="243">
        <f t="shared" si="4"/>
        <v>1025.6928056636862</v>
      </c>
      <c r="L26" s="243">
        <f t="shared" si="4"/>
        <v>1148.6928056636862</v>
      </c>
      <c r="M26" s="243">
        <f t="shared" si="4"/>
        <v>431</v>
      </c>
      <c r="N26" s="243">
        <f t="shared" si="4"/>
        <v>735</v>
      </c>
      <c r="O26" s="243">
        <f t="shared" si="4"/>
        <v>529</v>
      </c>
      <c r="P26" s="243">
        <f t="shared" si="4"/>
        <v>274.15487600000006</v>
      </c>
      <c r="Q26" s="243">
        <f t="shared" si="4"/>
        <v>340.66341199999988</v>
      </c>
      <c r="R26" s="243">
        <f t="shared" si="4"/>
        <v>476.07858166368624</v>
      </c>
      <c r="S26" s="243">
        <f t="shared" si="4"/>
        <v>351.20738066368631</v>
      </c>
      <c r="T26" s="243">
        <f t="shared" si="4"/>
        <v>284.78842566368621</v>
      </c>
      <c r="U26" s="243">
        <f t="shared" si="4"/>
        <v>445.85231132737135</v>
      </c>
      <c r="V26" s="243">
        <f t="shared" si="4"/>
        <v>531.89240532737131</v>
      </c>
      <c r="W26" s="243">
        <f t="shared" si="4"/>
        <v>446.3257903880276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500</v>
      </c>
      <c r="C27" s="284">
        <f t="shared" si="5"/>
        <v>2390</v>
      </c>
      <c r="D27" s="284">
        <f t="shared" si="5"/>
        <v>2330</v>
      </c>
      <c r="E27" s="284">
        <f t="shared" si="5"/>
        <v>2206.5120799403676</v>
      </c>
      <c r="F27" s="284">
        <f t="shared" si="5"/>
        <v>3663.5120799403676</v>
      </c>
      <c r="G27" s="284">
        <f t="shared" si="5"/>
        <v>3269.5120799403676</v>
      </c>
      <c r="H27" s="284">
        <f t="shared" si="5"/>
        <v>3127.5120799403676</v>
      </c>
      <c r="I27" s="284">
        <f t="shared" si="5"/>
        <v>1918.0241598807352</v>
      </c>
      <c r="J27" s="284">
        <f t="shared" si="5"/>
        <v>2062.0241598807352</v>
      </c>
      <c r="K27" s="284">
        <f t="shared" si="5"/>
        <v>2692.0241598807352</v>
      </c>
      <c r="L27" s="284">
        <f t="shared" si="5"/>
        <v>1693.0241598807352</v>
      </c>
      <c r="M27" s="284">
        <f t="shared" si="5"/>
        <v>1200.5362398211032</v>
      </c>
      <c r="N27" s="284">
        <f t="shared" si="5"/>
        <v>1440.5362398211032</v>
      </c>
      <c r="O27" s="284">
        <f t="shared" si="5"/>
        <v>1940.5362398211032</v>
      </c>
      <c r="P27" s="284">
        <f t="shared" si="5"/>
        <v>1290.5362398211032</v>
      </c>
      <c r="Q27" s="284">
        <f t="shared" si="5"/>
        <v>429.04831976146988</v>
      </c>
      <c r="R27" s="284">
        <f t="shared" si="5"/>
        <v>429.04831976146988</v>
      </c>
      <c r="S27" s="284">
        <f t="shared" si="5"/>
        <v>654.04831976146988</v>
      </c>
      <c r="T27" s="284">
        <f t="shared" si="5"/>
        <v>1479.0483197614699</v>
      </c>
      <c r="U27" s="284">
        <f t="shared" si="5"/>
        <v>1179.0483197614699</v>
      </c>
      <c r="V27" s="284">
        <f t="shared" si="5"/>
        <v>804.04831976146988</v>
      </c>
      <c r="W27" s="284">
        <f t="shared" si="5"/>
        <v>804.04831976146988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24.651888888888806</v>
      </c>
      <c r="C28" s="244">
        <f t="shared" si="6"/>
        <v>49.7008851469283</v>
      </c>
      <c r="D28" s="244">
        <f t="shared" si="6"/>
        <v>55.136143096872104</v>
      </c>
      <c r="E28" s="244">
        <f t="shared" si="6"/>
        <v>78.454139354911575</v>
      </c>
      <c r="F28" s="244">
        <f t="shared" si="6"/>
        <v>102.22713498929099</v>
      </c>
      <c r="G28" s="244">
        <f t="shared" si="6"/>
        <v>105.51418982093438</v>
      </c>
      <c r="H28" s="244">
        <f t="shared" si="6"/>
        <v>107.43338982093437</v>
      </c>
      <c r="I28" s="244">
        <f t="shared" si="6"/>
        <v>63.036651512838603</v>
      </c>
      <c r="J28" s="244">
        <f t="shared" si="6"/>
        <v>99.091652136498681</v>
      </c>
      <c r="K28" s="244">
        <f t="shared" si="6"/>
        <v>97.60881320474283</v>
      </c>
      <c r="L28" s="244">
        <f t="shared" si="6"/>
        <v>103.62291382840291</v>
      </c>
      <c r="M28" s="244">
        <f t="shared" si="6"/>
        <v>66.64017552030711</v>
      </c>
      <c r="N28" s="244">
        <f t="shared" si="6"/>
        <v>97.530175520307125</v>
      </c>
      <c r="O28" s="244">
        <f t="shared" si="6"/>
        <v>70.917437212211411</v>
      </c>
      <c r="P28" s="244">
        <f t="shared" si="6"/>
        <v>73.207437212211403</v>
      </c>
      <c r="Q28" s="244">
        <f t="shared" si="6"/>
        <v>25.086115315977992</v>
      </c>
      <c r="R28" s="244">
        <f t="shared" si="6"/>
        <v>17.48086253813932</v>
      </c>
      <c r="S28" s="244">
        <f t="shared" si="6"/>
        <v>26.603534716924202</v>
      </c>
      <c r="T28" s="244">
        <f t="shared" si="6"/>
        <v>24.568473079086004</v>
      </c>
      <c r="U28" s="244">
        <f t="shared" si="6"/>
        <v>30.559639389445834</v>
      </c>
      <c r="V28" s="244">
        <f t="shared" si="6"/>
        <v>60.105593100209916</v>
      </c>
      <c r="W28" s="244">
        <f t="shared" si="6"/>
        <v>59.160232048568616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716.24084264832322</v>
      </c>
      <c r="C31" s="212">
        <v>556.13473774720546</v>
      </c>
      <c r="D31" s="212">
        <v>501.2000000000001</v>
      </c>
      <c r="E31" s="212">
        <v>481.3549441100601</v>
      </c>
      <c r="F31" s="212">
        <v>410.15167669819431</v>
      </c>
      <c r="G31" s="212">
        <v>499.19054170249348</v>
      </c>
      <c r="H31" s="212">
        <v>462.37747205503013</v>
      </c>
      <c r="I31" s="212">
        <v>499.09208942390359</v>
      </c>
      <c r="J31" s="212">
        <v>458.00386930352528</v>
      </c>
      <c r="K31" s="212">
        <v>375.86044711951843</v>
      </c>
      <c r="L31" s="212">
        <v>375.92975064488388</v>
      </c>
      <c r="M31" s="212">
        <v>400.23207222699909</v>
      </c>
      <c r="N31" s="212">
        <v>344.57695614789333</v>
      </c>
      <c r="O31" s="212">
        <v>389.68013757523647</v>
      </c>
      <c r="P31" s="212">
        <v>426.7114359415304</v>
      </c>
      <c r="Q31" s="212">
        <v>438.11023215821149</v>
      </c>
      <c r="R31" s="212">
        <v>463.53000859845218</v>
      </c>
      <c r="S31" s="212">
        <v>468.47102321582111</v>
      </c>
      <c r="T31" s="212">
        <v>413.11676698194321</v>
      </c>
      <c r="U31" s="212">
        <v>445.44409802310912</v>
      </c>
      <c r="V31" s="212">
        <v>451.62157632584513</v>
      </c>
      <c r="W31" s="212">
        <v>449.76540790462599</v>
      </c>
      <c r="DA31" s="109" t="s">
        <v>1421</v>
      </c>
    </row>
    <row r="32" spans="1:105" ht="12" customHeight="1" x14ac:dyDescent="0.25">
      <c r="A32" s="24" t="s">
        <v>30</v>
      </c>
      <c r="B32" s="215">
        <v>142.10541702493541</v>
      </c>
      <c r="C32" s="215">
        <v>138.8470335339639</v>
      </c>
      <c r="D32" s="215">
        <v>102.5423043852107</v>
      </c>
      <c r="E32" s="215">
        <v>125.9282889079965</v>
      </c>
      <c r="F32" s="215">
        <v>117.9189165950129</v>
      </c>
      <c r="G32" s="215">
        <v>127.5057609630266</v>
      </c>
      <c r="H32" s="215">
        <v>121.19097162510749</v>
      </c>
      <c r="I32" s="215">
        <v>132.36947549441101</v>
      </c>
      <c r="J32" s="215">
        <v>158.44221840068789</v>
      </c>
      <c r="K32" s="215">
        <v>135.2506448839209</v>
      </c>
      <c r="L32" s="215">
        <v>122.5978503869304</v>
      </c>
      <c r="M32" s="215">
        <v>118.4138435081685</v>
      </c>
      <c r="N32" s="215">
        <v>79.487962166809965</v>
      </c>
      <c r="O32" s="215">
        <v>52.779793637145318</v>
      </c>
      <c r="P32" s="215">
        <v>54.769475494411012</v>
      </c>
      <c r="Q32" s="215">
        <v>54.968099742046427</v>
      </c>
      <c r="R32" s="215">
        <v>52.661650902837494</v>
      </c>
      <c r="S32" s="215">
        <v>49.291057609630258</v>
      </c>
      <c r="T32" s="215">
        <v>49.445915735167667</v>
      </c>
      <c r="U32" s="215">
        <v>51.871711092003437</v>
      </c>
      <c r="V32" s="215">
        <v>49.749097162510743</v>
      </c>
      <c r="W32" s="215">
        <v>58.137833190025773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4.1081685296646597</v>
      </c>
      <c r="C33" s="206">
        <f t="shared" si="7"/>
        <v>52.10902837489251</v>
      </c>
      <c r="D33" s="206">
        <f t="shared" si="7"/>
        <v>37.362596732588138</v>
      </c>
      <c r="E33" s="206">
        <f t="shared" si="7"/>
        <v>51.330352536543415</v>
      </c>
      <c r="F33" s="206">
        <f t="shared" si="7"/>
        <v>58.350042992261393</v>
      </c>
      <c r="G33" s="206">
        <f t="shared" si="7"/>
        <v>59.367497850386933</v>
      </c>
      <c r="H33" s="206">
        <f t="shared" si="7"/>
        <v>76.652708512467754</v>
      </c>
      <c r="I33" s="206">
        <f t="shared" si="7"/>
        <v>59.146431642304393</v>
      </c>
      <c r="J33" s="206">
        <f t="shared" si="7"/>
        <v>60.789767841788468</v>
      </c>
      <c r="K33" s="206">
        <f t="shared" si="7"/>
        <v>47.574548581255371</v>
      </c>
      <c r="L33" s="206">
        <f t="shared" si="7"/>
        <v>23.851160791057605</v>
      </c>
      <c r="M33" s="206">
        <f t="shared" si="7"/>
        <v>31.937661220980221</v>
      </c>
      <c r="N33" s="206">
        <f t="shared" si="7"/>
        <v>41.254600171969052</v>
      </c>
      <c r="O33" s="206">
        <f t="shared" si="7"/>
        <v>39.759415305245057</v>
      </c>
      <c r="P33" s="206">
        <f t="shared" si="7"/>
        <v>44.14273430782459</v>
      </c>
      <c r="Q33" s="206">
        <f t="shared" si="7"/>
        <v>44.92441960447119</v>
      </c>
      <c r="R33" s="206">
        <f t="shared" si="7"/>
        <v>49.630610490111785</v>
      </c>
      <c r="S33" s="206">
        <f t="shared" si="7"/>
        <v>50.760189165950123</v>
      </c>
      <c r="T33" s="206">
        <f t="shared" si="7"/>
        <v>48.198108340498713</v>
      </c>
      <c r="U33" s="206">
        <f t="shared" si="7"/>
        <v>50.504385210662072</v>
      </c>
      <c r="V33" s="206">
        <f t="shared" si="7"/>
        <v>51.936715391229583</v>
      </c>
      <c r="W33" s="206">
        <f t="shared" si="7"/>
        <v>57.037145313843503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1.098710232158211</v>
      </c>
      <c r="O35" s="206">
        <v>1.098710232158211</v>
      </c>
      <c r="P35" s="206">
        <v>1.098710232158211</v>
      </c>
      <c r="Q35" s="206">
        <v>1.098710232158211</v>
      </c>
      <c r="R35" s="206">
        <v>0</v>
      </c>
      <c r="S35" s="206">
        <v>1.098710232158211</v>
      </c>
      <c r="T35" s="206">
        <v>1.098710232158211</v>
      </c>
      <c r="U35" s="206">
        <v>1.098710232158211</v>
      </c>
      <c r="V35" s="206">
        <v>2.1974204643164228</v>
      </c>
      <c r="W35" s="206">
        <v>2.1974204643164228</v>
      </c>
      <c r="DA35" s="71" t="s">
        <v>1424</v>
      </c>
    </row>
    <row r="36" spans="1:105" ht="12" customHeight="1" x14ac:dyDescent="0.25">
      <c r="A36" s="18" t="s">
        <v>69</v>
      </c>
      <c r="B36" s="206">
        <v>4.1081685296646597</v>
      </c>
      <c r="C36" s="206">
        <v>3.0810834049871021</v>
      </c>
      <c r="D36" s="206">
        <v>2.0540842648323299</v>
      </c>
      <c r="E36" s="206">
        <v>4.1081685296646597</v>
      </c>
      <c r="F36" s="206">
        <v>16.432588134135859</v>
      </c>
      <c r="G36" s="206">
        <v>2.0540842648323299</v>
      </c>
      <c r="H36" s="206">
        <v>1.026999140154772</v>
      </c>
      <c r="I36" s="206">
        <v>2.0540842648323299</v>
      </c>
      <c r="J36" s="206">
        <v>2.0540842648323299</v>
      </c>
      <c r="K36" s="206">
        <v>1.026999140154772</v>
      </c>
      <c r="L36" s="206">
        <v>1.026999140154772</v>
      </c>
      <c r="M36" s="206">
        <v>1.026999140154772</v>
      </c>
      <c r="N36" s="206">
        <v>1.009458297506449</v>
      </c>
      <c r="O36" s="206">
        <v>2.0077386070507308</v>
      </c>
      <c r="P36" s="206">
        <v>2.0023215821152189</v>
      </c>
      <c r="Q36" s="206">
        <v>2.012209802235597</v>
      </c>
      <c r="R36" s="206">
        <v>2.012123817712812</v>
      </c>
      <c r="S36" s="206">
        <v>7.0433361994840924</v>
      </c>
      <c r="T36" s="206">
        <v>2.0116938950988819</v>
      </c>
      <c r="U36" s="206">
        <v>1.0058469475494409</v>
      </c>
      <c r="V36" s="206">
        <v>1.00524505588994</v>
      </c>
      <c r="W36" s="206">
        <v>1.026999140154772</v>
      </c>
      <c r="DA36" s="71" t="s">
        <v>1425</v>
      </c>
    </row>
    <row r="37" spans="1:105" ht="12" customHeight="1" x14ac:dyDescent="0.25">
      <c r="A37" s="18" t="s">
        <v>70</v>
      </c>
      <c r="B37" s="206">
        <v>0</v>
      </c>
      <c r="C37" s="206">
        <v>12.544196044711949</v>
      </c>
      <c r="D37" s="206">
        <v>1.9298366294067071</v>
      </c>
      <c r="E37" s="206">
        <v>23.15846947549441</v>
      </c>
      <c r="F37" s="206">
        <v>0</v>
      </c>
      <c r="G37" s="206">
        <v>23.15846947549441</v>
      </c>
      <c r="H37" s="206">
        <v>45.352020636285459</v>
      </c>
      <c r="I37" s="206">
        <v>46.297506448839208</v>
      </c>
      <c r="J37" s="206">
        <v>45.467669819432501</v>
      </c>
      <c r="K37" s="206">
        <v>25.13490971625107</v>
      </c>
      <c r="L37" s="206">
        <v>3.8596732588134128</v>
      </c>
      <c r="M37" s="206">
        <v>0</v>
      </c>
      <c r="N37" s="206">
        <v>0</v>
      </c>
      <c r="O37" s="206">
        <v>0</v>
      </c>
      <c r="P37" s="206">
        <v>0.96491831470335332</v>
      </c>
      <c r="Q37" s="206">
        <v>0.96491831470335332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36.48374892519346</v>
      </c>
      <c r="D38" s="206">
        <v>33.378675838349103</v>
      </c>
      <c r="E38" s="206">
        <v>24.063714531384349</v>
      </c>
      <c r="F38" s="206">
        <v>41.917454858125538</v>
      </c>
      <c r="G38" s="206">
        <v>34.154944110060192</v>
      </c>
      <c r="H38" s="206">
        <v>30.27368873602752</v>
      </c>
      <c r="I38" s="206">
        <v>10.794840928632849</v>
      </c>
      <c r="J38" s="206">
        <v>13.26801375752364</v>
      </c>
      <c r="K38" s="206">
        <v>21.41263972484953</v>
      </c>
      <c r="L38" s="206">
        <v>18.964488392089422</v>
      </c>
      <c r="M38" s="206">
        <v>30.91066208082545</v>
      </c>
      <c r="N38" s="206">
        <v>39.146431642304393</v>
      </c>
      <c r="O38" s="206">
        <v>36.652966466036112</v>
      </c>
      <c r="P38" s="206">
        <v>40.076784178847809</v>
      </c>
      <c r="Q38" s="206">
        <v>40.848581255374029</v>
      </c>
      <c r="R38" s="206">
        <v>47.618486672398973</v>
      </c>
      <c r="S38" s="206">
        <v>42.618142734307817</v>
      </c>
      <c r="T38" s="206">
        <v>45.087704213241622</v>
      </c>
      <c r="U38" s="206">
        <v>48.399828030954417</v>
      </c>
      <c r="V38" s="206">
        <v>48.734049871023217</v>
      </c>
      <c r="W38" s="206">
        <v>53.812725709372309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276.67669819432501</v>
      </c>
      <c r="C39" s="206">
        <f t="shared" si="8"/>
        <v>281.74978503869301</v>
      </c>
      <c r="D39" s="206">
        <f t="shared" si="8"/>
        <v>271.56061908856412</v>
      </c>
      <c r="E39" s="206">
        <f t="shared" si="8"/>
        <v>207.8460877042132</v>
      </c>
      <c r="F39" s="206">
        <f t="shared" si="8"/>
        <v>160.49011177987961</v>
      </c>
      <c r="G39" s="206">
        <f t="shared" si="8"/>
        <v>237.08082545141869</v>
      </c>
      <c r="H39" s="206">
        <f t="shared" si="8"/>
        <v>191.4660361134996</v>
      </c>
      <c r="I39" s="206">
        <f t="shared" si="8"/>
        <v>220.42132416165089</v>
      </c>
      <c r="J39" s="206">
        <f t="shared" si="8"/>
        <v>161.58641444539981</v>
      </c>
      <c r="K39" s="206">
        <f t="shared" si="8"/>
        <v>125.32244196044709</v>
      </c>
      <c r="L39" s="206">
        <f t="shared" si="8"/>
        <v>164.16595012897679</v>
      </c>
      <c r="M39" s="206">
        <f t="shared" si="8"/>
        <v>170.3783319002579</v>
      </c>
      <c r="N39" s="206">
        <f t="shared" si="8"/>
        <v>157.50214961306961</v>
      </c>
      <c r="O39" s="206">
        <f t="shared" si="8"/>
        <v>130.5030094582975</v>
      </c>
      <c r="P39" s="206">
        <f t="shared" si="8"/>
        <v>158.36199484092859</v>
      </c>
      <c r="Q39" s="206">
        <f t="shared" si="8"/>
        <v>140.0902837489252</v>
      </c>
      <c r="R39" s="206">
        <f t="shared" si="8"/>
        <v>139.53138435081681</v>
      </c>
      <c r="S39" s="206">
        <f t="shared" si="8"/>
        <v>160.92003439380909</v>
      </c>
      <c r="T39" s="206">
        <f t="shared" si="8"/>
        <v>101.7821152192605</v>
      </c>
      <c r="U39" s="206">
        <f t="shared" si="8"/>
        <v>109.0078245915735</v>
      </c>
      <c r="V39" s="206">
        <f t="shared" si="8"/>
        <v>100.13009458297509</v>
      </c>
      <c r="W39" s="206">
        <f t="shared" si="8"/>
        <v>109.97360275150469</v>
      </c>
      <c r="DA39" s="71"/>
    </row>
    <row r="40" spans="1:105" ht="12" customHeight="1" x14ac:dyDescent="0.25">
      <c r="A40" s="18" t="s">
        <v>72</v>
      </c>
      <c r="B40" s="206">
        <v>276.67669819432501</v>
      </c>
      <c r="C40" s="206">
        <v>281.74978503869301</v>
      </c>
      <c r="D40" s="206">
        <v>271.56061908856412</v>
      </c>
      <c r="E40" s="206">
        <v>207.8460877042132</v>
      </c>
      <c r="F40" s="206">
        <v>160.49011177987961</v>
      </c>
      <c r="G40" s="206">
        <v>237.08082545141869</v>
      </c>
      <c r="H40" s="206">
        <v>191.4660361134996</v>
      </c>
      <c r="I40" s="206">
        <v>220.42132416165089</v>
      </c>
      <c r="J40" s="206">
        <v>161.58641444539981</v>
      </c>
      <c r="K40" s="206">
        <v>125.32244196044709</v>
      </c>
      <c r="L40" s="206">
        <v>164.16595012897679</v>
      </c>
      <c r="M40" s="206">
        <v>170.3783319002579</v>
      </c>
      <c r="N40" s="206">
        <v>157.50214961306961</v>
      </c>
      <c r="O40" s="206">
        <v>130.5030094582975</v>
      </c>
      <c r="P40" s="206">
        <v>158.36199484092859</v>
      </c>
      <c r="Q40" s="206">
        <v>140.0902837489252</v>
      </c>
      <c r="R40" s="206">
        <v>139.53138435081681</v>
      </c>
      <c r="S40" s="206">
        <v>160.92003439380909</v>
      </c>
      <c r="T40" s="206">
        <v>101.7821152192605</v>
      </c>
      <c r="U40" s="206">
        <v>108.9218400687876</v>
      </c>
      <c r="V40" s="206">
        <v>100.0441100601892</v>
      </c>
      <c r="W40" s="206">
        <v>109.88761822871879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8.5984522785898534E-2</v>
      </c>
      <c r="V41" s="206">
        <v>8.5984522785898534E-2</v>
      </c>
      <c r="W41" s="206">
        <v>8.5984522785898534E-2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206.07626827171109</v>
      </c>
      <c r="C42" s="206">
        <f t="shared" si="9"/>
        <v>16.93422184006879</v>
      </c>
      <c r="D42" s="206">
        <f t="shared" si="9"/>
        <v>6.735511607910575</v>
      </c>
      <c r="E42" s="206">
        <f t="shared" si="9"/>
        <v>0.71659501289767835</v>
      </c>
      <c r="F42" s="206">
        <f t="shared" si="9"/>
        <v>0.47773000859845222</v>
      </c>
      <c r="G42" s="206">
        <f t="shared" si="9"/>
        <v>3.3438521066208078</v>
      </c>
      <c r="H42" s="206">
        <f t="shared" si="9"/>
        <v>1.9107480653482369</v>
      </c>
      <c r="I42" s="206">
        <f t="shared" si="9"/>
        <v>1.146431642304385</v>
      </c>
      <c r="J42" s="206">
        <f t="shared" si="9"/>
        <v>1.098710232158211</v>
      </c>
      <c r="K42" s="206">
        <f t="shared" si="9"/>
        <v>1.050902837489252</v>
      </c>
      <c r="L42" s="206">
        <f t="shared" si="9"/>
        <v>1.050902837489252</v>
      </c>
      <c r="M42" s="206">
        <f t="shared" si="9"/>
        <v>1.289767841788477</v>
      </c>
      <c r="N42" s="206">
        <f t="shared" si="9"/>
        <v>1.5763542562338779</v>
      </c>
      <c r="O42" s="206">
        <f t="shared" si="9"/>
        <v>101.72441960447119</v>
      </c>
      <c r="P42" s="206">
        <f t="shared" si="9"/>
        <v>104.1368013757523</v>
      </c>
      <c r="Q42" s="206">
        <f t="shared" si="9"/>
        <v>143.54634565778159</v>
      </c>
      <c r="R42" s="206">
        <f t="shared" si="9"/>
        <v>148.46663800515901</v>
      </c>
      <c r="S42" s="206">
        <f t="shared" si="9"/>
        <v>151.3804815133276</v>
      </c>
      <c r="T42" s="206">
        <f t="shared" si="9"/>
        <v>143.4508168529664</v>
      </c>
      <c r="U42" s="206">
        <f t="shared" si="9"/>
        <v>158.58012553815641</v>
      </c>
      <c r="V42" s="206">
        <f t="shared" si="9"/>
        <v>182.43198045310214</v>
      </c>
      <c r="W42" s="206">
        <f t="shared" si="9"/>
        <v>149.25620756068795</v>
      </c>
      <c r="DA42" s="71"/>
    </row>
    <row r="43" spans="1:105" ht="12" customHeight="1" x14ac:dyDescent="0.25">
      <c r="A43" s="18" t="s">
        <v>73</v>
      </c>
      <c r="B43" s="206">
        <v>206.07626827171109</v>
      </c>
      <c r="C43" s="206">
        <v>16.93422184006879</v>
      </c>
      <c r="D43" s="206">
        <v>6.735511607910575</v>
      </c>
      <c r="E43" s="206">
        <v>0.71659501289767835</v>
      </c>
      <c r="F43" s="206">
        <v>0.47773000859845222</v>
      </c>
      <c r="G43" s="206">
        <v>3.3438521066208078</v>
      </c>
      <c r="H43" s="206">
        <v>1.9107480653482369</v>
      </c>
      <c r="I43" s="206">
        <v>1.146431642304385</v>
      </c>
      <c r="J43" s="206">
        <v>1.098710232158211</v>
      </c>
      <c r="K43" s="206">
        <v>1.050902837489252</v>
      </c>
      <c r="L43" s="206">
        <v>1.050902837489252</v>
      </c>
      <c r="M43" s="206">
        <v>1.289767841788477</v>
      </c>
      <c r="N43" s="206">
        <v>1.5763542562338779</v>
      </c>
      <c r="O43" s="206">
        <v>101.72441960447119</v>
      </c>
      <c r="P43" s="206">
        <v>104.1368013757523</v>
      </c>
      <c r="Q43" s="206">
        <v>143.54634565778159</v>
      </c>
      <c r="R43" s="206">
        <v>148.46663800515901</v>
      </c>
      <c r="S43" s="206">
        <v>151.3804815133276</v>
      </c>
      <c r="T43" s="206">
        <v>143.4508168529664</v>
      </c>
      <c r="U43" s="206">
        <v>158.45038693035249</v>
      </c>
      <c r="V43" s="206">
        <v>182.26337059329319</v>
      </c>
      <c r="W43" s="206">
        <v>149.0398968185726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0.12973860780392199</v>
      </c>
      <c r="V48" s="206">
        <v>0.16860985980896059</v>
      </c>
      <c r="W48" s="206">
        <v>0.2163107421153673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6.7354256233877896</v>
      </c>
      <c r="D49" s="206">
        <v>9.482201203783319</v>
      </c>
      <c r="E49" s="206">
        <v>8.431298366294067</v>
      </c>
      <c r="F49" s="206">
        <v>5.1590713671539117</v>
      </c>
      <c r="G49" s="206">
        <v>3.1049871023215818</v>
      </c>
      <c r="H49" s="206">
        <v>3.4871883061049012</v>
      </c>
      <c r="I49" s="206">
        <v>4.3231298366294064</v>
      </c>
      <c r="J49" s="206">
        <v>4.6336199484092866</v>
      </c>
      <c r="K49" s="206">
        <v>6.0428202923473773</v>
      </c>
      <c r="L49" s="206">
        <v>6.5682717110920024</v>
      </c>
      <c r="M49" s="206">
        <v>8.9089423903697327</v>
      </c>
      <c r="N49" s="206">
        <v>7.8341358555460019</v>
      </c>
      <c r="O49" s="206">
        <v>7.0459157351676698</v>
      </c>
      <c r="P49" s="206">
        <v>7.2608770421324156</v>
      </c>
      <c r="Q49" s="206">
        <v>7.1176268271711089</v>
      </c>
      <c r="R49" s="206">
        <v>7.9774720550300948</v>
      </c>
      <c r="S49" s="206">
        <v>4.0126397248495271</v>
      </c>
      <c r="T49" s="206">
        <v>3.7737747205503012</v>
      </c>
      <c r="U49" s="206">
        <v>4.3708512467755796</v>
      </c>
      <c r="V49" s="206">
        <v>4.3470335339638861</v>
      </c>
      <c r="W49" s="206">
        <v>4.6813413585554597</v>
      </c>
      <c r="DA49" s="71" t="s">
        <v>1436</v>
      </c>
    </row>
    <row r="50" spans="1:105" ht="12" customHeight="1" x14ac:dyDescent="0.25">
      <c r="A50" s="21" t="s">
        <v>38</v>
      </c>
      <c r="B50" s="209">
        <v>87.274290627687009</v>
      </c>
      <c r="C50" s="209">
        <v>59.759243336199482</v>
      </c>
      <c r="D50" s="209">
        <v>73.516766981943249</v>
      </c>
      <c r="E50" s="209">
        <v>87.102321582115209</v>
      </c>
      <c r="F50" s="209">
        <v>67.755803955288044</v>
      </c>
      <c r="G50" s="209">
        <v>68.787618228718827</v>
      </c>
      <c r="H50" s="209">
        <v>67.669819432502152</v>
      </c>
      <c r="I50" s="209">
        <v>81.685296646603604</v>
      </c>
      <c r="J50" s="209">
        <v>71.453138435081684</v>
      </c>
      <c r="K50" s="209">
        <v>60.619088564058472</v>
      </c>
      <c r="L50" s="209">
        <v>57.695614789337917</v>
      </c>
      <c r="M50" s="209">
        <v>69.303525365434211</v>
      </c>
      <c r="N50" s="209">
        <v>56.921754084264833</v>
      </c>
      <c r="O50" s="209">
        <v>57.867583834909709</v>
      </c>
      <c r="P50" s="209">
        <v>58.039552880481509</v>
      </c>
      <c r="Q50" s="209">
        <v>47.46345657781599</v>
      </c>
      <c r="R50" s="209">
        <v>65.262252794496987</v>
      </c>
      <c r="S50" s="209">
        <v>52.106620808254512</v>
      </c>
      <c r="T50" s="209">
        <v>66.46603611349957</v>
      </c>
      <c r="U50" s="209">
        <v>71.109200343938085</v>
      </c>
      <c r="V50" s="209">
        <v>63.026655202063623</v>
      </c>
      <c r="W50" s="209">
        <v>70.679277730008593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716.24084264832322</v>
      </c>
      <c r="C51" s="286">
        <f t="shared" si="10"/>
        <v>556.13473774720546</v>
      </c>
      <c r="D51" s="286">
        <f t="shared" si="10"/>
        <v>501.2000000000001</v>
      </c>
      <c r="E51" s="286">
        <f t="shared" si="10"/>
        <v>481.35494411005999</v>
      </c>
      <c r="F51" s="286">
        <f t="shared" si="10"/>
        <v>410.15167669819436</v>
      </c>
      <c r="G51" s="286">
        <f t="shared" si="10"/>
        <v>499.19054170249348</v>
      </c>
      <c r="H51" s="286">
        <f t="shared" si="10"/>
        <v>462.37747205503013</v>
      </c>
      <c r="I51" s="286">
        <f t="shared" si="10"/>
        <v>499.09208942390359</v>
      </c>
      <c r="J51" s="286">
        <f t="shared" si="10"/>
        <v>458.00386930352528</v>
      </c>
      <c r="K51" s="286">
        <f t="shared" si="10"/>
        <v>375.86044711951848</v>
      </c>
      <c r="L51" s="286">
        <f t="shared" si="10"/>
        <v>375.92975064488394</v>
      </c>
      <c r="M51" s="286">
        <f t="shared" si="10"/>
        <v>400.23207222699904</v>
      </c>
      <c r="N51" s="286">
        <f t="shared" si="10"/>
        <v>344.57695614789327</v>
      </c>
      <c r="O51" s="286">
        <f t="shared" si="10"/>
        <v>389.68013757523636</v>
      </c>
      <c r="P51" s="286">
        <f t="shared" si="10"/>
        <v>426.71143594153051</v>
      </c>
      <c r="Q51" s="286">
        <f t="shared" si="10"/>
        <v>438.11023215821155</v>
      </c>
      <c r="R51" s="286">
        <f t="shared" si="10"/>
        <v>463.53000859845218</v>
      </c>
      <c r="S51" s="286">
        <f t="shared" si="10"/>
        <v>468.47102321582099</v>
      </c>
      <c r="T51" s="286">
        <f t="shared" si="10"/>
        <v>413.11676698194304</v>
      </c>
      <c r="U51" s="286">
        <f t="shared" si="10"/>
        <v>445.44409802310918</v>
      </c>
      <c r="V51" s="286">
        <f t="shared" si="10"/>
        <v>451.62157632584518</v>
      </c>
      <c r="W51" s="286">
        <f t="shared" si="10"/>
        <v>449.76540790462593</v>
      </c>
      <c r="DA51" s="118"/>
    </row>
    <row r="52" spans="1:105" ht="12" customHeight="1" x14ac:dyDescent="0.25">
      <c r="A52" s="51" t="s">
        <v>49</v>
      </c>
      <c r="B52" s="243">
        <f>NMM_fec!B5</f>
        <v>369.23669999999993</v>
      </c>
      <c r="C52" s="243">
        <f>NMM_fec!C5</f>
        <v>346.69344282599729</v>
      </c>
      <c r="D52" s="243">
        <f>NMM_fec!D5</f>
        <v>311.49809698316392</v>
      </c>
      <c r="E52" s="243">
        <f>NMM_fec!E5</f>
        <v>312.35183925608322</v>
      </c>
      <c r="F52" s="243">
        <f>NMM_fec!F5</f>
        <v>315.75272177444668</v>
      </c>
      <c r="G52" s="243">
        <f>NMM_fec!G5</f>
        <v>374.24207488807269</v>
      </c>
      <c r="H52" s="243">
        <f>NMM_fec!H5</f>
        <v>337.42060336278053</v>
      </c>
      <c r="I52" s="243">
        <f>NMM_fec!I5</f>
        <v>338.7534539026264</v>
      </c>
      <c r="J52" s="243">
        <f>NMM_fec!J5</f>
        <v>318.66677189130257</v>
      </c>
      <c r="K52" s="243">
        <f>NMM_fec!K5</f>
        <v>269.43876468452447</v>
      </c>
      <c r="L52" s="243">
        <f>NMM_fec!L5</f>
        <v>237.66801059638669</v>
      </c>
      <c r="M52" s="243">
        <f>NMM_fec!M5</f>
        <v>261.63800413488718</v>
      </c>
      <c r="N52" s="243">
        <f>NMM_fec!N5</f>
        <v>228.7140871320469</v>
      </c>
      <c r="O52" s="243">
        <f>NMM_fec!O5</f>
        <v>279.06455870060103</v>
      </c>
      <c r="P52" s="243">
        <f>NMM_fec!P5</f>
        <v>294.26798499587778</v>
      </c>
      <c r="Q52" s="243">
        <f>NMM_fec!Q5</f>
        <v>283.22922922020962</v>
      </c>
      <c r="R52" s="243">
        <f>NMM_fec!R5</f>
        <v>299.19018415448937</v>
      </c>
      <c r="S52" s="243">
        <f>NMM_fec!S5</f>
        <v>315.80913383788112</v>
      </c>
      <c r="T52" s="243">
        <f>NMM_fec!T5</f>
        <v>305.51112486644257</v>
      </c>
      <c r="U52" s="243">
        <f>NMM_fec!U5</f>
        <v>325.78958683753461</v>
      </c>
      <c r="V52" s="243">
        <f>NMM_fec!V5</f>
        <v>320.38637204950732</v>
      </c>
      <c r="W52" s="243">
        <f>NMM_fec!W5</f>
        <v>318.28500224636531</v>
      </c>
      <c r="DA52" s="83"/>
    </row>
    <row r="53" spans="1:105" ht="12" customHeight="1" x14ac:dyDescent="0.25">
      <c r="A53" s="99" t="s">
        <v>50</v>
      </c>
      <c r="B53" s="284">
        <f>NMM_fec!B48</f>
        <v>271.00276265168048</v>
      </c>
      <c r="C53" s="284">
        <f>NMM_fec!C48</f>
        <v>143.8990051134538</v>
      </c>
      <c r="D53" s="284">
        <f>NMM_fec!D48</f>
        <v>134.29771873011299</v>
      </c>
      <c r="E53" s="284">
        <f>NMM_fec!E48</f>
        <v>116.11781943975321</v>
      </c>
      <c r="F53" s="284">
        <f>NMM_fec!F48</f>
        <v>43.100415900053783</v>
      </c>
      <c r="G53" s="284">
        <f>NMM_fec!G48</f>
        <v>68.692519435739399</v>
      </c>
      <c r="H53" s="284">
        <f>NMM_fec!H48</f>
        <v>67.201390415793185</v>
      </c>
      <c r="I53" s="284">
        <f>NMM_fec!I48</f>
        <v>100.8331050865639</v>
      </c>
      <c r="J53" s="284">
        <f>NMM_fec!J48</f>
        <v>92.378756176453081</v>
      </c>
      <c r="K53" s="284">
        <f>NMM_fec!K48</f>
        <v>62.69468038780461</v>
      </c>
      <c r="L53" s="284">
        <f>NMM_fec!L48</f>
        <v>100.8032414480124</v>
      </c>
      <c r="M53" s="284">
        <f>NMM_fec!M48</f>
        <v>99.815000229593778</v>
      </c>
      <c r="N53" s="284">
        <f>NMM_fec!N48</f>
        <v>86.471651656443115</v>
      </c>
      <c r="O53" s="284">
        <f>NMM_fec!O48</f>
        <v>75.08116491880898</v>
      </c>
      <c r="P53" s="284">
        <f>NMM_fec!P48</f>
        <v>102.9302727070239</v>
      </c>
      <c r="Q53" s="284">
        <f>NMM_fec!Q48</f>
        <v>117.9034575740597</v>
      </c>
      <c r="R53" s="284">
        <f>NMM_fec!R48</f>
        <v>123.49910953137081</v>
      </c>
      <c r="S53" s="284">
        <f>NMM_fec!S48</f>
        <v>115.14718626830231</v>
      </c>
      <c r="T53" s="284">
        <f>NMM_fec!T48</f>
        <v>71.807188950703718</v>
      </c>
      <c r="U53" s="284">
        <f>NMM_fec!U48</f>
        <v>79.79681075338209</v>
      </c>
      <c r="V53" s="284">
        <f>NMM_fec!V48</f>
        <v>96.250094305274757</v>
      </c>
      <c r="W53" s="284">
        <f>NMM_fec!W48</f>
        <v>96.950944293336889</v>
      </c>
      <c r="DA53" s="94"/>
    </row>
    <row r="54" spans="1:105" ht="12" customHeight="1" x14ac:dyDescent="0.25">
      <c r="A54" s="52" t="s">
        <v>51</v>
      </c>
      <c r="B54" s="244">
        <f>NMM_fec!B99</f>
        <v>76.001379996642697</v>
      </c>
      <c r="C54" s="244">
        <f>NMM_fec!C99</f>
        <v>65.542289807754344</v>
      </c>
      <c r="D54" s="244">
        <f>NMM_fec!D99</f>
        <v>55.404184286723172</v>
      </c>
      <c r="E54" s="244">
        <f>NMM_fec!E99</f>
        <v>52.885285414223567</v>
      </c>
      <c r="F54" s="244">
        <f>NMM_fec!F99</f>
        <v>51.29853902369387</v>
      </c>
      <c r="G54" s="244">
        <f>NMM_fec!G99</f>
        <v>56.255947378681363</v>
      </c>
      <c r="H54" s="244">
        <f>NMM_fec!H99</f>
        <v>57.755478276456429</v>
      </c>
      <c r="I54" s="244">
        <f>NMM_fec!I99</f>
        <v>59.505530434713322</v>
      </c>
      <c r="J54" s="244">
        <f>NMM_fec!J99</f>
        <v>46.958341235769623</v>
      </c>
      <c r="K54" s="244">
        <f>NMM_fec!K99</f>
        <v>43.727002047189401</v>
      </c>
      <c r="L54" s="244">
        <f>NMM_fec!L99</f>
        <v>37.458498600484873</v>
      </c>
      <c r="M54" s="244">
        <f>NMM_fec!M99</f>
        <v>38.779067862518069</v>
      </c>
      <c r="N54" s="244">
        <f>NMM_fec!N99</f>
        <v>29.391217359403271</v>
      </c>
      <c r="O54" s="244">
        <f>NMM_fec!O99</f>
        <v>35.534413955826402</v>
      </c>
      <c r="P54" s="244">
        <f>NMM_fec!P99</f>
        <v>29.513178238628839</v>
      </c>
      <c r="Q54" s="244">
        <f>NMM_fec!Q99</f>
        <v>36.977545363942212</v>
      </c>
      <c r="R54" s="244">
        <f>NMM_fec!R99</f>
        <v>40.840714912591963</v>
      </c>
      <c r="S54" s="244">
        <f>NMM_fec!S99</f>
        <v>37.514703109637608</v>
      </c>
      <c r="T54" s="244">
        <f>NMM_fec!T99</f>
        <v>35.798453164796747</v>
      </c>
      <c r="U54" s="244">
        <f>NMM_fec!U99</f>
        <v>39.857700432192487</v>
      </c>
      <c r="V54" s="244">
        <f>NMM_fec!V99</f>
        <v>34.985109971063103</v>
      </c>
      <c r="W54" s="244">
        <f>NMM_fec!W99</f>
        <v>34.529461364923748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4711.2967755736372</v>
      </c>
      <c r="C56" s="205">
        <f t="shared" si="11"/>
        <v>3850.3491297284286</v>
      </c>
      <c r="D56" s="205">
        <f t="shared" si="11"/>
        <v>3609.5303568752115</v>
      </c>
      <c r="E56" s="205">
        <f t="shared" si="11"/>
        <v>3229.8061445273188</v>
      </c>
      <c r="F56" s="205">
        <f t="shared" si="11"/>
        <v>3570.8806985076194</v>
      </c>
      <c r="G56" s="205">
        <f t="shared" si="11"/>
        <v>3860.3259435200903</v>
      </c>
      <c r="H56" s="205">
        <f t="shared" si="11"/>
        <v>3829.5135652707449</v>
      </c>
      <c r="I56" s="205">
        <f t="shared" si="11"/>
        <v>3974.7443660788554</v>
      </c>
      <c r="J56" s="205">
        <f t="shared" si="11"/>
        <v>4116.8813872835835</v>
      </c>
      <c r="K56" s="205">
        <f t="shared" si="11"/>
        <v>3185.9696431202301</v>
      </c>
      <c r="L56" s="205">
        <f t="shared" si="11"/>
        <v>2937.9285728404066</v>
      </c>
      <c r="M56" s="205">
        <f t="shared" si="11"/>
        <v>3386.5983843796139</v>
      </c>
      <c r="N56" s="205">
        <f t="shared" si="11"/>
        <v>2992.9389492716364</v>
      </c>
      <c r="O56" s="205">
        <f t="shared" si="11"/>
        <v>3328.3898096661742</v>
      </c>
      <c r="P56" s="205">
        <f t="shared" si="11"/>
        <v>3583.616999644054</v>
      </c>
      <c r="Q56" s="205">
        <f t="shared" si="11"/>
        <v>3750.9795577608729</v>
      </c>
      <c r="R56" s="205">
        <f t="shared" si="11"/>
        <v>3825.2067094131639</v>
      </c>
      <c r="S56" s="205">
        <f t="shared" si="11"/>
        <v>3967.3019863731492</v>
      </c>
      <c r="T56" s="205">
        <f t="shared" si="11"/>
        <v>3780.2757209833744</v>
      </c>
      <c r="U56" s="205">
        <f t="shared" si="11"/>
        <v>3908.6560639801764</v>
      </c>
      <c r="V56" s="205">
        <f t="shared" si="11"/>
        <v>3959.1261912624559</v>
      </c>
      <c r="W56" s="205">
        <f t="shared" si="11"/>
        <v>3958.032855617339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2481.192109267166</v>
      </c>
      <c r="C57" s="215">
        <f>(NMM_emi!C5-NMM_emi!C46)+(NMM_emi!C48-NMM_emi!C97)+(NMM_emi!C99-NMM_emi!C128)</f>
        <v>1531.4527709595686</v>
      </c>
      <c r="D57" s="215">
        <f>(NMM_emi!D5-NMM_emi!D46)+(NMM_emi!D48-NMM_emi!D97)+(NMM_emi!D99-NMM_emi!D128)</f>
        <v>1251.0665115875515</v>
      </c>
      <c r="E57" s="215">
        <f>(NMM_emi!E5-NMM_emi!E46)+(NMM_emi!E48-NMM_emi!E97)+(NMM_emi!E99-NMM_emi!E128)</f>
        <v>1192.8634247233042</v>
      </c>
      <c r="F57" s="215">
        <f>(NMM_emi!F5-NMM_emi!F46)+(NMM_emi!F48-NMM_emi!F97)+(NMM_emi!F99-NMM_emi!F128)</f>
        <v>1089.1677464773134</v>
      </c>
      <c r="G57" s="215">
        <f>(NMM_emi!G5-NMM_emi!G46)+(NMM_emi!G48-NMM_emi!G97)+(NMM_emi!G99-NMM_emi!G128)</f>
        <v>1327.3692522501556</v>
      </c>
      <c r="H57" s="215">
        <f>(NMM_emi!H5-NMM_emi!H46)+(NMM_emi!H48-NMM_emi!H97)+(NMM_emi!H99-NMM_emi!H128)</f>
        <v>1236.2775536506385</v>
      </c>
      <c r="I57" s="215">
        <f>(NMM_emi!I5-NMM_emi!I46)+(NMM_emi!I48-NMM_emi!I97)+(NMM_emi!I99-NMM_emi!I128)</f>
        <v>1274.2679573482433</v>
      </c>
      <c r="J57" s="215">
        <f>(NMM_emi!J5-NMM_emi!J46)+(NMM_emi!J48-NMM_emi!J97)+(NMM_emi!J99-NMM_emi!J128)</f>
        <v>1253.3419274479036</v>
      </c>
      <c r="K57" s="215">
        <f>(NMM_emi!K5-NMM_emi!K46)+(NMM_emi!K48-NMM_emi!K97)+(NMM_emi!K99-NMM_emi!K128)</f>
        <v>1040.2472627527395</v>
      </c>
      <c r="L57" s="215">
        <f>(NMM_emi!L5-NMM_emi!L46)+(NMM_emi!L48-NMM_emi!L97)+(NMM_emi!L99-NMM_emi!L128)</f>
        <v>996.74895817454581</v>
      </c>
      <c r="M57" s="215">
        <f>(NMM_emi!M5-NMM_emi!M46)+(NMM_emi!M48-NMM_emi!M97)+(NMM_emi!M99-NMM_emi!M128)</f>
        <v>1027.2582096648937</v>
      </c>
      <c r="N57" s="215">
        <f>(NMM_emi!N5-NMM_emi!N46)+(NMM_emi!N48-NMM_emi!N97)+(NMM_emi!N99-NMM_emi!N128)</f>
        <v>875.94808788882369</v>
      </c>
      <c r="O57" s="215">
        <f>(NMM_emi!O5-NMM_emi!O46)+(NMM_emi!O48-NMM_emi!O97)+(NMM_emi!O99-NMM_emi!O128)</f>
        <v>1298.1610244134513</v>
      </c>
      <c r="P57" s="215">
        <f>(NMM_emi!P5-NMM_emi!P46)+(NMM_emi!P48-NMM_emi!P97)+(NMM_emi!P99-NMM_emi!P128)</f>
        <v>1402.5364165274148</v>
      </c>
      <c r="Q57" s="215">
        <f>(NMM_emi!Q5-NMM_emi!Q46)+(NMM_emi!Q48-NMM_emi!Q97)+(NMM_emi!Q99-NMM_emi!Q128)</f>
        <v>1599.618470079389</v>
      </c>
      <c r="R57" s="215">
        <f>(NMM_emi!R5-NMM_emi!R46)+(NMM_emi!R48-NMM_emi!R97)+(NMM_emi!R99-NMM_emi!R128)</f>
        <v>1641.759273308719</v>
      </c>
      <c r="S57" s="215">
        <f>(NMM_emi!S5-NMM_emi!S46)+(NMM_emi!S48-NMM_emi!S97)+(NMM_emi!S99-NMM_emi!S128)</f>
        <v>1690.1714609846872</v>
      </c>
      <c r="T57" s="215">
        <f>(NMM_emi!T5-NMM_emi!T46)+(NMM_emi!T48-NMM_emi!T97)+(NMM_emi!T99-NMM_emi!T128)</f>
        <v>1500.7356550131719</v>
      </c>
      <c r="U57" s="215">
        <f>(NMM_emi!U5-NMM_emi!U46)+(NMM_emi!U48-NMM_emi!U97)+(NMM_emi!U99-NMM_emi!U128)</f>
        <v>1623.7008605437857</v>
      </c>
      <c r="V57" s="215">
        <f>(NMM_emi!V5-NMM_emi!V46)+(NMM_emi!V48-NMM_emi!V97)+(NMM_emi!V99-NMM_emi!V128)</f>
        <v>1740.3990505867566</v>
      </c>
      <c r="W57" s="215">
        <f>(NMM_emi!W5-NMM_emi!W46)+(NMM_emi!W48-NMM_emi!W97)+(NMM_emi!W99-NMM_emi!W128)</f>
        <v>1622.5780194948029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2230.1046663064717</v>
      </c>
      <c r="C58" s="206">
        <f>NMM_emi!C46+NMM_emi!C97+NMM_emi!C128</f>
        <v>2318.89635876886</v>
      </c>
      <c r="D58" s="206">
        <f>NMM_emi!D46+NMM_emi!D97+NMM_emi!D128</f>
        <v>2358.4638452876598</v>
      </c>
      <c r="E58" s="206">
        <f>NMM_emi!E46+NMM_emi!E97+NMM_emi!E128</f>
        <v>2036.9427198040144</v>
      </c>
      <c r="F58" s="206">
        <f>NMM_emi!F46+NMM_emi!F97+NMM_emi!F128</f>
        <v>2481.712952030306</v>
      </c>
      <c r="G58" s="206">
        <f>NMM_emi!G46+NMM_emi!G97+NMM_emi!G128</f>
        <v>2532.9566912699347</v>
      </c>
      <c r="H58" s="206">
        <f>NMM_emi!H46+NMM_emi!H97+NMM_emi!H128</f>
        <v>2593.2360116201062</v>
      </c>
      <c r="I58" s="206">
        <f>NMM_emi!I46+NMM_emi!I97+NMM_emi!I128</f>
        <v>2700.4764087306121</v>
      </c>
      <c r="J58" s="206">
        <f>NMM_emi!J46+NMM_emi!J97+NMM_emi!J128</f>
        <v>2863.5394598356802</v>
      </c>
      <c r="K58" s="206">
        <f>NMM_emi!K46+NMM_emi!K97+NMM_emi!K128</f>
        <v>2145.7223803674906</v>
      </c>
      <c r="L58" s="206">
        <f>NMM_emi!L46+NMM_emi!L97+NMM_emi!L128</f>
        <v>1941.179614665861</v>
      </c>
      <c r="M58" s="206">
        <f>NMM_emi!M46+NMM_emi!M97+NMM_emi!M128</f>
        <v>2359.34017471472</v>
      </c>
      <c r="N58" s="206">
        <f>NMM_emi!N46+NMM_emi!N97+NMM_emi!N128</f>
        <v>2116.9908613828129</v>
      </c>
      <c r="O58" s="206">
        <f>NMM_emi!O46+NMM_emi!O97+NMM_emi!O128</f>
        <v>2030.2287852527229</v>
      </c>
      <c r="P58" s="206">
        <f>NMM_emi!P46+NMM_emi!P97+NMM_emi!P128</f>
        <v>2181.0805831166394</v>
      </c>
      <c r="Q58" s="206">
        <f>NMM_emi!Q46+NMM_emi!Q97+NMM_emi!Q128</f>
        <v>2151.3610876814837</v>
      </c>
      <c r="R58" s="206">
        <f>NMM_emi!R46+NMM_emi!R97+NMM_emi!R128</f>
        <v>2183.4474361044449</v>
      </c>
      <c r="S58" s="206">
        <f>NMM_emi!S46+NMM_emi!S97+NMM_emi!S128</f>
        <v>2277.130525388462</v>
      </c>
      <c r="T58" s="206">
        <f>NMM_emi!T46+NMM_emi!T97+NMM_emi!T128</f>
        <v>2279.5400659702022</v>
      </c>
      <c r="U58" s="206">
        <f>NMM_emi!U46+NMM_emi!U97+NMM_emi!U128</f>
        <v>2284.9552034363905</v>
      </c>
      <c r="V58" s="206">
        <f>NMM_emi!V46+NMM_emi!V97+NMM_emi!V128</f>
        <v>2218.7271406756995</v>
      </c>
      <c r="W58" s="206">
        <f>NMM_emi!W46+NMM_emi!W97+NMM_emi!W128</f>
        <v>2335.4548361225361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4711.2967755736381</v>
      </c>
      <c r="C59" s="212">
        <f t="shared" si="12"/>
        <v>3850.3491297284286</v>
      </c>
      <c r="D59" s="212">
        <f t="shared" si="12"/>
        <v>3609.5303568752115</v>
      </c>
      <c r="E59" s="212">
        <f t="shared" si="12"/>
        <v>3229.8061445273183</v>
      </c>
      <c r="F59" s="212">
        <f t="shared" si="12"/>
        <v>3570.8806985076189</v>
      </c>
      <c r="G59" s="212">
        <f t="shared" si="12"/>
        <v>3860.3259435200903</v>
      </c>
      <c r="H59" s="212">
        <f t="shared" si="12"/>
        <v>3829.5135652707445</v>
      </c>
      <c r="I59" s="212">
        <f t="shared" si="12"/>
        <v>3974.7443660788554</v>
      </c>
      <c r="J59" s="212">
        <f t="shared" si="12"/>
        <v>4116.8813872835844</v>
      </c>
      <c r="K59" s="212">
        <f t="shared" si="12"/>
        <v>3185.9696431202301</v>
      </c>
      <c r="L59" s="212">
        <f t="shared" si="12"/>
        <v>2937.928572840407</v>
      </c>
      <c r="M59" s="212">
        <f t="shared" si="12"/>
        <v>3386.5983843796143</v>
      </c>
      <c r="N59" s="212">
        <f t="shared" si="12"/>
        <v>2992.9389492716368</v>
      </c>
      <c r="O59" s="212">
        <f t="shared" si="12"/>
        <v>3328.3898096661742</v>
      </c>
      <c r="P59" s="212">
        <f t="shared" si="12"/>
        <v>3583.616999644054</v>
      </c>
      <c r="Q59" s="212">
        <f t="shared" si="12"/>
        <v>3750.9795577608729</v>
      </c>
      <c r="R59" s="212">
        <f t="shared" si="12"/>
        <v>3825.2067094131639</v>
      </c>
      <c r="S59" s="212">
        <f t="shared" si="12"/>
        <v>3967.3019863731488</v>
      </c>
      <c r="T59" s="212">
        <f t="shared" si="12"/>
        <v>3780.2757209833744</v>
      </c>
      <c r="U59" s="212">
        <f t="shared" si="12"/>
        <v>3908.656063980176</v>
      </c>
      <c r="V59" s="212">
        <f t="shared" si="12"/>
        <v>3959.1261912624564</v>
      </c>
      <c r="W59" s="212">
        <f t="shared" si="12"/>
        <v>3958.032855617339</v>
      </c>
      <c r="DA59" s="109"/>
    </row>
    <row r="60" spans="1:105" ht="12" customHeight="1" x14ac:dyDescent="0.25">
      <c r="A60" s="51" t="s">
        <v>49</v>
      </c>
      <c r="B60" s="243">
        <f>NMM_emi!B$5</f>
        <v>3162.9176951192912</v>
      </c>
      <c r="C60" s="243">
        <f>NMM_emi!C$5</f>
        <v>2824.3682117491753</v>
      </c>
      <c r="D60" s="243">
        <f>NMM_emi!D$5</f>
        <v>2680.2194203626659</v>
      </c>
      <c r="E60" s="243">
        <f>NMM_emi!E$5</f>
        <v>2346.7471145399563</v>
      </c>
      <c r="F60" s="243">
        <f>NMM_emi!F$5</f>
        <v>2797.4401009671396</v>
      </c>
      <c r="G60" s="243">
        <f>NMM_emi!G$5</f>
        <v>3011.8614859512927</v>
      </c>
      <c r="H60" s="243">
        <f>NMM_emi!H$5</f>
        <v>3113.8100671833854</v>
      </c>
      <c r="I60" s="243">
        <f>NMM_emi!I$5</f>
        <v>3221.449129770946</v>
      </c>
      <c r="J60" s="243">
        <f>NMM_emi!J$5</f>
        <v>3311.7642419407985</v>
      </c>
      <c r="K60" s="243">
        <f>NMM_emi!K$5</f>
        <v>2608.6504522261857</v>
      </c>
      <c r="L60" s="243">
        <f>NMM_emi!L$5</f>
        <v>2185.2175388938913</v>
      </c>
      <c r="M60" s="243">
        <f>NMM_emi!M$5</f>
        <v>2657.3854263983435</v>
      </c>
      <c r="N60" s="243">
        <f>NMM_emi!N$5</f>
        <v>2352.7158860315972</v>
      </c>
      <c r="O60" s="243">
        <f>NMM_emi!O$5</f>
        <v>2710.2556057470274</v>
      </c>
      <c r="P60" s="243">
        <f>NMM_emi!P$5</f>
        <v>2887.1763683932049</v>
      </c>
      <c r="Q60" s="243">
        <f>NMM_emi!Q$5</f>
        <v>2976.2123755276361</v>
      </c>
      <c r="R60" s="243">
        <f>NMM_emi!R$5</f>
        <v>3037.3332284774565</v>
      </c>
      <c r="S60" s="243">
        <f>NMM_emi!S$5</f>
        <v>3112.7679231496572</v>
      </c>
      <c r="T60" s="243">
        <f>NMM_emi!T$5</f>
        <v>3077.6549854190107</v>
      </c>
      <c r="U60" s="243">
        <f>NMM_emi!U$5</f>
        <v>3191.6656484045061</v>
      </c>
      <c r="V60" s="243">
        <f>NMM_emi!V$5</f>
        <v>3220.4209533826815</v>
      </c>
      <c r="W60" s="243">
        <f>NMM_emi!W$5</f>
        <v>3245.1991502109468</v>
      </c>
      <c r="DA60" s="83"/>
    </row>
    <row r="61" spans="1:105" ht="12" customHeight="1" x14ac:dyDescent="0.25">
      <c r="A61" s="99" t="s">
        <v>50</v>
      </c>
      <c r="B61" s="284">
        <f>NMM_emi!B$48</f>
        <v>1358.819374173926</v>
      </c>
      <c r="C61" s="284">
        <f>NMM_emi!C$48</f>
        <v>855.93868779271588</v>
      </c>
      <c r="D61" s="284">
        <f>NMM_emi!D$48</f>
        <v>799.78694549500392</v>
      </c>
      <c r="E61" s="284">
        <f>NMM_emi!E$48</f>
        <v>761.05638008833159</v>
      </c>
      <c r="F61" s="284">
        <f>NMM_emi!F$48</f>
        <v>648.00373701118565</v>
      </c>
      <c r="G61" s="284">
        <f>NMM_emi!G$48</f>
        <v>699.63098171326067</v>
      </c>
      <c r="H61" s="284">
        <f>NMM_emi!H$48</f>
        <v>563.742630355355</v>
      </c>
      <c r="I61" s="284">
        <f>NMM_emi!I$48</f>
        <v>593.62886986898013</v>
      </c>
      <c r="J61" s="284">
        <f>NMM_emi!J$48</f>
        <v>681.20702356299876</v>
      </c>
      <c r="K61" s="284">
        <f>NMM_emi!K$48</f>
        <v>470.5840779214314</v>
      </c>
      <c r="L61" s="284">
        <f>NMM_emi!L$48</f>
        <v>660.87852272529176</v>
      </c>
      <c r="M61" s="284">
        <f>NMM_emi!M$48</f>
        <v>641.89668753303727</v>
      </c>
      <c r="N61" s="284">
        <f>NMM_emi!N$48</f>
        <v>572.93717507563656</v>
      </c>
      <c r="O61" s="284">
        <f>NMM_emi!O$48</f>
        <v>537.20396972833476</v>
      </c>
      <c r="P61" s="284">
        <f>NMM_emi!P$48</f>
        <v>627.11587874577708</v>
      </c>
      <c r="Q61" s="284">
        <f>NMM_emi!Q$48</f>
        <v>683.41622380237163</v>
      </c>
      <c r="R61" s="284">
        <f>NMM_emi!R$48</f>
        <v>693.25407865635702</v>
      </c>
      <c r="S61" s="284">
        <f>NMM_emi!S$48</f>
        <v>762.19931700416487</v>
      </c>
      <c r="T61" s="284">
        <f>NMM_emi!T$48</f>
        <v>619.84313087591488</v>
      </c>
      <c r="U61" s="284">
        <f>NMM_emi!U$48</f>
        <v>625.09020529439886</v>
      </c>
      <c r="V61" s="284">
        <f>NMM_emi!V$48</f>
        <v>651.61262138907114</v>
      </c>
      <c r="W61" s="284">
        <f>NMM_emi!W$48</f>
        <v>627.50299969072671</v>
      </c>
      <c r="DA61" s="94"/>
    </row>
    <row r="62" spans="1:105" ht="12" customHeight="1" x14ac:dyDescent="0.25">
      <c r="A62" s="52" t="s">
        <v>51</v>
      </c>
      <c r="B62" s="244">
        <f>NMM_emi!B$99</f>
        <v>189.55970628042053</v>
      </c>
      <c r="C62" s="244">
        <f>NMM_emi!C$99</f>
        <v>170.04223018653721</v>
      </c>
      <c r="D62" s="244">
        <f>NMM_emi!D$99</f>
        <v>129.52399101754125</v>
      </c>
      <c r="E62" s="244">
        <f>NMM_emi!E$99</f>
        <v>122.00264989903043</v>
      </c>
      <c r="F62" s="244">
        <f>NMM_emi!F$99</f>
        <v>125.43686052929407</v>
      </c>
      <c r="G62" s="244">
        <f>NMM_emi!G$99</f>
        <v>148.83347585553696</v>
      </c>
      <c r="H62" s="244">
        <f>NMM_emi!H$99</f>
        <v>151.96086773200412</v>
      </c>
      <c r="I62" s="244">
        <f>NMM_emi!I$99</f>
        <v>159.66636643892934</v>
      </c>
      <c r="J62" s="244">
        <f>NMM_emi!J$99</f>
        <v>123.91012177978679</v>
      </c>
      <c r="K62" s="244">
        <f>NMM_emi!K$99</f>
        <v>106.73511297261308</v>
      </c>
      <c r="L62" s="244">
        <f>NMM_emi!L$99</f>
        <v>91.832511221223811</v>
      </c>
      <c r="M62" s="244">
        <f>NMM_emi!M$99</f>
        <v>87.316270448233226</v>
      </c>
      <c r="N62" s="244">
        <f>NMM_emi!N$99</f>
        <v>67.285888164402976</v>
      </c>
      <c r="O62" s="244">
        <f>NMM_emi!O$99</f>
        <v>80.930234190811973</v>
      </c>
      <c r="P62" s="244">
        <f>NMM_emi!P$99</f>
        <v>69.324752505072141</v>
      </c>
      <c r="Q62" s="244">
        <f>NMM_emi!Q$99</f>
        <v>91.350958430864836</v>
      </c>
      <c r="R62" s="244">
        <f>NMM_emi!R$99</f>
        <v>94.61940227935024</v>
      </c>
      <c r="S62" s="244">
        <f>NMM_emi!S$99</f>
        <v>92.334746219326945</v>
      </c>
      <c r="T62" s="244">
        <f>NMM_emi!T$99</f>
        <v>82.777604688448662</v>
      </c>
      <c r="U62" s="244">
        <f>NMM_emi!U$99</f>
        <v>91.900210281270901</v>
      </c>
      <c r="V62" s="244">
        <f>NMM_emi!V$99</f>
        <v>87.092616490703591</v>
      </c>
      <c r="W62" s="244">
        <f>NMM_emi!W$99</f>
        <v>85.330705715665403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74.13742944994371</v>
      </c>
      <c r="C65" s="289">
        <f t="shared" si="13"/>
        <v>91.457882965117676</v>
      </c>
      <c r="D65" s="289">
        <f t="shared" si="13"/>
        <v>97.511650329068118</v>
      </c>
      <c r="E65" s="289">
        <f t="shared" si="13"/>
        <v>97.86472926943317</v>
      </c>
      <c r="F65" s="289">
        <f t="shared" si="13"/>
        <v>115.72481039750316</v>
      </c>
      <c r="G65" s="289">
        <f t="shared" si="13"/>
        <v>107.07420104729292</v>
      </c>
      <c r="H65" s="289">
        <f t="shared" si="13"/>
        <v>112.48305373356048</v>
      </c>
      <c r="I65" s="289">
        <f t="shared" si="13"/>
        <v>115.78205239354378</v>
      </c>
      <c r="J65" s="289">
        <f t="shared" si="13"/>
        <v>123.94787313851906</v>
      </c>
      <c r="K65" s="289">
        <f t="shared" si="13"/>
        <v>109.24427263450659</v>
      </c>
      <c r="L65" s="289">
        <f t="shared" si="13"/>
        <v>92.248475031182053</v>
      </c>
      <c r="M65" s="289">
        <f t="shared" si="13"/>
        <v>94.594692993009318</v>
      </c>
      <c r="N65" s="289">
        <f t="shared" si="13"/>
        <v>93.145312401064558</v>
      </c>
      <c r="O65" s="289">
        <f t="shared" si="13"/>
        <v>93.875070719979448</v>
      </c>
      <c r="P65" s="289">
        <f t="shared" si="13"/>
        <v>75.95857687078751</v>
      </c>
      <c r="Q65" s="289">
        <f t="shared" si="13"/>
        <v>76.464155621379973</v>
      </c>
      <c r="R65" s="289">
        <f t="shared" si="13"/>
        <v>74.190918942899586</v>
      </c>
      <c r="S65" s="289">
        <f t="shared" si="13"/>
        <v>80.781777084836577</v>
      </c>
      <c r="T65" s="289">
        <f t="shared" si="13"/>
        <v>75.879272741786494</v>
      </c>
      <c r="U65" s="289">
        <f t="shared" si="13"/>
        <v>78.515406491051479</v>
      </c>
      <c r="V65" s="289">
        <f t="shared" si="13"/>
        <v>81.956130300575055</v>
      </c>
      <c r="W65" s="289">
        <f t="shared" si="13"/>
        <v>81.917529760287493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54.783805912873177</v>
      </c>
      <c r="C66" s="290">
        <f t="shared" si="14"/>
        <v>67.582743922167168</v>
      </c>
      <c r="D66" s="290">
        <f t="shared" si="14"/>
        <v>72.05617143063327</v>
      </c>
      <c r="E66" s="290">
        <f t="shared" si="14"/>
        <v>72.317078887020585</v>
      </c>
      <c r="F66" s="290">
        <f t="shared" si="14"/>
        <v>85.514774374547386</v>
      </c>
      <c r="G66" s="290">
        <f t="shared" si="14"/>
        <v>79.122412146909269</v>
      </c>
      <c r="H66" s="290">
        <f t="shared" si="14"/>
        <v>83.119280368188385</v>
      </c>
      <c r="I66" s="290">
        <f t="shared" si="14"/>
        <v>85.557073310785398</v>
      </c>
      <c r="J66" s="290">
        <f t="shared" si="14"/>
        <v>91.591201309707785</v>
      </c>
      <c r="K66" s="290">
        <f t="shared" si="14"/>
        <v>82.435881178452064</v>
      </c>
      <c r="L66" s="290">
        <f t="shared" si="14"/>
        <v>52.13195041640364</v>
      </c>
      <c r="M66" s="290">
        <f t="shared" si="14"/>
        <v>58.158674210767089</v>
      </c>
      <c r="N66" s="290">
        <f t="shared" si="14"/>
        <v>44.296502452066321</v>
      </c>
      <c r="O66" s="290">
        <f t="shared" si="14"/>
        <v>14.654750007821383</v>
      </c>
      <c r="P66" s="290">
        <f t="shared" si="14"/>
        <v>49.775260153488396</v>
      </c>
      <c r="Q66" s="290">
        <f t="shared" si="14"/>
        <v>40.401834682506248</v>
      </c>
      <c r="R66" s="290">
        <f t="shared" si="14"/>
        <v>46.325900448843051</v>
      </c>
      <c r="S66" s="290">
        <f t="shared" si="14"/>
        <v>56.397615286851831</v>
      </c>
      <c r="T66" s="290">
        <f t="shared" si="14"/>
        <v>86.676194107639361</v>
      </c>
      <c r="U66" s="290">
        <f t="shared" si="14"/>
        <v>76.654377204707302</v>
      </c>
      <c r="V66" s="290">
        <f t="shared" si="14"/>
        <v>57.098910232459694</v>
      </c>
      <c r="W66" s="290">
        <f t="shared" si="14"/>
        <v>85.545990676530536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450.09086434233279</v>
      </c>
      <c r="C67" s="291">
        <f t="shared" si="15"/>
        <v>555.24392874294608</v>
      </c>
      <c r="D67" s="291">
        <f t="shared" si="15"/>
        <v>591.9965570116068</v>
      </c>
      <c r="E67" s="291">
        <f t="shared" si="15"/>
        <v>594.14011130839106</v>
      </c>
      <c r="F67" s="291">
        <f t="shared" si="15"/>
        <v>702.5692733632311</v>
      </c>
      <c r="G67" s="291">
        <f t="shared" si="15"/>
        <v>650.05112877132979</v>
      </c>
      <c r="H67" s="291">
        <f t="shared" si="15"/>
        <v>682.88845802222113</v>
      </c>
      <c r="I67" s="291">
        <f t="shared" si="15"/>
        <v>702.91679147474019</v>
      </c>
      <c r="J67" s="291">
        <f t="shared" si="15"/>
        <v>752.49176789946239</v>
      </c>
      <c r="K67" s="291">
        <f t="shared" si="15"/>
        <v>578.35260319516647</v>
      </c>
      <c r="L67" s="291">
        <f t="shared" si="15"/>
        <v>659.52622591435215</v>
      </c>
      <c r="M67" s="291">
        <f t="shared" si="15"/>
        <v>656.32538630223416</v>
      </c>
      <c r="N67" s="291">
        <f t="shared" si="15"/>
        <v>719.75145245359022</v>
      </c>
      <c r="O67" s="291">
        <f t="shared" si="15"/>
        <v>808.18034579707319</v>
      </c>
      <c r="P67" s="291">
        <f t="shared" si="15"/>
        <v>807.36359557483706</v>
      </c>
      <c r="Q67" s="291">
        <f t="shared" si="15"/>
        <v>801.04717002006964</v>
      </c>
      <c r="R67" s="291">
        <f t="shared" si="15"/>
        <v>850.0275570729292</v>
      </c>
      <c r="S67" s="291">
        <f t="shared" si="15"/>
        <v>841.69652617025076</v>
      </c>
      <c r="T67" s="291">
        <f t="shared" si="15"/>
        <v>850.0461911505372</v>
      </c>
      <c r="U67" s="291">
        <f t="shared" si="15"/>
        <v>875.78541818330962</v>
      </c>
      <c r="V67" s="291">
        <f t="shared" si="15"/>
        <v>831.0215518261092</v>
      </c>
      <c r="W67" s="291">
        <f t="shared" si="15"/>
        <v>845.61590603548962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0.12125999999999998</v>
      </c>
      <c r="C69" s="254">
        <f t="shared" si="16"/>
        <v>0.11101294999231422</v>
      </c>
      <c r="D69" s="254">
        <f t="shared" si="16"/>
        <v>9.9171632277352414E-2</v>
      </c>
      <c r="E69" s="254">
        <f t="shared" si="16"/>
        <v>9.9238768072750061E-2</v>
      </c>
      <c r="F69" s="254">
        <f t="shared" si="16"/>
        <v>9.9975278463799819E-2</v>
      </c>
      <c r="G69" s="254">
        <f t="shared" si="16"/>
        <v>0.10696649595149969</v>
      </c>
      <c r="H69" s="254">
        <f t="shared" si="16"/>
        <v>9.392338428735475E-2</v>
      </c>
      <c r="I69" s="254">
        <f t="shared" si="16"/>
        <v>9.1101695053161541E-2</v>
      </c>
      <c r="J69" s="254">
        <f t="shared" si="16"/>
        <v>8.9579668689696093E-2</v>
      </c>
      <c r="K69" s="254">
        <f t="shared" si="16"/>
        <v>8.9484810589347222E-2</v>
      </c>
      <c r="L69" s="254">
        <f t="shared" si="16"/>
        <v>8.2295017519524477E-2</v>
      </c>
      <c r="M69" s="254">
        <f t="shared" si="16"/>
        <v>8.1279280563804651E-2</v>
      </c>
      <c r="N69" s="254">
        <f t="shared" si="16"/>
        <v>7.8461093355762235E-2</v>
      </c>
      <c r="O69" s="254">
        <f t="shared" si="16"/>
        <v>8.9415110125152519E-2</v>
      </c>
      <c r="P69" s="254">
        <f t="shared" si="16"/>
        <v>8.7168686413908417E-2</v>
      </c>
      <c r="Q69" s="254">
        <f t="shared" si="16"/>
        <v>8.5584896455449214E-2</v>
      </c>
      <c r="R69" s="254">
        <f t="shared" si="16"/>
        <v>8.4027688857114827E-2</v>
      </c>
      <c r="S69" s="254">
        <f t="shared" si="16"/>
        <v>8.5689969548009032E-2</v>
      </c>
      <c r="T69" s="254">
        <f t="shared" si="16"/>
        <v>8.1428281193680785E-2</v>
      </c>
      <c r="U69" s="254">
        <f t="shared" si="16"/>
        <v>8.1907444203555654E-2</v>
      </c>
      <c r="V69" s="254">
        <f t="shared" si="16"/>
        <v>8.2329932262383942E-2</v>
      </c>
      <c r="W69" s="254">
        <f t="shared" si="16"/>
        <v>8.0030227498863571E-2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6.0222836144817889E-2</v>
      </c>
      <c r="C70" s="293">
        <f t="shared" si="17"/>
        <v>5.5133718434273483E-2</v>
      </c>
      <c r="D70" s="293">
        <f t="shared" si="17"/>
        <v>5.0298771059967412E-2</v>
      </c>
      <c r="E70" s="293">
        <f t="shared" si="17"/>
        <v>5.03328216037075E-2</v>
      </c>
      <c r="F70" s="293">
        <f t="shared" si="17"/>
        <v>5.0706371647122099E-2</v>
      </c>
      <c r="G70" s="293">
        <f t="shared" si="17"/>
        <v>5.5219067070530065E-2</v>
      </c>
      <c r="H70" s="293">
        <f t="shared" si="17"/>
        <v>4.8485851670846451E-2</v>
      </c>
      <c r="I70" s="293">
        <f t="shared" si="17"/>
        <v>4.7810860638484547E-2</v>
      </c>
      <c r="J70" s="293">
        <f t="shared" si="17"/>
        <v>4.7012089657228029E-2</v>
      </c>
      <c r="K70" s="293">
        <f t="shared" si="17"/>
        <v>4.6962307406595211E-2</v>
      </c>
      <c r="L70" s="293">
        <f t="shared" si="17"/>
        <v>4.3189049463587148E-2</v>
      </c>
      <c r="M70" s="293">
        <f t="shared" si="17"/>
        <v>4.2655983004099902E-2</v>
      </c>
      <c r="N70" s="293">
        <f t="shared" si="17"/>
        <v>4.1176976979258623E-2</v>
      </c>
      <c r="O70" s="293">
        <f t="shared" si="17"/>
        <v>4.6925728074255615E-2</v>
      </c>
      <c r="P70" s="293">
        <f t="shared" si="17"/>
        <v>4.5746787869788398E-2</v>
      </c>
      <c r="Q70" s="293">
        <f t="shared" si="17"/>
        <v>4.4915602885356079E-2</v>
      </c>
      <c r="R70" s="293">
        <f t="shared" si="17"/>
        <v>4.7047279821474594E-2</v>
      </c>
      <c r="S70" s="293">
        <f t="shared" si="17"/>
        <v>4.7977994278459293E-2</v>
      </c>
      <c r="T70" s="293">
        <f t="shared" si="17"/>
        <v>4.5591866000446804E-2</v>
      </c>
      <c r="U70" s="293">
        <f t="shared" si="17"/>
        <v>4.2558299068470445E-2</v>
      </c>
      <c r="V70" s="293">
        <f t="shared" si="17"/>
        <v>4.2777819691233225E-2</v>
      </c>
      <c r="W70" s="293">
        <f t="shared" si="17"/>
        <v>4.3089308574816396E-2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0.34255378220574806</v>
      </c>
      <c r="C71" s="255">
        <f t="shared" si="18"/>
        <v>0.29463035300353485</v>
      </c>
      <c r="D71" s="255">
        <f t="shared" si="18"/>
        <v>0.25336197976331731</v>
      </c>
      <c r="E71" s="255">
        <f t="shared" si="18"/>
        <v>0.23930426529993107</v>
      </c>
      <c r="F71" s="255">
        <f t="shared" si="18"/>
        <v>0.22585143141799058</v>
      </c>
      <c r="G71" s="255">
        <f t="shared" si="18"/>
        <v>0.22787939174860558</v>
      </c>
      <c r="H71" s="255">
        <f t="shared" si="18"/>
        <v>0.23578669054842835</v>
      </c>
      <c r="I71" s="255">
        <f t="shared" si="18"/>
        <v>0.22424284726039642</v>
      </c>
      <c r="J71" s="255">
        <f t="shared" si="18"/>
        <v>0.20867220613671544</v>
      </c>
      <c r="K71" s="255">
        <f t="shared" si="18"/>
        <v>0.2114385920366825</v>
      </c>
      <c r="L71" s="255">
        <f t="shared" si="18"/>
        <v>0.19060909118911495</v>
      </c>
      <c r="M71" s="255">
        <f t="shared" si="18"/>
        <v>0.18508527998529051</v>
      </c>
      <c r="N71" s="255">
        <f t="shared" si="18"/>
        <v>0.16453684912614494</v>
      </c>
      <c r="O71" s="255">
        <f t="shared" si="18"/>
        <v>0.19604112300466955</v>
      </c>
      <c r="P71" s="255">
        <f t="shared" si="18"/>
        <v>0.16490572855019747</v>
      </c>
      <c r="Q71" s="255">
        <f t="shared" si="18"/>
        <v>0.18205801404693492</v>
      </c>
      <c r="R71" s="255">
        <f t="shared" si="18"/>
        <v>0.18996844514490988</v>
      </c>
      <c r="S71" s="255">
        <f t="shared" si="18"/>
        <v>0.18223037200964926</v>
      </c>
      <c r="T71" s="255">
        <f t="shared" si="18"/>
        <v>0.17219137363365658</v>
      </c>
      <c r="U71" s="255">
        <f t="shared" si="18"/>
        <v>0.16403507285637473</v>
      </c>
      <c r="V71" s="255">
        <f t="shared" si="18"/>
        <v>0.16391317360293753</v>
      </c>
      <c r="W71" s="255">
        <f t="shared" si="18"/>
        <v>0.16106496264844167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5.6499102407489822E-2</v>
      </c>
      <c r="C73" s="254">
        <f>IF(NMM_ued!C$5=0,"",NMM_ued!C$5/C$9)</f>
        <v>5.2156807378625429E-2</v>
      </c>
      <c r="D73" s="254">
        <f>IF(NMM_ued!D$5=0,"",NMM_ued!D$5/D$9)</f>
        <v>4.724546199525919E-2</v>
      </c>
      <c r="E73" s="254">
        <f>IF(NMM_ued!E$5=0,"",NMM_ued!E$5/E$9)</f>
        <v>4.7405518247116835E-2</v>
      </c>
      <c r="F73" s="254">
        <f>IF(NMM_ued!F$5=0,"",NMM_ued!F$5/F$9)</f>
        <v>4.7680252307239823E-2</v>
      </c>
      <c r="G73" s="254">
        <f>IF(NMM_ued!G$5=0,"",NMM_ued!G$5/G$9)</f>
        <v>5.1048995302302148E-2</v>
      </c>
      <c r="H73" s="254">
        <f>IF(NMM_ued!H$5=0,"",NMM_ued!H$5/H$9)</f>
        <v>4.4674284757086874E-2</v>
      </c>
      <c r="I73" s="254">
        <f>IF(NMM_ued!I$5=0,"",NMM_ued!I$5/I$9)</f>
        <v>4.4010975411162785E-2</v>
      </c>
      <c r="J73" s="254">
        <f>IF(NMM_ued!J$5=0,"",NMM_ued!J$5/J$9)</f>
        <v>4.3127557094351981E-2</v>
      </c>
      <c r="K73" s="254">
        <f>IF(NMM_ued!K$5=0,"",NMM_ued!K$5/K$9)</f>
        <v>4.3187764942427299E-2</v>
      </c>
      <c r="L73" s="254">
        <f>IF(NMM_ued!L$5=0,"",NMM_ued!L$5/L$9)</f>
        <v>3.986014722579654E-2</v>
      </c>
      <c r="M73" s="254">
        <f>IF(NMM_ued!M$5=0,"",NMM_ued!M$5/M$9)</f>
        <v>3.952313825878568E-2</v>
      </c>
      <c r="N73" s="254">
        <f>IF(NMM_ued!N$5=0,"",NMM_ued!N$5/N$9)</f>
        <v>3.806787120172607E-2</v>
      </c>
      <c r="O73" s="254">
        <f>IF(NMM_ued!O$5=0,"",NMM_ued!O$5/O$9)</f>
        <v>4.2777445762342069E-2</v>
      </c>
      <c r="P73" s="254">
        <f>IF(NMM_ued!P$5=0,"",NMM_ued!P$5/P$9)</f>
        <v>4.1648427325863067E-2</v>
      </c>
      <c r="Q73" s="254">
        <f>IF(NMM_ued!Q$5=0,"",NMM_ued!Q$5/Q$9)</f>
        <v>4.0436514220814034E-2</v>
      </c>
      <c r="R73" s="254">
        <f>IF(NMM_ued!R$5=0,"",NMM_ued!R$5/R$9)</f>
        <v>4.1752340581998164E-2</v>
      </c>
      <c r="S73" s="254">
        <f>IF(NMM_ued!S$5=0,"",NMM_ued!S$5/S$9)</f>
        <v>4.2467837536729891E-2</v>
      </c>
      <c r="T73" s="254">
        <f>IF(NMM_ued!T$5=0,"",NMM_ued!T$5/T$9)</f>
        <v>4.0631452071977166E-2</v>
      </c>
      <c r="U73" s="254">
        <f>IF(NMM_ued!U$5=0,"",NMM_ued!U$5/U$9)</f>
        <v>4.1722967190359991E-2</v>
      </c>
      <c r="V73" s="254">
        <f>IF(NMM_ued!V$5=0,"",NMM_ued!V$5/V$9)</f>
        <v>4.1675685860354909E-2</v>
      </c>
      <c r="W73" s="254">
        <f>IF(NMM_ued!W$5=0,"",NMM_ued!W$5/W$9)</f>
        <v>4.1681627052485022E-2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3.4371025363941002E-2</v>
      </c>
      <c r="C74" s="293">
        <f>IF(NMM_ued!C$48=0,"",NMM_ued!C$48/C$10)</f>
        <v>3.1267358920141007E-2</v>
      </c>
      <c r="D74" s="293">
        <f>IF(NMM_ued!D$48=0,"",NMM_ued!D$48/D$10)</f>
        <v>2.8744933327483835E-2</v>
      </c>
      <c r="E74" s="293">
        <f>IF(NMM_ued!E$48=0,"",NMM_ued!E$48/E$10)</f>
        <v>2.8852728710571533E-2</v>
      </c>
      <c r="F74" s="293">
        <f>IF(NMM_ued!F$48=0,"",NMM_ued!F$48/F$10)</f>
        <v>2.904284445258307E-2</v>
      </c>
      <c r="G74" s="293">
        <f>IF(NMM_ued!G$48=0,"",NMM_ued!G$48/G$10)</f>
        <v>3.1399760072431691E-2</v>
      </c>
      <c r="H74" s="293">
        <f>IF(NMM_ued!H$48=0,"",NMM_ued!H$48/H$10)</f>
        <v>2.7508921346451394E-2</v>
      </c>
      <c r="I74" s="293">
        <f>IF(NMM_ued!I$48=0,"",NMM_ued!I$48/I$10)</f>
        <v>2.7265406470239718E-2</v>
      </c>
      <c r="J74" s="293">
        <f>IF(NMM_ued!J$48=0,"",NMM_ued!J$48/J$10)</f>
        <v>2.6790483470161153E-2</v>
      </c>
      <c r="K74" s="293">
        <f>IF(NMM_ued!K$48=0,"",NMM_ued!K$48/K$10)</f>
        <v>2.6845460792711065E-2</v>
      </c>
      <c r="L74" s="293">
        <f>IF(NMM_ued!L$48=0,"",NMM_ued!L$48/L$10)</f>
        <v>2.472608928562324E-2</v>
      </c>
      <c r="M74" s="293">
        <f>IF(NMM_ued!M$48=0,"",NMM_ued!M$48/M$10)</f>
        <v>2.4494738697549406E-2</v>
      </c>
      <c r="N74" s="293">
        <f>IF(NMM_ued!N$48=0,"",NMM_ued!N$48/N$10)</f>
        <v>2.3573452457121519E-2</v>
      </c>
      <c r="O74" s="293">
        <f>IF(NMM_ued!O$48=0,"",NMM_ued!O$48/O$10)</f>
        <v>2.6914078072523457E-2</v>
      </c>
      <c r="P74" s="293">
        <f>IF(NMM_ued!P$48=0,"",NMM_ued!P$48/P$10)</f>
        <v>2.6166792393268454E-2</v>
      </c>
      <c r="Q74" s="293">
        <f>IF(NMM_ued!Q$48=0,"",NMM_ued!Q$48/Q$10)</f>
        <v>2.5603587260911061E-2</v>
      </c>
      <c r="R74" s="293">
        <f>IF(NMM_ued!R$48=0,"",NMM_ued!R$48/R$10)</f>
        <v>2.69349654456656E-2</v>
      </c>
      <c r="S74" s="293">
        <f>IF(NMM_ued!S$48=0,"",NMM_ued!S$48/S$10)</f>
        <v>2.7329124579497984E-2</v>
      </c>
      <c r="T74" s="293">
        <f>IF(NMM_ued!T$48=0,"",NMM_ued!T$48/T$10)</f>
        <v>2.6152638513007132E-2</v>
      </c>
      <c r="U74" s="293">
        <f>IF(NMM_ued!U$48=0,"",NMM_ued!U$48/U$10)</f>
        <v>2.5197305098579158E-2</v>
      </c>
      <c r="V74" s="293">
        <f>IF(NMM_ued!V$48=0,"",NMM_ued!V$48/V$10)</f>
        <v>2.5680690923613244E-2</v>
      </c>
      <c r="W74" s="293">
        <f>IF(NMM_ued!W$48=0,"",NMM_ued!W$48/W$10)</f>
        <v>2.5907133342637577E-2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0.13724497327320881</v>
      </c>
      <c r="C75" s="255">
        <f>IF(NMM_ued!C$99=0,"",NMM_ued!C$99/C$11)</f>
        <v>0.1174679072964821</v>
      </c>
      <c r="D75" s="255">
        <f>IF(NMM_ued!D$99=0,"",NMM_ued!D$99/D$11)</f>
        <v>0.10439918903931768</v>
      </c>
      <c r="E75" s="255">
        <f>IF(NMM_ued!E$99=0,"",NMM_ued!E$99/E$11)</f>
        <v>9.9487122214654278E-2</v>
      </c>
      <c r="F75" s="255">
        <f>IF(NMM_ued!F$99=0,"",NMM_ued!F$99/F$11)</f>
        <v>9.3914001963124272E-2</v>
      </c>
      <c r="G75" s="255">
        <f>IF(NMM_ued!G$99=0,"",NMM_ued!G$99/G$11)</f>
        <v>9.4427372320793734E-2</v>
      </c>
      <c r="H75" s="255">
        <f>IF(NMM_ued!H$99=0,"",NMM_ued!H$99/H$11)</f>
        <v>9.7312807686181224E-2</v>
      </c>
      <c r="I75" s="255">
        <f>IF(NMM_ued!I$99=0,"",NMM_ued!I$99/I$11)</f>
        <v>9.3410627783125838E-2</v>
      </c>
      <c r="J75" s="255">
        <f>IF(NMM_ued!J$99=0,"",NMM_ued!J$99/J$11)</f>
        <v>8.5743879013859811E-2</v>
      </c>
      <c r="K75" s="255">
        <f>IF(NMM_ued!K$99=0,"",NMM_ued!K$99/K$11)</f>
        <v>8.7126206604768511E-2</v>
      </c>
      <c r="L75" s="255">
        <f>IF(NMM_ued!L$99=0,"",NMM_ued!L$99/L$11)</f>
        <v>7.8905000806712339E-2</v>
      </c>
      <c r="M75" s="255">
        <f>IF(NMM_ued!M$99=0,"",NMM_ued!M$99/M$11)</f>
        <v>7.7781694363088683E-2</v>
      </c>
      <c r="N75" s="255">
        <f>IF(NMM_ued!N$99=0,"",NMM_ued!N$99/N$11)</f>
        <v>6.9493267714510101E-2</v>
      </c>
      <c r="O75" s="255">
        <f>IF(NMM_ued!O$99=0,"",NMM_ued!O$99/O$11)</f>
        <v>8.275940702126619E-2</v>
      </c>
      <c r="P75" s="255">
        <f>IF(NMM_ued!P$99=0,"",NMM_ued!P$99/P$11)</f>
        <v>6.9593119434520595E-2</v>
      </c>
      <c r="Q75" s="255">
        <f>IF(NMM_ued!Q$99=0,"",NMM_ued!Q$99/Q$11)</f>
        <v>7.5263143560168139E-2</v>
      </c>
      <c r="R75" s="255">
        <f>IF(NMM_ued!R$99=0,"",NMM_ued!R$99/R$11)</f>
        <v>8.0473286141842723E-2</v>
      </c>
      <c r="S75" s="255">
        <f>IF(NMM_ued!S$99=0,"",NMM_ued!S$99/S$11)</f>
        <v>7.8275666672782018E-2</v>
      </c>
      <c r="T75" s="255">
        <f>IF(NMM_ued!T$99=0,"",NMM_ued!T$99/T$11)</f>
        <v>7.5921949462723001E-2</v>
      </c>
      <c r="U75" s="255">
        <f>IF(NMM_ued!U$99=0,"",NMM_ued!U$99/U$11)</f>
        <v>7.6349702640882602E-2</v>
      </c>
      <c r="V75" s="255">
        <f>IF(NMM_ued!V$99=0,"",NMM_ued!V$99/V$11)</f>
        <v>7.5736337856015093E-2</v>
      </c>
      <c r="W75" s="255">
        <f>IF(NMM_ued!W$99=0,"",NMM_ued!W$99/W$11)</f>
        <v>7.6435822138431697E-2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6.5778108354634863</v>
      </c>
      <c r="C76" s="256">
        <f t="shared" si="19"/>
        <v>6.9234105845023279</v>
      </c>
      <c r="D76" s="256">
        <f t="shared" si="19"/>
        <v>7.2017764502697741</v>
      </c>
      <c r="E76" s="256">
        <f t="shared" si="19"/>
        <v>6.7098223131345573</v>
      </c>
      <c r="F76" s="256">
        <f t="shared" si="19"/>
        <v>8.706244302727093</v>
      </c>
      <c r="G76" s="256">
        <f t="shared" si="19"/>
        <v>7.7331712463028977</v>
      </c>
      <c r="H76" s="256">
        <f t="shared" si="19"/>
        <v>8.2822235007482643</v>
      </c>
      <c r="I76" s="256">
        <f t="shared" si="19"/>
        <v>7.963949840733517</v>
      </c>
      <c r="J76" s="256">
        <f t="shared" si="19"/>
        <v>8.9887480504128057</v>
      </c>
      <c r="K76" s="256">
        <f t="shared" si="19"/>
        <v>8.4764695714501066</v>
      </c>
      <c r="L76" s="256">
        <f t="shared" si="19"/>
        <v>7.8150999430094972</v>
      </c>
      <c r="M76" s="256">
        <f t="shared" si="19"/>
        <v>8.4615867127680922</v>
      </c>
      <c r="N76" s="256">
        <f t="shared" si="19"/>
        <v>8.6858360545359865</v>
      </c>
      <c r="O76" s="256">
        <f t="shared" si="19"/>
        <v>8.5413381097042826</v>
      </c>
      <c r="P76" s="256">
        <f t="shared" si="19"/>
        <v>8.3982211344696509</v>
      </c>
      <c r="Q76" s="256">
        <f t="shared" si="19"/>
        <v>8.5617255257492122</v>
      </c>
      <c r="R76" s="256">
        <f t="shared" si="19"/>
        <v>8.2523388744111976</v>
      </c>
      <c r="S76" s="256">
        <f t="shared" si="19"/>
        <v>8.4686176727422549</v>
      </c>
      <c r="T76" s="256">
        <f t="shared" si="19"/>
        <v>9.1506228338309175</v>
      </c>
      <c r="U76" s="256">
        <f t="shared" si="19"/>
        <v>8.7747398188164993</v>
      </c>
      <c r="V76" s="256">
        <f t="shared" si="19"/>
        <v>8.7664682087862538</v>
      </c>
      <c r="W76" s="256">
        <f t="shared" si="19"/>
        <v>8.8002162595320161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8.566097831335</v>
      </c>
      <c r="C77" s="257">
        <f t="shared" si="20"/>
        <v>8.1465867618578045</v>
      </c>
      <c r="D77" s="257">
        <f t="shared" si="20"/>
        <v>8.604288264745092</v>
      </c>
      <c r="E77" s="257">
        <f t="shared" si="20"/>
        <v>7.5131528603420961</v>
      </c>
      <c r="F77" s="257">
        <f t="shared" si="20"/>
        <v>8.8595914082585487</v>
      </c>
      <c r="G77" s="257">
        <f t="shared" si="20"/>
        <v>8.0478965034919501</v>
      </c>
      <c r="H77" s="257">
        <f t="shared" si="20"/>
        <v>9.2282748479219183</v>
      </c>
      <c r="I77" s="257">
        <f t="shared" si="20"/>
        <v>9.5097159679350192</v>
      </c>
      <c r="J77" s="257">
        <f t="shared" si="20"/>
        <v>10.392562181131465</v>
      </c>
      <c r="K77" s="257">
        <f t="shared" si="20"/>
        <v>9.6817933948018009</v>
      </c>
      <c r="L77" s="257">
        <f t="shared" si="20"/>
        <v>9.1944117065248552</v>
      </c>
      <c r="M77" s="257">
        <f t="shared" si="20"/>
        <v>10.156725645362787</v>
      </c>
      <c r="N77" s="257">
        <f t="shared" si="20"/>
        <v>10.286711743615813</v>
      </c>
      <c r="O77" s="257">
        <f t="shared" si="20"/>
        <v>9.7119305237709153</v>
      </c>
      <c r="P77" s="257">
        <f t="shared" si="20"/>
        <v>9.8113845732611704</v>
      </c>
      <c r="Q77" s="257">
        <f t="shared" si="20"/>
        <v>10.508139939235024</v>
      </c>
      <c r="R77" s="257">
        <f t="shared" si="20"/>
        <v>10.151847852431896</v>
      </c>
      <c r="S77" s="257">
        <f t="shared" si="20"/>
        <v>9.8564847866229837</v>
      </c>
      <c r="T77" s="257">
        <f t="shared" si="20"/>
        <v>10.073790231908708</v>
      </c>
      <c r="U77" s="257">
        <f t="shared" si="20"/>
        <v>9.7967086038146824</v>
      </c>
      <c r="V77" s="257">
        <f t="shared" si="20"/>
        <v>10.051678954949589</v>
      </c>
      <c r="W77" s="257">
        <f t="shared" si="20"/>
        <v>10.195890875496021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5.0140425170514398</v>
      </c>
      <c r="C78" s="295">
        <f t="shared" si="21"/>
        <v>5.9481904486960913</v>
      </c>
      <c r="D78" s="295">
        <f t="shared" si="21"/>
        <v>5.955327857074546</v>
      </c>
      <c r="E78" s="295">
        <f t="shared" si="21"/>
        <v>6.5541738878691183</v>
      </c>
      <c r="F78" s="295">
        <f t="shared" si="21"/>
        <v>15.034744409748887</v>
      </c>
      <c r="G78" s="295">
        <f t="shared" si="21"/>
        <v>10.184966099077975</v>
      </c>
      <c r="H78" s="295">
        <f t="shared" si="21"/>
        <v>8.3888536660823068</v>
      </c>
      <c r="I78" s="295">
        <f t="shared" si="21"/>
        <v>5.88724178789652</v>
      </c>
      <c r="J78" s="295">
        <f t="shared" si="21"/>
        <v>7.374065767478208</v>
      </c>
      <c r="K78" s="295">
        <f t="shared" si="21"/>
        <v>7.5059650198483121</v>
      </c>
      <c r="L78" s="295">
        <f t="shared" si="21"/>
        <v>6.5561237241178292</v>
      </c>
      <c r="M78" s="295">
        <f t="shared" si="21"/>
        <v>6.4308639588894545</v>
      </c>
      <c r="N78" s="295">
        <f t="shared" si="21"/>
        <v>6.625722581915622</v>
      </c>
      <c r="O78" s="295">
        <f t="shared" si="21"/>
        <v>7.1549764885674669</v>
      </c>
      <c r="P78" s="295">
        <f t="shared" si="21"/>
        <v>6.0926281671357412</v>
      </c>
      <c r="Q78" s="295">
        <f t="shared" si="21"/>
        <v>5.7964052782174909</v>
      </c>
      <c r="R78" s="295">
        <f t="shared" si="21"/>
        <v>5.6134338238306007</v>
      </c>
      <c r="S78" s="295">
        <f t="shared" si="21"/>
        <v>6.6193481725917165</v>
      </c>
      <c r="T78" s="295">
        <f t="shared" si="21"/>
        <v>8.6320484053684758</v>
      </c>
      <c r="U78" s="295">
        <f t="shared" si="21"/>
        <v>7.8335236633239154</v>
      </c>
      <c r="V78" s="295">
        <f t="shared" si="21"/>
        <v>6.7699946279778453</v>
      </c>
      <c r="W78" s="295">
        <f t="shared" si="21"/>
        <v>6.4723763575952384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2.4941613729749932</v>
      </c>
      <c r="C79" s="258">
        <f t="shared" si="22"/>
        <v>2.5943895259884471</v>
      </c>
      <c r="D79" s="258">
        <f t="shared" si="22"/>
        <v>2.3378016062331928</v>
      </c>
      <c r="E79" s="258">
        <f t="shared" si="22"/>
        <v>2.3069299700936785</v>
      </c>
      <c r="F79" s="258">
        <f t="shared" si="22"/>
        <v>2.4452326112320089</v>
      </c>
      <c r="G79" s="258">
        <f t="shared" si="22"/>
        <v>2.6456487321007875</v>
      </c>
      <c r="H79" s="258">
        <f t="shared" si="22"/>
        <v>2.6311074250760691</v>
      </c>
      <c r="I79" s="258">
        <f t="shared" si="22"/>
        <v>2.6832189423823016</v>
      </c>
      <c r="J79" s="258">
        <f t="shared" si="22"/>
        <v>2.6387244208149458</v>
      </c>
      <c r="K79" s="258">
        <f t="shared" si="22"/>
        <v>2.4409428493960426</v>
      </c>
      <c r="L79" s="258">
        <f t="shared" si="22"/>
        <v>2.4515801394142129</v>
      </c>
      <c r="M79" s="258">
        <f t="shared" si="22"/>
        <v>2.2516340711899581</v>
      </c>
      <c r="N79" s="258">
        <f t="shared" si="22"/>
        <v>2.2893195386095799</v>
      </c>
      <c r="O79" s="258">
        <f t="shared" si="22"/>
        <v>2.2775170653276593</v>
      </c>
      <c r="P79" s="258">
        <f t="shared" si="22"/>
        <v>2.3489422909503941</v>
      </c>
      <c r="Q79" s="258">
        <f t="shared" si="22"/>
        <v>2.4704440906438205</v>
      </c>
      <c r="R79" s="258">
        <f t="shared" si="22"/>
        <v>2.3167910376166625</v>
      </c>
      <c r="S79" s="258">
        <f t="shared" si="22"/>
        <v>2.461294867494392</v>
      </c>
      <c r="T79" s="258">
        <f t="shared" si="22"/>
        <v>2.3123235048002009</v>
      </c>
      <c r="U79" s="258">
        <f t="shared" si="22"/>
        <v>2.3057077875733252</v>
      </c>
      <c r="V79" s="258">
        <f t="shared" si="22"/>
        <v>2.4894195434211772</v>
      </c>
      <c r="W79" s="258">
        <f t="shared" si="22"/>
        <v>2.4712434640624705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SK: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369.23669999999993</v>
      </c>
      <c r="C5" s="225">
        <v>346.69344282599729</v>
      </c>
      <c r="D5" s="225">
        <v>311.49809698316392</v>
      </c>
      <c r="E5" s="225">
        <v>312.35183925608322</v>
      </c>
      <c r="F5" s="225">
        <v>315.75272177444668</v>
      </c>
      <c r="G5" s="225">
        <v>374.24207488807269</v>
      </c>
      <c r="H5" s="225">
        <v>337.42060336278053</v>
      </c>
      <c r="I5" s="225">
        <v>338.7534539026264</v>
      </c>
      <c r="J5" s="225">
        <v>318.66677189130257</v>
      </c>
      <c r="K5" s="225">
        <v>269.43876468452447</v>
      </c>
      <c r="L5" s="225">
        <v>237.66801059638669</v>
      </c>
      <c r="M5" s="225">
        <v>261.63800413488718</v>
      </c>
      <c r="N5" s="225">
        <v>228.7140871320469</v>
      </c>
      <c r="O5" s="225">
        <v>279.06455870060103</v>
      </c>
      <c r="P5" s="225">
        <v>294.26798499587778</v>
      </c>
      <c r="Q5" s="225">
        <v>283.22922922020962</v>
      </c>
      <c r="R5" s="225">
        <v>299.19018415448937</v>
      </c>
      <c r="S5" s="225">
        <v>315.80913383788112</v>
      </c>
      <c r="T5" s="225">
        <v>305.51112486644257</v>
      </c>
      <c r="U5" s="225">
        <v>325.78958683753461</v>
      </c>
      <c r="V5" s="225">
        <v>320.38637204950732</v>
      </c>
      <c r="W5" s="225">
        <v>318.28500224636531</v>
      </c>
      <c r="DA5" s="89" t="s">
        <v>1441</v>
      </c>
    </row>
    <row r="6" spans="1:105" ht="12" customHeight="1" x14ac:dyDescent="0.25">
      <c r="A6" s="55" t="s">
        <v>92</v>
      </c>
      <c r="B6" s="261">
        <v>1.8044757721881419</v>
      </c>
      <c r="C6" s="261">
        <v>1.6943058963421409</v>
      </c>
      <c r="D6" s="261">
        <v>1.5223047142642041</v>
      </c>
      <c r="E6" s="261">
        <v>1.526476989791687</v>
      </c>
      <c r="F6" s="261">
        <v>1.5430972502056139</v>
      </c>
      <c r="G6" s="261">
        <v>1.828937256425236</v>
      </c>
      <c r="H6" s="261">
        <v>1.648989127586366</v>
      </c>
      <c r="I6" s="261">
        <v>1.655502825999986</v>
      </c>
      <c r="J6" s="261">
        <v>1.5573383395521621</v>
      </c>
      <c r="K6" s="261">
        <v>1.316758932581614</v>
      </c>
      <c r="L6" s="261">
        <v>1.161493878982798</v>
      </c>
      <c r="M6" s="261">
        <v>1.2786362773405979</v>
      </c>
      <c r="N6" s="261">
        <v>1.1177356665478999</v>
      </c>
      <c r="O6" s="261">
        <v>1.3638006055523639</v>
      </c>
      <c r="P6" s="261">
        <v>1.438100409456148</v>
      </c>
      <c r="Q6" s="261">
        <v>1.3841535310636131</v>
      </c>
      <c r="R6" s="261">
        <v>1.462155410293432</v>
      </c>
      <c r="S6" s="261">
        <v>1.543372938405202</v>
      </c>
      <c r="T6" s="261">
        <v>1.493046121785677</v>
      </c>
      <c r="U6" s="261">
        <v>1.5921478452170721</v>
      </c>
      <c r="V6" s="261">
        <v>1.56574210013006</v>
      </c>
      <c r="W6" s="261">
        <v>1.5554726147343969</v>
      </c>
      <c r="DA6" s="67" t="s">
        <v>1442</v>
      </c>
    </row>
    <row r="7" spans="1:105" ht="12" customHeight="1" x14ac:dyDescent="0.25">
      <c r="A7" s="202" t="s">
        <v>93</v>
      </c>
      <c r="B7" s="226">
        <v>0.72150313102997932</v>
      </c>
      <c r="C7" s="226">
        <v>0.67745271395417295</v>
      </c>
      <c r="D7" s="226">
        <v>0.60867961468468124</v>
      </c>
      <c r="E7" s="226">
        <v>0.61034786088836857</v>
      </c>
      <c r="F7" s="226">
        <v>0.61699331998070117</v>
      </c>
      <c r="G7" s="226">
        <v>0.73128383174024802</v>
      </c>
      <c r="H7" s="226">
        <v>0.65933321850325632</v>
      </c>
      <c r="I7" s="226">
        <v>0.66193766122975128</v>
      </c>
      <c r="J7" s="226">
        <v>0.6226874892852593</v>
      </c>
      <c r="K7" s="226">
        <v>0.52649401411318675</v>
      </c>
      <c r="L7" s="226">
        <v>0.4644127027219897</v>
      </c>
      <c r="M7" s="226">
        <v>0.5112510191428441</v>
      </c>
      <c r="N7" s="226">
        <v>0.44691638175904891</v>
      </c>
      <c r="O7" s="226">
        <v>0.54530319673586469</v>
      </c>
      <c r="P7" s="226">
        <v>0.57501129366779979</v>
      </c>
      <c r="Q7" s="226">
        <v>0.55344112782273058</v>
      </c>
      <c r="R7" s="226">
        <v>0.58462946570897023</v>
      </c>
      <c r="S7" s="226">
        <v>0.61710355138544315</v>
      </c>
      <c r="T7" s="226">
        <v>0.596980834125722</v>
      </c>
      <c r="U7" s="226">
        <v>0.63660575170470035</v>
      </c>
      <c r="V7" s="226">
        <v>0.62604765607875812</v>
      </c>
      <c r="W7" s="226">
        <v>0.62194149628363204</v>
      </c>
      <c r="DA7" s="174" t="s">
        <v>1443</v>
      </c>
    </row>
    <row r="8" spans="1:105" ht="12" customHeight="1" x14ac:dyDescent="0.25">
      <c r="A8" s="202" t="s">
        <v>94</v>
      </c>
      <c r="B8" s="226">
        <v>2.599632121018868</v>
      </c>
      <c r="C8" s="226">
        <v>2.2767699817630231</v>
      </c>
      <c r="D8" s="226">
        <v>2.9928583963793969</v>
      </c>
      <c r="E8" s="226">
        <v>3.8932625025210061</v>
      </c>
      <c r="F8" s="226">
        <v>3.7507857944981429</v>
      </c>
      <c r="G8" s="226">
        <v>3.6053500701610939</v>
      </c>
      <c r="H8" s="226">
        <v>3.390769887189311</v>
      </c>
      <c r="I8" s="226">
        <v>3.7787585958571048</v>
      </c>
      <c r="J8" s="226">
        <v>3.4515102330341958</v>
      </c>
      <c r="K8" s="226">
        <v>3.0364384814626391</v>
      </c>
      <c r="L8" s="226">
        <v>2.4459300371851551</v>
      </c>
      <c r="M8" s="226">
        <v>3.1550065461915122</v>
      </c>
      <c r="N8" s="226">
        <v>2.6608808664026049</v>
      </c>
      <c r="O8" s="226">
        <v>2.91168841271026</v>
      </c>
      <c r="P8" s="226">
        <v>2.800820805862251</v>
      </c>
      <c r="Q8" s="226">
        <v>1.9518930102813341</v>
      </c>
      <c r="R8" s="226">
        <v>2.7843571084816721</v>
      </c>
      <c r="S8" s="226">
        <v>2.2992631601238069</v>
      </c>
      <c r="T8" s="226">
        <v>3.5183978345813021</v>
      </c>
      <c r="U8" s="226">
        <v>3.685360313473153</v>
      </c>
      <c r="V8" s="226">
        <v>3.0884088213069751</v>
      </c>
      <c r="W8" s="226">
        <v>3.5367532584643739</v>
      </c>
      <c r="DA8" s="174" t="s">
        <v>1444</v>
      </c>
    </row>
    <row r="9" spans="1:105" ht="12" customHeight="1" x14ac:dyDescent="0.25">
      <c r="A9" s="202" t="s">
        <v>95</v>
      </c>
      <c r="B9" s="226">
        <v>0.36003362090179541</v>
      </c>
      <c r="C9" s="226">
        <v>0.33805224552037982</v>
      </c>
      <c r="D9" s="226">
        <v>0.30373412978983982</v>
      </c>
      <c r="E9" s="226">
        <v>0.30456659287341897</v>
      </c>
      <c r="F9" s="226">
        <v>0.30788270973649012</v>
      </c>
      <c r="G9" s="226">
        <v>0.36491423879550849</v>
      </c>
      <c r="H9" s="226">
        <v>0.32901052792340352</v>
      </c>
      <c r="I9" s="226">
        <v>0.33031015768926852</v>
      </c>
      <c r="J9" s="226">
        <v>0.31072412830361601</v>
      </c>
      <c r="K9" s="226">
        <v>0.26272310975794699</v>
      </c>
      <c r="L9" s="226">
        <v>0.23174422918317131</v>
      </c>
      <c r="M9" s="226">
        <v>0.25511678008793442</v>
      </c>
      <c r="N9" s="226">
        <v>0.22301347872924729</v>
      </c>
      <c r="O9" s="226">
        <v>0.27210898465523081</v>
      </c>
      <c r="P9" s="226">
        <v>0.28693347154725168</v>
      </c>
      <c r="Q9" s="226">
        <v>0.2761698524045792</v>
      </c>
      <c r="R9" s="226">
        <v>0.29173298683347881</v>
      </c>
      <c r="S9" s="226">
        <v>0.30793771575112749</v>
      </c>
      <c r="T9" s="226">
        <v>0.29789638059148932</v>
      </c>
      <c r="U9" s="226">
        <v>0.31766940989702952</v>
      </c>
      <c r="V9" s="226">
        <v>0.31240086810621431</v>
      </c>
      <c r="W9" s="226">
        <v>0.31035187411649978</v>
      </c>
      <c r="DA9" s="174" t="s">
        <v>1445</v>
      </c>
    </row>
    <row r="10" spans="1:105" ht="12" customHeight="1" x14ac:dyDescent="0.25">
      <c r="A10" s="56" t="s">
        <v>96</v>
      </c>
      <c r="B10" s="262">
        <v>1.4377269284577801</v>
      </c>
      <c r="C10" s="262">
        <v>1.4011693283305759</v>
      </c>
      <c r="D10" s="262">
        <v>1.3161792430863981</v>
      </c>
      <c r="E10" s="262">
        <v>1.4788401994710649</v>
      </c>
      <c r="F10" s="262">
        <v>1.450758919685933</v>
      </c>
      <c r="G10" s="262">
        <v>1.592822010104296</v>
      </c>
      <c r="H10" s="262">
        <v>1.461698984547098</v>
      </c>
      <c r="I10" s="262">
        <v>1.5248425507005881</v>
      </c>
      <c r="J10" s="262">
        <v>1.435740798433133</v>
      </c>
      <c r="K10" s="262">
        <v>1.2380960491597159</v>
      </c>
      <c r="L10" s="262">
        <v>1.0354945878040691</v>
      </c>
      <c r="M10" s="262">
        <v>1.2160858004799191</v>
      </c>
      <c r="N10" s="262">
        <v>1.03443393753027</v>
      </c>
      <c r="O10" s="262">
        <v>1.205481233573247</v>
      </c>
      <c r="P10" s="262">
        <v>1.226709288087124</v>
      </c>
      <c r="Q10" s="262">
        <v>1.0760686160092761</v>
      </c>
      <c r="R10" s="262">
        <v>1.223099011030258</v>
      </c>
      <c r="S10" s="262">
        <v>1.2231621944839191</v>
      </c>
      <c r="T10" s="262">
        <v>1.417748956650456</v>
      </c>
      <c r="U10" s="262">
        <v>1.532609825189768</v>
      </c>
      <c r="V10" s="262">
        <v>1.387298324300448</v>
      </c>
      <c r="W10" s="262">
        <v>1.5086438452636259</v>
      </c>
      <c r="DA10" s="68" t="s">
        <v>1446</v>
      </c>
    </row>
    <row r="11" spans="1:105" ht="12" customHeight="1" x14ac:dyDescent="0.25">
      <c r="A11" s="37" t="s">
        <v>160</v>
      </c>
      <c r="B11" s="228">
        <v>1.6901846620722159E-2</v>
      </c>
      <c r="C11" s="228">
        <v>1.339764333589981E-2</v>
      </c>
      <c r="D11" s="228">
        <v>7.1382403298849272E-3</v>
      </c>
      <c r="E11" s="228">
        <v>1.39970126984742E-2</v>
      </c>
      <c r="F11" s="228">
        <v>7.1526297988177598E-2</v>
      </c>
      <c r="G11" s="228">
        <v>9.7125537732720181E-3</v>
      </c>
      <c r="H11" s="228">
        <v>5.0317373377617306E-3</v>
      </c>
      <c r="I11" s="228">
        <v>8.1931464380111448E-3</v>
      </c>
      <c r="J11" s="228">
        <v>9.9981484486913689E-3</v>
      </c>
      <c r="K11" s="228">
        <v>5.0890850140899767E-3</v>
      </c>
      <c r="L11" s="228">
        <v>4.0809174951729633E-3</v>
      </c>
      <c r="M11" s="228">
        <v>3.7072049230589682E-3</v>
      </c>
      <c r="N11" s="228">
        <v>3.6683710397410669E-3</v>
      </c>
      <c r="O11" s="228">
        <v>1.005498163172033E-2</v>
      </c>
      <c r="P11" s="228">
        <v>9.9383947252806339E-3</v>
      </c>
      <c r="Q11" s="228">
        <v>1.205559649312146E-2</v>
      </c>
      <c r="R11" s="228">
        <v>1.017954109751183E-2</v>
      </c>
      <c r="S11" s="228">
        <v>4.0414443915107519E-2</v>
      </c>
      <c r="T11" s="228">
        <v>1.073262975218703E-2</v>
      </c>
      <c r="U11" s="228">
        <v>5.2581445094587887E-3</v>
      </c>
      <c r="V11" s="228">
        <v>6.2187895618203261E-3</v>
      </c>
      <c r="W11" s="228">
        <v>5.2849359805191044E-3</v>
      </c>
      <c r="DA11" s="69" t="s">
        <v>1447</v>
      </c>
    </row>
    <row r="12" spans="1:105" ht="12" customHeight="1" x14ac:dyDescent="0.25">
      <c r="A12" s="37" t="s">
        <v>162</v>
      </c>
      <c r="B12" s="228">
        <v>1.1383045955006219</v>
      </c>
      <c r="C12" s="228">
        <v>1.225147986518285</v>
      </c>
      <c r="D12" s="228">
        <v>0.94371248364766558</v>
      </c>
      <c r="E12" s="228">
        <v>0.70815603301491847</v>
      </c>
      <c r="F12" s="228">
        <v>0.69856698565196895</v>
      </c>
      <c r="G12" s="228">
        <v>1.1210154837521149</v>
      </c>
      <c r="H12" s="228">
        <v>0.93807946390329322</v>
      </c>
      <c r="I12" s="228">
        <v>0.879196738827141</v>
      </c>
      <c r="J12" s="228">
        <v>0.7865134778434949</v>
      </c>
      <c r="K12" s="228">
        <v>0.62100982987576514</v>
      </c>
      <c r="L12" s="228">
        <v>0.65233520827687397</v>
      </c>
      <c r="M12" s="228">
        <v>0.61502231706642208</v>
      </c>
      <c r="N12" s="228">
        <v>0.57236274719298952</v>
      </c>
      <c r="O12" s="228">
        <v>0.65357380606182103</v>
      </c>
      <c r="P12" s="228">
        <v>0.78601960258022108</v>
      </c>
      <c r="Q12" s="228">
        <v>0.83931204967174355</v>
      </c>
      <c r="R12" s="228">
        <v>0.70590360736666413</v>
      </c>
      <c r="S12" s="228">
        <v>0.92335414931664517</v>
      </c>
      <c r="T12" s="228">
        <v>0.54301987032130905</v>
      </c>
      <c r="U12" s="228">
        <v>0.5693975377796654</v>
      </c>
      <c r="V12" s="228">
        <v>0.61890706521617089</v>
      </c>
      <c r="W12" s="228">
        <v>0.56548151277223302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7.6276626294118771E-2</v>
      </c>
      <c r="V14" s="228">
        <v>9.3418031920472364E-2</v>
      </c>
      <c r="W14" s="228">
        <v>0.1208614993441602</v>
      </c>
      <c r="DA14" s="69" t="s">
        <v>1450</v>
      </c>
    </row>
    <row r="15" spans="1:105" ht="12" customHeight="1" x14ac:dyDescent="0.25">
      <c r="A15" s="37" t="s">
        <v>38</v>
      </c>
      <c r="B15" s="228">
        <v>0.28252048633643573</v>
      </c>
      <c r="C15" s="228">
        <v>0.16262369847639141</v>
      </c>
      <c r="D15" s="228">
        <v>0.36532851910884723</v>
      </c>
      <c r="E15" s="228">
        <v>0.75668715375767204</v>
      </c>
      <c r="F15" s="228">
        <v>0.68066563604578667</v>
      </c>
      <c r="G15" s="228">
        <v>0.46209397257890839</v>
      </c>
      <c r="H15" s="228">
        <v>0.51858778330604272</v>
      </c>
      <c r="I15" s="228">
        <v>0.63745266543543577</v>
      </c>
      <c r="J15" s="228">
        <v>0.63922917214094666</v>
      </c>
      <c r="K15" s="228">
        <v>0.6119971342698608</v>
      </c>
      <c r="L15" s="228">
        <v>0.37907846203202239</v>
      </c>
      <c r="M15" s="228">
        <v>0.59735627849043793</v>
      </c>
      <c r="N15" s="228">
        <v>0.45840281929753912</v>
      </c>
      <c r="O15" s="228">
        <v>0.5418524458797056</v>
      </c>
      <c r="P15" s="228">
        <v>0.43075129078162178</v>
      </c>
      <c r="Q15" s="228">
        <v>0.22470096984441079</v>
      </c>
      <c r="R15" s="228">
        <v>0.50701586256608178</v>
      </c>
      <c r="S15" s="228">
        <v>0.25939360125216693</v>
      </c>
      <c r="T15" s="228">
        <v>0.86399645657696034</v>
      </c>
      <c r="U15" s="228">
        <v>0.88167751660652516</v>
      </c>
      <c r="V15" s="228">
        <v>0.66875443760198428</v>
      </c>
      <c r="W15" s="228">
        <v>0.81701589716671408</v>
      </c>
      <c r="DA15" s="69" t="s">
        <v>1451</v>
      </c>
    </row>
    <row r="16" spans="1:105" ht="12" customHeight="1" x14ac:dyDescent="0.25">
      <c r="A16" s="57" t="s">
        <v>1452</v>
      </c>
      <c r="B16" s="263">
        <v>10.30070556810746</v>
      </c>
      <c r="C16" s="263">
        <v>9.021406159289441</v>
      </c>
      <c r="D16" s="263">
        <v>11.85881375248581</v>
      </c>
      <c r="E16" s="263">
        <v>15.42654840028076</v>
      </c>
      <c r="F16" s="263">
        <v>14.86200289871128</v>
      </c>
      <c r="G16" s="263">
        <v>14.285732678256689</v>
      </c>
      <c r="H16" s="263">
        <v>13.43548649624049</v>
      </c>
      <c r="I16" s="263">
        <v>14.97284150098278</v>
      </c>
      <c r="J16" s="263">
        <v>13.676162249395899</v>
      </c>
      <c r="K16" s="263">
        <v>12.03149419501689</v>
      </c>
      <c r="L16" s="263">
        <v>9.691680968828722</v>
      </c>
      <c r="M16" s="263">
        <v>12.50130479424651</v>
      </c>
      <c r="N16" s="263">
        <v>10.54339578858627</v>
      </c>
      <c r="O16" s="263">
        <v>11.537188205554131</v>
      </c>
      <c r="P16" s="263">
        <v>11.097889673293171</v>
      </c>
      <c r="Q16" s="263">
        <v>7.7341232387430727</v>
      </c>
      <c r="R16" s="263">
        <v>11.03265440484553</v>
      </c>
      <c r="S16" s="263">
        <v>9.1105324651663508</v>
      </c>
      <c r="T16" s="263">
        <v>13.94119570706204</v>
      </c>
      <c r="U16" s="263">
        <v>14.60276290423619</v>
      </c>
      <c r="V16" s="263">
        <v>12.237419935310159</v>
      </c>
      <c r="W16" s="263">
        <v>14.01392669675425</v>
      </c>
      <c r="DA16" s="70" t="s">
        <v>1453</v>
      </c>
    </row>
    <row r="17" spans="1:105" ht="12" customHeight="1" x14ac:dyDescent="0.25">
      <c r="A17" s="57" t="s">
        <v>1454</v>
      </c>
      <c r="B17" s="263">
        <v>134.3617144881222</v>
      </c>
      <c r="C17" s="263">
        <v>126.3191184284574</v>
      </c>
      <c r="D17" s="263">
        <v>109.50958424861891</v>
      </c>
      <c r="E17" s="263">
        <v>106.2875062654086</v>
      </c>
      <c r="F17" s="263">
        <v>108.09791174736721</v>
      </c>
      <c r="G17" s="263">
        <v>132.0336220508145</v>
      </c>
      <c r="H17" s="263">
        <v>118.4181765720154</v>
      </c>
      <c r="I17" s="263">
        <v>117.4275279174721</v>
      </c>
      <c r="J17" s="263">
        <v>110.7960805457753</v>
      </c>
      <c r="K17" s="263">
        <v>92.852261546039998</v>
      </c>
      <c r="L17" s="263">
        <v>82.963863761747703</v>
      </c>
      <c r="M17" s="263">
        <v>89.269637967907329</v>
      </c>
      <c r="N17" s="263">
        <v>78.415702483515489</v>
      </c>
      <c r="O17" s="263">
        <v>97.08539439770513</v>
      </c>
      <c r="P17" s="263">
        <v>103.6131373466978</v>
      </c>
      <c r="Q17" s="263">
        <v>102.7348237858352</v>
      </c>
      <c r="R17" s="263">
        <v>105.63694825820519</v>
      </c>
      <c r="S17" s="263">
        <v>114.35231861526781</v>
      </c>
      <c r="T17" s="263">
        <v>105.41184280441141</v>
      </c>
      <c r="U17" s="263">
        <v>112.61911897729721</v>
      </c>
      <c r="V17" s="263">
        <v>112.9375273671904</v>
      </c>
      <c r="W17" s="263">
        <v>110.2929966767903</v>
      </c>
      <c r="DA17" s="70" t="s">
        <v>1455</v>
      </c>
    </row>
    <row r="18" spans="1:105" ht="12" customHeight="1" x14ac:dyDescent="0.25">
      <c r="A18" s="18" t="s">
        <v>30</v>
      </c>
      <c r="B18" s="232">
        <v>27.38966676125877</v>
      </c>
      <c r="C18" s="232">
        <v>35.177085564550467</v>
      </c>
      <c r="D18" s="232">
        <v>26.477885689751488</v>
      </c>
      <c r="E18" s="232">
        <v>34.438294354122633</v>
      </c>
      <c r="F18" s="232">
        <v>37.195274631391797</v>
      </c>
      <c r="G18" s="232">
        <v>39.047019301064942</v>
      </c>
      <c r="H18" s="232">
        <v>36.332084916696473</v>
      </c>
      <c r="I18" s="232">
        <v>37.60027682109547</v>
      </c>
      <c r="J18" s="232">
        <v>45.881111447526948</v>
      </c>
      <c r="K18" s="232">
        <v>40.291101225753692</v>
      </c>
      <c r="L18" s="232">
        <v>32.413759560315818</v>
      </c>
      <c r="M18" s="232">
        <v>32.405450107804398</v>
      </c>
      <c r="N18" s="232">
        <v>21.83989700577029</v>
      </c>
      <c r="O18" s="232">
        <v>14.34800357361499</v>
      </c>
      <c r="P18" s="232">
        <v>14.51161930947023</v>
      </c>
      <c r="Q18" s="232">
        <v>12.76375815000104</v>
      </c>
      <c r="R18" s="232">
        <v>12.210544581546349</v>
      </c>
      <c r="S18" s="232">
        <v>12.07194427357671</v>
      </c>
      <c r="T18" s="232">
        <v>13.140825390570731</v>
      </c>
      <c r="U18" s="232">
        <v>13.485883446845939</v>
      </c>
      <c r="V18" s="232">
        <v>12.08850570301801</v>
      </c>
      <c r="W18" s="232">
        <v>14.838542448547839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0.30187864495965983</v>
      </c>
      <c r="O19" s="232">
        <v>0.29868056032486601</v>
      </c>
      <c r="P19" s="232">
        <v>0.29111223864334129</v>
      </c>
      <c r="Q19" s="232">
        <v>0.25512382174404791</v>
      </c>
      <c r="R19" s="232">
        <v>0</v>
      </c>
      <c r="S19" s="232">
        <v>0.26908671346567092</v>
      </c>
      <c r="T19" s="232">
        <v>0.29199498282030389</v>
      </c>
      <c r="U19" s="232">
        <v>0.28564853213463581</v>
      </c>
      <c r="V19" s="232">
        <v>0.53394998763585499</v>
      </c>
      <c r="W19" s="232">
        <v>0.56084850514623197</v>
      </c>
      <c r="DA19" s="71" t="s">
        <v>1457</v>
      </c>
    </row>
    <row r="20" spans="1:105" ht="12" customHeight="1" x14ac:dyDescent="0.25">
      <c r="A20" s="18" t="s">
        <v>160</v>
      </c>
      <c r="B20" s="297">
        <v>0.782353489096004</v>
      </c>
      <c r="C20" s="297">
        <v>0.77313214224977977</v>
      </c>
      <c r="D20" s="297">
        <v>0.5264303035328004</v>
      </c>
      <c r="E20" s="297">
        <v>1.115884997756929</v>
      </c>
      <c r="F20" s="297">
        <v>5.1485207571627898</v>
      </c>
      <c r="G20" s="297">
        <v>0.62417265121277954</v>
      </c>
      <c r="H20" s="297">
        <v>0.30532276289097948</v>
      </c>
      <c r="I20" s="297">
        <v>0.57909365785376832</v>
      </c>
      <c r="J20" s="297">
        <v>0.58955035332092443</v>
      </c>
      <c r="K20" s="297">
        <v>0.30332664291319777</v>
      </c>
      <c r="L20" s="297">
        <v>0.26927320970447338</v>
      </c>
      <c r="M20" s="297">
        <v>0.27905815263748612</v>
      </c>
      <c r="N20" s="297">
        <v>0.27541237569600141</v>
      </c>
      <c r="O20" s="297">
        <v>0.54101818645336086</v>
      </c>
      <c r="P20" s="297">
        <v>0.52562975967670633</v>
      </c>
      <c r="Q20" s="297">
        <v>0.46137160677336447</v>
      </c>
      <c r="R20" s="297">
        <v>0.46166482057880931</v>
      </c>
      <c r="S20" s="297">
        <v>1.7054797750137121</v>
      </c>
      <c r="T20" s="297">
        <v>0.52986829565334959</v>
      </c>
      <c r="U20" s="297">
        <v>0.25918024778595611</v>
      </c>
      <c r="V20" s="297">
        <v>0.2415365629031056</v>
      </c>
      <c r="W20" s="297">
        <v>0.25970726300619762</v>
      </c>
      <c r="DA20" s="122" t="s">
        <v>1458</v>
      </c>
    </row>
    <row r="21" spans="1:105" ht="12" customHeight="1" x14ac:dyDescent="0.25">
      <c r="A21" s="18" t="s">
        <v>70</v>
      </c>
      <c r="B21" s="297">
        <v>0</v>
      </c>
      <c r="C21" s="297">
        <v>3.17808919911413</v>
      </c>
      <c r="D21" s="297">
        <v>0.49831134554350609</v>
      </c>
      <c r="E21" s="297">
        <v>6.3332726546512808</v>
      </c>
      <c r="F21" s="297">
        <v>0</v>
      </c>
      <c r="G21" s="297">
        <v>7.0919870424911098</v>
      </c>
      <c r="H21" s="297">
        <v>13.59617340141803</v>
      </c>
      <c r="I21" s="297">
        <v>13.15106108943</v>
      </c>
      <c r="J21" s="297">
        <v>13.16635961867903</v>
      </c>
      <c r="K21" s="297">
        <v>7.4876773604060434</v>
      </c>
      <c r="L21" s="297">
        <v>1.0204625986321181</v>
      </c>
      <c r="M21" s="297">
        <v>0</v>
      </c>
      <c r="N21" s="297">
        <v>0</v>
      </c>
      <c r="O21" s="297">
        <v>0</v>
      </c>
      <c r="P21" s="297">
        <v>0.25566297871776322</v>
      </c>
      <c r="Q21" s="297">
        <v>0.22405693595333431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11.263617074412579</v>
      </c>
      <c r="D22" s="297">
        <v>10.32636733237603</v>
      </c>
      <c r="E22" s="297">
        <v>7.7139579488122498</v>
      </c>
      <c r="F22" s="297">
        <v>15.296368416120441</v>
      </c>
      <c r="G22" s="297">
        <v>12.04926366501814</v>
      </c>
      <c r="H22" s="297">
        <v>10.59386369845098</v>
      </c>
      <c r="I22" s="297">
        <v>3.5755220618115562</v>
      </c>
      <c r="J22" s="297">
        <v>4.4158687773495124</v>
      </c>
      <c r="K22" s="297">
        <v>7.393034554345709</v>
      </c>
      <c r="L22" s="297">
        <v>5.8905872931861278</v>
      </c>
      <c r="M22" s="297">
        <v>9.8774628026562699</v>
      </c>
      <c r="N22" s="297">
        <v>12.522647646588331</v>
      </c>
      <c r="O22" s="297">
        <v>12.37809526564784</v>
      </c>
      <c r="P22" s="297">
        <v>12.910478635598659</v>
      </c>
      <c r="Q22" s="297">
        <v>12.607089059958581</v>
      </c>
      <c r="R22" s="297">
        <v>14.80157028820444</v>
      </c>
      <c r="S22" s="297">
        <v>13.475443885497651</v>
      </c>
      <c r="T22" s="297">
        <v>15.45829880501743</v>
      </c>
      <c r="U22" s="297">
        <v>16.501111445111409</v>
      </c>
      <c r="V22" s="297">
        <v>16.04134111404667</v>
      </c>
      <c r="W22" s="297">
        <v>17.732780904255701</v>
      </c>
      <c r="DA22" s="122" t="s">
        <v>1460</v>
      </c>
    </row>
    <row r="23" spans="1:105" ht="12" customHeight="1" x14ac:dyDescent="0.25">
      <c r="A23" s="18" t="s">
        <v>162</v>
      </c>
      <c r="B23" s="297">
        <v>52.689897851284421</v>
      </c>
      <c r="C23" s="297">
        <v>70.69909712044668</v>
      </c>
      <c r="D23" s="297">
        <v>69.596823062182068</v>
      </c>
      <c r="E23" s="297">
        <v>56.456381824855328</v>
      </c>
      <c r="F23" s="297">
        <v>50.283416408497388</v>
      </c>
      <c r="G23" s="297">
        <v>72.041527169677977</v>
      </c>
      <c r="H23" s="297">
        <v>56.922091616501064</v>
      </c>
      <c r="I23" s="297">
        <v>62.141847373608577</v>
      </c>
      <c r="J23" s="297">
        <v>46.377516910642854</v>
      </c>
      <c r="K23" s="297">
        <v>37.014281818987421</v>
      </c>
      <c r="L23" s="297">
        <v>43.043358642688041</v>
      </c>
      <c r="M23" s="297">
        <v>46.295523229335117</v>
      </c>
      <c r="N23" s="297">
        <v>42.97160299669082</v>
      </c>
      <c r="O23" s="297">
        <v>35.166182119468438</v>
      </c>
      <c r="P23" s="297">
        <v>41.571632665632059</v>
      </c>
      <c r="Q23" s="297">
        <v>32.120745677100423</v>
      </c>
      <c r="R23" s="297">
        <v>32.014298004113591</v>
      </c>
      <c r="S23" s="297">
        <v>38.965322154188073</v>
      </c>
      <c r="T23" s="297">
        <v>26.808808263829569</v>
      </c>
      <c r="U23" s="297">
        <v>28.066287388065088</v>
      </c>
      <c r="V23" s="297">
        <v>24.038228629978711</v>
      </c>
      <c r="W23" s="297">
        <v>27.788350985522388</v>
      </c>
      <c r="DA23" s="122" t="s">
        <v>1461</v>
      </c>
    </row>
    <row r="24" spans="1:105" ht="12" customHeight="1" x14ac:dyDescent="0.25">
      <c r="A24" s="18" t="s">
        <v>73</v>
      </c>
      <c r="B24" s="297">
        <v>53.499796386482977</v>
      </c>
      <c r="C24" s="297">
        <v>5.2280973276837646</v>
      </c>
      <c r="D24" s="297">
        <v>2.0837665152329601</v>
      </c>
      <c r="E24" s="297">
        <v>0.22971448521016261</v>
      </c>
      <c r="F24" s="297">
        <v>0.1743315341948003</v>
      </c>
      <c r="G24" s="297">
        <v>1.1796522213494991</v>
      </c>
      <c r="H24" s="297">
        <v>0.66864017605785486</v>
      </c>
      <c r="I24" s="297">
        <v>0.37972691367276368</v>
      </c>
      <c r="J24" s="297">
        <v>0.36567343825602239</v>
      </c>
      <c r="K24" s="297">
        <v>0.36283994363392708</v>
      </c>
      <c r="L24" s="297">
        <v>0.32642245722113039</v>
      </c>
      <c r="M24" s="297">
        <v>0.41214367547405628</v>
      </c>
      <c r="N24" s="297">
        <v>0.50426381381040342</v>
      </c>
      <c r="O24" s="297">
        <v>34.353414692195628</v>
      </c>
      <c r="P24" s="297">
        <v>33.547001758959091</v>
      </c>
      <c r="Q24" s="297">
        <v>44.302678534304462</v>
      </c>
      <c r="R24" s="297">
        <v>46.148870563762003</v>
      </c>
      <c r="S24" s="297">
        <v>47.865041813525963</v>
      </c>
      <c r="T24" s="297">
        <v>49.182047066520063</v>
      </c>
      <c r="U24" s="297">
        <v>54.021007917354197</v>
      </c>
      <c r="V24" s="297">
        <v>59.993965369608063</v>
      </c>
      <c r="W24" s="297">
        <v>49.112766570311912</v>
      </c>
      <c r="DA24" s="122" t="s">
        <v>1462</v>
      </c>
    </row>
    <row r="25" spans="1:105" ht="12" customHeight="1" x14ac:dyDescent="0.25">
      <c r="A25" s="57" t="s">
        <v>1463</v>
      </c>
      <c r="B25" s="263">
        <v>203.7679870361097</v>
      </c>
      <c r="C25" s="263">
        <v>191.57088449193731</v>
      </c>
      <c r="D25" s="263">
        <v>166.07816913109559</v>
      </c>
      <c r="E25" s="263">
        <v>161.19168530485521</v>
      </c>
      <c r="F25" s="263">
        <v>163.9372790343136</v>
      </c>
      <c r="G25" s="263">
        <v>200.23728849306511</v>
      </c>
      <c r="H25" s="263">
        <v>179.5886094524293</v>
      </c>
      <c r="I25" s="263">
        <v>178.08622848799061</v>
      </c>
      <c r="J25" s="263">
        <v>168.0292216448245</v>
      </c>
      <c r="K25" s="263">
        <v>140.8162920447069</v>
      </c>
      <c r="L25" s="263">
        <v>125.8199151437878</v>
      </c>
      <c r="M25" s="263">
        <v>135.3830181570867</v>
      </c>
      <c r="N25" s="263">
        <v>118.92234263281119</v>
      </c>
      <c r="O25" s="263">
        <v>147.2361041416751</v>
      </c>
      <c r="P25" s="263">
        <v>157.13583670814961</v>
      </c>
      <c r="Q25" s="263">
        <v>155.80381897552891</v>
      </c>
      <c r="R25" s="263">
        <v>160.20507318783169</v>
      </c>
      <c r="S25" s="263">
        <v>173.422480249795</v>
      </c>
      <c r="T25" s="263">
        <v>159.86368661528641</v>
      </c>
      <c r="U25" s="263">
        <v>170.7939740365002</v>
      </c>
      <c r="V25" s="263">
        <v>171.27686037738329</v>
      </c>
      <c r="W25" s="263">
        <v>167.26626332977199</v>
      </c>
      <c r="DA25" s="70" t="s">
        <v>1464</v>
      </c>
    </row>
    <row r="26" spans="1:105" ht="12" customHeight="1" x14ac:dyDescent="0.25">
      <c r="A26" s="18" t="s">
        <v>30</v>
      </c>
      <c r="B26" s="232">
        <v>41.538151569396078</v>
      </c>
      <c r="C26" s="232">
        <v>53.34826176186597</v>
      </c>
      <c r="D26" s="232">
        <v>40.155378252856671</v>
      </c>
      <c r="E26" s="232">
        <v>52.227838445131937</v>
      </c>
      <c r="F26" s="232">
        <v>56.408972360679428</v>
      </c>
      <c r="G26" s="232">
        <v>59.2172595672073</v>
      </c>
      <c r="H26" s="232">
        <v>55.09989089157321</v>
      </c>
      <c r="I26" s="232">
        <v>57.02318364293</v>
      </c>
      <c r="J26" s="232">
        <v>69.581589951120009</v>
      </c>
      <c r="K26" s="232">
        <v>61.103988018593959</v>
      </c>
      <c r="L26" s="232">
        <v>49.157504152433951</v>
      </c>
      <c r="M26" s="232">
        <v>49.144902345304033</v>
      </c>
      <c r="N26" s="232">
        <v>33.121576833817358</v>
      </c>
      <c r="O26" s="232">
        <v>21.75964944568263</v>
      </c>
      <c r="P26" s="232">
        <v>22.007782995255639</v>
      </c>
      <c r="Q26" s="232">
        <v>19.357041662871691</v>
      </c>
      <c r="R26" s="232">
        <v>18.518058507033491</v>
      </c>
      <c r="S26" s="232">
        <v>18.307862426511949</v>
      </c>
      <c r="T26" s="232">
        <v>19.928887838553969</v>
      </c>
      <c r="U26" s="232">
        <v>20.452190073909179</v>
      </c>
      <c r="V26" s="232">
        <v>18.332978875439011</v>
      </c>
      <c r="W26" s="232">
        <v>22.50358248857976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0.45781794350395982</v>
      </c>
      <c r="O27" s="297">
        <v>0.45296784709900062</v>
      </c>
      <c r="P27" s="297">
        <v>0.44149001146582689</v>
      </c>
      <c r="Q27" s="297">
        <v>0.38691131472827078</v>
      </c>
      <c r="R27" s="297">
        <v>0</v>
      </c>
      <c r="S27" s="297">
        <v>0.40808691783930301</v>
      </c>
      <c r="T27" s="297">
        <v>0.44282874850630632</v>
      </c>
      <c r="U27" s="297">
        <v>0.43320395705459491</v>
      </c>
      <c r="V27" s="297">
        <v>0.80976872446899395</v>
      </c>
      <c r="W27" s="297">
        <v>0.85056201732199321</v>
      </c>
      <c r="DA27" s="122" t="s">
        <v>1466</v>
      </c>
    </row>
    <row r="28" spans="1:105" ht="12" customHeight="1" x14ac:dyDescent="0.25">
      <c r="A28" s="18" t="s">
        <v>160</v>
      </c>
      <c r="B28" s="297">
        <v>1.186488250995507</v>
      </c>
      <c r="C28" s="297">
        <v>1.17250349877814</v>
      </c>
      <c r="D28" s="297">
        <v>0.79836465078130436</v>
      </c>
      <c r="E28" s="297">
        <v>1.692309752245861</v>
      </c>
      <c r="F28" s="297">
        <v>7.8080554040074563</v>
      </c>
      <c r="G28" s="297">
        <v>0.94659706587670434</v>
      </c>
      <c r="H28" s="297">
        <v>0.46304116487065389</v>
      </c>
      <c r="I28" s="297">
        <v>0.87823193843415515</v>
      </c>
      <c r="J28" s="297">
        <v>0.89409017449871764</v>
      </c>
      <c r="K28" s="297">
        <v>0.46001392343283259</v>
      </c>
      <c r="L28" s="297">
        <v>0.40836975111004059</v>
      </c>
      <c r="M28" s="297">
        <v>0.42320923222502332</v>
      </c>
      <c r="N28" s="297">
        <v>0.4176801822915715</v>
      </c>
      <c r="O28" s="297">
        <v>0.82048809233729758</v>
      </c>
      <c r="P28" s="297">
        <v>0.79715057569516923</v>
      </c>
      <c r="Q28" s="297">
        <v>0.69969904705357822</v>
      </c>
      <c r="R28" s="297">
        <v>0.70014372422321913</v>
      </c>
      <c r="S28" s="297">
        <v>2.5864672984361401</v>
      </c>
      <c r="T28" s="297">
        <v>0.80357858197084908</v>
      </c>
      <c r="U28" s="297">
        <v>0.39306313983908808</v>
      </c>
      <c r="V28" s="297">
        <v>0.3663053824959745</v>
      </c>
      <c r="W28" s="297">
        <v>0.39386239155283032</v>
      </c>
      <c r="DA28" s="122" t="s">
        <v>1467</v>
      </c>
    </row>
    <row r="29" spans="1:105" ht="12" customHeight="1" x14ac:dyDescent="0.25">
      <c r="A29" s="18" t="s">
        <v>70</v>
      </c>
      <c r="B29" s="297">
        <v>0</v>
      </c>
      <c r="C29" s="297">
        <v>4.8197720696838564</v>
      </c>
      <c r="D29" s="297">
        <v>0.7557204832157145</v>
      </c>
      <c r="E29" s="297">
        <v>9.6048061392013135</v>
      </c>
      <c r="F29" s="297">
        <v>0</v>
      </c>
      <c r="G29" s="297">
        <v>10.75544420700539</v>
      </c>
      <c r="H29" s="297">
        <v>20.61945172369591</v>
      </c>
      <c r="I29" s="297">
        <v>19.944410919369119</v>
      </c>
      <c r="J29" s="297">
        <v>19.967612100758949</v>
      </c>
      <c r="K29" s="297">
        <v>11.355533450272169</v>
      </c>
      <c r="L29" s="297">
        <v>1.547595684984254</v>
      </c>
      <c r="M29" s="297">
        <v>0</v>
      </c>
      <c r="N29" s="297">
        <v>0</v>
      </c>
      <c r="O29" s="297">
        <v>0</v>
      </c>
      <c r="P29" s="297">
        <v>0.38772898017448071</v>
      </c>
      <c r="Q29" s="297">
        <v>0.33979642932232412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17.08198341129015</v>
      </c>
      <c r="D30" s="297">
        <v>15.660585254735791</v>
      </c>
      <c r="E30" s="297">
        <v>11.69870218833524</v>
      </c>
      <c r="F30" s="297">
        <v>23.197904350879121</v>
      </c>
      <c r="G30" s="297">
        <v>18.273465857754701</v>
      </c>
      <c r="H30" s="297">
        <v>16.066260310775551</v>
      </c>
      <c r="I30" s="297">
        <v>5.4225039916631106</v>
      </c>
      <c r="J30" s="297">
        <v>6.6969426164598591</v>
      </c>
      <c r="K30" s="297">
        <v>11.212001684904079</v>
      </c>
      <c r="L30" s="297">
        <v>8.9334459579193091</v>
      </c>
      <c r="M30" s="297">
        <v>14.979793313810729</v>
      </c>
      <c r="N30" s="297">
        <v>18.99138242637828</v>
      </c>
      <c r="O30" s="297">
        <v>18.772159653003179</v>
      </c>
      <c r="P30" s="297">
        <v>19.57955250326313</v>
      </c>
      <c r="Q30" s="297">
        <v>19.119443138393549</v>
      </c>
      <c r="R30" s="297">
        <v>22.447511883063509</v>
      </c>
      <c r="S30" s="297">
        <v>20.436357822813051</v>
      </c>
      <c r="T30" s="297">
        <v>23.443481965836028</v>
      </c>
      <c r="U30" s="297">
        <v>25.024972893793372</v>
      </c>
      <c r="V30" s="297">
        <v>24.327702282020489</v>
      </c>
      <c r="W30" s="297">
        <v>26.89287706083848</v>
      </c>
      <c r="DA30" s="122" t="s">
        <v>1469</v>
      </c>
    </row>
    <row r="31" spans="1:105" ht="12" customHeight="1" x14ac:dyDescent="0.25">
      <c r="A31" s="18" t="s">
        <v>162</v>
      </c>
      <c r="B31" s="297">
        <v>79.907542585306885</v>
      </c>
      <c r="C31" s="297">
        <v>107.219625474319</v>
      </c>
      <c r="D31" s="297">
        <v>105.547957567502</v>
      </c>
      <c r="E31" s="297">
        <v>85.619652321493348</v>
      </c>
      <c r="F31" s="297">
        <v>76.257962187314774</v>
      </c>
      <c r="G31" s="297">
        <v>109.255505039497</v>
      </c>
      <c r="H31" s="297">
        <v>86.325930498637717</v>
      </c>
      <c r="I31" s="297">
        <v>94.242018258443522</v>
      </c>
      <c r="J31" s="297">
        <v>70.334420043815783</v>
      </c>
      <c r="K31" s="297">
        <v>56.134485382062422</v>
      </c>
      <c r="L31" s="297">
        <v>65.277959419528216</v>
      </c>
      <c r="M31" s="297">
        <v>70.210071471356642</v>
      </c>
      <c r="N31" s="297">
        <v>65.169137471259432</v>
      </c>
      <c r="O31" s="297">
        <v>53.331726001924331</v>
      </c>
      <c r="P31" s="297">
        <v>63.045994451263702</v>
      </c>
      <c r="Q31" s="297">
        <v>48.713130177422542</v>
      </c>
      <c r="R31" s="297">
        <v>48.551695589215342</v>
      </c>
      <c r="S31" s="297">
        <v>59.093360707855012</v>
      </c>
      <c r="T31" s="297">
        <v>40.657243140794357</v>
      </c>
      <c r="U31" s="297">
        <v>42.564289287545137</v>
      </c>
      <c r="V31" s="297">
        <v>36.455484946030182</v>
      </c>
      <c r="W31" s="297">
        <v>42.142781259860719</v>
      </c>
      <c r="DA31" s="122" t="s">
        <v>1470</v>
      </c>
    </row>
    <row r="32" spans="1:105" ht="12" customHeight="1" x14ac:dyDescent="0.25">
      <c r="A32" s="18" t="s">
        <v>73</v>
      </c>
      <c r="B32" s="297">
        <v>81.135804630411187</v>
      </c>
      <c r="C32" s="297">
        <v>7.9287382760001988</v>
      </c>
      <c r="D32" s="297">
        <v>3.160162922004135</v>
      </c>
      <c r="E32" s="297">
        <v>0.34837645844753612</v>
      </c>
      <c r="F32" s="297">
        <v>0.26438473143278851</v>
      </c>
      <c r="G32" s="297">
        <v>1.789016755724059</v>
      </c>
      <c r="H32" s="297">
        <v>1.014034862876237</v>
      </c>
      <c r="I32" s="297">
        <v>0.57587973715067386</v>
      </c>
      <c r="J32" s="297">
        <v>0.55456675817120438</v>
      </c>
      <c r="K32" s="297">
        <v>0.55026958544144522</v>
      </c>
      <c r="L32" s="297">
        <v>0.49504017781203868</v>
      </c>
      <c r="M32" s="297">
        <v>0.62504179439029284</v>
      </c>
      <c r="N32" s="297">
        <v>0.76474777556058204</v>
      </c>
      <c r="O32" s="297">
        <v>52.099113101628681</v>
      </c>
      <c r="P32" s="297">
        <v>50.876137191031617</v>
      </c>
      <c r="Q32" s="297">
        <v>67.187797205736999</v>
      </c>
      <c r="R32" s="297">
        <v>69.987663484296078</v>
      </c>
      <c r="S32" s="297">
        <v>72.590345076339588</v>
      </c>
      <c r="T32" s="297">
        <v>74.587666339624903</v>
      </c>
      <c r="U32" s="297">
        <v>81.926254684358881</v>
      </c>
      <c r="V32" s="297">
        <v>90.984620166928636</v>
      </c>
      <c r="W32" s="297">
        <v>74.482598111618231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13.882921334064012</v>
      </c>
      <c r="C33" s="263">
        <f t="shared" si="0"/>
        <v>13.394283580402828</v>
      </c>
      <c r="D33" s="263">
        <f t="shared" si="0"/>
        <v>17.307773752759051</v>
      </c>
      <c r="E33" s="263">
        <f t="shared" si="0"/>
        <v>21.632605139993082</v>
      </c>
      <c r="F33" s="263">
        <f t="shared" si="0"/>
        <v>21.186010099947708</v>
      </c>
      <c r="G33" s="263">
        <f t="shared" si="0"/>
        <v>19.562124258709979</v>
      </c>
      <c r="H33" s="263">
        <f t="shared" si="0"/>
        <v>18.488529096345996</v>
      </c>
      <c r="I33" s="263">
        <f t="shared" si="0"/>
        <v>20.315504204704219</v>
      </c>
      <c r="J33" s="263">
        <f t="shared" si="0"/>
        <v>18.787306462698492</v>
      </c>
      <c r="K33" s="263">
        <f t="shared" si="0"/>
        <v>17.358206311685592</v>
      </c>
      <c r="L33" s="263">
        <f t="shared" si="0"/>
        <v>13.853475286145242</v>
      </c>
      <c r="M33" s="263">
        <f t="shared" si="0"/>
        <v>18.067946792403891</v>
      </c>
      <c r="N33" s="263">
        <f t="shared" si="0"/>
        <v>15.349665896164902</v>
      </c>
      <c r="O33" s="263">
        <f t="shared" si="0"/>
        <v>16.907489522439686</v>
      </c>
      <c r="P33" s="263">
        <f t="shared" si="0"/>
        <v>16.093545999116547</v>
      </c>
      <c r="Q33" s="263">
        <f t="shared" si="0"/>
        <v>11.71473708252082</v>
      </c>
      <c r="R33" s="263">
        <f t="shared" si="0"/>
        <v>15.969534321259216</v>
      </c>
      <c r="S33" s="263">
        <f t="shared" si="0"/>
        <v>12.932962947502372</v>
      </c>
      <c r="T33" s="263">
        <f t="shared" si="0"/>
        <v>18.970329611948081</v>
      </c>
      <c r="U33" s="263">
        <f t="shared" si="0"/>
        <v>20.009337774019205</v>
      </c>
      <c r="V33" s="263">
        <f t="shared" si="0"/>
        <v>16.954666599700978</v>
      </c>
      <c r="W33" s="263">
        <f t="shared" si="0"/>
        <v>19.178652454186167</v>
      </c>
      <c r="DA33" s="70"/>
    </row>
    <row r="34" spans="1:105" ht="12" customHeight="1" x14ac:dyDescent="0.25">
      <c r="A34" s="60" t="s">
        <v>1473</v>
      </c>
      <c r="B34" s="264">
        <v>12.506696548772871</v>
      </c>
      <c r="C34" s="264">
        <v>10.953423387500379</v>
      </c>
      <c r="D34" s="264">
        <v>14.39848795309314</v>
      </c>
      <c r="E34" s="264">
        <v>18.730285839314298</v>
      </c>
      <c r="F34" s="264">
        <v>18.044837718365681</v>
      </c>
      <c r="G34" s="264">
        <v>17.34515392198238</v>
      </c>
      <c r="H34" s="264">
        <v>16.31281968818455</v>
      </c>
      <c r="I34" s="264">
        <v>18.17941342828518</v>
      </c>
      <c r="J34" s="264">
        <v>16.605038370823291</v>
      </c>
      <c r="K34" s="264">
        <v>14.60814950300974</v>
      </c>
      <c r="L34" s="264">
        <v>11.76724372162866</v>
      </c>
      <c r="M34" s="264">
        <v>15.178574369647439</v>
      </c>
      <c r="N34" s="264">
        <v>12.80136111546827</v>
      </c>
      <c r="O34" s="264">
        <v>14.00798333268521</v>
      </c>
      <c r="P34" s="264">
        <v>13.47460497321438</v>
      </c>
      <c r="Q34" s="264">
        <v>9.3904569719240953</v>
      </c>
      <c r="R34" s="264">
        <v>13.395398971124729</v>
      </c>
      <c r="S34" s="264">
        <v>11.06163691275313</v>
      </c>
      <c r="T34" s="264">
        <v>16.926831184760751</v>
      </c>
      <c r="U34" s="264">
        <v>17.73007909112717</v>
      </c>
      <c r="V34" s="264">
        <v>14.8581761374379</v>
      </c>
      <c r="W34" s="264">
        <v>17.015138185845089</v>
      </c>
      <c r="DA34" s="72" t="s">
        <v>1474</v>
      </c>
    </row>
    <row r="35" spans="1:105" ht="12" customHeight="1" x14ac:dyDescent="0.25">
      <c r="A35" s="60" t="s">
        <v>1475</v>
      </c>
      <c r="B35" s="264">
        <v>1.376224785291142</v>
      </c>
      <c r="C35" s="264">
        <v>2.440860192902448</v>
      </c>
      <c r="D35" s="264">
        <v>2.9092857996659118</v>
      </c>
      <c r="E35" s="264">
        <v>2.902319300678784</v>
      </c>
      <c r="F35" s="264">
        <v>3.1411723815820292</v>
      </c>
      <c r="G35" s="264">
        <v>2.216970336727599</v>
      </c>
      <c r="H35" s="264">
        <v>2.1757094081614459</v>
      </c>
      <c r="I35" s="264">
        <v>2.13609077641904</v>
      </c>
      <c r="J35" s="264">
        <v>2.1822680918752022</v>
      </c>
      <c r="K35" s="264">
        <v>2.7500568086758541</v>
      </c>
      <c r="L35" s="264">
        <v>2.0862315645165821</v>
      </c>
      <c r="M35" s="264">
        <v>2.889372422756451</v>
      </c>
      <c r="N35" s="264">
        <v>2.5483047806966321</v>
      </c>
      <c r="O35" s="264">
        <v>2.8995061897544749</v>
      </c>
      <c r="P35" s="264">
        <v>2.618941025902167</v>
      </c>
      <c r="Q35" s="264">
        <v>2.324280110596725</v>
      </c>
      <c r="R35" s="264">
        <v>2.5741353501344868</v>
      </c>
      <c r="S35" s="264">
        <v>1.8713260347492411</v>
      </c>
      <c r="T35" s="264">
        <v>2.0434984271873309</v>
      </c>
      <c r="U35" s="264">
        <v>2.279258682892034</v>
      </c>
      <c r="V35" s="264">
        <v>2.0964904622630791</v>
      </c>
      <c r="W35" s="264">
        <v>2.163514268341078</v>
      </c>
      <c r="DA35" s="72" t="s">
        <v>1476</v>
      </c>
    </row>
    <row r="36" spans="1:105" ht="12" customHeight="1" x14ac:dyDescent="0.25">
      <c r="A36" s="64" t="s">
        <v>30</v>
      </c>
      <c r="B36" s="231">
        <v>0.28054374269719162</v>
      </c>
      <c r="C36" s="231">
        <v>0.1883997536083436</v>
      </c>
      <c r="D36" s="231">
        <v>0.1022444157979146</v>
      </c>
      <c r="E36" s="231">
        <v>0.12948455665427661</v>
      </c>
      <c r="F36" s="231">
        <v>0.13226575653433961</v>
      </c>
      <c r="G36" s="231">
        <v>0.24221208120105009</v>
      </c>
      <c r="H36" s="231">
        <v>0.20562764144189771</v>
      </c>
      <c r="I36" s="231">
        <v>0.21460875696151721</v>
      </c>
      <c r="J36" s="231">
        <v>0.2414573992642273</v>
      </c>
      <c r="K36" s="231">
        <v>0.1399851207745833</v>
      </c>
      <c r="L36" s="231">
        <v>0.1324420868236951</v>
      </c>
      <c r="M36" s="231">
        <v>0.1022101591416049</v>
      </c>
      <c r="N36" s="231">
        <v>6.8586415384589414E-2</v>
      </c>
      <c r="O36" s="231">
        <v>4.9331873363256951E-2</v>
      </c>
      <c r="P36" s="231">
        <v>5.9046480318034222E-2</v>
      </c>
      <c r="Q36" s="231">
        <v>5.8109827985149742E-2</v>
      </c>
      <c r="R36" s="231">
        <v>5.1518092007923393E-2</v>
      </c>
      <c r="S36" s="231">
        <v>7.6646914553270135E-2</v>
      </c>
      <c r="T36" s="231">
        <v>7.0341495427870035E-2</v>
      </c>
      <c r="U36" s="231">
        <v>6.9075180490325697E-2</v>
      </c>
      <c r="V36" s="231">
        <v>6.7539941286222108E-2</v>
      </c>
      <c r="W36" s="231">
        <v>7.8362392076519127E-2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9.4802526465531526E-4</v>
      </c>
      <c r="O38" s="231">
        <v>1.0269353155939139E-3</v>
      </c>
      <c r="P38" s="231">
        <v>1.1845096472573079E-3</v>
      </c>
      <c r="Q38" s="231">
        <v>1.161507545209905E-3</v>
      </c>
      <c r="R38" s="231">
        <v>0</v>
      </c>
      <c r="S38" s="231">
        <v>1.7084792529706409E-3</v>
      </c>
      <c r="T38" s="231">
        <v>1.563019303471876E-3</v>
      </c>
      <c r="U38" s="231">
        <v>1.463102064597131E-3</v>
      </c>
      <c r="V38" s="231">
        <v>2.9832430658241912E-3</v>
      </c>
      <c r="W38" s="231">
        <v>2.961842823052997E-3</v>
      </c>
      <c r="DA38" s="73" t="s">
        <v>1479</v>
      </c>
    </row>
    <row r="39" spans="1:105" ht="12" customHeight="1" x14ac:dyDescent="0.25">
      <c r="A39" s="64" t="s">
        <v>160</v>
      </c>
      <c r="B39" s="231">
        <v>8.0134007418318966E-3</v>
      </c>
      <c r="C39" s="231">
        <v>4.1407041762816024E-3</v>
      </c>
      <c r="D39" s="231">
        <v>2.0328118141194071E-3</v>
      </c>
      <c r="E39" s="231">
        <v>4.1956164473754597E-3</v>
      </c>
      <c r="F39" s="231">
        <v>1.8308051216918961E-2</v>
      </c>
      <c r="G39" s="231">
        <v>3.871797632320205E-3</v>
      </c>
      <c r="H39" s="231">
        <v>1.728026336934601E-3</v>
      </c>
      <c r="I39" s="231">
        <v>3.3052567848800909E-3</v>
      </c>
      <c r="J39" s="231">
        <v>3.1026121764940301E-3</v>
      </c>
      <c r="K39" s="231">
        <v>1.0538609134667211E-3</v>
      </c>
      <c r="L39" s="231">
        <v>1.100245892569564E-3</v>
      </c>
      <c r="M39" s="231">
        <v>8.801784297379797E-4</v>
      </c>
      <c r="N39" s="231">
        <v>8.6491010450057344E-4</v>
      </c>
      <c r="O39" s="231">
        <v>1.8601501264201121E-3</v>
      </c>
      <c r="P39" s="231">
        <v>2.1387404532497161E-3</v>
      </c>
      <c r="Q39" s="231">
        <v>2.1004961385005698E-3</v>
      </c>
      <c r="R39" s="231">
        <v>1.947832100735716E-3</v>
      </c>
      <c r="S39" s="231">
        <v>1.082839347377771E-2</v>
      </c>
      <c r="T39" s="231">
        <v>2.836330838306238E-3</v>
      </c>
      <c r="U39" s="231">
        <v>1.327530559336798E-3</v>
      </c>
      <c r="V39" s="231">
        <v>1.349493947202991E-3</v>
      </c>
      <c r="W39" s="231">
        <v>1.3715149206452539E-3</v>
      </c>
      <c r="DA39" s="73" t="s">
        <v>1480</v>
      </c>
    </row>
    <row r="40" spans="1:105" ht="12" customHeight="1" x14ac:dyDescent="0.25">
      <c r="A40" s="64" t="s">
        <v>70</v>
      </c>
      <c r="B40" s="231">
        <v>0</v>
      </c>
      <c r="C40" s="231">
        <v>1.7021058238600319E-2</v>
      </c>
      <c r="D40" s="231">
        <v>1.9242303939052429E-3</v>
      </c>
      <c r="E40" s="231">
        <v>2.3812474375926929E-2</v>
      </c>
      <c r="F40" s="231">
        <v>0</v>
      </c>
      <c r="G40" s="231">
        <v>4.3992216874946033E-2</v>
      </c>
      <c r="H40" s="231">
        <v>7.6949866091606006E-2</v>
      </c>
      <c r="I40" s="231">
        <v>7.5061491875615505E-2</v>
      </c>
      <c r="J40" s="231">
        <v>6.9290277654665222E-2</v>
      </c>
      <c r="K40" s="231">
        <v>2.6014762260892901E-2</v>
      </c>
      <c r="L40" s="231">
        <v>4.1695933431256599E-3</v>
      </c>
      <c r="M40" s="231">
        <v>0</v>
      </c>
      <c r="N40" s="231">
        <v>0</v>
      </c>
      <c r="O40" s="231">
        <v>0</v>
      </c>
      <c r="P40" s="231">
        <v>1.0402697809924501E-3</v>
      </c>
      <c r="Q40" s="231">
        <v>1.020068686206414E-3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6.0325141992336101E-2</v>
      </c>
      <c r="D41" s="231">
        <v>3.9875290934657942E-2</v>
      </c>
      <c r="E41" s="231">
        <v>2.9003713563186821E-2</v>
      </c>
      <c r="F41" s="231">
        <v>5.4393622868390792E-2</v>
      </c>
      <c r="G41" s="231">
        <v>7.4742638016537202E-2</v>
      </c>
      <c r="H41" s="231">
        <v>5.9957781422786752E-2</v>
      </c>
      <c r="I41" s="231">
        <v>2.0407784464590649E-2</v>
      </c>
      <c r="J41" s="231">
        <v>2.3239284246423551E-2</v>
      </c>
      <c r="K41" s="231">
        <v>2.5685940654291282E-2</v>
      </c>
      <c r="L41" s="231">
        <v>2.406884250112919E-2</v>
      </c>
      <c r="M41" s="231">
        <v>3.1154544732944101E-2</v>
      </c>
      <c r="N41" s="231">
        <v>3.9326353644288423E-2</v>
      </c>
      <c r="O41" s="231">
        <v>4.2558856707157852E-2</v>
      </c>
      <c r="P41" s="231">
        <v>5.2531582202944828E-2</v>
      </c>
      <c r="Q41" s="231">
        <v>5.7396557350751443E-2</v>
      </c>
      <c r="R41" s="231">
        <v>6.2450012354231303E-2</v>
      </c>
      <c r="S41" s="231">
        <v>8.5557982430373505E-2</v>
      </c>
      <c r="T41" s="231">
        <v>8.2746693788049469E-2</v>
      </c>
      <c r="U41" s="231">
        <v>8.4519286842022034E-2</v>
      </c>
      <c r="V41" s="231">
        <v>8.9624910109814812E-2</v>
      </c>
      <c r="W41" s="231">
        <v>9.3646874997637422E-2</v>
      </c>
      <c r="DA41" s="73" t="s">
        <v>1482</v>
      </c>
    </row>
    <row r="42" spans="1:105" ht="12" customHeight="1" x14ac:dyDescent="0.25">
      <c r="A42" s="64" t="s">
        <v>162</v>
      </c>
      <c r="B42" s="231">
        <v>0.53968605293293115</v>
      </c>
      <c r="C42" s="231">
        <v>0.37864684535569848</v>
      </c>
      <c r="D42" s="231">
        <v>0.26874829050787469</v>
      </c>
      <c r="E42" s="231">
        <v>0.2122703725023721</v>
      </c>
      <c r="F42" s="231">
        <v>0.17880696347347469</v>
      </c>
      <c r="G42" s="231">
        <v>0.44687990379316372</v>
      </c>
      <c r="H42" s="231">
        <v>0.32216030188957823</v>
      </c>
      <c r="I42" s="231">
        <v>0.35468314990330763</v>
      </c>
      <c r="J42" s="231">
        <v>0.2440698201128722</v>
      </c>
      <c r="K42" s="231">
        <v>0.12860032496464721</v>
      </c>
      <c r="L42" s="231">
        <v>0.17587445331450441</v>
      </c>
      <c r="M42" s="231">
        <v>0.14602089404938101</v>
      </c>
      <c r="N42" s="231">
        <v>0.13494881464386069</v>
      </c>
      <c r="O42" s="231">
        <v>0.12090975821730721</v>
      </c>
      <c r="P42" s="231">
        <v>0.1691512530498846</v>
      </c>
      <c r="Q42" s="231">
        <v>0.14623678889206271</v>
      </c>
      <c r="R42" s="231">
        <v>0.13507305420575541</v>
      </c>
      <c r="S42" s="231">
        <v>0.2473977389234438</v>
      </c>
      <c r="T42" s="231">
        <v>0.1435048109892669</v>
      </c>
      <c r="U42" s="231">
        <v>0.14375653435425209</v>
      </c>
      <c r="V42" s="231">
        <v>0.1343044864418779</v>
      </c>
      <c r="W42" s="231">
        <v>0.1467503740773769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3.2844317352603812E-2</v>
      </c>
      <c r="V43" s="231">
        <v>2.8425301758235821E-2</v>
      </c>
      <c r="W43" s="231">
        <v>2.8516279230654151E-2</v>
      </c>
      <c r="DA43" s="73" t="s">
        <v>1484</v>
      </c>
    </row>
    <row r="44" spans="1:105" ht="12" customHeight="1" x14ac:dyDescent="0.25">
      <c r="A44" s="64" t="s">
        <v>73</v>
      </c>
      <c r="B44" s="231">
        <v>0.54798158891918691</v>
      </c>
      <c r="C44" s="231">
        <v>2.8000393795234189E-2</v>
      </c>
      <c r="D44" s="231">
        <v>8.0464691367602165E-3</v>
      </c>
      <c r="E44" s="231">
        <v>8.6370358440654134E-4</v>
      </c>
      <c r="F44" s="231">
        <v>6.1991993570621349E-4</v>
      </c>
      <c r="G44" s="231">
        <v>7.3174860652861998E-3</v>
      </c>
      <c r="H44" s="231">
        <v>3.7842833047240748E-3</v>
      </c>
      <c r="I44" s="231">
        <v>2.1673436425985052E-3</v>
      </c>
      <c r="J44" s="231">
        <v>1.9244206296590569E-3</v>
      </c>
      <c r="K44" s="231">
        <v>1.2606305557856629E-3</v>
      </c>
      <c r="L44" s="231">
        <v>1.3337567751139209E-3</v>
      </c>
      <c r="M44" s="231">
        <v>1.299944006926908E-3</v>
      </c>
      <c r="N44" s="231">
        <v>1.583599381823081E-3</v>
      </c>
      <c r="O44" s="231">
        <v>0.1181152691031746</v>
      </c>
      <c r="P44" s="231">
        <v>0.13649974801893769</v>
      </c>
      <c r="Q44" s="231">
        <v>0.20169772872965391</v>
      </c>
      <c r="R44" s="231">
        <v>0.19470890457733789</v>
      </c>
      <c r="S44" s="231">
        <v>0.30390363696427569</v>
      </c>
      <c r="T44" s="231">
        <v>0.26326647193298242</v>
      </c>
      <c r="U44" s="231">
        <v>0.27669754724398682</v>
      </c>
      <c r="V44" s="231">
        <v>0.335193529964531</v>
      </c>
      <c r="W44" s="231">
        <v>0.25936468378145738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1.764326295735954</v>
      </c>
      <c r="D45" s="327">
        <v>2.4864142910806799</v>
      </c>
      <c r="E45" s="327">
        <v>2.502688863551239</v>
      </c>
      <c r="F45" s="327">
        <v>2.7567780675531992</v>
      </c>
      <c r="G45" s="327">
        <v>1.3979542131442959</v>
      </c>
      <c r="H45" s="327">
        <v>1.5055015076739191</v>
      </c>
      <c r="I45" s="327">
        <v>1.465856992786531</v>
      </c>
      <c r="J45" s="327">
        <v>1.5991842777908609</v>
      </c>
      <c r="K45" s="327">
        <v>2.4274561685521872</v>
      </c>
      <c r="L45" s="327">
        <v>1.747242585866444</v>
      </c>
      <c r="M45" s="327">
        <v>2.6078067023958562</v>
      </c>
      <c r="N45" s="327">
        <v>2.3020466622729141</v>
      </c>
      <c r="O45" s="327">
        <v>2.565703346921564</v>
      </c>
      <c r="P45" s="327">
        <v>2.197348442430866</v>
      </c>
      <c r="Q45" s="327">
        <v>1.856557135269191</v>
      </c>
      <c r="R45" s="327">
        <v>2.1284374548885032</v>
      </c>
      <c r="S45" s="327">
        <v>1.14528288915113</v>
      </c>
      <c r="T45" s="327">
        <v>1.479239604907385</v>
      </c>
      <c r="U45" s="327">
        <v>1.6695751839849089</v>
      </c>
      <c r="V45" s="327">
        <v>1.43706955568937</v>
      </c>
      <c r="W45" s="327">
        <v>1.5525403064337351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271.00276265168048</v>
      </c>
      <c r="C48" s="225">
        <v>143.8990051134538</v>
      </c>
      <c r="D48" s="225">
        <v>134.29771873011299</v>
      </c>
      <c r="E48" s="225">
        <v>116.11781943975321</v>
      </c>
      <c r="F48" s="225">
        <v>43.100415900053783</v>
      </c>
      <c r="G48" s="225">
        <v>68.692519435739399</v>
      </c>
      <c r="H48" s="225">
        <v>67.201390415793185</v>
      </c>
      <c r="I48" s="225">
        <v>100.8331050865639</v>
      </c>
      <c r="J48" s="225">
        <v>92.378756176453081</v>
      </c>
      <c r="K48" s="225">
        <v>62.69468038780461</v>
      </c>
      <c r="L48" s="225">
        <v>100.8032414480124</v>
      </c>
      <c r="M48" s="225">
        <v>99.815000229593778</v>
      </c>
      <c r="N48" s="225">
        <v>86.471651656443115</v>
      </c>
      <c r="O48" s="225">
        <v>75.08116491880898</v>
      </c>
      <c r="P48" s="225">
        <v>102.9302727070239</v>
      </c>
      <c r="Q48" s="225">
        <v>117.9034575740597</v>
      </c>
      <c r="R48" s="225">
        <v>123.49910953137081</v>
      </c>
      <c r="S48" s="225">
        <v>115.14718626830231</v>
      </c>
      <c r="T48" s="225">
        <v>71.807188950703718</v>
      </c>
      <c r="U48" s="225">
        <v>79.79681075338209</v>
      </c>
      <c r="V48" s="225">
        <v>96.250094305274757</v>
      </c>
      <c r="W48" s="225">
        <v>96.950944293336889</v>
      </c>
      <c r="DA48" s="89" t="s">
        <v>1487</v>
      </c>
    </row>
    <row r="49" spans="1:105" ht="12" customHeight="1" x14ac:dyDescent="0.25">
      <c r="A49" s="55" t="s">
        <v>92</v>
      </c>
      <c r="B49" s="261">
        <v>1.9500139906880349</v>
      </c>
      <c r="C49" s="261">
        <v>1.0354325191068321</v>
      </c>
      <c r="D49" s="261">
        <v>0.96634598067823518</v>
      </c>
      <c r="E49" s="261">
        <v>0.8355316021875745</v>
      </c>
      <c r="F49" s="261">
        <v>0.31013120747246892</v>
      </c>
      <c r="G49" s="261">
        <v>0.49428047391319052</v>
      </c>
      <c r="H49" s="261">
        <v>0.4835509801531539</v>
      </c>
      <c r="I49" s="261">
        <v>0.72554967233296452</v>
      </c>
      <c r="J49" s="261">
        <v>0.66471598010210398</v>
      </c>
      <c r="K49" s="261">
        <v>0.45112272178209112</v>
      </c>
      <c r="L49" s="261">
        <v>0.72533478702174126</v>
      </c>
      <c r="M49" s="261">
        <v>0.71822384769684278</v>
      </c>
      <c r="N49" s="261">
        <v>0.62221111282392161</v>
      </c>
      <c r="O49" s="261">
        <v>0.54025029337776342</v>
      </c>
      <c r="P49" s="261">
        <v>0.74063994728315763</v>
      </c>
      <c r="Q49" s="261">
        <v>0.8483802510731574</v>
      </c>
      <c r="R49" s="261">
        <v>0.88864404579198075</v>
      </c>
      <c r="S49" s="261">
        <v>0.82854736244962146</v>
      </c>
      <c r="T49" s="261">
        <v>0.51669223485280658</v>
      </c>
      <c r="U49" s="261">
        <v>0.57418195983966192</v>
      </c>
      <c r="V49" s="261">
        <v>0.6925723880589757</v>
      </c>
      <c r="W49" s="261">
        <v>0.69761538935061829</v>
      </c>
      <c r="DA49" s="67" t="s">
        <v>1488</v>
      </c>
    </row>
    <row r="50" spans="1:105" ht="12" customHeight="1" x14ac:dyDescent="0.25">
      <c r="A50" s="202" t="s">
        <v>93</v>
      </c>
      <c r="B50" s="226">
        <v>2.1833175701956868</v>
      </c>
      <c r="C50" s="226">
        <v>1.1593137395492641</v>
      </c>
      <c r="D50" s="226">
        <v>1.0819615492903949</v>
      </c>
      <c r="E50" s="226">
        <v>0.93549627655042145</v>
      </c>
      <c r="F50" s="226">
        <v>0.34723592629288508</v>
      </c>
      <c r="G50" s="226">
        <v>0.55341717980113025</v>
      </c>
      <c r="H50" s="226">
        <v>0.54140398791765676</v>
      </c>
      <c r="I50" s="226">
        <v>0.81235588832639904</v>
      </c>
      <c r="J50" s="226">
        <v>0.74424393131390032</v>
      </c>
      <c r="K50" s="226">
        <v>0.50509594776487554</v>
      </c>
      <c r="L50" s="226">
        <v>0.81211529370614977</v>
      </c>
      <c r="M50" s="226">
        <v>0.80415358735799747</v>
      </c>
      <c r="N50" s="226">
        <v>0.69665369658202136</v>
      </c>
      <c r="O50" s="226">
        <v>0.60488692053889415</v>
      </c>
      <c r="P50" s="226">
        <v>0.82925159399578041</v>
      </c>
      <c r="Q50" s="226">
        <v>0.94988216352309385</v>
      </c>
      <c r="R50" s="226">
        <v>0.99496319928599197</v>
      </c>
      <c r="S50" s="226">
        <v>0.92767642838156217</v>
      </c>
      <c r="T50" s="226">
        <v>0.57851032870783314</v>
      </c>
      <c r="U50" s="226">
        <v>0.64287823953765877</v>
      </c>
      <c r="V50" s="226">
        <v>0.77543313571202754</v>
      </c>
      <c r="W50" s="226">
        <v>0.78107949177877423</v>
      </c>
      <c r="DA50" s="174" t="s">
        <v>1489</v>
      </c>
    </row>
    <row r="51" spans="1:105" ht="12" customHeight="1" x14ac:dyDescent="0.25">
      <c r="A51" s="202" t="s">
        <v>94</v>
      </c>
      <c r="B51" s="226">
        <v>2.371535405718268</v>
      </c>
      <c r="C51" s="226">
        <v>1.1456799563505129</v>
      </c>
      <c r="D51" s="226">
        <v>1.5039031639681031</v>
      </c>
      <c r="E51" s="226">
        <v>1.647139173755779</v>
      </c>
      <c r="F51" s="226">
        <v>0.58373685241896167</v>
      </c>
      <c r="G51" s="226">
        <v>0.78626149142741331</v>
      </c>
      <c r="H51" s="226">
        <v>0.79711827041389327</v>
      </c>
      <c r="I51" s="226">
        <v>1.315466773567</v>
      </c>
      <c r="J51" s="226">
        <v>1.169658855870082</v>
      </c>
      <c r="K51" s="226">
        <v>0.80767335991436628</v>
      </c>
      <c r="L51" s="226">
        <v>1.2053167830127069</v>
      </c>
      <c r="M51" s="226">
        <v>1.36148958584562</v>
      </c>
      <c r="N51" s="226">
        <v>1.1420131538697209</v>
      </c>
      <c r="O51" s="226">
        <v>0.90804565463220621</v>
      </c>
      <c r="P51" s="226">
        <v>1.152684054560869</v>
      </c>
      <c r="Q51" s="226">
        <v>0.98785310449112551</v>
      </c>
      <c r="R51" s="226">
        <v>1.366529014667847</v>
      </c>
      <c r="S51" s="226">
        <v>1.028083233007111</v>
      </c>
      <c r="T51" s="226">
        <v>0.97470176323591895</v>
      </c>
      <c r="U51" s="226">
        <v>1.0649116261147891</v>
      </c>
      <c r="V51" s="226">
        <v>1.116902422120442</v>
      </c>
      <c r="W51" s="226">
        <v>1.272947380786702</v>
      </c>
      <c r="DA51" s="174" t="s">
        <v>1490</v>
      </c>
    </row>
    <row r="52" spans="1:105" ht="12" customHeight="1" x14ac:dyDescent="0.25">
      <c r="A52" s="202" t="s">
        <v>95</v>
      </c>
      <c r="B52" s="226">
        <v>1.605864432586745</v>
      </c>
      <c r="C52" s="226">
        <v>0.85269350000441502</v>
      </c>
      <c r="D52" s="226">
        <v>0.79579974674786702</v>
      </c>
      <c r="E52" s="226">
        <v>0.6880722336673214</v>
      </c>
      <c r="F52" s="226">
        <v>0.25539748837365828</v>
      </c>
      <c r="G52" s="226">
        <v>0.40704704508261019</v>
      </c>
      <c r="H52" s="226">
        <v>0.39821115339609731</v>
      </c>
      <c r="I52" s="226">
        <v>0.59750054022093124</v>
      </c>
      <c r="J52" s="226">
        <v>0.54740312393419022</v>
      </c>
      <c r="K52" s="226">
        <v>0.3715060184701427</v>
      </c>
      <c r="L52" s="226">
        <v>0.59732357909140787</v>
      </c>
      <c r="M52" s="226">
        <v>0.59146761877590848</v>
      </c>
      <c r="N52" s="226">
        <v>0.51239975734307686</v>
      </c>
      <c r="O52" s="226">
        <v>0.44490384939432942</v>
      </c>
      <c r="P52" s="226">
        <v>0.60992759763497562</v>
      </c>
      <c r="Q52" s="226">
        <v>0.69865327993195492</v>
      </c>
      <c r="R52" s="226">
        <v>0.73181109119315435</v>
      </c>
      <c r="S52" s="226">
        <v>0.68232061227516905</v>
      </c>
      <c r="T52" s="226">
        <v>0.42550345100401982</v>
      </c>
      <c r="U52" s="226">
        <v>0.4728470624019106</v>
      </c>
      <c r="V52" s="226">
        <v>0.57034327460551104</v>
      </c>
      <c r="W52" s="226">
        <v>0.57449625835147888</v>
      </c>
      <c r="DA52" s="174" t="s">
        <v>1491</v>
      </c>
    </row>
    <row r="53" spans="1:105" ht="12" customHeight="1" x14ac:dyDescent="0.25">
      <c r="A53" s="56" t="s">
        <v>96</v>
      </c>
      <c r="B53" s="262">
        <v>2.1281172937152939</v>
      </c>
      <c r="C53" s="262">
        <v>1.1440268461946479</v>
      </c>
      <c r="D53" s="262">
        <v>1.073124664587229</v>
      </c>
      <c r="E53" s="262">
        <v>1.015171208624837</v>
      </c>
      <c r="F53" s="262">
        <v>0.36634606782312551</v>
      </c>
      <c r="G53" s="262">
        <v>0.56362240611840275</v>
      </c>
      <c r="H53" s="262">
        <v>0.55755000835504565</v>
      </c>
      <c r="I53" s="262">
        <v>0.86130540553265678</v>
      </c>
      <c r="J53" s="262">
        <v>0.78945526438521574</v>
      </c>
      <c r="K53" s="262">
        <v>0.53435151493525102</v>
      </c>
      <c r="L53" s="262">
        <v>0.82795444521233952</v>
      </c>
      <c r="M53" s="262">
        <v>0.8514903139399177</v>
      </c>
      <c r="N53" s="262">
        <v>0.72036046776067253</v>
      </c>
      <c r="O53" s="262">
        <v>0.60999275335762959</v>
      </c>
      <c r="P53" s="262">
        <v>0.81915870471823671</v>
      </c>
      <c r="Q53" s="262">
        <v>0.88364487071770492</v>
      </c>
      <c r="R53" s="262">
        <v>0.97399554998379612</v>
      </c>
      <c r="S53" s="262">
        <v>0.88741155694329921</v>
      </c>
      <c r="T53" s="262">
        <v>0.63727602302076969</v>
      </c>
      <c r="U53" s="262">
        <v>0.71856598428285234</v>
      </c>
      <c r="V53" s="262">
        <v>0.81405124660639905</v>
      </c>
      <c r="W53" s="262">
        <v>0.88103639726743288</v>
      </c>
      <c r="DA53" s="68" t="s">
        <v>1492</v>
      </c>
    </row>
    <row r="54" spans="1:105" ht="12" customHeight="1" x14ac:dyDescent="0.25">
      <c r="A54" s="37" t="s">
        <v>160</v>
      </c>
      <c r="B54" s="228">
        <v>2.5018041588652409E-2</v>
      </c>
      <c r="C54" s="228">
        <v>1.0938908911367539E-2</v>
      </c>
      <c r="D54" s="228">
        <v>5.8200444962099706E-3</v>
      </c>
      <c r="E54" s="228">
        <v>9.60845147658922E-3</v>
      </c>
      <c r="F54" s="228">
        <v>1.8061841742518198E-2</v>
      </c>
      <c r="G54" s="228">
        <v>3.4368014081419579E-3</v>
      </c>
      <c r="H54" s="228">
        <v>1.919304333086545E-3</v>
      </c>
      <c r="I54" s="228">
        <v>4.6278885070051238E-3</v>
      </c>
      <c r="J54" s="228">
        <v>5.4975737511521903E-3</v>
      </c>
      <c r="K54" s="228">
        <v>2.196404946739687E-3</v>
      </c>
      <c r="L54" s="228">
        <v>3.2629951140918782E-3</v>
      </c>
      <c r="M54" s="228">
        <v>2.595745368072994E-3</v>
      </c>
      <c r="N54" s="228">
        <v>2.554585055877725E-3</v>
      </c>
      <c r="O54" s="228">
        <v>5.0879812639744396E-3</v>
      </c>
      <c r="P54" s="228">
        <v>6.6365540957420734E-3</v>
      </c>
      <c r="Q54" s="228">
        <v>9.8998017841060229E-3</v>
      </c>
      <c r="R54" s="228">
        <v>8.1063165291108304E-3</v>
      </c>
      <c r="S54" s="228">
        <v>2.932092306273017E-2</v>
      </c>
      <c r="T54" s="228">
        <v>4.8243009264400004E-3</v>
      </c>
      <c r="U54" s="228">
        <v>2.4652874611924779E-3</v>
      </c>
      <c r="V54" s="228">
        <v>3.649116636636497E-3</v>
      </c>
      <c r="W54" s="228">
        <v>3.0863619473103219E-3</v>
      </c>
      <c r="DA54" s="69" t="s">
        <v>1493</v>
      </c>
    </row>
    <row r="55" spans="1:105" ht="12" customHeight="1" x14ac:dyDescent="0.25">
      <c r="A55" s="37" t="s">
        <v>162</v>
      </c>
      <c r="B55" s="228">
        <v>1.684913628069117</v>
      </c>
      <c r="C55" s="228">
        <v>1.0003089268362571</v>
      </c>
      <c r="D55" s="228">
        <v>0.76944014107560599</v>
      </c>
      <c r="E55" s="228">
        <v>0.48612393427488187</v>
      </c>
      <c r="F55" s="228">
        <v>0.1764023400662976</v>
      </c>
      <c r="G55" s="228">
        <v>0.39667297428102538</v>
      </c>
      <c r="H55" s="228">
        <v>0.35782074043038048</v>
      </c>
      <c r="I55" s="228">
        <v>0.49661317709856589</v>
      </c>
      <c r="J55" s="228">
        <v>0.43247165941867588</v>
      </c>
      <c r="K55" s="228">
        <v>0.26802245561563071</v>
      </c>
      <c r="L55" s="228">
        <v>0.52159020609342921</v>
      </c>
      <c r="M55" s="228">
        <v>0.43063207023079692</v>
      </c>
      <c r="N55" s="228">
        <v>0.39858272368858788</v>
      </c>
      <c r="O55" s="228">
        <v>0.33071878215833839</v>
      </c>
      <c r="P55" s="228">
        <v>0.52487969707703697</v>
      </c>
      <c r="Q55" s="228">
        <v>0.68922536777859766</v>
      </c>
      <c r="R55" s="228">
        <v>0.56213517147192815</v>
      </c>
      <c r="S55" s="228">
        <v>0.66989901008251929</v>
      </c>
      <c r="T55" s="228">
        <v>0.24408661473974669</v>
      </c>
      <c r="U55" s="228">
        <v>0.26696272949458411</v>
      </c>
      <c r="V55" s="228">
        <v>0.36316779105661112</v>
      </c>
      <c r="W55" s="228">
        <v>0.33023685232158079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3.5762389193885143E-2</v>
      </c>
      <c r="V57" s="228">
        <v>5.4816663444557982E-2</v>
      </c>
      <c r="W57" s="228">
        <v>7.058218563965428E-2</v>
      </c>
      <c r="DA57" s="69" t="s">
        <v>1496</v>
      </c>
    </row>
    <row r="58" spans="1:105" ht="12" customHeight="1" x14ac:dyDescent="0.25">
      <c r="A58" s="37" t="s">
        <v>38</v>
      </c>
      <c r="B58" s="228">
        <v>0.41818562405752441</v>
      </c>
      <c r="C58" s="228">
        <v>0.1327790104470242</v>
      </c>
      <c r="D58" s="228">
        <v>0.2978644790154133</v>
      </c>
      <c r="E58" s="228">
        <v>0.51943882287336629</v>
      </c>
      <c r="F58" s="228">
        <v>0.1718818860143097</v>
      </c>
      <c r="G58" s="228">
        <v>0.16351263042923539</v>
      </c>
      <c r="H58" s="228">
        <v>0.19780996359157851</v>
      </c>
      <c r="I58" s="228">
        <v>0.3600643399270857</v>
      </c>
      <c r="J58" s="228">
        <v>0.35148603121538757</v>
      </c>
      <c r="K58" s="228">
        <v>0.26413265437288058</v>
      </c>
      <c r="L58" s="228">
        <v>0.30310124400481842</v>
      </c>
      <c r="M58" s="228">
        <v>0.41826249834104778</v>
      </c>
      <c r="N58" s="228">
        <v>0.3192231590162069</v>
      </c>
      <c r="O58" s="228">
        <v>0.27418598993531679</v>
      </c>
      <c r="P58" s="228">
        <v>0.28764245354545759</v>
      </c>
      <c r="Q58" s="228">
        <v>0.18451970115500119</v>
      </c>
      <c r="R58" s="228">
        <v>0.4037540619827571</v>
      </c>
      <c r="S58" s="228">
        <v>0.18819162379804971</v>
      </c>
      <c r="T58" s="228">
        <v>0.38836510735458291</v>
      </c>
      <c r="U58" s="228">
        <v>0.4133755781331907</v>
      </c>
      <c r="V58" s="228">
        <v>0.39241767546859352</v>
      </c>
      <c r="W58" s="228">
        <v>0.47713099735888742</v>
      </c>
      <c r="DA58" s="69" t="s">
        <v>1497</v>
      </c>
    </row>
    <row r="59" spans="1:105" ht="12" customHeight="1" x14ac:dyDescent="0.25">
      <c r="A59" s="57" t="s">
        <v>1498</v>
      </c>
      <c r="B59" s="263">
        <v>10.11310547579002</v>
      </c>
      <c r="C59" s="263">
        <v>4.8856037367749394</v>
      </c>
      <c r="D59" s="263">
        <v>6.4132001933900513</v>
      </c>
      <c r="E59" s="263">
        <v>7.0240115991237726</v>
      </c>
      <c r="F59" s="263">
        <v>2.4892701767742178</v>
      </c>
      <c r="G59" s="263">
        <v>3.3529102602409222</v>
      </c>
      <c r="H59" s="263">
        <v>3.399207587598073</v>
      </c>
      <c r="I59" s="263">
        <v>5.6096376208016299</v>
      </c>
      <c r="J59" s="263">
        <v>4.9878586470115964</v>
      </c>
      <c r="K59" s="263">
        <v>3.4442183992297721</v>
      </c>
      <c r="L59" s="263">
        <v>5.1399172573835434</v>
      </c>
      <c r="M59" s="263">
        <v>5.8058959409363027</v>
      </c>
      <c r="N59" s="263">
        <v>4.8699671326754483</v>
      </c>
      <c r="O59" s="263">
        <v>3.8722430455753569</v>
      </c>
      <c r="P59" s="263">
        <v>4.9154718061250033</v>
      </c>
      <c r="Q59" s="263">
        <v>4.2125715754513946</v>
      </c>
      <c r="R59" s="263">
        <v>5.8273859322280357</v>
      </c>
      <c r="S59" s="263">
        <v>4.3841277461945101</v>
      </c>
      <c r="T59" s="263">
        <v>4.1564893845883306</v>
      </c>
      <c r="U59" s="263">
        <v>4.5411776570260178</v>
      </c>
      <c r="V59" s="263">
        <v>4.7628856705381324</v>
      </c>
      <c r="W59" s="263">
        <v>5.4283191792059986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40.965659857184086</v>
      </c>
      <c r="C60" s="263">
        <f t="shared" si="1"/>
        <v>25.253296859318567</v>
      </c>
      <c r="D60" s="263">
        <f t="shared" si="1"/>
        <v>24.133266972702302</v>
      </c>
      <c r="E60" s="263">
        <f t="shared" si="1"/>
        <v>19.960448427970853</v>
      </c>
      <c r="F60" s="263">
        <f t="shared" si="1"/>
        <v>7.6111826340958029</v>
      </c>
      <c r="G60" s="263">
        <f t="shared" si="1"/>
        <v>11.075797232467224</v>
      </c>
      <c r="H60" s="263">
        <f t="shared" si="1"/>
        <v>10.95326899884158</v>
      </c>
      <c r="I60" s="263">
        <f t="shared" si="1"/>
        <v>16.097073224332664</v>
      </c>
      <c r="J60" s="263">
        <f t="shared" si="1"/>
        <v>15.096877322838861</v>
      </c>
      <c r="K60" s="263">
        <f t="shared" si="1"/>
        <v>11.280956843294149</v>
      </c>
      <c r="L60" s="263">
        <f t="shared" si="1"/>
        <v>17.651746047714788</v>
      </c>
      <c r="M60" s="263">
        <f t="shared" si="1"/>
        <v>18.15872149459199</v>
      </c>
      <c r="N60" s="263">
        <f t="shared" si="1"/>
        <v>15.853221403125008</v>
      </c>
      <c r="O60" s="263">
        <f t="shared" si="1"/>
        <v>13.48604745641363</v>
      </c>
      <c r="P60" s="263">
        <f t="shared" si="1"/>
        <v>17.990548891956639</v>
      </c>
      <c r="Q60" s="263">
        <f t="shared" si="1"/>
        <v>20.689304522509531</v>
      </c>
      <c r="R60" s="263">
        <f t="shared" si="1"/>
        <v>21.062819543662783</v>
      </c>
      <c r="S60" s="263">
        <f t="shared" si="1"/>
        <v>18.685335218365843</v>
      </c>
      <c r="T60" s="263">
        <f t="shared" si="1"/>
        <v>11.091422981972578</v>
      </c>
      <c r="U60" s="263">
        <f t="shared" si="1"/>
        <v>12.459597350659692</v>
      </c>
      <c r="V60" s="263">
        <f t="shared" si="1"/>
        <v>15.069064938567958</v>
      </c>
      <c r="W60" s="263">
        <f t="shared" si="1"/>
        <v>15.136509723098001</v>
      </c>
      <c r="DA60" s="70"/>
    </row>
    <row r="61" spans="1:105" ht="12" customHeight="1" x14ac:dyDescent="0.25">
      <c r="A61" s="60" t="s">
        <v>1501</v>
      </c>
      <c r="B61" s="264">
        <v>33.935965077175759</v>
      </c>
      <c r="C61" s="264">
        <v>18.376021100784371</v>
      </c>
      <c r="D61" s="264">
        <v>15.94768679981914</v>
      </c>
      <c r="E61" s="264">
        <v>13.085156002841551</v>
      </c>
      <c r="F61" s="264">
        <v>4.8739229852287043</v>
      </c>
      <c r="G61" s="264">
        <v>8.3686690278733238</v>
      </c>
      <c r="H61" s="264">
        <v>8.0893896938971217</v>
      </c>
      <c r="I61" s="264">
        <v>11.933369535982809</v>
      </c>
      <c r="J61" s="264">
        <v>10.956046129827991</v>
      </c>
      <c r="K61" s="264">
        <v>7.1851231663327138</v>
      </c>
      <c r="L61" s="264">
        <v>11.89537127990886</v>
      </c>
      <c r="M61" s="264">
        <v>11.17725017918794</v>
      </c>
      <c r="N61" s="264">
        <v>9.7293449546114541</v>
      </c>
      <c r="O61" s="264">
        <v>8.4229509894191672</v>
      </c>
      <c r="P61" s="264">
        <v>11.955510238308269</v>
      </c>
      <c r="Q61" s="264">
        <v>14.102812023554071</v>
      </c>
      <c r="R61" s="264">
        <v>13.98898860076685</v>
      </c>
      <c r="S61" s="264">
        <v>14.000239904032609</v>
      </c>
      <c r="T61" s="264">
        <v>7.9216329868990041</v>
      </c>
      <c r="U61" s="264">
        <v>8.7718886568103116</v>
      </c>
      <c r="V61" s="264">
        <v>10.823820369967819</v>
      </c>
      <c r="W61" s="264">
        <v>10.776426000296089</v>
      </c>
      <c r="DA61" s="72" t="s">
        <v>1502</v>
      </c>
    </row>
    <row r="62" spans="1:105" ht="12" customHeight="1" x14ac:dyDescent="0.25">
      <c r="A62" s="59" t="s">
        <v>30</v>
      </c>
      <c r="B62" s="232">
        <v>11.49483955497114</v>
      </c>
      <c r="C62" s="232">
        <v>5.8857338232552854</v>
      </c>
      <c r="D62" s="232">
        <v>4.3487478699176894</v>
      </c>
      <c r="E62" s="232">
        <v>4.5821932757684971</v>
      </c>
      <c r="F62" s="232">
        <v>1.9571668028293641</v>
      </c>
      <c r="G62" s="232">
        <v>2.7504935755935809</v>
      </c>
      <c r="H62" s="232">
        <v>2.7427796017163968</v>
      </c>
      <c r="I62" s="232">
        <v>3.95425210584495</v>
      </c>
      <c r="J62" s="232">
        <v>4.7415720657232949</v>
      </c>
      <c r="K62" s="232">
        <v>3.4019837369913102</v>
      </c>
      <c r="L62" s="232">
        <v>5.0239675556040133</v>
      </c>
      <c r="M62" s="232">
        <v>4.58601770842552</v>
      </c>
      <c r="N62" s="232">
        <v>3.2496072861662881</v>
      </c>
      <c r="O62" s="232">
        <v>2.400063713871091</v>
      </c>
      <c r="P62" s="232">
        <v>3.0354617981922631</v>
      </c>
      <c r="Q62" s="232">
        <v>3.9280886236354688</v>
      </c>
      <c r="R62" s="232">
        <v>3.8224774965644279</v>
      </c>
      <c r="S62" s="232">
        <v>3.188158315620091</v>
      </c>
      <c r="T62" s="232">
        <v>2.5531757163689539</v>
      </c>
      <c r="U62" s="232">
        <v>2.8100973731338219</v>
      </c>
      <c r="V62" s="232">
        <v>3.5456894229684668</v>
      </c>
      <c r="W62" s="232">
        <v>3.680456680086245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4.4917201026164671E-2</v>
      </c>
      <c r="O63" s="297">
        <v>4.9961820207003543E-2</v>
      </c>
      <c r="P63" s="297">
        <v>6.0893278726752327E-2</v>
      </c>
      <c r="Q63" s="297">
        <v>7.8515196702557091E-2</v>
      </c>
      <c r="R63" s="297">
        <v>0</v>
      </c>
      <c r="S63" s="297">
        <v>7.106486111240809E-2</v>
      </c>
      <c r="T63" s="297">
        <v>5.6732699604495007E-2</v>
      </c>
      <c r="U63" s="297">
        <v>5.9521513214531467E-2</v>
      </c>
      <c r="V63" s="297">
        <v>0.15661330441213539</v>
      </c>
      <c r="W63" s="297">
        <v>0.13910925782901559</v>
      </c>
      <c r="DA63" s="122" t="s">
        <v>1504</v>
      </c>
    </row>
    <row r="64" spans="1:105" ht="12" customHeight="1" x14ac:dyDescent="0.25">
      <c r="A64" s="59" t="s">
        <v>160</v>
      </c>
      <c r="B64" s="297">
        <v>0.32833651868852198</v>
      </c>
      <c r="C64" s="297">
        <v>0.1293583571934975</v>
      </c>
      <c r="D64" s="297">
        <v>8.6461309183553423E-2</v>
      </c>
      <c r="E64" s="297">
        <v>0.1484742734548537</v>
      </c>
      <c r="F64" s="297">
        <v>0.27090844225391503</v>
      </c>
      <c r="G64" s="297">
        <v>4.3967065808148409E-2</v>
      </c>
      <c r="H64" s="297">
        <v>2.3049407924625509E-2</v>
      </c>
      <c r="I64" s="297">
        <v>6.0900677060042062E-2</v>
      </c>
      <c r="J64" s="297">
        <v>6.0926934820243313E-2</v>
      </c>
      <c r="K64" s="297">
        <v>2.5611419762517691E-2</v>
      </c>
      <c r="L64" s="297">
        <v>4.1735975323420618E-2</v>
      </c>
      <c r="M64" s="297">
        <v>3.9492296061884022E-2</v>
      </c>
      <c r="N64" s="297">
        <v>4.0979225429755052E-2</v>
      </c>
      <c r="O64" s="297">
        <v>9.0498870535470816E-2</v>
      </c>
      <c r="P64" s="297">
        <v>0.1099483814635619</v>
      </c>
      <c r="Q64" s="297">
        <v>0.14198863207344009</v>
      </c>
      <c r="R64" s="297">
        <v>0.14452290606963819</v>
      </c>
      <c r="S64" s="297">
        <v>0.45041125137838739</v>
      </c>
      <c r="T64" s="297">
        <v>0.1029499156351838</v>
      </c>
      <c r="U64" s="297">
        <v>5.4006230762866862E-2</v>
      </c>
      <c r="V64" s="297">
        <v>7.0845285379804016E-2</v>
      </c>
      <c r="W64" s="297">
        <v>6.4416120000493543E-2</v>
      </c>
      <c r="DA64" s="122" t="s">
        <v>1505</v>
      </c>
    </row>
    <row r="65" spans="1:105" ht="12" customHeight="1" x14ac:dyDescent="0.25">
      <c r="A65" s="59" t="s">
        <v>70</v>
      </c>
      <c r="B65" s="297">
        <v>0</v>
      </c>
      <c r="C65" s="297">
        <v>0.53174919958117806</v>
      </c>
      <c r="D65" s="297">
        <v>8.184303036427526E-2</v>
      </c>
      <c r="E65" s="297">
        <v>0.84267470024332236</v>
      </c>
      <c r="F65" s="297">
        <v>0</v>
      </c>
      <c r="G65" s="297">
        <v>0.49956347879369922</v>
      </c>
      <c r="H65" s="297">
        <v>1.0264015167946261</v>
      </c>
      <c r="I65" s="297">
        <v>1.3830379827894881</v>
      </c>
      <c r="J65" s="297">
        <v>1.3606741642820579</v>
      </c>
      <c r="K65" s="297">
        <v>0.63222289371572948</v>
      </c>
      <c r="L65" s="297">
        <v>0.1581665026451245</v>
      </c>
      <c r="M65" s="297">
        <v>0</v>
      </c>
      <c r="N65" s="297">
        <v>0</v>
      </c>
      <c r="O65" s="297">
        <v>0</v>
      </c>
      <c r="P65" s="297">
        <v>5.3478194856128911E-2</v>
      </c>
      <c r="Q65" s="297">
        <v>6.8954260243864127E-2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22.112789003516099</v>
      </c>
      <c r="C66" s="297">
        <v>11.829179720754411</v>
      </c>
      <c r="D66" s="297">
        <v>11.43063459035363</v>
      </c>
      <c r="E66" s="297">
        <v>7.511813753374879</v>
      </c>
      <c r="F66" s="297">
        <v>2.6458477401454239</v>
      </c>
      <c r="G66" s="297">
        <v>5.0746449076778957</v>
      </c>
      <c r="H66" s="297">
        <v>4.2971591674614737</v>
      </c>
      <c r="I66" s="297">
        <v>6.5351787702883257</v>
      </c>
      <c r="J66" s="297">
        <v>4.7928729650023962</v>
      </c>
      <c r="K66" s="297">
        <v>3.1253051158631568</v>
      </c>
      <c r="L66" s="297">
        <v>6.6715012463363053</v>
      </c>
      <c r="M66" s="297">
        <v>6.5517401747005346</v>
      </c>
      <c r="N66" s="297">
        <v>6.3938412419892474</v>
      </c>
      <c r="O66" s="297">
        <v>5.882426584805601</v>
      </c>
      <c r="P66" s="297">
        <v>8.6957285850695634</v>
      </c>
      <c r="Q66" s="297">
        <v>9.8852653108987383</v>
      </c>
      <c r="R66" s="297">
        <v>10.02198819813278</v>
      </c>
      <c r="S66" s="297">
        <v>10.290605475921719</v>
      </c>
      <c r="T66" s="297">
        <v>5.2087746552903713</v>
      </c>
      <c r="U66" s="297">
        <v>5.8482635396990919</v>
      </c>
      <c r="V66" s="297">
        <v>7.050672357207417</v>
      </c>
      <c r="W66" s="297">
        <v>6.8924439423803374</v>
      </c>
      <c r="DA66" s="122" t="s">
        <v>1507</v>
      </c>
    </row>
    <row r="67" spans="1:105" ht="12" customHeight="1" x14ac:dyDescent="0.25">
      <c r="A67" s="60" t="s">
        <v>1508</v>
      </c>
      <c r="B67" s="264">
        <v>7.0296947800083256</v>
      </c>
      <c r="C67" s="264">
        <v>6.8772757585341973</v>
      </c>
      <c r="D67" s="264">
        <v>8.1855801728831601</v>
      </c>
      <c r="E67" s="264">
        <v>6.8752924251293024</v>
      </c>
      <c r="F67" s="264">
        <v>2.7372596488670982</v>
      </c>
      <c r="G67" s="264">
        <v>2.7071282045939009</v>
      </c>
      <c r="H67" s="264">
        <v>2.863879304944458</v>
      </c>
      <c r="I67" s="264">
        <v>4.1637036883498562</v>
      </c>
      <c r="J67" s="264">
        <v>4.140831193010869</v>
      </c>
      <c r="K67" s="264">
        <v>4.0958336769614343</v>
      </c>
      <c r="L67" s="264">
        <v>5.75637476780593</v>
      </c>
      <c r="M67" s="264">
        <v>6.9814713154040504</v>
      </c>
      <c r="N67" s="264">
        <v>6.1238764485135544</v>
      </c>
      <c r="O67" s="264">
        <v>5.0630964669944616</v>
      </c>
      <c r="P67" s="264">
        <v>6.0350386536483693</v>
      </c>
      <c r="Q67" s="264">
        <v>6.5864924989554599</v>
      </c>
      <c r="R67" s="264">
        <v>7.0738309428959312</v>
      </c>
      <c r="S67" s="264">
        <v>4.6850953143332337</v>
      </c>
      <c r="T67" s="264">
        <v>3.169789995073574</v>
      </c>
      <c r="U67" s="264">
        <v>3.6877086938493799</v>
      </c>
      <c r="V67" s="264">
        <v>4.2452445686001381</v>
      </c>
      <c r="W67" s="264">
        <v>4.360083722801912</v>
      </c>
      <c r="DA67" s="72" t="s">
        <v>1509</v>
      </c>
    </row>
    <row r="68" spans="1:105" ht="12" customHeight="1" x14ac:dyDescent="0.25">
      <c r="A68" s="147" t="s">
        <v>30</v>
      </c>
      <c r="B68" s="231">
        <v>1.4330049165516521</v>
      </c>
      <c r="C68" s="231">
        <v>0.53082805077163242</v>
      </c>
      <c r="D68" s="231">
        <v>0.28767536789941373</v>
      </c>
      <c r="E68" s="231">
        <v>0.30673544131693808</v>
      </c>
      <c r="F68" s="231">
        <v>0.11525815024070279</v>
      </c>
      <c r="G68" s="231">
        <v>0.29576361291356212</v>
      </c>
      <c r="H68" s="231">
        <v>0.27066700389351439</v>
      </c>
      <c r="I68" s="231">
        <v>0.41831896040056432</v>
      </c>
      <c r="J68" s="231">
        <v>0.45816292433504058</v>
      </c>
      <c r="K68" s="231">
        <v>0.20848870108182291</v>
      </c>
      <c r="L68" s="231">
        <v>0.36543703956666951</v>
      </c>
      <c r="M68" s="231">
        <v>0.24696618842552931</v>
      </c>
      <c r="N68" s="231">
        <v>0.16482123215529779</v>
      </c>
      <c r="O68" s="231">
        <v>8.6142955865486426E-2</v>
      </c>
      <c r="P68" s="231">
        <v>0.13606560344690091</v>
      </c>
      <c r="Q68" s="231">
        <v>0.16467031851919001</v>
      </c>
      <c r="R68" s="231">
        <v>0.14157385832317171</v>
      </c>
      <c r="S68" s="231">
        <v>0.1918949950801839</v>
      </c>
      <c r="T68" s="231">
        <v>0.1091108099127184</v>
      </c>
      <c r="U68" s="231">
        <v>0.11175964603551559</v>
      </c>
      <c r="V68" s="231">
        <v>0.1367635932859908</v>
      </c>
      <c r="W68" s="231">
        <v>0.15792204154707651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2.2782163400531072E-3</v>
      </c>
      <c r="O70" s="231">
        <v>1.793226924842561E-3</v>
      </c>
      <c r="P70" s="231">
        <v>2.7295618481346789E-3</v>
      </c>
      <c r="Q70" s="231">
        <v>3.291453856670104E-3</v>
      </c>
      <c r="R70" s="231">
        <v>0</v>
      </c>
      <c r="S70" s="231">
        <v>4.2773883300356516E-3</v>
      </c>
      <c r="T70" s="231">
        <v>2.424490708843513E-3</v>
      </c>
      <c r="U70" s="231">
        <v>2.3672145000925258E-3</v>
      </c>
      <c r="V70" s="231">
        <v>6.0408557300724542E-3</v>
      </c>
      <c r="W70" s="231">
        <v>5.9689380704630356E-3</v>
      </c>
      <c r="DA70" s="73" t="s">
        <v>1512</v>
      </c>
    </row>
    <row r="71" spans="1:105" ht="12" customHeight="1" x14ac:dyDescent="0.25">
      <c r="A71" s="147" t="s">
        <v>160</v>
      </c>
      <c r="B71" s="231">
        <v>4.0932093337538243E-2</v>
      </c>
      <c r="C71" s="231">
        <v>1.166669215123739E-2</v>
      </c>
      <c r="D71" s="231">
        <v>5.7195288557656621E-3</v>
      </c>
      <c r="E71" s="231">
        <v>9.9389787928027083E-3</v>
      </c>
      <c r="F71" s="231">
        <v>1.5953880831024291E-2</v>
      </c>
      <c r="G71" s="231">
        <v>4.7278271609196426E-3</v>
      </c>
      <c r="H71" s="231">
        <v>2.2745955163782422E-3</v>
      </c>
      <c r="I71" s="231">
        <v>6.442661528279962E-3</v>
      </c>
      <c r="J71" s="231">
        <v>5.8871745997084047E-3</v>
      </c>
      <c r="K71" s="231">
        <v>1.5695817652176759E-3</v>
      </c>
      <c r="L71" s="231">
        <v>3.0358220065743891E-3</v>
      </c>
      <c r="M71" s="231">
        <v>2.1267388071042892E-3</v>
      </c>
      <c r="N71" s="231">
        <v>2.0784808234690531E-3</v>
      </c>
      <c r="O71" s="231">
        <v>3.248180523440951E-3</v>
      </c>
      <c r="P71" s="231">
        <v>4.928473447025088E-3</v>
      </c>
      <c r="Q71" s="231">
        <v>5.9523385315064289E-3</v>
      </c>
      <c r="R71" s="231">
        <v>5.3527235796013671E-3</v>
      </c>
      <c r="S71" s="231">
        <v>2.7110217345183589E-2</v>
      </c>
      <c r="T71" s="231">
        <v>4.3995987441773424E-3</v>
      </c>
      <c r="U71" s="231">
        <v>2.1478676473902182E-3</v>
      </c>
      <c r="V71" s="231">
        <v>2.73262957921502E-3</v>
      </c>
      <c r="W71" s="231">
        <v>2.7639844897674572E-3</v>
      </c>
      <c r="DA71" s="73" t="s">
        <v>1513</v>
      </c>
    </row>
    <row r="72" spans="1:105" ht="12" customHeight="1" x14ac:dyDescent="0.25">
      <c r="A72" s="147" t="s">
        <v>70</v>
      </c>
      <c r="B72" s="231">
        <v>0</v>
      </c>
      <c r="C72" s="231">
        <v>4.7957892692628783E-2</v>
      </c>
      <c r="D72" s="231">
        <v>5.4140236625149288E-3</v>
      </c>
      <c r="E72" s="231">
        <v>5.6409274011342013E-2</v>
      </c>
      <c r="F72" s="231">
        <v>0</v>
      </c>
      <c r="G72" s="231">
        <v>5.3718612789635689E-2</v>
      </c>
      <c r="H72" s="231">
        <v>0.10128886155078171</v>
      </c>
      <c r="I72" s="231">
        <v>0.1463111090716272</v>
      </c>
      <c r="J72" s="231">
        <v>0.13147758708155541</v>
      </c>
      <c r="K72" s="231">
        <v>3.8745432105315357E-2</v>
      </c>
      <c r="L72" s="231">
        <v>1.1504831160936721E-2</v>
      </c>
      <c r="M72" s="231">
        <v>0</v>
      </c>
      <c r="N72" s="231">
        <v>0</v>
      </c>
      <c r="O72" s="231">
        <v>0</v>
      </c>
      <c r="P72" s="231">
        <v>2.3971782015782899E-3</v>
      </c>
      <c r="Q72" s="231">
        <v>2.890647611484734E-3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0.16996984827742129</v>
      </c>
      <c r="D73" s="231">
        <v>0.1121933056216636</v>
      </c>
      <c r="E73" s="231">
        <v>6.8706779476317897E-2</v>
      </c>
      <c r="F73" s="231">
        <v>4.7399330869690642E-2</v>
      </c>
      <c r="G73" s="231">
        <v>9.1267754064307816E-2</v>
      </c>
      <c r="H73" s="231">
        <v>7.8922235084787851E-2</v>
      </c>
      <c r="I73" s="231">
        <v>3.977919308687463E-2</v>
      </c>
      <c r="J73" s="231">
        <v>4.4096302131305609E-2</v>
      </c>
      <c r="K73" s="231">
        <v>3.8255697273008378E-2</v>
      </c>
      <c r="L73" s="231">
        <v>6.6411265182779206E-2</v>
      </c>
      <c r="M73" s="231">
        <v>7.5277440417328728E-2</v>
      </c>
      <c r="N73" s="231">
        <v>9.4505858448508354E-2</v>
      </c>
      <c r="O73" s="231">
        <v>7.4315963799194709E-2</v>
      </c>
      <c r="P73" s="231">
        <v>0.121052794238797</v>
      </c>
      <c r="Q73" s="231">
        <v>0.16264906829991951</v>
      </c>
      <c r="R73" s="231">
        <v>0.17161522984893329</v>
      </c>
      <c r="S73" s="231">
        <v>0.21420495153965069</v>
      </c>
      <c r="T73" s="231">
        <v>0.12835323903615181</v>
      </c>
      <c r="U73" s="231">
        <v>0.1367473166713119</v>
      </c>
      <c r="V73" s="231">
        <v>0.18148408957904541</v>
      </c>
      <c r="W73" s="231">
        <v>0.18872453089091179</v>
      </c>
      <c r="DA73" s="73" t="s">
        <v>1515</v>
      </c>
    </row>
    <row r="74" spans="1:105" ht="12" customHeight="1" x14ac:dyDescent="0.25">
      <c r="A74" s="147" t="s">
        <v>162</v>
      </c>
      <c r="B74" s="231">
        <v>2.7566922712726289</v>
      </c>
      <c r="C74" s="231">
        <v>1.066861091914356</v>
      </c>
      <c r="D74" s="231">
        <v>0.75615145082347146</v>
      </c>
      <c r="E74" s="231">
        <v>0.50284642485877085</v>
      </c>
      <c r="F74" s="231">
        <v>0.1558147807876408</v>
      </c>
      <c r="G74" s="231">
        <v>0.54568217336203662</v>
      </c>
      <c r="H74" s="231">
        <v>0.42405857050362089</v>
      </c>
      <c r="I74" s="231">
        <v>0.69135429811820004</v>
      </c>
      <c r="J74" s="231">
        <v>0.46311996594675447</v>
      </c>
      <c r="K74" s="231">
        <v>0.1915326040526425</v>
      </c>
      <c r="L74" s="231">
        <v>0.48527655442499601</v>
      </c>
      <c r="M74" s="231">
        <v>0.35282425873050488</v>
      </c>
      <c r="N74" s="231">
        <v>0.32429789168564183</v>
      </c>
      <c r="O74" s="231">
        <v>0.2111317340236617</v>
      </c>
      <c r="P74" s="231">
        <v>0.38978897973369059</v>
      </c>
      <c r="Q74" s="231">
        <v>0.41440251057417521</v>
      </c>
      <c r="R74" s="231">
        <v>0.37118636762523438</v>
      </c>
      <c r="S74" s="231">
        <v>0.61939072394842243</v>
      </c>
      <c r="T74" s="231">
        <v>0.2225987101662705</v>
      </c>
      <c r="U74" s="231">
        <v>0.23258975627249781</v>
      </c>
      <c r="V74" s="231">
        <v>0.27195706437440831</v>
      </c>
      <c r="W74" s="231">
        <v>0.29574286922566823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5.3140205433400763E-2</v>
      </c>
      <c r="V75" s="231">
        <v>5.7559221027750102E-2</v>
      </c>
      <c r="W75" s="231">
        <v>5.7468243555326627E-2</v>
      </c>
      <c r="DA75" s="73" t="s">
        <v>1517</v>
      </c>
    </row>
    <row r="76" spans="1:105" ht="12" customHeight="1" x14ac:dyDescent="0.25">
      <c r="A76" s="147" t="s">
        <v>73</v>
      </c>
      <c r="B76" s="231">
        <v>2.7990654988465069</v>
      </c>
      <c r="C76" s="231">
        <v>7.8892855083352004E-2</v>
      </c>
      <c r="D76" s="231">
        <v>2.2639583307746632E-2</v>
      </c>
      <c r="E76" s="231">
        <v>2.0460239195730511E-3</v>
      </c>
      <c r="F76" s="231">
        <v>5.402065278194895E-4</v>
      </c>
      <c r="G76" s="231">
        <v>8.9353351219390309E-3</v>
      </c>
      <c r="H76" s="231">
        <v>4.9812399577774408E-3</v>
      </c>
      <c r="I76" s="231">
        <v>4.2246222951897259E-3</v>
      </c>
      <c r="J76" s="231">
        <v>3.6515682932972771E-3</v>
      </c>
      <c r="K76" s="231">
        <v>1.877536881530698E-3</v>
      </c>
      <c r="L76" s="231">
        <v>3.6801302296636611E-3</v>
      </c>
      <c r="M76" s="231">
        <v>3.1410010438646051E-3</v>
      </c>
      <c r="N76" s="231">
        <v>3.8055757818638569E-3</v>
      </c>
      <c r="O76" s="231">
        <v>0.20625201760477141</v>
      </c>
      <c r="P76" s="231">
        <v>0.3145474630242111</v>
      </c>
      <c r="Q76" s="231">
        <v>0.57156646966838698</v>
      </c>
      <c r="R76" s="231">
        <v>0.53506816336778251</v>
      </c>
      <c r="S76" s="231">
        <v>0.76086020239703889</v>
      </c>
      <c r="T76" s="231">
        <v>0.40836803085779178</v>
      </c>
      <c r="U76" s="231">
        <v>0.44768062449311041</v>
      </c>
      <c r="V76" s="231">
        <v>0.67874313674472131</v>
      </c>
      <c r="W76" s="231">
        <v>0.52269206289649417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4.9710993276435689</v>
      </c>
      <c r="D77" s="231">
        <v>6.9957869127125836</v>
      </c>
      <c r="E77" s="231">
        <v>5.9286095027535577</v>
      </c>
      <c r="F77" s="231">
        <v>2.40229329961022</v>
      </c>
      <c r="G77" s="231">
        <v>1.7070328891815001</v>
      </c>
      <c r="H77" s="231">
        <v>1.9816867984375981</v>
      </c>
      <c r="I77" s="231">
        <v>2.8572728438491199</v>
      </c>
      <c r="J77" s="231">
        <v>3.034435670623207</v>
      </c>
      <c r="K77" s="231">
        <v>3.6153641238018972</v>
      </c>
      <c r="L77" s="231">
        <v>4.8210291252343103</v>
      </c>
      <c r="M77" s="231">
        <v>6.301135687979718</v>
      </c>
      <c r="N77" s="231">
        <v>5.5320891932787202</v>
      </c>
      <c r="O77" s="231">
        <v>4.4802123882530651</v>
      </c>
      <c r="P77" s="231">
        <v>5.0635285997080306</v>
      </c>
      <c r="Q77" s="231">
        <v>5.2610696918941269</v>
      </c>
      <c r="R77" s="231">
        <v>5.8490346001512066</v>
      </c>
      <c r="S77" s="231">
        <v>2.8673568356927182</v>
      </c>
      <c r="T77" s="231">
        <v>2.2945351156476201</v>
      </c>
      <c r="U77" s="231">
        <v>2.7012760627960608</v>
      </c>
      <c r="V77" s="231">
        <v>2.909963978278935</v>
      </c>
      <c r="W77" s="231">
        <v>3.128801052126204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181.02140985472755</v>
      </c>
      <c r="C79" s="263">
        <f t="shared" si="2"/>
        <v>93.519820009445453</v>
      </c>
      <c r="D79" s="263">
        <f t="shared" si="2"/>
        <v>83.122088474830434</v>
      </c>
      <c r="E79" s="263">
        <f t="shared" si="2"/>
        <v>69.689786438855748</v>
      </c>
      <c r="F79" s="263">
        <f t="shared" si="2"/>
        <v>25.935357811527492</v>
      </c>
      <c r="G79" s="263">
        <f t="shared" si="2"/>
        <v>43.49170058155633</v>
      </c>
      <c r="H79" s="263">
        <f t="shared" si="2"/>
        <v>42.203939204910249</v>
      </c>
      <c r="I79" s="263">
        <f t="shared" si="2"/>
        <v>62.585856095568559</v>
      </c>
      <c r="J79" s="263">
        <f t="shared" si="2"/>
        <v>57.321576236937688</v>
      </c>
      <c r="K79" s="263">
        <f t="shared" si="2"/>
        <v>37.867282219280838</v>
      </c>
      <c r="L79" s="263">
        <f t="shared" si="2"/>
        <v>62.126985757246217</v>
      </c>
      <c r="M79" s="263">
        <f t="shared" si="2"/>
        <v>59.492653352161206</v>
      </c>
      <c r="N79" s="263">
        <f t="shared" si="2"/>
        <v>51.774789490820879</v>
      </c>
      <c r="O79" s="263">
        <f t="shared" si="2"/>
        <v>46.074904273725075</v>
      </c>
      <c r="P79" s="263">
        <f t="shared" si="2"/>
        <v>64.35888681426016</v>
      </c>
      <c r="Q79" s="263">
        <f t="shared" si="2"/>
        <v>76.711027642053779</v>
      </c>
      <c r="R79" s="263">
        <f t="shared" si="2"/>
        <v>78.101541338521415</v>
      </c>
      <c r="S79" s="263">
        <f t="shared" si="2"/>
        <v>75.676656347847469</v>
      </c>
      <c r="T79" s="263">
        <f t="shared" si="2"/>
        <v>44.85632504376926</v>
      </c>
      <c r="U79" s="263">
        <f t="shared" si="2"/>
        <v>49.896806855413317</v>
      </c>
      <c r="V79" s="263">
        <f t="shared" si="2"/>
        <v>61.697757917736567</v>
      </c>
      <c r="W79" s="263">
        <f t="shared" si="2"/>
        <v>60.756723824477611</v>
      </c>
      <c r="DA79" s="70"/>
    </row>
    <row r="80" spans="1:105" ht="12" customHeight="1" x14ac:dyDescent="0.25">
      <c r="A80" s="60" t="s">
        <v>1523</v>
      </c>
      <c r="B80" s="264">
        <v>171.0132779800324</v>
      </c>
      <c r="C80" s="264">
        <v>88.684928629918204</v>
      </c>
      <c r="D80" s="264">
        <v>76.775457024390221</v>
      </c>
      <c r="E80" s="264">
        <v>62.738683778876073</v>
      </c>
      <c r="F80" s="264">
        <v>23.47192615242518</v>
      </c>
      <c r="G80" s="264">
        <v>40.173593386012797</v>
      </c>
      <c r="H80" s="264">
        <v>38.840015246281872</v>
      </c>
      <c r="I80" s="264">
        <v>57.034446272677528</v>
      </c>
      <c r="J80" s="264">
        <v>52.385491348756403</v>
      </c>
      <c r="K80" s="264">
        <v>34.458814659315017</v>
      </c>
      <c r="L80" s="264">
        <v>57.040420620546954</v>
      </c>
      <c r="M80" s="264">
        <v>53.747022362081118</v>
      </c>
      <c r="N80" s="264">
        <v>46.955372408113213</v>
      </c>
      <c r="O80" s="264">
        <v>42.242854944885067</v>
      </c>
      <c r="P80" s="264">
        <v>59.494437394661681</v>
      </c>
      <c r="Q80" s="264">
        <v>72.542182378881407</v>
      </c>
      <c r="R80" s="264">
        <v>72.334643422337507</v>
      </c>
      <c r="S80" s="264">
        <v>71.338035659626371</v>
      </c>
      <c r="T80" s="264">
        <v>40.742979840724118</v>
      </c>
      <c r="U80" s="264">
        <v>45.402766427699383</v>
      </c>
      <c r="V80" s="264">
        <v>56.984310796181873</v>
      </c>
      <c r="W80" s="264">
        <v>55.384750365535062</v>
      </c>
      <c r="DA80" s="72" t="s">
        <v>1524</v>
      </c>
    </row>
    <row r="81" spans="1:105" ht="12" customHeight="1" x14ac:dyDescent="0.25">
      <c r="A81" s="59" t="s">
        <v>30</v>
      </c>
      <c r="B81" s="232">
        <v>34.861096507053531</v>
      </c>
      <c r="C81" s="232">
        <v>24.696794606491469</v>
      </c>
      <c r="D81" s="232">
        <v>18.563231600396389</v>
      </c>
      <c r="E81" s="232">
        <v>20.32800782786196</v>
      </c>
      <c r="F81" s="232">
        <v>8.076425578022004</v>
      </c>
      <c r="G81" s="232">
        <v>11.88075470453323</v>
      </c>
      <c r="H81" s="232">
        <v>11.91657204107954</v>
      </c>
      <c r="I81" s="232">
        <v>18.262421139425928</v>
      </c>
      <c r="J81" s="232">
        <v>21.693046856587539</v>
      </c>
      <c r="K81" s="232">
        <v>14.952609300415681</v>
      </c>
      <c r="L81" s="232">
        <v>22.28553969621364</v>
      </c>
      <c r="M81" s="232">
        <v>19.510513218655721</v>
      </c>
      <c r="N81" s="232">
        <v>13.07774418620251</v>
      </c>
      <c r="O81" s="232">
        <v>6.2429641190522611</v>
      </c>
      <c r="P81" s="232">
        <v>8.3325401451127412</v>
      </c>
      <c r="Q81" s="232">
        <v>9.01262918878896</v>
      </c>
      <c r="R81" s="232">
        <v>8.3611407075090849</v>
      </c>
      <c r="S81" s="232">
        <v>7.5310129387656888</v>
      </c>
      <c r="T81" s="232">
        <v>5.0790913974619629</v>
      </c>
      <c r="U81" s="232">
        <v>5.4368780520451052</v>
      </c>
      <c r="V81" s="232">
        <v>6.0994355206887159</v>
      </c>
      <c r="W81" s="232">
        <v>7.4513250529365731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0.18076512416779331</v>
      </c>
      <c r="O82" s="297">
        <v>0.12995898778527851</v>
      </c>
      <c r="P82" s="297">
        <v>0.16715601226158661</v>
      </c>
      <c r="Q82" s="297">
        <v>0.18014572006016979</v>
      </c>
      <c r="R82" s="297">
        <v>0</v>
      </c>
      <c r="S82" s="297">
        <v>0.16786819710521131</v>
      </c>
      <c r="T82" s="297">
        <v>0.1128596691048679</v>
      </c>
      <c r="U82" s="297">
        <v>0.11516014068213851</v>
      </c>
      <c r="V82" s="297">
        <v>0.2694124154687163</v>
      </c>
      <c r="W82" s="297">
        <v>0.28163578274543549</v>
      </c>
      <c r="DA82" s="122" t="s">
        <v>1526</v>
      </c>
    </row>
    <row r="83" spans="1:105" ht="12" customHeight="1" x14ac:dyDescent="0.25">
      <c r="A83" s="59" t="s">
        <v>160</v>
      </c>
      <c r="B83" s="297">
        <v>0.9957660574601459</v>
      </c>
      <c r="C83" s="297">
        <v>0.54279328188749443</v>
      </c>
      <c r="D83" s="297">
        <v>0.36907205357899009</v>
      </c>
      <c r="E83" s="297">
        <v>0.65867719045966922</v>
      </c>
      <c r="F83" s="297">
        <v>1.1179281546971831</v>
      </c>
      <c r="G83" s="297">
        <v>0.18991570406847841</v>
      </c>
      <c r="H83" s="297">
        <v>0.1001429097205421</v>
      </c>
      <c r="I83" s="297">
        <v>0.281265276562079</v>
      </c>
      <c r="J83" s="297">
        <v>0.2787452839614657</v>
      </c>
      <c r="K83" s="297">
        <v>0.11256889595732079</v>
      </c>
      <c r="L83" s="297">
        <v>0.1851343036227987</v>
      </c>
      <c r="M83" s="297">
        <v>0.1680139531373481</v>
      </c>
      <c r="N83" s="297">
        <v>0.1649171053377671</v>
      </c>
      <c r="O83" s="297">
        <v>0.23540258464906971</v>
      </c>
      <c r="P83" s="297">
        <v>0.30181546115352242</v>
      </c>
      <c r="Q83" s="297">
        <v>0.32577953618493999</v>
      </c>
      <c r="R83" s="297">
        <v>0.31612386317314622</v>
      </c>
      <c r="S83" s="297">
        <v>1.063953739460562</v>
      </c>
      <c r="T83" s="297">
        <v>0.2048006439665411</v>
      </c>
      <c r="U83" s="297">
        <v>0.10448936521401141</v>
      </c>
      <c r="V83" s="297">
        <v>0.121870868700377</v>
      </c>
      <c r="W83" s="297">
        <v>0.13041464429392449</v>
      </c>
      <c r="DA83" s="122" t="s">
        <v>1527</v>
      </c>
    </row>
    <row r="84" spans="1:105" ht="12" customHeight="1" x14ac:dyDescent="0.25">
      <c r="A84" s="59" t="s">
        <v>70</v>
      </c>
      <c r="B84" s="297">
        <v>0</v>
      </c>
      <c r="C84" s="297">
        <v>2.231242723266623</v>
      </c>
      <c r="D84" s="297">
        <v>0.34935829185219502</v>
      </c>
      <c r="E84" s="297">
        <v>3.7383621492951038</v>
      </c>
      <c r="F84" s="297">
        <v>0</v>
      </c>
      <c r="G84" s="297">
        <v>2.1578640297715879</v>
      </c>
      <c r="H84" s="297">
        <v>4.4594132209173329</v>
      </c>
      <c r="I84" s="297">
        <v>6.3874587197385164</v>
      </c>
      <c r="J84" s="297">
        <v>6.225186076090174</v>
      </c>
      <c r="K84" s="297">
        <v>2.7787851592935691</v>
      </c>
      <c r="L84" s="297">
        <v>0.70160203749274108</v>
      </c>
      <c r="M84" s="297">
        <v>0</v>
      </c>
      <c r="N84" s="297">
        <v>0</v>
      </c>
      <c r="O84" s="297">
        <v>0</v>
      </c>
      <c r="P84" s="297">
        <v>0.14680112455779659</v>
      </c>
      <c r="Q84" s="297">
        <v>0.15820905231767299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7.9078534491574706</v>
      </c>
      <c r="D85" s="297">
        <v>7.2396546547468246</v>
      </c>
      <c r="E85" s="297">
        <v>4.5533439012632648</v>
      </c>
      <c r="F85" s="297">
        <v>3.3213891374937901</v>
      </c>
      <c r="G85" s="297">
        <v>3.666204195269303</v>
      </c>
      <c r="H85" s="297">
        <v>3.474684710371617</v>
      </c>
      <c r="I85" s="297">
        <v>1.736627897629631</v>
      </c>
      <c r="J85" s="297">
        <v>2.0878667773587321</v>
      </c>
      <c r="K85" s="297">
        <v>2.7436618477170009</v>
      </c>
      <c r="L85" s="297">
        <v>4.0499750333506848</v>
      </c>
      <c r="M85" s="297">
        <v>5.9469739792811218</v>
      </c>
      <c r="N85" s="297">
        <v>7.4985693573904726</v>
      </c>
      <c r="O85" s="297">
        <v>5.3858367269823848</v>
      </c>
      <c r="P85" s="297">
        <v>7.4131686636474647</v>
      </c>
      <c r="Q85" s="297">
        <v>8.9020034312884118</v>
      </c>
      <c r="R85" s="297">
        <v>10.135339259052961</v>
      </c>
      <c r="S85" s="297">
        <v>8.4065780919336444</v>
      </c>
      <c r="T85" s="297">
        <v>5.9748235096631568</v>
      </c>
      <c r="U85" s="297">
        <v>6.6524770886447753</v>
      </c>
      <c r="V85" s="297">
        <v>8.093897475357366</v>
      </c>
      <c r="W85" s="297">
        <v>8.9046963384902273</v>
      </c>
      <c r="DA85" s="122" t="s">
        <v>1529</v>
      </c>
    </row>
    <row r="86" spans="1:105" ht="12" customHeight="1" x14ac:dyDescent="0.25">
      <c r="A86" s="59" t="s">
        <v>162</v>
      </c>
      <c r="B86" s="297">
        <v>67.062795248699928</v>
      </c>
      <c r="C86" s="297">
        <v>49.635751581638367</v>
      </c>
      <c r="D86" s="297">
        <v>48.793244305573559</v>
      </c>
      <c r="E86" s="297">
        <v>33.324698368258098</v>
      </c>
      <c r="F86" s="297">
        <v>10.918329665703659</v>
      </c>
      <c r="G86" s="297">
        <v>21.919924444004032</v>
      </c>
      <c r="H86" s="297">
        <v>18.669894861036269</v>
      </c>
      <c r="I86" s="297">
        <v>30.182240213775781</v>
      </c>
      <c r="J86" s="297">
        <v>21.927752307948609</v>
      </c>
      <c r="K86" s="297">
        <v>13.736534314952699</v>
      </c>
      <c r="L86" s="297">
        <v>29.593743234412969</v>
      </c>
      <c r="M86" s="297">
        <v>27.873379784130549</v>
      </c>
      <c r="N86" s="297">
        <v>25.731423143309598</v>
      </c>
      <c r="O86" s="297">
        <v>15.301168002189531</v>
      </c>
      <c r="P86" s="297">
        <v>23.870340772941979</v>
      </c>
      <c r="Q86" s="297">
        <v>22.68080973119023</v>
      </c>
      <c r="R86" s="297">
        <v>21.9217127030564</v>
      </c>
      <c r="S86" s="297">
        <v>24.30829190859243</v>
      </c>
      <c r="T86" s="297">
        <v>10.3619356761813</v>
      </c>
      <c r="U86" s="297">
        <v>11.315015623855899</v>
      </c>
      <c r="V86" s="297">
        <v>12.12884612558222</v>
      </c>
      <c r="W86" s="297">
        <v>13.954203156825651</v>
      </c>
      <c r="DA86" s="122" t="s">
        <v>1530</v>
      </c>
    </row>
    <row r="87" spans="1:105" ht="12" customHeight="1" x14ac:dyDescent="0.25">
      <c r="A87" s="59" t="s">
        <v>73</v>
      </c>
      <c r="B87" s="297">
        <v>68.093620166818809</v>
      </c>
      <c r="C87" s="297">
        <v>3.67049298747677</v>
      </c>
      <c r="D87" s="297">
        <v>1.460896118242264</v>
      </c>
      <c r="E87" s="297">
        <v>0.13559434173796289</v>
      </c>
      <c r="F87" s="297">
        <v>3.7853616508544609E-2</v>
      </c>
      <c r="G87" s="297">
        <v>0.35893030836617268</v>
      </c>
      <c r="H87" s="297">
        <v>0.21930750315657971</v>
      </c>
      <c r="I87" s="297">
        <v>0.18443302554559241</v>
      </c>
      <c r="J87" s="297">
        <v>0.1728940468098652</v>
      </c>
      <c r="K87" s="297">
        <v>0.1346551409787502</v>
      </c>
      <c r="L87" s="297">
        <v>0.22442631545410971</v>
      </c>
      <c r="M87" s="297">
        <v>0.24814142687638019</v>
      </c>
      <c r="N87" s="297">
        <v>0.30195349170506391</v>
      </c>
      <c r="O87" s="297">
        <v>14.947524524226541</v>
      </c>
      <c r="P87" s="297">
        <v>19.262615214986589</v>
      </c>
      <c r="Q87" s="297">
        <v>31.28260571905102</v>
      </c>
      <c r="R87" s="297">
        <v>31.600326889545912</v>
      </c>
      <c r="S87" s="297">
        <v>29.860330783768841</v>
      </c>
      <c r="T87" s="297">
        <v>19.009468944346281</v>
      </c>
      <c r="U87" s="297">
        <v>21.778746157257451</v>
      </c>
      <c r="V87" s="297">
        <v>30.270848390384469</v>
      </c>
      <c r="W87" s="297">
        <v>24.662475390243241</v>
      </c>
      <c r="DA87" s="122" t="s">
        <v>1531</v>
      </c>
    </row>
    <row r="88" spans="1:105" ht="12" customHeight="1" x14ac:dyDescent="0.25">
      <c r="A88" s="60" t="s">
        <v>1532</v>
      </c>
      <c r="B88" s="264">
        <v>10.00813187469514</v>
      </c>
      <c r="C88" s="264">
        <v>4.8348913795272477</v>
      </c>
      <c r="D88" s="264">
        <v>6.3466314504402073</v>
      </c>
      <c r="E88" s="264">
        <v>6.9511026599796759</v>
      </c>
      <c r="F88" s="264">
        <v>2.4634316591023109</v>
      </c>
      <c r="G88" s="264">
        <v>3.318107195543532</v>
      </c>
      <c r="H88" s="264">
        <v>3.3639239586283751</v>
      </c>
      <c r="I88" s="264">
        <v>5.5514098228910349</v>
      </c>
      <c r="J88" s="264">
        <v>4.9360848881812869</v>
      </c>
      <c r="K88" s="264">
        <v>3.408467559965819</v>
      </c>
      <c r="L88" s="264">
        <v>5.0865651366992601</v>
      </c>
      <c r="M88" s="264">
        <v>5.7456309900800866</v>
      </c>
      <c r="N88" s="264">
        <v>4.8194170827076679</v>
      </c>
      <c r="O88" s="264">
        <v>3.832049328840005</v>
      </c>
      <c r="P88" s="264">
        <v>4.8644494195984782</v>
      </c>
      <c r="Q88" s="264">
        <v>4.1688452631723791</v>
      </c>
      <c r="R88" s="264">
        <v>5.7668979161839031</v>
      </c>
      <c r="S88" s="264">
        <v>4.3386206882211003</v>
      </c>
      <c r="T88" s="264">
        <v>4.1133452030451449</v>
      </c>
      <c r="U88" s="264">
        <v>4.4940404277139319</v>
      </c>
      <c r="V88" s="264">
        <v>4.7134471215546903</v>
      </c>
      <c r="W88" s="264">
        <v>5.3719734589425494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28.663738771074854</v>
      </c>
      <c r="C89" s="263">
        <f t="shared" si="3"/>
        <v>14.903137946709229</v>
      </c>
      <c r="D89" s="263">
        <f t="shared" si="3"/>
        <v>15.208027983918413</v>
      </c>
      <c r="E89" s="263">
        <f t="shared" si="3"/>
        <v>14.322162479016907</v>
      </c>
      <c r="F89" s="263">
        <f t="shared" si="3"/>
        <v>5.2017577352751649</v>
      </c>
      <c r="G89" s="263">
        <f t="shared" si="3"/>
        <v>7.9674827651321714</v>
      </c>
      <c r="H89" s="263">
        <f t="shared" si="3"/>
        <v>7.8671402242074269</v>
      </c>
      <c r="I89" s="263">
        <f t="shared" si="3"/>
        <v>12.228359865881105</v>
      </c>
      <c r="J89" s="263">
        <f t="shared" si="3"/>
        <v>11.056966814059454</v>
      </c>
      <c r="K89" s="263">
        <f t="shared" si="3"/>
        <v>7.4324733631331252</v>
      </c>
      <c r="L89" s="263">
        <f t="shared" si="3"/>
        <v>11.71654749762353</v>
      </c>
      <c r="M89" s="263">
        <f t="shared" si="3"/>
        <v>12.03090448828798</v>
      </c>
      <c r="N89" s="263">
        <f t="shared" si="3"/>
        <v>10.280035441442365</v>
      </c>
      <c r="O89" s="263">
        <f t="shared" si="3"/>
        <v>8.539890671794101</v>
      </c>
      <c r="P89" s="263">
        <f t="shared" si="3"/>
        <v>11.513703296489101</v>
      </c>
      <c r="Q89" s="263">
        <f t="shared" si="3"/>
        <v>11.922140164307921</v>
      </c>
      <c r="R89" s="263">
        <f t="shared" si="3"/>
        <v>13.551419816035772</v>
      </c>
      <c r="S89" s="263">
        <f t="shared" si="3"/>
        <v>12.047027762837738</v>
      </c>
      <c r="T89" s="263">
        <f t="shared" si="3"/>
        <v>8.5702677395522002</v>
      </c>
      <c r="U89" s="263">
        <f t="shared" si="3"/>
        <v>9.42584401810619</v>
      </c>
      <c r="V89" s="263">
        <f t="shared" si="3"/>
        <v>10.751083311328756</v>
      </c>
      <c r="W89" s="263">
        <f t="shared" si="3"/>
        <v>11.422216649020278</v>
      </c>
      <c r="DA89" s="70"/>
    </row>
    <row r="90" spans="1:105" ht="12" customHeight="1" x14ac:dyDescent="0.25">
      <c r="A90" s="60" t="s">
        <v>1535</v>
      </c>
      <c r="B90" s="264">
        <v>18.080256296410852</v>
      </c>
      <c r="C90" s="264">
        <v>9.7902968268284667</v>
      </c>
      <c r="D90" s="264">
        <v>8.4965394094404374</v>
      </c>
      <c r="E90" s="264">
        <v>6.9714526659803848</v>
      </c>
      <c r="F90" s="264">
        <v>2.5967075502788841</v>
      </c>
      <c r="G90" s="264">
        <v>4.4586231904614317</v>
      </c>
      <c r="H90" s="264">
        <v>4.3098299581164126</v>
      </c>
      <c r="I90" s="264">
        <v>6.3578088673677566</v>
      </c>
      <c r="J90" s="264">
        <v>5.837114741605447</v>
      </c>
      <c r="K90" s="264">
        <v>3.8280587592880062</v>
      </c>
      <c r="L90" s="264">
        <v>6.3375643212919011</v>
      </c>
      <c r="M90" s="264">
        <v>5.9549668756802099</v>
      </c>
      <c r="N90" s="264">
        <v>5.1835582095727002</v>
      </c>
      <c r="O90" s="264">
        <v>4.4875432985175561</v>
      </c>
      <c r="P90" s="264">
        <v>6.369604894730367</v>
      </c>
      <c r="Q90" s="264">
        <v>7.5136350272076129</v>
      </c>
      <c r="R90" s="264">
        <v>7.4529926776575817</v>
      </c>
      <c r="S90" s="264">
        <v>7.4589870982155642</v>
      </c>
      <c r="T90" s="264">
        <v>4.2204532673085886</v>
      </c>
      <c r="U90" s="264">
        <v>4.6734487956370936</v>
      </c>
      <c r="V90" s="264">
        <v>5.7666680747190711</v>
      </c>
      <c r="W90" s="264">
        <v>5.7414175079907324</v>
      </c>
      <c r="DA90" s="72" t="s">
        <v>1536</v>
      </c>
    </row>
    <row r="91" spans="1:105" ht="12" customHeight="1" x14ac:dyDescent="0.25">
      <c r="A91" s="59" t="s">
        <v>30</v>
      </c>
      <c r="B91" s="232">
        <v>6.1241707659517539</v>
      </c>
      <c r="C91" s="232">
        <v>3.135775740424763</v>
      </c>
      <c r="D91" s="232">
        <v>2.316907029983486</v>
      </c>
      <c r="E91" s="232">
        <v>2.4412810608797222</v>
      </c>
      <c r="F91" s="232">
        <v>1.0427308411447369</v>
      </c>
      <c r="G91" s="232">
        <v>1.4653960385470219</v>
      </c>
      <c r="H91" s="232">
        <v>1.4612862209995869</v>
      </c>
      <c r="I91" s="232">
        <v>2.106729287695535</v>
      </c>
      <c r="J91" s="232">
        <v>2.5261942013795231</v>
      </c>
      <c r="K91" s="232">
        <v>1.812494141278842</v>
      </c>
      <c r="L91" s="232">
        <v>2.6766476457528459</v>
      </c>
      <c r="M91" s="232">
        <v>2.4433186255244901</v>
      </c>
      <c r="N91" s="232">
        <v>1.73131167665205</v>
      </c>
      <c r="O91" s="232">
        <v>1.2786955366031501</v>
      </c>
      <c r="P91" s="232">
        <v>1.6172201723000981</v>
      </c>
      <c r="Q91" s="232">
        <v>2.0927900211127741</v>
      </c>
      <c r="R91" s="232">
        <v>2.0365229828583788</v>
      </c>
      <c r="S91" s="232">
        <v>1.6985731606234289</v>
      </c>
      <c r="T91" s="232">
        <v>1.360269885260172</v>
      </c>
      <c r="U91" s="232">
        <v>1.497151491303889</v>
      </c>
      <c r="V91" s="232">
        <v>1.8890570334143599</v>
      </c>
      <c r="W91" s="232">
        <v>1.9608577481873879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2.3930791560622739E-2</v>
      </c>
      <c r="O92" s="297">
        <v>2.6618441889703859E-2</v>
      </c>
      <c r="P92" s="297">
        <v>3.2442456951045709E-2</v>
      </c>
      <c r="Q92" s="297">
        <v>4.1830985985428913E-2</v>
      </c>
      <c r="R92" s="297">
        <v>0</v>
      </c>
      <c r="S92" s="297">
        <v>3.786162850118388E-2</v>
      </c>
      <c r="T92" s="297">
        <v>3.022580165036878E-2</v>
      </c>
      <c r="U92" s="297">
        <v>3.1711613670675529E-2</v>
      </c>
      <c r="V92" s="297">
        <v>8.3439757106058249E-2</v>
      </c>
      <c r="W92" s="297">
        <v>7.4114027081071426E-2</v>
      </c>
      <c r="DA92" s="122" t="s">
        <v>1538</v>
      </c>
    </row>
    <row r="93" spans="1:105" ht="12" customHeight="1" x14ac:dyDescent="0.25">
      <c r="A93" s="59" t="s">
        <v>160</v>
      </c>
      <c r="B93" s="297">
        <v>0.1749297064591927</v>
      </c>
      <c r="C93" s="297">
        <v>6.8918984529310501E-2</v>
      </c>
      <c r="D93" s="297">
        <v>4.6064481331437188E-2</v>
      </c>
      <c r="E93" s="297">
        <v>7.9103479490925721E-2</v>
      </c>
      <c r="F93" s="297">
        <v>0.1443334249570673</v>
      </c>
      <c r="G93" s="297">
        <v>2.342458263982402E-2</v>
      </c>
      <c r="H93" s="297">
        <v>1.228016359075162E-2</v>
      </c>
      <c r="I93" s="297">
        <v>3.2446398602969849E-2</v>
      </c>
      <c r="J93" s="297">
        <v>3.2460388098572192E-2</v>
      </c>
      <c r="K93" s="297">
        <v>1.364514114651544E-2</v>
      </c>
      <c r="L93" s="297">
        <v>2.2235911927421251E-2</v>
      </c>
      <c r="M93" s="297">
        <v>2.1040534221106751E-2</v>
      </c>
      <c r="N93" s="297">
        <v>2.1832734001034301E-2</v>
      </c>
      <c r="O93" s="297">
        <v>4.8215595757950043E-2</v>
      </c>
      <c r="P93" s="297">
        <v>5.8577821839336477E-2</v>
      </c>
      <c r="Q93" s="297">
        <v>7.5648087603413669E-2</v>
      </c>
      <c r="R93" s="297">
        <v>7.6998287112176336E-2</v>
      </c>
      <c r="S93" s="297">
        <v>0.23996815311392081</v>
      </c>
      <c r="T93" s="297">
        <v>5.4849209567046878E-2</v>
      </c>
      <c r="U93" s="297">
        <v>2.877320540539061E-2</v>
      </c>
      <c r="V93" s="297">
        <v>3.774464389464844E-2</v>
      </c>
      <c r="W93" s="297">
        <v>3.4319341046605237E-2</v>
      </c>
      <c r="DA93" s="122" t="s">
        <v>1539</v>
      </c>
    </row>
    <row r="94" spans="1:105" ht="12" customHeight="1" x14ac:dyDescent="0.25">
      <c r="A94" s="59" t="s">
        <v>70</v>
      </c>
      <c r="B94" s="297">
        <v>0</v>
      </c>
      <c r="C94" s="297">
        <v>0.28330303240160992</v>
      </c>
      <c r="D94" s="297">
        <v>4.360397477118632E-2</v>
      </c>
      <c r="E94" s="297">
        <v>0.44895657218681972</v>
      </c>
      <c r="F94" s="297">
        <v>0</v>
      </c>
      <c r="G94" s="297">
        <v>0.26615526366720232</v>
      </c>
      <c r="H94" s="297">
        <v>0.54684174870137803</v>
      </c>
      <c r="I94" s="297">
        <v>0.73684897835196728</v>
      </c>
      <c r="J94" s="297">
        <v>0.72493408011756577</v>
      </c>
      <c r="K94" s="297">
        <v>0.33683297141671281</v>
      </c>
      <c r="L94" s="297">
        <v>8.4267263324540986E-2</v>
      </c>
      <c r="M94" s="297">
        <v>0</v>
      </c>
      <c r="N94" s="297">
        <v>0</v>
      </c>
      <c r="O94" s="297">
        <v>0</v>
      </c>
      <c r="P94" s="297">
        <v>2.8491880725045791E-2</v>
      </c>
      <c r="Q94" s="297">
        <v>3.673715172393828E-2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11.781155823999899</v>
      </c>
      <c r="C95" s="297">
        <v>6.3022990694727827</v>
      </c>
      <c r="D95" s="297">
        <v>6.0899639233543281</v>
      </c>
      <c r="E95" s="297">
        <v>4.0021115534229166</v>
      </c>
      <c r="F95" s="297">
        <v>1.4096432841770801</v>
      </c>
      <c r="G95" s="297">
        <v>2.703647305607384</v>
      </c>
      <c r="H95" s="297">
        <v>2.2894218248246969</v>
      </c>
      <c r="I95" s="297">
        <v>3.4817842027172849</v>
      </c>
      <c r="J95" s="297">
        <v>2.5535260720097859</v>
      </c>
      <c r="K95" s="297">
        <v>1.665086505445935</v>
      </c>
      <c r="L95" s="297">
        <v>3.5544135002870929</v>
      </c>
      <c r="M95" s="297">
        <v>3.4906077159346132</v>
      </c>
      <c r="N95" s="297">
        <v>3.4064830073589931</v>
      </c>
      <c r="O95" s="297">
        <v>3.1340137242667518</v>
      </c>
      <c r="P95" s="297">
        <v>4.6328725629148408</v>
      </c>
      <c r="Q95" s="297">
        <v>5.2666287807820584</v>
      </c>
      <c r="R95" s="297">
        <v>5.339471407687026</v>
      </c>
      <c r="S95" s="297">
        <v>5.4825841559770314</v>
      </c>
      <c r="T95" s="297">
        <v>2.7751083708310009</v>
      </c>
      <c r="U95" s="297">
        <v>3.1158124852571398</v>
      </c>
      <c r="V95" s="297">
        <v>3.7564266403040039</v>
      </c>
      <c r="W95" s="297">
        <v>3.672126391675667</v>
      </c>
      <c r="DA95" s="122" t="s">
        <v>1541</v>
      </c>
    </row>
    <row r="96" spans="1:105" ht="12" customHeight="1" x14ac:dyDescent="0.25">
      <c r="A96" s="61" t="s">
        <v>1542</v>
      </c>
      <c r="B96" s="265">
        <v>10.583482474664001</v>
      </c>
      <c r="C96" s="265">
        <v>5.1128411198807617</v>
      </c>
      <c r="D96" s="265">
        <v>6.7114885744779746</v>
      </c>
      <c r="E96" s="265">
        <v>7.3507098130365209</v>
      </c>
      <c r="F96" s="265">
        <v>2.6050501849962808</v>
      </c>
      <c r="G96" s="265">
        <v>3.5088595746707401</v>
      </c>
      <c r="H96" s="265">
        <v>3.5573102660910139</v>
      </c>
      <c r="I96" s="265">
        <v>5.8705509985133482</v>
      </c>
      <c r="J96" s="265">
        <v>5.2198520724540067</v>
      </c>
      <c r="K96" s="265">
        <v>3.604414603845119</v>
      </c>
      <c r="L96" s="265">
        <v>5.3789831763316291</v>
      </c>
      <c r="M96" s="265">
        <v>6.0759376126077713</v>
      </c>
      <c r="N96" s="265">
        <v>5.0964772318696658</v>
      </c>
      <c r="O96" s="265">
        <v>4.0523473732765449</v>
      </c>
      <c r="P96" s="265">
        <v>5.1440984017587352</v>
      </c>
      <c r="Q96" s="265">
        <v>4.4085051371003079</v>
      </c>
      <c r="R96" s="265">
        <v>6.0984271383781889</v>
      </c>
      <c r="S96" s="265">
        <v>4.5880406646221736</v>
      </c>
      <c r="T96" s="265">
        <v>4.3498144722436107</v>
      </c>
      <c r="U96" s="265">
        <v>4.7523952224690973</v>
      </c>
      <c r="V96" s="265">
        <v>4.9844152366096859</v>
      </c>
      <c r="W96" s="265">
        <v>5.6807991410295466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76.001379996642697</v>
      </c>
      <c r="C99" s="225">
        <v>65.542289807754344</v>
      </c>
      <c r="D99" s="225">
        <v>55.404184286723172</v>
      </c>
      <c r="E99" s="225">
        <v>52.885285414223567</v>
      </c>
      <c r="F99" s="225">
        <v>51.29853902369387</v>
      </c>
      <c r="G99" s="225">
        <v>56.255947378681363</v>
      </c>
      <c r="H99" s="225">
        <v>57.755478276456429</v>
      </c>
      <c r="I99" s="225">
        <v>59.505530434713322</v>
      </c>
      <c r="J99" s="225">
        <v>46.958341235769623</v>
      </c>
      <c r="K99" s="225">
        <v>43.727002047189401</v>
      </c>
      <c r="L99" s="225">
        <v>37.458498600484873</v>
      </c>
      <c r="M99" s="225">
        <v>38.779067862518069</v>
      </c>
      <c r="N99" s="225">
        <v>29.391217359403271</v>
      </c>
      <c r="O99" s="225">
        <v>35.534413955826402</v>
      </c>
      <c r="P99" s="225">
        <v>29.513178238628839</v>
      </c>
      <c r="Q99" s="225">
        <v>36.977545363942212</v>
      </c>
      <c r="R99" s="225">
        <v>40.840714912591963</v>
      </c>
      <c r="S99" s="225">
        <v>37.514703109637608</v>
      </c>
      <c r="T99" s="225">
        <v>35.798453164796747</v>
      </c>
      <c r="U99" s="225">
        <v>39.857700432192487</v>
      </c>
      <c r="V99" s="225">
        <v>34.985109971063103</v>
      </c>
      <c r="W99" s="225">
        <v>34.529461364923748</v>
      </c>
      <c r="DA99" s="89" t="s">
        <v>1544</v>
      </c>
    </row>
    <row r="100" spans="1:105" ht="12" customHeight="1" x14ac:dyDescent="0.25">
      <c r="A100" s="55" t="s">
        <v>92</v>
      </c>
      <c r="B100" s="261">
        <v>0.64525986679184699</v>
      </c>
      <c r="C100" s="261">
        <v>0.55646106942365181</v>
      </c>
      <c r="D100" s="261">
        <v>0.47038746630723621</v>
      </c>
      <c r="E100" s="261">
        <v>0.4490017447450802</v>
      </c>
      <c r="F100" s="261">
        <v>0.43553009772195872</v>
      </c>
      <c r="G100" s="261">
        <v>0.47761902630357728</v>
      </c>
      <c r="H100" s="261">
        <v>0.49035020443966271</v>
      </c>
      <c r="I100" s="261">
        <v>0.50520833494441475</v>
      </c>
      <c r="J100" s="261">
        <v>0.39868135304683983</v>
      </c>
      <c r="K100" s="261">
        <v>0.37124693679703819</v>
      </c>
      <c r="L100" s="261">
        <v>0.31802667028105303</v>
      </c>
      <c r="M100" s="261">
        <v>0.32923844493764343</v>
      </c>
      <c r="N100" s="261">
        <v>0.24953458738431539</v>
      </c>
      <c r="O100" s="261">
        <v>0.30169098530305227</v>
      </c>
      <c r="P100" s="261">
        <v>0.25057004832855312</v>
      </c>
      <c r="Q100" s="261">
        <v>0.31394332572524292</v>
      </c>
      <c r="R100" s="261">
        <v>0.34674204948984177</v>
      </c>
      <c r="S100" s="261">
        <v>0.31850385259271202</v>
      </c>
      <c r="T100" s="261">
        <v>0.30393270650371818</v>
      </c>
      <c r="U100" s="261">
        <v>0.33839615112987398</v>
      </c>
      <c r="V100" s="261">
        <v>0.29702733556360938</v>
      </c>
      <c r="W100" s="261">
        <v>0.29315883003237753</v>
      </c>
      <c r="DA100" s="67" t="s">
        <v>1545</v>
      </c>
    </row>
    <row r="101" spans="1:105" ht="12" customHeight="1" x14ac:dyDescent="0.25">
      <c r="A101" s="202" t="s">
        <v>93</v>
      </c>
      <c r="B101" s="226">
        <v>0.72345853581934272</v>
      </c>
      <c r="C101" s="226">
        <v>0.62389826369841006</v>
      </c>
      <c r="D101" s="226">
        <v>0.52739345054010922</v>
      </c>
      <c r="E101" s="226">
        <v>0.5034160057848347</v>
      </c>
      <c r="F101" s="226">
        <v>0.4883117376720828</v>
      </c>
      <c r="G101" s="226">
        <v>0.53550139909834549</v>
      </c>
      <c r="H101" s="226">
        <v>0.54977546132908839</v>
      </c>
      <c r="I101" s="226">
        <v>0.56643424005249554</v>
      </c>
      <c r="J101" s="226">
        <v>0.44699731500081807</v>
      </c>
      <c r="K101" s="226">
        <v>0.41623813775674129</v>
      </c>
      <c r="L101" s="226">
        <v>0.35656813800764747</v>
      </c>
      <c r="M101" s="226">
        <v>0.36913866113241778</v>
      </c>
      <c r="N101" s="226">
        <v>0.27977553930775728</v>
      </c>
      <c r="O101" s="226">
        <v>0.33825274084131041</v>
      </c>
      <c r="P101" s="226">
        <v>0.28093648716329461</v>
      </c>
      <c r="Q101" s="226">
        <v>0.35198993529332101</v>
      </c>
      <c r="R101" s="226">
        <v>0.38876351736879577</v>
      </c>
      <c r="S101" s="226">
        <v>0.3571031497669066</v>
      </c>
      <c r="T101" s="226">
        <v>0.34076613493416208</v>
      </c>
      <c r="U101" s="226">
        <v>0.37940618442692359</v>
      </c>
      <c r="V101" s="226">
        <v>0.33302390609470428</v>
      </c>
      <c r="W101" s="226">
        <v>0.3286865786217455</v>
      </c>
      <c r="DA101" s="174" t="s">
        <v>1546</v>
      </c>
    </row>
    <row r="102" spans="1:105" ht="12" customHeight="1" x14ac:dyDescent="0.25">
      <c r="A102" s="202" t="s">
        <v>94</v>
      </c>
      <c r="B102" s="226">
        <v>1.1584017135448299</v>
      </c>
      <c r="C102" s="226">
        <v>0.91447715188849787</v>
      </c>
      <c r="D102" s="226">
        <v>1.052511785842603</v>
      </c>
      <c r="E102" s="226">
        <v>1.219930209249009</v>
      </c>
      <c r="F102" s="226">
        <v>1.145966667407454</v>
      </c>
      <c r="G102" s="226">
        <v>1.0658827627174541</v>
      </c>
      <c r="H102" s="226">
        <v>1.13136279872934</v>
      </c>
      <c r="I102" s="226">
        <v>1.258407898554436</v>
      </c>
      <c r="J102" s="226">
        <v>0.97175608178253903</v>
      </c>
      <c r="K102" s="226">
        <v>0.93671019409679535</v>
      </c>
      <c r="L102" s="226">
        <v>0.74807686255179306</v>
      </c>
      <c r="M102" s="226">
        <v>0.87581883379782399</v>
      </c>
      <c r="N102" s="226">
        <v>0.64801070009772721</v>
      </c>
      <c r="O102" s="226">
        <v>0.74021357917696184</v>
      </c>
      <c r="P102" s="226">
        <v>0.56939963042766073</v>
      </c>
      <c r="Q102" s="226">
        <v>0.56462074766965276</v>
      </c>
      <c r="R102" s="226">
        <v>0.79510983211852704</v>
      </c>
      <c r="S102" s="226">
        <v>0.59370587754711901</v>
      </c>
      <c r="T102" s="226">
        <v>0.81343652585405246</v>
      </c>
      <c r="U102" s="226">
        <v>0.89763335188412008</v>
      </c>
      <c r="V102" s="226">
        <v>0.70705375312451468</v>
      </c>
      <c r="W102" s="226">
        <v>0.76381540921374458</v>
      </c>
      <c r="DA102" s="174" t="s">
        <v>1547</v>
      </c>
    </row>
    <row r="103" spans="1:105" ht="12" customHeight="1" x14ac:dyDescent="0.25">
      <c r="A103" s="202" t="s">
        <v>95</v>
      </c>
      <c r="B103" s="226">
        <v>0.5791448750083219</v>
      </c>
      <c r="C103" s="226">
        <v>0.49944463166546033</v>
      </c>
      <c r="D103" s="226">
        <v>0.42219035213585621</v>
      </c>
      <c r="E103" s="226">
        <v>0.40299586681530408</v>
      </c>
      <c r="F103" s="226">
        <v>0.39090455952518438</v>
      </c>
      <c r="G103" s="226">
        <v>0.42868094782565008</v>
      </c>
      <c r="H103" s="226">
        <v>0.44010765658252737</v>
      </c>
      <c r="I103" s="226">
        <v>0.45344338467734158</v>
      </c>
      <c r="J103" s="226">
        <v>0.3578314323598627</v>
      </c>
      <c r="K103" s="226">
        <v>0.33320801722494442</v>
      </c>
      <c r="L103" s="226">
        <v>0.28544083661203229</v>
      </c>
      <c r="M103" s="226">
        <v>0.2955038238924842</v>
      </c>
      <c r="N103" s="226">
        <v>0.22396662935115089</v>
      </c>
      <c r="O103" s="226">
        <v>0.27077894808982</v>
      </c>
      <c r="P103" s="226">
        <v>0.2248959942938491</v>
      </c>
      <c r="Q103" s="226">
        <v>0.28177588208115728</v>
      </c>
      <c r="R103" s="226">
        <v>0.31121396393416789</v>
      </c>
      <c r="S103" s="226">
        <v>0.28586912559212319</v>
      </c>
      <c r="T103" s="226">
        <v>0.27279097674893688</v>
      </c>
      <c r="U103" s="226">
        <v>0.3037232078663108</v>
      </c>
      <c r="V103" s="226">
        <v>0.2665931479425695</v>
      </c>
      <c r="W103" s="226">
        <v>0.2631210194751763</v>
      </c>
      <c r="DA103" s="174" t="s">
        <v>1548</v>
      </c>
    </row>
    <row r="104" spans="1:105" ht="12" customHeight="1" x14ac:dyDescent="0.25">
      <c r="A104" s="56" t="s">
        <v>96</v>
      </c>
      <c r="B104" s="262">
        <v>0.61034650944798408</v>
      </c>
      <c r="C104" s="262">
        <v>0.53616330265871026</v>
      </c>
      <c r="D104" s="262">
        <v>0.44096954573418923</v>
      </c>
      <c r="E104" s="262">
        <v>0.44146401402659358</v>
      </c>
      <c r="F104" s="262">
        <v>0.4222772977377402</v>
      </c>
      <c r="G104" s="262">
        <v>0.44862348890965081</v>
      </c>
      <c r="H104" s="262">
        <v>0.46463752698752031</v>
      </c>
      <c r="I104" s="262">
        <v>0.48378238491964748</v>
      </c>
      <c r="J104" s="262">
        <v>0.38510300273639603</v>
      </c>
      <c r="K104" s="262">
        <v>0.36387134740464788</v>
      </c>
      <c r="L104" s="262">
        <v>0.30171908829740413</v>
      </c>
      <c r="M104" s="262">
        <v>0.32161107391159482</v>
      </c>
      <c r="N104" s="262">
        <v>0.2400005672045506</v>
      </c>
      <c r="O104" s="262">
        <v>0.29196135121625511</v>
      </c>
      <c r="P104" s="262">
        <v>0.2375889684058359</v>
      </c>
      <c r="Q104" s="262">
        <v>0.2965470106011785</v>
      </c>
      <c r="R104" s="262">
        <v>0.33274885145014549</v>
      </c>
      <c r="S104" s="262">
        <v>0.30089812269031868</v>
      </c>
      <c r="T104" s="262">
        <v>0.31227040218864671</v>
      </c>
      <c r="U104" s="262">
        <v>0.35563409660502843</v>
      </c>
      <c r="V104" s="262">
        <v>0.3025800362984592</v>
      </c>
      <c r="W104" s="262">
        <v>0.31040102012218568</v>
      </c>
      <c r="DA104" s="68" t="s">
        <v>1549</v>
      </c>
    </row>
    <row r="105" spans="1:105" ht="12" customHeight="1" x14ac:dyDescent="0.25">
      <c r="A105" s="37" t="s">
        <v>160</v>
      </c>
      <c r="B105" s="228">
        <v>7.1752033602436012E-3</v>
      </c>
      <c r="C105" s="228">
        <v>5.1266642464819568E-3</v>
      </c>
      <c r="D105" s="228">
        <v>2.3915789677927618E-3</v>
      </c>
      <c r="E105" s="228">
        <v>4.1783942663039062E-3</v>
      </c>
      <c r="F105" s="228">
        <v>2.0819401088480419E-2</v>
      </c>
      <c r="G105" s="228">
        <v>2.735572293920384E-3</v>
      </c>
      <c r="H105" s="228">
        <v>1.5994633763755271E-3</v>
      </c>
      <c r="I105" s="228">
        <v>2.5994158688422142E-3</v>
      </c>
      <c r="J105" s="228">
        <v>2.681763305463809E-3</v>
      </c>
      <c r="K105" s="228">
        <v>1.495661198814503E-3</v>
      </c>
      <c r="L105" s="228">
        <v>1.1890846370058389E-3</v>
      </c>
      <c r="M105" s="228">
        <v>9.804227267885394E-4</v>
      </c>
      <c r="N105" s="228">
        <v>8.511042593561856E-4</v>
      </c>
      <c r="O105" s="228">
        <v>2.4352648070263948E-3</v>
      </c>
      <c r="P105" s="228">
        <v>1.9248675895097041E-3</v>
      </c>
      <c r="Q105" s="228">
        <v>3.3223263348277068E-3</v>
      </c>
      <c r="R105" s="228">
        <v>2.7693838176137812E-3</v>
      </c>
      <c r="S105" s="228">
        <v>9.9419605662026487E-3</v>
      </c>
      <c r="T105" s="228">
        <v>2.3639464473142139E-3</v>
      </c>
      <c r="U105" s="228">
        <v>1.2201249409376099E-3</v>
      </c>
      <c r="V105" s="228">
        <v>1.356364048300081E-3</v>
      </c>
      <c r="W105" s="228">
        <v>1.087366991741457E-3</v>
      </c>
      <c r="DA105" s="69" t="s">
        <v>1550</v>
      </c>
    </row>
    <row r="106" spans="1:105" ht="12" customHeight="1" x14ac:dyDescent="0.25">
      <c r="A106" s="37" t="s">
        <v>162</v>
      </c>
      <c r="B106" s="228">
        <v>0.48323518381731861</v>
      </c>
      <c r="C106" s="228">
        <v>0.4688080001579481</v>
      </c>
      <c r="D106" s="228">
        <v>0.31617917347027902</v>
      </c>
      <c r="E106" s="228">
        <v>0.21139904433469639</v>
      </c>
      <c r="F106" s="228">
        <v>0.203334251464587</v>
      </c>
      <c r="G106" s="228">
        <v>0.31573764943748089</v>
      </c>
      <c r="H106" s="228">
        <v>0.29819198537711022</v>
      </c>
      <c r="I106" s="228">
        <v>0.2789402059431963</v>
      </c>
      <c r="J106" s="228">
        <v>0.21096335936175059</v>
      </c>
      <c r="K106" s="228">
        <v>0.18251224022707119</v>
      </c>
      <c r="L106" s="228">
        <v>0.19007533851334549</v>
      </c>
      <c r="M106" s="228">
        <v>0.16265134235863121</v>
      </c>
      <c r="N106" s="228">
        <v>0.13279473825176261</v>
      </c>
      <c r="O106" s="228">
        <v>0.1582922124567156</v>
      </c>
      <c r="P106" s="228">
        <v>0.15223622119549521</v>
      </c>
      <c r="Q106" s="228">
        <v>0.231300751261347</v>
      </c>
      <c r="R106" s="228">
        <v>0.19204382676094009</v>
      </c>
      <c r="S106" s="228">
        <v>0.2271452889572998</v>
      </c>
      <c r="T106" s="228">
        <v>0.11960441410042159</v>
      </c>
      <c r="U106" s="228">
        <v>0.1321257215171027</v>
      </c>
      <c r="V106" s="228">
        <v>0.1349882134060193</v>
      </c>
      <c r="W106" s="228">
        <v>0.11634690253488281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1.769959231523879E-2</v>
      </c>
      <c r="V108" s="228">
        <v>2.0375164443221419E-2</v>
      </c>
      <c r="W108" s="228">
        <v>2.4867057130616939E-2</v>
      </c>
      <c r="DA108" s="69" t="s">
        <v>1553</v>
      </c>
    </row>
    <row r="109" spans="1:105" ht="12" customHeight="1" x14ac:dyDescent="0.25">
      <c r="A109" s="37" t="s">
        <v>38</v>
      </c>
      <c r="B109" s="228">
        <v>0.1199361222704219</v>
      </c>
      <c r="C109" s="228">
        <v>6.2228638254280252E-2</v>
      </c>
      <c r="D109" s="228">
        <v>0.1223987932961175</v>
      </c>
      <c r="E109" s="228">
        <v>0.22588657542559329</v>
      </c>
      <c r="F109" s="228">
        <v>0.19812364518467271</v>
      </c>
      <c r="G109" s="228">
        <v>0.1301502671782494</v>
      </c>
      <c r="H109" s="228">
        <v>0.1648460782340346</v>
      </c>
      <c r="I109" s="228">
        <v>0.202242763107609</v>
      </c>
      <c r="J109" s="228">
        <v>0.17145788006918161</v>
      </c>
      <c r="K109" s="228">
        <v>0.17986344597876219</v>
      </c>
      <c r="L109" s="228">
        <v>0.11045466514705279</v>
      </c>
      <c r="M109" s="228">
        <v>0.15797930882617511</v>
      </c>
      <c r="N109" s="228">
        <v>0.1063547246934318</v>
      </c>
      <c r="O109" s="228">
        <v>0.13123387395251321</v>
      </c>
      <c r="P109" s="228">
        <v>8.3427879620830939E-2</v>
      </c>
      <c r="Q109" s="228">
        <v>6.1923933005003852E-2</v>
      </c>
      <c r="R109" s="228">
        <v>0.13793564087159171</v>
      </c>
      <c r="S109" s="228">
        <v>6.3810873166816329E-2</v>
      </c>
      <c r="T109" s="228">
        <v>0.1903020416409108</v>
      </c>
      <c r="U109" s="228">
        <v>0.20458865783174929</v>
      </c>
      <c r="V109" s="228">
        <v>0.14586029440091841</v>
      </c>
      <c r="W109" s="228">
        <v>0.16809969346494449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57.542697958118772</v>
      </c>
      <c r="C110" s="263">
        <f t="shared" si="4"/>
        <v>50.361290312032537</v>
      </c>
      <c r="D110" s="263">
        <f t="shared" si="4"/>
        <v>40.113863632540927</v>
      </c>
      <c r="E110" s="263">
        <f t="shared" si="4"/>
        <v>36.369584522835147</v>
      </c>
      <c r="F110" s="263">
        <f t="shared" si="4"/>
        <v>35.613880982918211</v>
      </c>
      <c r="G110" s="263">
        <f t="shared" si="4"/>
        <v>40.754573528049221</v>
      </c>
      <c r="H110" s="263">
        <f t="shared" si="4"/>
        <v>41.50972167641109</v>
      </c>
      <c r="I110" s="263">
        <f t="shared" si="4"/>
        <v>41.943409532827651</v>
      </c>
      <c r="J110" s="263">
        <f t="shared" si="4"/>
        <v>33.284468297405539</v>
      </c>
      <c r="K110" s="263">
        <f t="shared" si="4"/>
        <v>30.708094037637338</v>
      </c>
      <c r="L110" s="263">
        <f t="shared" si="4"/>
        <v>26.795247416485385</v>
      </c>
      <c r="M110" s="263">
        <f t="shared" si="4"/>
        <v>26.83590901742193</v>
      </c>
      <c r="N110" s="263">
        <f t="shared" si="4"/>
        <v>20.482224989902459</v>
      </c>
      <c r="O110" s="263">
        <f t="shared" si="4"/>
        <v>25.143620364147779</v>
      </c>
      <c r="P110" s="263">
        <f t="shared" si="4"/>
        <v>21.28852440291648</v>
      </c>
      <c r="Q110" s="263">
        <f t="shared" si="4"/>
        <v>27.988114921445202</v>
      </c>
      <c r="R110" s="263">
        <f t="shared" si="4"/>
        <v>29.392357206347214</v>
      </c>
      <c r="S110" s="263">
        <f t="shared" si="4"/>
        <v>28.210176283426634</v>
      </c>
      <c r="T110" s="263">
        <f t="shared" si="4"/>
        <v>24.715482831114929</v>
      </c>
      <c r="U110" s="263">
        <f t="shared" si="4"/>
        <v>27.581694640301194</v>
      </c>
      <c r="V110" s="263">
        <f t="shared" si="4"/>
        <v>24.932816598154208</v>
      </c>
      <c r="W110" s="263">
        <f t="shared" si="4"/>
        <v>24.014487471015379</v>
      </c>
      <c r="DA110" s="70"/>
    </row>
    <row r="111" spans="1:105" ht="12" customHeight="1" x14ac:dyDescent="0.25">
      <c r="A111" s="60" t="s">
        <v>1556</v>
      </c>
      <c r="B111" s="264">
        <v>51.720714732291817</v>
      </c>
      <c r="C111" s="264">
        <v>45.765241655988483</v>
      </c>
      <c r="D111" s="264">
        <v>34.824070039773019</v>
      </c>
      <c r="E111" s="264">
        <v>30.238366714814841</v>
      </c>
      <c r="F111" s="264">
        <v>29.854394755479358</v>
      </c>
      <c r="G111" s="264">
        <v>35.397579065178931</v>
      </c>
      <c r="H111" s="264">
        <v>35.823632680245296</v>
      </c>
      <c r="I111" s="264">
        <v>35.618807634396028</v>
      </c>
      <c r="J111" s="264">
        <v>28.400542849453132</v>
      </c>
      <c r="K111" s="264">
        <v>26.000304871127611</v>
      </c>
      <c r="L111" s="264">
        <v>23.03550596023516</v>
      </c>
      <c r="M111" s="264">
        <v>22.43415226964332</v>
      </c>
      <c r="N111" s="264">
        <v>17.225403645448061</v>
      </c>
      <c r="O111" s="264">
        <v>21.423398794110511</v>
      </c>
      <c r="P111" s="264">
        <v>18.426792537035901</v>
      </c>
      <c r="Q111" s="264">
        <v>25.15040112712822</v>
      </c>
      <c r="R111" s="264">
        <v>25.396233883015299</v>
      </c>
      <c r="S111" s="264">
        <v>25.22628423653315</v>
      </c>
      <c r="T111" s="264">
        <v>20.62725181986654</v>
      </c>
      <c r="U111" s="264">
        <v>23.070300832344842</v>
      </c>
      <c r="V111" s="264">
        <v>21.379252197897809</v>
      </c>
      <c r="W111" s="264">
        <v>20.175646032787071</v>
      </c>
      <c r="DA111" s="72" t="s">
        <v>1557</v>
      </c>
    </row>
    <row r="112" spans="1:105" ht="12" customHeight="1" x14ac:dyDescent="0.25">
      <c r="A112" s="59" t="s">
        <v>30</v>
      </c>
      <c r="B112" s="232">
        <v>17.518915880662039</v>
      </c>
      <c r="C112" s="232">
        <v>14.658343569958429</v>
      </c>
      <c r="D112" s="232">
        <v>9.4961170424443484</v>
      </c>
      <c r="E112" s="232">
        <v>10.588948316761179</v>
      </c>
      <c r="F112" s="232">
        <v>11.98829577551183</v>
      </c>
      <c r="G112" s="232">
        <v>11.633966343520481</v>
      </c>
      <c r="H112" s="232">
        <v>12.14632162533661</v>
      </c>
      <c r="I112" s="232">
        <v>11.802680263215111</v>
      </c>
      <c r="J112" s="232">
        <v>12.291224318572549</v>
      </c>
      <c r="K112" s="232">
        <v>12.31052165436132</v>
      </c>
      <c r="L112" s="232">
        <v>9.7289636319809727</v>
      </c>
      <c r="M112" s="232">
        <v>9.2047165387483183</v>
      </c>
      <c r="N112" s="232">
        <v>5.7532955666118406</v>
      </c>
      <c r="O112" s="232">
        <v>6.1044546190669458</v>
      </c>
      <c r="P112" s="232">
        <v>4.6784975040347172</v>
      </c>
      <c r="Q112" s="232">
        <v>7.0051989902680472</v>
      </c>
      <c r="R112" s="232">
        <v>6.9394961484200142</v>
      </c>
      <c r="S112" s="232">
        <v>5.7445721224915278</v>
      </c>
      <c r="T112" s="232">
        <v>6.6482502444899012</v>
      </c>
      <c r="U112" s="232">
        <v>7.3906309465119309</v>
      </c>
      <c r="V112" s="232">
        <v>7.0034595732381817</v>
      </c>
      <c r="W112" s="232">
        <v>6.8905582624876267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7.9524050376351268E-2</v>
      </c>
      <c r="O113" s="297">
        <v>0.1270756531907703</v>
      </c>
      <c r="P113" s="297">
        <v>9.3853611567526168E-2</v>
      </c>
      <c r="Q113" s="297">
        <v>0.14002091840596209</v>
      </c>
      <c r="R113" s="297">
        <v>0</v>
      </c>
      <c r="S113" s="297">
        <v>0.12804797617325051</v>
      </c>
      <c r="T113" s="297">
        <v>0.1477270763614186</v>
      </c>
      <c r="U113" s="297">
        <v>0.156543165283969</v>
      </c>
      <c r="V113" s="297">
        <v>0.30934320952548638</v>
      </c>
      <c r="W113" s="297">
        <v>0.2604406271397231</v>
      </c>
      <c r="DA113" s="122" t="s">
        <v>1559</v>
      </c>
    </row>
    <row r="114" spans="1:105" ht="12" customHeight="1" x14ac:dyDescent="0.25">
      <c r="A114" s="59" t="s">
        <v>160</v>
      </c>
      <c r="B114" s="297">
        <v>0.50040714565398536</v>
      </c>
      <c r="C114" s="297">
        <v>0.32216530688079092</v>
      </c>
      <c r="D114" s="297">
        <v>0.18880071602438789</v>
      </c>
      <c r="E114" s="297">
        <v>0.34310783359927882</v>
      </c>
      <c r="F114" s="297">
        <v>1.659404057501916</v>
      </c>
      <c r="G114" s="297">
        <v>0.18597075389458409</v>
      </c>
      <c r="H114" s="297">
        <v>0.10207364884545771</v>
      </c>
      <c r="I114" s="297">
        <v>0.1817767810227677</v>
      </c>
      <c r="J114" s="297">
        <v>0.15793635792909211</v>
      </c>
      <c r="K114" s="297">
        <v>9.2678261261840061E-2</v>
      </c>
      <c r="L114" s="297">
        <v>8.0822135408475354E-2</v>
      </c>
      <c r="M114" s="297">
        <v>7.9266024212272787E-2</v>
      </c>
      <c r="N114" s="297">
        <v>7.2552027130127622E-2</v>
      </c>
      <c r="O114" s="297">
        <v>0.23017982608867871</v>
      </c>
      <c r="P114" s="297">
        <v>0.16946127556481599</v>
      </c>
      <c r="Q114" s="297">
        <v>0.25321695036244918</v>
      </c>
      <c r="R114" s="297">
        <v>0.26237333010596509</v>
      </c>
      <c r="S114" s="297">
        <v>0.81157196794399467</v>
      </c>
      <c r="T114" s="297">
        <v>0.26807273678962051</v>
      </c>
      <c r="U114" s="297">
        <v>0.1420378255203972</v>
      </c>
      <c r="V114" s="297">
        <v>0.13993388391490599</v>
      </c>
      <c r="W114" s="297">
        <v>0.12059998703649839</v>
      </c>
      <c r="DA114" s="122" t="s">
        <v>1560</v>
      </c>
    </row>
    <row r="115" spans="1:105" ht="12" customHeight="1" x14ac:dyDescent="0.25">
      <c r="A115" s="59" t="s">
        <v>70</v>
      </c>
      <c r="B115" s="297">
        <v>0</v>
      </c>
      <c r="C115" s="297">
        <v>1.324314468607805</v>
      </c>
      <c r="D115" s="297">
        <v>0.17871603935093039</v>
      </c>
      <c r="E115" s="297">
        <v>1.947329218063645</v>
      </c>
      <c r="F115" s="297">
        <v>0</v>
      </c>
      <c r="G115" s="297">
        <v>2.1130406376185191</v>
      </c>
      <c r="H115" s="297">
        <v>4.5453899875583064</v>
      </c>
      <c r="I115" s="297">
        <v>4.1281017663536854</v>
      </c>
      <c r="J115" s="297">
        <v>3.527174351851976</v>
      </c>
      <c r="K115" s="297">
        <v>2.2877809611029152</v>
      </c>
      <c r="L115" s="297">
        <v>0.30629102099108502</v>
      </c>
      <c r="M115" s="297">
        <v>0</v>
      </c>
      <c r="N115" s="297">
        <v>0</v>
      </c>
      <c r="O115" s="297">
        <v>0</v>
      </c>
      <c r="P115" s="297">
        <v>8.2424888794081969E-2</v>
      </c>
      <c r="Q115" s="297">
        <v>0.1229703197958763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33.701391705975801</v>
      </c>
      <c r="C116" s="297">
        <v>29.460418310541449</v>
      </c>
      <c r="D116" s="297">
        <v>24.960436241953349</v>
      </c>
      <c r="E116" s="297">
        <v>17.358981346390731</v>
      </c>
      <c r="F116" s="297">
        <v>16.206694922465608</v>
      </c>
      <c r="G116" s="297">
        <v>21.464601330145349</v>
      </c>
      <c r="H116" s="297">
        <v>19.029847418504929</v>
      </c>
      <c r="I116" s="297">
        <v>19.506248823804469</v>
      </c>
      <c r="J116" s="297">
        <v>12.424207821099509</v>
      </c>
      <c r="K116" s="297">
        <v>11.309323994401529</v>
      </c>
      <c r="L116" s="297">
        <v>12.91942917185462</v>
      </c>
      <c r="M116" s="297">
        <v>13.15016970668273</v>
      </c>
      <c r="N116" s="297">
        <v>11.320032001329739</v>
      </c>
      <c r="O116" s="297">
        <v>14.961688695764121</v>
      </c>
      <c r="P116" s="297">
        <v>13.40255525707475</v>
      </c>
      <c r="Q116" s="297">
        <v>17.628993948295889</v>
      </c>
      <c r="R116" s="297">
        <v>18.19436440448932</v>
      </c>
      <c r="S116" s="297">
        <v>18.542092169924381</v>
      </c>
      <c r="T116" s="297">
        <v>13.563201762225599</v>
      </c>
      <c r="U116" s="297">
        <v>15.381088895028549</v>
      </c>
      <c r="V116" s="297">
        <v>13.926515531219231</v>
      </c>
      <c r="W116" s="297">
        <v>12.90404715612322</v>
      </c>
      <c r="DA116" s="122" t="s">
        <v>1562</v>
      </c>
    </row>
    <row r="117" spans="1:105" ht="12" customHeight="1" x14ac:dyDescent="0.25">
      <c r="A117" s="60" t="s">
        <v>1563</v>
      </c>
      <c r="B117" s="264">
        <v>5.8219832258269557</v>
      </c>
      <c r="C117" s="264">
        <v>4.5960486560440534</v>
      </c>
      <c r="D117" s="264">
        <v>5.2897935927679054</v>
      </c>
      <c r="E117" s="264">
        <v>6.1312178080203088</v>
      </c>
      <c r="F117" s="264">
        <v>5.7594862274388534</v>
      </c>
      <c r="G117" s="264">
        <v>5.3569944628702917</v>
      </c>
      <c r="H117" s="264">
        <v>5.6860889961657914</v>
      </c>
      <c r="I117" s="264">
        <v>6.3246018984316237</v>
      </c>
      <c r="J117" s="264">
        <v>4.883925447952409</v>
      </c>
      <c r="K117" s="264">
        <v>4.7077891665097278</v>
      </c>
      <c r="L117" s="264">
        <v>3.7597414562502252</v>
      </c>
      <c r="M117" s="264">
        <v>4.4017567477786086</v>
      </c>
      <c r="N117" s="264">
        <v>3.256821344454397</v>
      </c>
      <c r="O117" s="264">
        <v>3.7202215700372658</v>
      </c>
      <c r="P117" s="264">
        <v>2.8617318658805799</v>
      </c>
      <c r="Q117" s="264">
        <v>2.8377137943169819</v>
      </c>
      <c r="R117" s="264">
        <v>3.9961233233319162</v>
      </c>
      <c r="S117" s="264">
        <v>2.983892046893482</v>
      </c>
      <c r="T117" s="264">
        <v>4.0882310112483893</v>
      </c>
      <c r="U117" s="264">
        <v>4.5113938079563516</v>
      </c>
      <c r="V117" s="264">
        <v>3.553564400256398</v>
      </c>
      <c r="W117" s="264">
        <v>3.8388414382283091</v>
      </c>
      <c r="DA117" s="72" t="s">
        <v>1564</v>
      </c>
    </row>
    <row r="118" spans="1:105" ht="12" customHeight="1" x14ac:dyDescent="0.25">
      <c r="A118" s="57" t="s">
        <v>1565</v>
      </c>
      <c r="B118" s="263">
        <v>4.7698354787276704</v>
      </c>
      <c r="C118" s="263">
        <v>3.7654515808818219</v>
      </c>
      <c r="D118" s="263">
        <v>4.33382305912549</v>
      </c>
      <c r="E118" s="263">
        <v>5.0231852436071236</v>
      </c>
      <c r="F118" s="263">
        <v>4.7186329264937248</v>
      </c>
      <c r="G118" s="263">
        <v>4.3888794002351306</v>
      </c>
      <c r="H118" s="263">
        <v>4.6585000294744452</v>
      </c>
      <c r="I118" s="263">
        <v>5.1816209964573652</v>
      </c>
      <c r="J118" s="263">
        <v>4.0013033314426014</v>
      </c>
      <c r="K118" s="263">
        <v>3.8569983666688241</v>
      </c>
      <c r="L118" s="263">
        <v>3.0802816657580299</v>
      </c>
      <c r="M118" s="263">
        <v>3.6062720708545331</v>
      </c>
      <c r="N118" s="263">
        <v>2.6682491848728418</v>
      </c>
      <c r="O118" s="263">
        <v>3.047903806176155</v>
      </c>
      <c r="P118" s="263">
        <v>2.344560204833618</v>
      </c>
      <c r="Q118" s="263">
        <v>2.324882674783983</v>
      </c>
      <c r="R118" s="263">
        <v>3.2739446449181919</v>
      </c>
      <c r="S118" s="263">
        <v>2.4446436202062838</v>
      </c>
      <c r="T118" s="263">
        <v>3.3494066482676028</v>
      </c>
      <c r="U118" s="263">
        <v>3.696095541506137</v>
      </c>
      <c r="V118" s="263">
        <v>2.911364889732917</v>
      </c>
      <c r="W118" s="263">
        <v>3.1450867134146532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5.7160741704730791</v>
      </c>
      <c r="C119" s="263">
        <f t="shared" si="5"/>
        <v>4.9251620848722446</v>
      </c>
      <c r="D119" s="263">
        <f t="shared" si="5"/>
        <v>4.1759413417386178</v>
      </c>
      <c r="E119" s="263">
        <f t="shared" si="5"/>
        <v>3.9934809744033402</v>
      </c>
      <c r="F119" s="263">
        <f t="shared" si="5"/>
        <v>3.8725622967307918</v>
      </c>
      <c r="G119" s="263">
        <f t="shared" si="5"/>
        <v>4.2399559761017347</v>
      </c>
      <c r="H119" s="263">
        <f t="shared" si="5"/>
        <v>4.3542075115870738</v>
      </c>
      <c r="I119" s="263">
        <f t="shared" si="5"/>
        <v>4.4896233885180017</v>
      </c>
      <c r="J119" s="263">
        <f t="shared" si="5"/>
        <v>3.541806680092392</v>
      </c>
      <c r="K119" s="263">
        <f t="shared" si="5"/>
        <v>3.2990056978062712</v>
      </c>
      <c r="L119" s="263">
        <f t="shared" si="5"/>
        <v>2.8245788976612722</v>
      </c>
      <c r="M119" s="263">
        <f t="shared" si="5"/>
        <v>2.927671627191736</v>
      </c>
      <c r="N119" s="263">
        <f t="shared" si="5"/>
        <v>2.2185558886266952</v>
      </c>
      <c r="O119" s="263">
        <f t="shared" si="5"/>
        <v>2.6803241692101936</v>
      </c>
      <c r="P119" s="263">
        <f t="shared" si="5"/>
        <v>2.2246333964080143</v>
      </c>
      <c r="Q119" s="263">
        <f t="shared" si="5"/>
        <v>2.7811601719198333</v>
      </c>
      <c r="R119" s="263">
        <f t="shared" si="5"/>
        <v>3.0784688561149927</v>
      </c>
      <c r="S119" s="263">
        <f t="shared" si="5"/>
        <v>2.8224287705545148</v>
      </c>
      <c r="T119" s="263">
        <f t="shared" si="5"/>
        <v>2.7016656222689837</v>
      </c>
      <c r="U119" s="263">
        <f t="shared" si="5"/>
        <v>3.0070627752828099</v>
      </c>
      <c r="V119" s="263">
        <f t="shared" si="5"/>
        <v>2.6368170179289083</v>
      </c>
      <c r="W119" s="263">
        <f t="shared" si="5"/>
        <v>2.6043192556738726</v>
      </c>
      <c r="DA119" s="70"/>
    </row>
    <row r="120" spans="1:105" ht="12" customHeight="1" x14ac:dyDescent="0.25">
      <c r="A120" s="60" t="s">
        <v>1568</v>
      </c>
      <c r="B120" s="264">
        <v>4.3251683456197751</v>
      </c>
      <c r="C120" s="264">
        <v>3.8271391948985531</v>
      </c>
      <c r="D120" s="264">
        <v>2.9121787311193659</v>
      </c>
      <c r="E120" s="264">
        <v>2.5286972002439012</v>
      </c>
      <c r="F120" s="264">
        <v>2.4965873701164658</v>
      </c>
      <c r="G120" s="264">
        <v>2.960138684794642</v>
      </c>
      <c r="H120" s="264">
        <v>2.99576761256488</v>
      </c>
      <c r="I120" s="264">
        <v>2.9786390247392318</v>
      </c>
      <c r="J120" s="264">
        <v>2.37500834175788</v>
      </c>
      <c r="K120" s="264">
        <v>2.1742873467070081</v>
      </c>
      <c r="L120" s="264">
        <v>1.9263546863233749</v>
      </c>
      <c r="M120" s="264">
        <v>1.876066209829343</v>
      </c>
      <c r="N120" s="264">
        <v>1.440482231799084</v>
      </c>
      <c r="O120" s="264">
        <v>1.791541489700712</v>
      </c>
      <c r="P120" s="264">
        <v>1.540948925493683</v>
      </c>
      <c r="Q120" s="264">
        <v>2.1032137586988591</v>
      </c>
      <c r="R120" s="264">
        <v>2.123771634969184</v>
      </c>
      <c r="S120" s="264">
        <v>2.1095595183130529</v>
      </c>
      <c r="T120" s="264">
        <v>1.7249633360675991</v>
      </c>
      <c r="U120" s="264">
        <v>1.9292644233642811</v>
      </c>
      <c r="V120" s="264">
        <v>1.7878497104688451</v>
      </c>
      <c r="W120" s="264">
        <v>1.68719759626518</v>
      </c>
      <c r="DA120" s="72" t="s">
        <v>1569</v>
      </c>
    </row>
    <row r="121" spans="1:105" ht="12" customHeight="1" x14ac:dyDescent="0.25">
      <c r="A121" s="59" t="s">
        <v>30</v>
      </c>
      <c r="B121" s="232">
        <v>1.4650273262621141</v>
      </c>
      <c r="C121" s="232">
        <v>1.2258106628294481</v>
      </c>
      <c r="D121" s="232">
        <v>0.7941171163405697</v>
      </c>
      <c r="E121" s="232">
        <v>0.88550562980647829</v>
      </c>
      <c r="F121" s="232">
        <v>1.002526698916588</v>
      </c>
      <c r="G121" s="232">
        <v>0.97289573865041823</v>
      </c>
      <c r="H121" s="232">
        <v>1.015741682641959</v>
      </c>
      <c r="I121" s="232">
        <v>0.98700451709065629</v>
      </c>
      <c r="J121" s="232">
        <v>1.027859236415589</v>
      </c>
      <c r="K121" s="232">
        <v>1.0294729849173341</v>
      </c>
      <c r="L121" s="232">
        <v>0.81358901853028409</v>
      </c>
      <c r="M121" s="232">
        <v>0.76974861638832848</v>
      </c>
      <c r="N121" s="232">
        <v>0.48112196431361048</v>
      </c>
      <c r="O121" s="232">
        <v>0.51048780014589012</v>
      </c>
      <c r="P121" s="232">
        <v>0.39124148639961048</v>
      </c>
      <c r="Q121" s="232">
        <v>0.58581295877873885</v>
      </c>
      <c r="R121" s="232">
        <v>0.58031852867951683</v>
      </c>
      <c r="S121" s="232">
        <v>0.48039246232259469</v>
      </c>
      <c r="T121" s="232">
        <v>0.5559629572031729</v>
      </c>
      <c r="U121" s="232">
        <v>0.6180448818131572</v>
      </c>
      <c r="V121" s="232">
        <v>0.58566749923672867</v>
      </c>
      <c r="W121" s="232">
        <v>0.57622607566080086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6.6502349625984338E-3</v>
      </c>
      <c r="O122" s="297">
        <v>1.0626759423657371E-2</v>
      </c>
      <c r="P122" s="297">
        <v>7.8485510491314633E-3</v>
      </c>
      <c r="Q122" s="297">
        <v>1.170931312818773E-2</v>
      </c>
      <c r="R122" s="297">
        <v>0</v>
      </c>
      <c r="S122" s="297">
        <v>1.070807037628649E-2</v>
      </c>
      <c r="T122" s="297">
        <v>1.2353744099952249E-2</v>
      </c>
      <c r="U122" s="297">
        <v>1.3090993554785799E-2</v>
      </c>
      <c r="V122" s="297">
        <v>2.5868966906149579E-2</v>
      </c>
      <c r="W122" s="297">
        <v>2.1779466162612681E-2</v>
      </c>
      <c r="DA122" s="122" t="s">
        <v>1571</v>
      </c>
    </row>
    <row r="123" spans="1:105" ht="12" customHeight="1" x14ac:dyDescent="0.25">
      <c r="A123" s="59" t="s">
        <v>160</v>
      </c>
      <c r="B123" s="297">
        <v>4.1846775658598019E-2</v>
      </c>
      <c r="C123" s="297">
        <v>2.69412206422526E-2</v>
      </c>
      <c r="D123" s="297">
        <v>1.5788545939586379E-2</v>
      </c>
      <c r="E123" s="297">
        <v>2.869254898543085E-2</v>
      </c>
      <c r="F123" s="297">
        <v>0.13876842072368389</v>
      </c>
      <c r="G123" s="297">
        <v>1.555188906648465E-2</v>
      </c>
      <c r="H123" s="297">
        <v>8.5359554134823382E-3</v>
      </c>
      <c r="I123" s="297">
        <v>1.520116617331777E-2</v>
      </c>
      <c r="J123" s="297">
        <v>1.320749992480073E-2</v>
      </c>
      <c r="K123" s="297">
        <v>7.7502618440522079E-3</v>
      </c>
      <c r="L123" s="297">
        <v>6.7587879151228998E-3</v>
      </c>
      <c r="M123" s="297">
        <v>6.628657407009915E-3</v>
      </c>
      <c r="N123" s="297">
        <v>6.0671963405380851E-3</v>
      </c>
      <c r="O123" s="297">
        <v>1.9248892880775231E-2</v>
      </c>
      <c r="P123" s="297">
        <v>1.4171276415553401E-2</v>
      </c>
      <c r="Q123" s="297">
        <v>2.1175382899305682E-2</v>
      </c>
      <c r="R123" s="297">
        <v>2.1941089329159068E-2</v>
      </c>
      <c r="S123" s="297">
        <v>6.7868075762536395E-2</v>
      </c>
      <c r="T123" s="297">
        <v>2.2417704811070999E-2</v>
      </c>
      <c r="U123" s="297">
        <v>1.187797790500999E-2</v>
      </c>
      <c r="V123" s="297">
        <v>1.1702034829199759E-2</v>
      </c>
      <c r="W123" s="297">
        <v>1.008522888966861E-2</v>
      </c>
      <c r="DA123" s="122" t="s">
        <v>1572</v>
      </c>
    </row>
    <row r="124" spans="1:105" ht="12" customHeight="1" x14ac:dyDescent="0.25">
      <c r="A124" s="59" t="s">
        <v>70</v>
      </c>
      <c r="B124" s="297">
        <v>0</v>
      </c>
      <c r="C124" s="297">
        <v>0.11074640110672231</v>
      </c>
      <c r="D124" s="297">
        <v>1.494521025581602E-2</v>
      </c>
      <c r="E124" s="297">
        <v>0.1628462935221347</v>
      </c>
      <c r="F124" s="297">
        <v>0</v>
      </c>
      <c r="G124" s="297">
        <v>0.17670398651953961</v>
      </c>
      <c r="H124" s="297">
        <v>0.38011030965915482</v>
      </c>
      <c r="I124" s="297">
        <v>0.34521439194618181</v>
      </c>
      <c r="J124" s="297">
        <v>0.29496156298449749</v>
      </c>
      <c r="K124" s="297">
        <v>0.1913167257237447</v>
      </c>
      <c r="L124" s="297">
        <v>2.5613726248664721E-2</v>
      </c>
      <c r="M124" s="297">
        <v>0</v>
      </c>
      <c r="N124" s="297">
        <v>0</v>
      </c>
      <c r="O124" s="297">
        <v>0</v>
      </c>
      <c r="P124" s="297">
        <v>6.8928188975859563E-3</v>
      </c>
      <c r="Q124" s="297">
        <v>1.028344904715313E-2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2.818294243699063</v>
      </c>
      <c r="C125" s="297">
        <v>2.4636409103201302</v>
      </c>
      <c r="D125" s="297">
        <v>2.0873278585833939</v>
      </c>
      <c r="E125" s="297">
        <v>1.451652727929857</v>
      </c>
      <c r="F125" s="297">
        <v>1.3552922504761939</v>
      </c>
      <c r="G125" s="297">
        <v>1.7949870705581989</v>
      </c>
      <c r="H125" s="297">
        <v>1.591379664850284</v>
      </c>
      <c r="I125" s="297">
        <v>1.6312189495290761</v>
      </c>
      <c r="J125" s="297">
        <v>1.0389800424329929</v>
      </c>
      <c r="K125" s="297">
        <v>0.9457473742218766</v>
      </c>
      <c r="L125" s="297">
        <v>1.080393153629303</v>
      </c>
      <c r="M125" s="297">
        <v>1.0996889360340041</v>
      </c>
      <c r="N125" s="297">
        <v>0.9466428361823368</v>
      </c>
      <c r="O125" s="297">
        <v>1.25117803725039</v>
      </c>
      <c r="P125" s="297">
        <v>1.1207947927318009</v>
      </c>
      <c r="Q125" s="297">
        <v>1.4742326548454741</v>
      </c>
      <c r="R125" s="297">
        <v>1.521512016960509</v>
      </c>
      <c r="S125" s="297">
        <v>1.5505909098516351</v>
      </c>
      <c r="T125" s="297">
        <v>1.134228929953403</v>
      </c>
      <c r="U125" s="297">
        <v>1.286250570091328</v>
      </c>
      <c r="V125" s="297">
        <v>1.1646112094967671</v>
      </c>
      <c r="W125" s="297">
        <v>1.0791068255520979</v>
      </c>
      <c r="DA125" s="122" t="s">
        <v>1574</v>
      </c>
    </row>
    <row r="126" spans="1:105" ht="12" customHeight="1" x14ac:dyDescent="0.25">
      <c r="A126" s="60" t="s">
        <v>1575</v>
      </c>
      <c r="B126" s="264">
        <v>1.3909058248533039</v>
      </c>
      <c r="C126" s="264">
        <v>1.0980228899736919</v>
      </c>
      <c r="D126" s="264">
        <v>1.2637626106192521</v>
      </c>
      <c r="E126" s="264">
        <v>1.4647837741594389</v>
      </c>
      <c r="F126" s="264">
        <v>1.375974926614326</v>
      </c>
      <c r="G126" s="264">
        <v>1.2798172913070931</v>
      </c>
      <c r="H126" s="264">
        <v>1.358439899022194</v>
      </c>
      <c r="I126" s="264">
        <v>1.5109843637787701</v>
      </c>
      <c r="J126" s="264">
        <v>1.166798338334512</v>
      </c>
      <c r="K126" s="264">
        <v>1.1247183510992631</v>
      </c>
      <c r="L126" s="264">
        <v>0.89822421133789709</v>
      </c>
      <c r="M126" s="264">
        <v>1.051605417362393</v>
      </c>
      <c r="N126" s="264">
        <v>0.77807365682761098</v>
      </c>
      <c r="O126" s="264">
        <v>0.88878267950948164</v>
      </c>
      <c r="P126" s="264">
        <v>0.68368447091433138</v>
      </c>
      <c r="Q126" s="264">
        <v>0.67794641322097415</v>
      </c>
      <c r="R126" s="264">
        <v>0.95469722114580868</v>
      </c>
      <c r="S126" s="264">
        <v>0.7128692522414618</v>
      </c>
      <c r="T126" s="264">
        <v>0.97670228620138455</v>
      </c>
      <c r="U126" s="264">
        <v>1.077798351918529</v>
      </c>
      <c r="V126" s="264">
        <v>0.84896730746006321</v>
      </c>
      <c r="W126" s="264">
        <v>0.91712165940869239</v>
      </c>
      <c r="DA126" s="72" t="s">
        <v>1576</v>
      </c>
    </row>
    <row r="127" spans="1:105" ht="12" customHeight="1" x14ac:dyDescent="0.25">
      <c r="A127" s="132" t="s">
        <v>1577</v>
      </c>
      <c r="B127" s="318">
        <v>4.2561608887108502</v>
      </c>
      <c r="C127" s="318">
        <v>3.3599414106330152</v>
      </c>
      <c r="D127" s="318">
        <v>3.8671036527581371</v>
      </c>
      <c r="E127" s="318">
        <v>4.482226832757136</v>
      </c>
      <c r="F127" s="318">
        <v>4.2104724574867154</v>
      </c>
      <c r="G127" s="318">
        <v>3.9162308494405851</v>
      </c>
      <c r="H127" s="318">
        <v>4.1568154109156659</v>
      </c>
      <c r="I127" s="318">
        <v>4.6236002737619648</v>
      </c>
      <c r="J127" s="318">
        <v>3.570393741902635</v>
      </c>
      <c r="K127" s="318">
        <v>3.4416293117968051</v>
      </c>
      <c r="L127" s="318">
        <v>2.7485590248302469</v>
      </c>
      <c r="M127" s="318">
        <v>3.217904309377897</v>
      </c>
      <c r="N127" s="318">
        <v>2.3808992726557721</v>
      </c>
      <c r="O127" s="318">
        <v>2.719668011664881</v>
      </c>
      <c r="P127" s="318">
        <v>2.092069105851539</v>
      </c>
      <c r="Q127" s="318">
        <v>2.074510694422635</v>
      </c>
      <c r="R127" s="318">
        <v>2.921365990850084</v>
      </c>
      <c r="S127" s="318">
        <v>2.1813743072609948</v>
      </c>
      <c r="T127" s="318">
        <v>2.9887013169157122</v>
      </c>
      <c r="U127" s="318">
        <v>3.2980544831900969</v>
      </c>
      <c r="V127" s="318">
        <v>2.597833286223223</v>
      </c>
      <c r="W127" s="318">
        <v>2.8063850673546189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1</v>
      </c>
      <c r="D132" s="234">
        <f t="shared" si="6"/>
        <v>0.99999999999999989</v>
      </c>
      <c r="E132" s="234">
        <f t="shared" si="6"/>
        <v>1</v>
      </c>
      <c r="F132" s="234">
        <f t="shared" si="6"/>
        <v>1</v>
      </c>
      <c r="G132" s="234">
        <f t="shared" si="6"/>
        <v>0.99999999999999989</v>
      </c>
      <c r="H132" s="234">
        <f t="shared" si="6"/>
        <v>1.0000000000000002</v>
      </c>
      <c r="I132" s="234">
        <f t="shared" si="6"/>
        <v>1</v>
      </c>
      <c r="J132" s="234">
        <f t="shared" si="6"/>
        <v>1</v>
      </c>
      <c r="K132" s="234">
        <f t="shared" si="6"/>
        <v>1</v>
      </c>
      <c r="L132" s="234">
        <f t="shared" si="6"/>
        <v>0.99999999999999978</v>
      </c>
      <c r="M132" s="234">
        <f t="shared" si="6"/>
        <v>1.0000000000000002</v>
      </c>
      <c r="N132" s="234">
        <f t="shared" si="6"/>
        <v>1.0000000000000002</v>
      </c>
      <c r="O132" s="234">
        <f t="shared" si="6"/>
        <v>1</v>
      </c>
      <c r="P132" s="234">
        <f t="shared" si="6"/>
        <v>0.99999999999999978</v>
      </c>
      <c r="Q132" s="234">
        <f t="shared" si="6"/>
        <v>0.99999999999999978</v>
      </c>
      <c r="R132" s="234">
        <f t="shared" si="6"/>
        <v>1.0000000000000002</v>
      </c>
      <c r="S132" s="234">
        <f t="shared" si="6"/>
        <v>0.99999999999999978</v>
      </c>
      <c r="T132" s="234">
        <f t="shared" si="6"/>
        <v>1</v>
      </c>
      <c r="U132" s="234">
        <f t="shared" si="6"/>
        <v>0.99999999999999978</v>
      </c>
      <c r="V132" s="234">
        <f t="shared" si="6"/>
        <v>0.99999999999999989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4.8870433848751827E-3</v>
      </c>
      <c r="C133" s="268">
        <f t="shared" si="7"/>
        <v>4.8870433848744567E-3</v>
      </c>
      <c r="D133" s="268">
        <f t="shared" si="7"/>
        <v>4.8870433848797563E-3</v>
      </c>
      <c r="E133" s="268">
        <f t="shared" si="7"/>
        <v>4.8870433848804623E-3</v>
      </c>
      <c r="F133" s="268">
        <f t="shared" si="7"/>
        <v>4.8870433848798387E-3</v>
      </c>
      <c r="G133" s="268">
        <f t="shared" si="7"/>
        <v>4.8870433848792376E-3</v>
      </c>
      <c r="H133" s="268">
        <f t="shared" si="7"/>
        <v>4.8870433848802108E-3</v>
      </c>
      <c r="I133" s="268">
        <f t="shared" si="7"/>
        <v>4.8870433848797155E-3</v>
      </c>
      <c r="J133" s="268">
        <f t="shared" si="7"/>
        <v>4.8870433848790832E-3</v>
      </c>
      <c r="K133" s="268">
        <f t="shared" si="7"/>
        <v>4.8870433848795169E-3</v>
      </c>
      <c r="L133" s="268">
        <f t="shared" si="7"/>
        <v>4.8870433848805751E-3</v>
      </c>
      <c r="M133" s="268">
        <f t="shared" si="7"/>
        <v>4.8870433848799671E-3</v>
      </c>
      <c r="N133" s="268">
        <f t="shared" si="7"/>
        <v>4.8870433848815838E-3</v>
      </c>
      <c r="O133" s="268">
        <f t="shared" si="7"/>
        <v>4.8870433848804849E-3</v>
      </c>
      <c r="P133" s="268">
        <f t="shared" si="7"/>
        <v>4.8870433848802594E-3</v>
      </c>
      <c r="Q133" s="268">
        <f t="shared" si="7"/>
        <v>4.8870433848740916E-3</v>
      </c>
      <c r="R133" s="268">
        <f t="shared" si="7"/>
        <v>4.8870433848806879E-3</v>
      </c>
      <c r="S133" s="268">
        <f t="shared" si="7"/>
        <v>4.8870433848739918E-3</v>
      </c>
      <c r="T133" s="268">
        <f t="shared" si="7"/>
        <v>4.8870433848796106E-3</v>
      </c>
      <c r="U133" s="268">
        <f t="shared" si="7"/>
        <v>4.8870433848797242E-3</v>
      </c>
      <c r="V133" s="268">
        <f t="shared" si="7"/>
        <v>4.8870433848794154E-3</v>
      </c>
      <c r="W133" s="268">
        <f t="shared" si="7"/>
        <v>4.8870433848793131E-3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1.9540395931118967E-3</v>
      </c>
      <c r="C134" s="269">
        <f t="shared" si="8"/>
        <v>1.954039593111604E-3</v>
      </c>
      <c r="D134" s="269">
        <f t="shared" si="8"/>
        <v>1.9540395931137251E-3</v>
      </c>
      <c r="E134" s="269">
        <f t="shared" si="8"/>
        <v>1.954039593114007E-3</v>
      </c>
      <c r="F134" s="269">
        <f t="shared" si="8"/>
        <v>1.9540395931137572E-3</v>
      </c>
      <c r="G134" s="269">
        <f t="shared" si="8"/>
        <v>1.9540395931135174E-3</v>
      </c>
      <c r="H134" s="269">
        <f t="shared" si="8"/>
        <v>1.9540395931139059E-3</v>
      </c>
      <c r="I134" s="269">
        <f t="shared" si="8"/>
        <v>1.9540395931137077E-3</v>
      </c>
      <c r="J134" s="269">
        <f t="shared" si="8"/>
        <v>1.9540395931134558E-3</v>
      </c>
      <c r="K134" s="269">
        <f t="shared" si="8"/>
        <v>1.954039593113628E-3</v>
      </c>
      <c r="L134" s="269">
        <f t="shared" si="8"/>
        <v>1.9540395931140521E-3</v>
      </c>
      <c r="M134" s="269">
        <f t="shared" si="8"/>
        <v>1.9540395931138092E-3</v>
      </c>
      <c r="N134" s="269">
        <f t="shared" si="8"/>
        <v>1.954039593114455E-3</v>
      </c>
      <c r="O134" s="269">
        <f t="shared" si="8"/>
        <v>1.9540395931140152E-3</v>
      </c>
      <c r="P134" s="269">
        <f t="shared" si="8"/>
        <v>1.9540395931139255E-3</v>
      </c>
      <c r="Q134" s="269">
        <f t="shared" si="8"/>
        <v>1.9540395931114591E-3</v>
      </c>
      <c r="R134" s="269">
        <f t="shared" si="8"/>
        <v>1.9540395931140972E-3</v>
      </c>
      <c r="S134" s="269">
        <f t="shared" si="8"/>
        <v>1.9540395931114196E-3</v>
      </c>
      <c r="T134" s="269">
        <f t="shared" si="8"/>
        <v>1.9540395931136666E-3</v>
      </c>
      <c r="U134" s="269">
        <f t="shared" si="8"/>
        <v>1.9540395931137117E-3</v>
      </c>
      <c r="V134" s="269">
        <f t="shared" si="8"/>
        <v>1.9540395931135885E-3</v>
      </c>
      <c r="W134" s="269">
        <f t="shared" si="8"/>
        <v>1.9540395931135469E-3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7.0405572388087872E-3</v>
      </c>
      <c r="C135" s="269">
        <f t="shared" si="9"/>
        <v>6.5670984810223716E-3</v>
      </c>
      <c r="D135" s="269">
        <f t="shared" si="9"/>
        <v>9.6079508201334443E-3</v>
      </c>
      <c r="E135" s="269">
        <f t="shared" si="9"/>
        <v>1.2464349535425964E-2</v>
      </c>
      <c r="F135" s="269">
        <f t="shared" si="9"/>
        <v>1.1878870824674828E-2</v>
      </c>
      <c r="G135" s="269">
        <f t="shared" si="9"/>
        <v>9.6337379254841198E-3</v>
      </c>
      <c r="H135" s="269">
        <f t="shared" si="9"/>
        <v>1.0049089632928245E-2</v>
      </c>
      <c r="I135" s="269">
        <f t="shared" si="9"/>
        <v>1.115489318949733E-2</v>
      </c>
      <c r="J135" s="269">
        <f t="shared" si="9"/>
        <v>1.0831095481180284E-2</v>
      </c>
      <c r="K135" s="269">
        <f t="shared" si="9"/>
        <v>1.1269493775396012E-2</v>
      </c>
      <c r="L135" s="269">
        <f t="shared" si="9"/>
        <v>1.0291372537042395E-2</v>
      </c>
      <c r="M135" s="269">
        <f t="shared" si="9"/>
        <v>1.2058670744808739E-2</v>
      </c>
      <c r="N135" s="269">
        <f t="shared" si="9"/>
        <v>1.1634092590310622E-2</v>
      </c>
      <c r="O135" s="269">
        <f t="shared" si="9"/>
        <v>1.0433744887806096E-2</v>
      </c>
      <c r="P135" s="269">
        <f t="shared" si="9"/>
        <v>9.5179256618809077E-3</v>
      </c>
      <c r="Q135" s="269">
        <f t="shared" si="9"/>
        <v>6.8915662965129383E-3</v>
      </c>
      <c r="R135" s="269">
        <f t="shared" si="9"/>
        <v>9.3063116905063494E-3</v>
      </c>
      <c r="S135" s="269">
        <f t="shared" si="9"/>
        <v>7.2805467409442345E-3</v>
      </c>
      <c r="T135" s="269">
        <f t="shared" si="9"/>
        <v>1.1516431148356404E-2</v>
      </c>
      <c r="U135" s="269">
        <f t="shared" si="9"/>
        <v>1.1312087501774499E-2</v>
      </c>
      <c r="V135" s="269">
        <f t="shared" si="9"/>
        <v>9.6396385450182084E-3</v>
      </c>
      <c r="W135" s="269">
        <f t="shared" si="9"/>
        <v>1.1111906729826954E-2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9.7507539446050587E-4</v>
      </c>
      <c r="C136" s="269">
        <f t="shared" si="10"/>
        <v>9.7507539446036069E-4</v>
      </c>
      <c r="D136" s="269">
        <f t="shared" si="10"/>
        <v>9.7507539446141877E-4</v>
      </c>
      <c r="E136" s="269">
        <f t="shared" si="10"/>
        <v>9.750753944615595E-4</v>
      </c>
      <c r="F136" s="269">
        <f t="shared" si="10"/>
        <v>9.7507539446143427E-4</v>
      </c>
      <c r="G136" s="269">
        <f t="shared" si="10"/>
        <v>9.7507539446131512E-4</v>
      </c>
      <c r="H136" s="269">
        <f t="shared" si="10"/>
        <v>9.7507539446150876E-4</v>
      </c>
      <c r="I136" s="269">
        <f t="shared" si="10"/>
        <v>9.7507539446141009E-4</v>
      </c>
      <c r="J136" s="269">
        <f t="shared" si="10"/>
        <v>9.7507539446128443E-4</v>
      </c>
      <c r="K136" s="269">
        <f t="shared" si="10"/>
        <v>9.750753944613702E-4</v>
      </c>
      <c r="L136" s="269">
        <f t="shared" si="10"/>
        <v>9.7507539446158237E-4</v>
      </c>
      <c r="M136" s="269">
        <f t="shared" si="10"/>
        <v>9.7507539446146073E-4</v>
      </c>
      <c r="N136" s="269">
        <f t="shared" si="10"/>
        <v>9.7507539446178328E-4</v>
      </c>
      <c r="O136" s="269">
        <f t="shared" si="10"/>
        <v>9.7507539446156394E-4</v>
      </c>
      <c r="P136" s="269">
        <f t="shared" si="10"/>
        <v>9.750753944615183E-4</v>
      </c>
      <c r="Q136" s="269">
        <f t="shared" si="10"/>
        <v>9.7507539446028794E-4</v>
      </c>
      <c r="R136" s="269">
        <f t="shared" si="10"/>
        <v>9.7507539446160449E-4</v>
      </c>
      <c r="S136" s="269">
        <f t="shared" si="10"/>
        <v>9.75075394460268E-4</v>
      </c>
      <c r="T136" s="269">
        <f t="shared" si="10"/>
        <v>9.7507539446138949E-4</v>
      </c>
      <c r="U136" s="269">
        <f t="shared" si="10"/>
        <v>9.7507539446141205E-4</v>
      </c>
      <c r="V136" s="269">
        <f t="shared" si="10"/>
        <v>9.7507539446135035E-4</v>
      </c>
      <c r="W136" s="269">
        <f t="shared" si="10"/>
        <v>9.7507539446132943E-4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3.8937812207122972E-3</v>
      </c>
      <c r="C137" s="270">
        <f t="shared" si="11"/>
        <v>4.0415224381206765E-3</v>
      </c>
      <c r="D137" s="270">
        <f t="shared" si="11"/>
        <v>4.2253203336826035E-3</v>
      </c>
      <c r="E137" s="270">
        <f t="shared" si="11"/>
        <v>4.7345333486531202E-3</v>
      </c>
      <c r="F137" s="270">
        <f t="shared" si="11"/>
        <v>4.594604637239711E-3</v>
      </c>
      <c r="G137" s="270">
        <f t="shared" si="11"/>
        <v>4.256127562836629E-3</v>
      </c>
      <c r="H137" s="270">
        <f t="shared" si="11"/>
        <v>4.3319790492329256E-3</v>
      </c>
      <c r="I137" s="270">
        <f t="shared" si="11"/>
        <v>4.5013343277642247E-3</v>
      </c>
      <c r="J137" s="270">
        <f t="shared" si="11"/>
        <v>4.5054612688732575E-3</v>
      </c>
      <c r="K137" s="270">
        <f t="shared" si="11"/>
        <v>4.5950925087166099E-3</v>
      </c>
      <c r="L137" s="270">
        <f t="shared" si="11"/>
        <v>4.3568950874191053E-3</v>
      </c>
      <c r="M137" s="270">
        <f t="shared" si="11"/>
        <v>4.6479707888803781E-3</v>
      </c>
      <c r="N137" s="270">
        <f t="shared" si="11"/>
        <v>4.5228256400885571E-3</v>
      </c>
      <c r="O137" s="270">
        <f t="shared" si="11"/>
        <v>4.3197217130913684E-3</v>
      </c>
      <c r="P137" s="270">
        <f t="shared" si="11"/>
        <v>4.1686807625515507E-3</v>
      </c>
      <c r="Q137" s="270">
        <f t="shared" si="11"/>
        <v>3.7992851902041401E-3</v>
      </c>
      <c r="R137" s="270">
        <f t="shared" si="11"/>
        <v>4.0880318800789956E-3</v>
      </c>
      <c r="S137" s="270">
        <f t="shared" si="11"/>
        <v>3.8731058206562911E-3</v>
      </c>
      <c r="T137" s="270">
        <f t="shared" si="11"/>
        <v>4.6405804609250811E-3</v>
      </c>
      <c r="U137" s="270">
        <f t="shared" si="11"/>
        <v>4.7042934676547925E-3</v>
      </c>
      <c r="V137" s="270">
        <f t="shared" si="11"/>
        <v>4.3300790711724695E-3</v>
      </c>
      <c r="W137" s="270">
        <f t="shared" si="11"/>
        <v>4.7399149649403694E-3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2.7897296146638356E-2</v>
      </c>
      <c r="C138" s="271">
        <f t="shared" si="12"/>
        <v>2.6021277142576977E-2</v>
      </c>
      <c r="D138" s="271">
        <f t="shared" si="12"/>
        <v>3.8070260676830919E-2</v>
      </c>
      <c r="E138" s="271">
        <f t="shared" si="12"/>
        <v>4.9388370617639385E-2</v>
      </c>
      <c r="F138" s="271">
        <f t="shared" si="12"/>
        <v>4.7068487059084591E-2</v>
      </c>
      <c r="G138" s="271">
        <f t="shared" si="12"/>
        <v>3.817243874176688E-2</v>
      </c>
      <c r="H138" s="271">
        <f t="shared" si="12"/>
        <v>3.9818216085030278E-2</v>
      </c>
      <c r="I138" s="271">
        <f t="shared" si="12"/>
        <v>4.4199819451248089E-2</v>
      </c>
      <c r="J138" s="271">
        <f t="shared" si="12"/>
        <v>4.2916812971202555E-2</v>
      </c>
      <c r="K138" s="271">
        <f t="shared" si="12"/>
        <v>4.4653909429491725E-2</v>
      </c>
      <c r="L138" s="271">
        <f t="shared" si="12"/>
        <v>4.0778230711441259E-2</v>
      </c>
      <c r="M138" s="271">
        <f t="shared" si="12"/>
        <v>4.7780920954440073E-2</v>
      </c>
      <c r="N138" s="271">
        <f t="shared" si="12"/>
        <v>4.6098585009759788E-2</v>
      </c>
      <c r="O138" s="271">
        <f t="shared" si="12"/>
        <v>4.1342362710887953E-2</v>
      </c>
      <c r="P138" s="271">
        <f t="shared" si="12"/>
        <v>3.7713547647558854E-2</v>
      </c>
      <c r="Q138" s="271">
        <f t="shared" si="12"/>
        <v>2.7306938835503527E-2</v>
      </c>
      <c r="R138" s="271">
        <f t="shared" si="12"/>
        <v>3.687505469480485E-2</v>
      </c>
      <c r="S138" s="271">
        <f t="shared" si="12"/>
        <v>2.8848223464756382E-2</v>
      </c>
      <c r="T138" s="271">
        <f t="shared" si="12"/>
        <v>4.5632366785846444E-2</v>
      </c>
      <c r="U138" s="271">
        <f t="shared" si="12"/>
        <v>4.4822681553411112E-2</v>
      </c>
      <c r="V138" s="271">
        <f t="shared" si="12"/>
        <v>3.8195819182406381E-2</v>
      </c>
      <c r="W138" s="271">
        <f t="shared" si="12"/>
        <v>4.4029491172527545E-2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0.36389046508140233</v>
      </c>
      <c r="C139" s="271">
        <f t="shared" si="13"/>
        <v>0.36435393008530587</v>
      </c>
      <c r="D139" s="271">
        <f t="shared" si="13"/>
        <v>0.35155779540617149</v>
      </c>
      <c r="E139" s="271">
        <f t="shared" si="13"/>
        <v>0.34028135233187551</v>
      </c>
      <c r="F139" s="271">
        <f t="shared" si="13"/>
        <v>0.34234989690630557</v>
      </c>
      <c r="G139" s="271">
        <f t="shared" si="13"/>
        <v>0.35280272024545278</v>
      </c>
      <c r="H139" s="271">
        <f t="shared" si="13"/>
        <v>0.35095123235464409</v>
      </c>
      <c r="I139" s="271">
        <f t="shared" si="13"/>
        <v>0.34664599449730266</v>
      </c>
      <c r="J139" s="271">
        <f t="shared" si="13"/>
        <v>0.34768633042031727</v>
      </c>
      <c r="K139" s="271">
        <f t="shared" si="13"/>
        <v>0.34461359580072731</v>
      </c>
      <c r="L139" s="271">
        <f t="shared" si="13"/>
        <v>0.34907459171120364</v>
      </c>
      <c r="M139" s="271">
        <f t="shared" si="13"/>
        <v>0.34119522606465252</v>
      </c>
      <c r="N139" s="271">
        <f t="shared" si="13"/>
        <v>0.34285471204160062</v>
      </c>
      <c r="O139" s="271">
        <f t="shared" si="13"/>
        <v>0.34789582328103791</v>
      </c>
      <c r="P139" s="271">
        <f t="shared" si="13"/>
        <v>0.35210468902401754</v>
      </c>
      <c r="Q139" s="271">
        <f t="shared" si="13"/>
        <v>0.36272677106344586</v>
      </c>
      <c r="R139" s="271">
        <f t="shared" si="13"/>
        <v>0.35307625000043003</v>
      </c>
      <c r="S139" s="271">
        <f t="shared" si="13"/>
        <v>0.36209313272734517</v>
      </c>
      <c r="T139" s="271">
        <f t="shared" si="13"/>
        <v>0.34503438410137538</v>
      </c>
      <c r="U139" s="271">
        <f t="shared" si="13"/>
        <v>0.34568053592657744</v>
      </c>
      <c r="V139" s="271">
        <f t="shared" si="13"/>
        <v>0.3525041550448309</v>
      </c>
      <c r="W139" s="271">
        <f t="shared" si="13"/>
        <v>0.34652275758635687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0.55186276726043137</v>
      </c>
      <c r="C140" s="271">
        <f t="shared" si="14"/>
        <v>0.55256564107584005</v>
      </c>
      <c r="D140" s="271">
        <f t="shared" si="14"/>
        <v>0.53315949837109888</v>
      </c>
      <c r="E140" s="271">
        <f t="shared" si="14"/>
        <v>0.51605806352464412</v>
      </c>
      <c r="F140" s="271">
        <f t="shared" si="14"/>
        <v>0.5191951414164524</v>
      </c>
      <c r="G140" s="271">
        <f t="shared" si="14"/>
        <v>0.53504750515545729</v>
      </c>
      <c r="H140" s="271">
        <f t="shared" si="14"/>
        <v>0.5322396073702208</v>
      </c>
      <c r="I140" s="271">
        <f t="shared" si="14"/>
        <v>0.52571044349906737</v>
      </c>
      <c r="J140" s="271">
        <f t="shared" si="14"/>
        <v>0.52728817832986796</v>
      </c>
      <c r="K140" s="271">
        <f t="shared" si="14"/>
        <v>0.52262818310343462</v>
      </c>
      <c r="L140" s="271">
        <f t="shared" si="14"/>
        <v>0.52939356385432146</v>
      </c>
      <c r="M140" s="271">
        <f t="shared" si="14"/>
        <v>0.51744401049356015</v>
      </c>
      <c r="N140" s="271">
        <f t="shared" si="14"/>
        <v>0.51996072530570447</v>
      </c>
      <c r="O140" s="271">
        <f t="shared" si="14"/>
        <v>0.52760588742348957</v>
      </c>
      <c r="P140" s="271">
        <f t="shared" si="14"/>
        <v>0.53398889692451879</v>
      </c>
      <c r="Q140" s="271">
        <f t="shared" si="14"/>
        <v>0.55009795212340906</v>
      </c>
      <c r="R140" s="271">
        <f t="shared" si="14"/>
        <v>0.53546233022507328</v>
      </c>
      <c r="S140" s="271">
        <f t="shared" si="14"/>
        <v>0.54913699975131336</v>
      </c>
      <c r="T140" s="271">
        <f t="shared" si="14"/>
        <v>0.52326633501536979</v>
      </c>
      <c r="U140" s="271">
        <f t="shared" si="14"/>
        <v>0.5242462648803814</v>
      </c>
      <c r="V140" s="271">
        <f t="shared" si="14"/>
        <v>0.53459471225860045</v>
      </c>
      <c r="W140" s="271">
        <f t="shared" si="14"/>
        <v>0.52552354697599357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3.7598974679559249E-2</v>
      </c>
      <c r="C141" s="271">
        <f t="shared" si="15"/>
        <v>3.8634372404687541E-2</v>
      </c>
      <c r="D141" s="271">
        <f t="shared" si="15"/>
        <v>5.5563016019627605E-2</v>
      </c>
      <c r="E141" s="271">
        <f t="shared" si="15"/>
        <v>6.9257172269305833E-2</v>
      </c>
      <c r="F141" s="271">
        <f t="shared" si="15"/>
        <v>6.7096840783787831E-2</v>
      </c>
      <c r="G141" s="271">
        <f t="shared" si="15"/>
        <v>5.227131199654813E-2</v>
      </c>
      <c r="H141" s="271">
        <f t="shared" si="15"/>
        <v>5.4793717135488321E-2</v>
      </c>
      <c r="I141" s="271">
        <f t="shared" si="15"/>
        <v>5.9971356662665481E-2</v>
      </c>
      <c r="J141" s="271">
        <f t="shared" si="15"/>
        <v>5.8955963156104817E-2</v>
      </c>
      <c r="K141" s="271">
        <f t="shared" si="15"/>
        <v>6.4423567009779206E-2</v>
      </c>
      <c r="L141" s="271">
        <f t="shared" si="15"/>
        <v>5.8289187726115708E-2</v>
      </c>
      <c r="M141" s="271">
        <f t="shared" si="15"/>
        <v>6.9057042581203071E-2</v>
      </c>
      <c r="N141" s="271">
        <f t="shared" si="15"/>
        <v>6.7112901040078263E-2</v>
      </c>
      <c r="O141" s="271">
        <f t="shared" si="15"/>
        <v>6.0586301611230978E-2</v>
      </c>
      <c r="P141" s="271">
        <f t="shared" si="15"/>
        <v>5.4690101607016442E-2</v>
      </c>
      <c r="Q141" s="271">
        <f t="shared" si="15"/>
        <v>4.1361328118478397E-2</v>
      </c>
      <c r="R141" s="271">
        <f t="shared" si="15"/>
        <v>5.337586313665027E-2</v>
      </c>
      <c r="S141" s="271">
        <f t="shared" si="15"/>
        <v>4.0951833122538618E-2</v>
      </c>
      <c r="T141" s="271">
        <f t="shared" si="15"/>
        <v>6.2093744115672256E-2</v>
      </c>
      <c r="U141" s="271">
        <f t="shared" si="15"/>
        <v>6.1417978297745597E-2</v>
      </c>
      <c r="V141" s="271">
        <f t="shared" si="15"/>
        <v>5.2919437525517095E-2</v>
      </c>
      <c r="W141" s="271">
        <f t="shared" si="15"/>
        <v>6.0256224197900235E-2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3.3871759087796181E-2</v>
      </c>
      <c r="C142" s="320">
        <f t="shared" si="16"/>
        <v>3.1593973333374568E-2</v>
      </c>
      <c r="D142" s="320">
        <f t="shared" si="16"/>
        <v>4.6223357678719171E-2</v>
      </c>
      <c r="E142" s="320">
        <f t="shared" si="16"/>
        <v>5.9965345118259988E-2</v>
      </c>
      <c r="F142" s="320">
        <f t="shared" si="16"/>
        <v>5.7148637126414846E-2</v>
      </c>
      <c r="G142" s="320">
        <f t="shared" si="16"/>
        <v>4.6347418117457587E-2</v>
      </c>
      <c r="H142" s="320">
        <f t="shared" si="16"/>
        <v>4.834565383858818E-2</v>
      </c>
      <c r="I142" s="320">
        <f t="shared" si="16"/>
        <v>5.3665617926100299E-2</v>
      </c>
      <c r="J142" s="320">
        <f t="shared" si="16"/>
        <v>5.2107843790149794E-2</v>
      </c>
      <c r="K142" s="320">
        <f t="shared" si="16"/>
        <v>5.4216955455959955E-2</v>
      </c>
      <c r="L142" s="320">
        <f t="shared" si="16"/>
        <v>4.9511264440261861E-2</v>
      </c>
      <c r="M142" s="320">
        <f t="shared" si="16"/>
        <v>5.8013645302928324E-2</v>
      </c>
      <c r="N142" s="320">
        <f t="shared" si="16"/>
        <v>5.5971021619133893E-2</v>
      </c>
      <c r="O142" s="320">
        <f t="shared" si="16"/>
        <v>5.0196210503799243E-2</v>
      </c>
      <c r="P142" s="320">
        <f t="shared" si="16"/>
        <v>4.5790251268425064E-2</v>
      </c>
      <c r="Q142" s="320">
        <f t="shared" si="16"/>
        <v>3.315497132050256E-2</v>
      </c>
      <c r="R142" s="320">
        <f t="shared" si="16"/>
        <v>4.4772187326198851E-2</v>
      </c>
      <c r="S142" s="320">
        <f t="shared" si="16"/>
        <v>3.5026336250399775E-2</v>
      </c>
      <c r="T142" s="320">
        <f t="shared" si="16"/>
        <v>5.5404958468077047E-2</v>
      </c>
      <c r="U142" s="320">
        <f t="shared" si="16"/>
        <v>5.4421871684833319E-2</v>
      </c>
      <c r="V142" s="320">
        <f t="shared" si="16"/>
        <v>4.6375805694825113E-2</v>
      </c>
      <c r="W142" s="320">
        <f t="shared" si="16"/>
        <v>5.3458812277540783E-2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3.7272155917630677E-3</v>
      </c>
      <c r="C143" s="328">
        <f t="shared" si="17"/>
        <v>7.0403990713129713E-3</v>
      </c>
      <c r="D143" s="328">
        <f t="shared" si="17"/>
        <v>9.3396583409084358E-3</v>
      </c>
      <c r="E143" s="328">
        <f t="shared" si="17"/>
        <v>9.2918271510458537E-3</v>
      </c>
      <c r="F143" s="328">
        <f t="shared" si="17"/>
        <v>9.9482036573729973E-3</v>
      </c>
      <c r="G143" s="328">
        <f t="shared" si="17"/>
        <v>5.9238938790905447E-3</v>
      </c>
      <c r="H143" s="328">
        <f t="shared" si="17"/>
        <v>6.448063296900142E-3</v>
      </c>
      <c r="I143" s="328">
        <f t="shared" si="17"/>
        <v>6.3057387365651847E-3</v>
      </c>
      <c r="J143" s="328">
        <f t="shared" si="17"/>
        <v>6.8481193659550273E-3</v>
      </c>
      <c r="K143" s="328">
        <f t="shared" si="17"/>
        <v>1.0206611553819252E-2</v>
      </c>
      <c r="L143" s="328">
        <f t="shared" si="17"/>
        <v>8.7779232858538492E-3</v>
      </c>
      <c r="M143" s="328">
        <f t="shared" si="17"/>
        <v>1.104339727827475E-2</v>
      </c>
      <c r="N143" s="328">
        <f t="shared" si="17"/>
        <v>1.1141879420944375E-2</v>
      </c>
      <c r="O143" s="328">
        <f t="shared" si="17"/>
        <v>1.0390091107431731E-2</v>
      </c>
      <c r="P143" s="328">
        <f t="shared" si="17"/>
        <v>8.8998503385913832E-3</v>
      </c>
      <c r="Q143" s="328">
        <f t="shared" si="17"/>
        <v>8.2063567979758414E-3</v>
      </c>
      <c r="R143" s="328">
        <f t="shared" si="17"/>
        <v>8.6036758104514229E-3</v>
      </c>
      <c r="S143" s="328">
        <f t="shared" si="17"/>
        <v>5.9254968721388409E-3</v>
      </c>
      <c r="T143" s="328">
        <f t="shared" si="17"/>
        <v>6.6887856475952153E-3</v>
      </c>
      <c r="U143" s="328">
        <f t="shared" si="17"/>
        <v>6.9961066129122758E-3</v>
      </c>
      <c r="V143" s="328">
        <f t="shared" si="17"/>
        <v>6.543631830691979E-3</v>
      </c>
      <c r="W143" s="328">
        <f t="shared" si="17"/>
        <v>6.7974119203594507E-3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1.0000000000000004</v>
      </c>
      <c r="D146" s="234">
        <f t="shared" si="18"/>
        <v>1.0000000000000002</v>
      </c>
      <c r="E146" s="234">
        <f t="shared" si="18"/>
        <v>1</v>
      </c>
      <c r="F146" s="234">
        <f t="shared" si="18"/>
        <v>0.99999999999999978</v>
      </c>
      <c r="G146" s="234">
        <f t="shared" si="18"/>
        <v>1</v>
      </c>
      <c r="H146" s="234">
        <f t="shared" si="18"/>
        <v>0.99999999999999978</v>
      </c>
      <c r="I146" s="234">
        <f t="shared" si="18"/>
        <v>1</v>
      </c>
      <c r="J146" s="234">
        <f t="shared" si="18"/>
        <v>1</v>
      </c>
      <c r="K146" s="234">
        <f t="shared" si="18"/>
        <v>1</v>
      </c>
      <c r="L146" s="234">
        <f t="shared" si="18"/>
        <v>1.0000000000000002</v>
      </c>
      <c r="M146" s="234">
        <f t="shared" si="18"/>
        <v>0.99999999999999978</v>
      </c>
      <c r="N146" s="234">
        <f t="shared" si="18"/>
        <v>1</v>
      </c>
      <c r="O146" s="234">
        <f t="shared" si="18"/>
        <v>1</v>
      </c>
      <c r="P146" s="234">
        <f t="shared" si="18"/>
        <v>1.0000000000000002</v>
      </c>
      <c r="Q146" s="234">
        <f t="shared" si="18"/>
        <v>0.99999999999999978</v>
      </c>
      <c r="R146" s="234">
        <f t="shared" si="18"/>
        <v>0.99999999999999967</v>
      </c>
      <c r="S146" s="234">
        <f t="shared" si="18"/>
        <v>1.0000000000000002</v>
      </c>
      <c r="T146" s="234">
        <f t="shared" si="18"/>
        <v>0.99999999999999989</v>
      </c>
      <c r="U146" s="234">
        <f t="shared" si="18"/>
        <v>1</v>
      </c>
      <c r="V146" s="234">
        <f t="shared" si="18"/>
        <v>1.0000000000000002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7.1955502283730793E-3</v>
      </c>
      <c r="C147" s="268">
        <f t="shared" si="19"/>
        <v>7.1955502283735009E-3</v>
      </c>
      <c r="D147" s="268">
        <f t="shared" si="19"/>
        <v>7.1955502283714938E-3</v>
      </c>
      <c r="E147" s="268">
        <f t="shared" si="19"/>
        <v>7.1955502283702743E-3</v>
      </c>
      <c r="F147" s="268">
        <f t="shared" si="19"/>
        <v>7.1955502283698822E-3</v>
      </c>
      <c r="G147" s="268">
        <f t="shared" si="19"/>
        <v>7.1955502283706585E-3</v>
      </c>
      <c r="H147" s="268">
        <f t="shared" si="19"/>
        <v>7.1955502283701745E-3</v>
      </c>
      <c r="I147" s="268">
        <f t="shared" si="19"/>
        <v>7.1955502283708277E-3</v>
      </c>
      <c r="J147" s="268">
        <f t="shared" si="19"/>
        <v>7.1955502283709795E-3</v>
      </c>
      <c r="K147" s="268">
        <f t="shared" si="19"/>
        <v>7.1955502283706299E-3</v>
      </c>
      <c r="L147" s="268">
        <f t="shared" si="19"/>
        <v>7.1955502283705891E-3</v>
      </c>
      <c r="M147" s="268">
        <f t="shared" si="19"/>
        <v>7.1955502283703775E-3</v>
      </c>
      <c r="N147" s="268">
        <f t="shared" si="19"/>
        <v>7.1955502283685109E-3</v>
      </c>
      <c r="O147" s="268">
        <f t="shared" si="19"/>
        <v>7.1955502283692256E-3</v>
      </c>
      <c r="P147" s="268">
        <f t="shared" si="19"/>
        <v>7.1955502283694694E-3</v>
      </c>
      <c r="Q147" s="268">
        <f t="shared" si="19"/>
        <v>7.1955502283744064E-3</v>
      </c>
      <c r="R147" s="268">
        <f t="shared" si="19"/>
        <v>7.1955502283702743E-3</v>
      </c>
      <c r="S147" s="268">
        <f t="shared" si="19"/>
        <v>7.1955502283750014E-3</v>
      </c>
      <c r="T147" s="268">
        <f t="shared" si="19"/>
        <v>7.1955502283694807E-3</v>
      </c>
      <c r="U147" s="268">
        <f t="shared" si="19"/>
        <v>7.1955502283695709E-3</v>
      </c>
      <c r="V147" s="268">
        <f t="shared" si="19"/>
        <v>7.1955502283702275E-3</v>
      </c>
      <c r="W147" s="268">
        <f t="shared" si="19"/>
        <v>7.1955502283701121E-3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8.0564402695846391E-3</v>
      </c>
      <c r="C148" s="269">
        <f t="shared" si="20"/>
        <v>8.0564402695851196E-3</v>
      </c>
      <c r="D148" s="269">
        <f t="shared" si="20"/>
        <v>8.0564402695828628E-3</v>
      </c>
      <c r="E148" s="269">
        <f t="shared" si="20"/>
        <v>8.056440269581501E-3</v>
      </c>
      <c r="F148" s="269">
        <f t="shared" si="20"/>
        <v>8.0564402695810586E-3</v>
      </c>
      <c r="G148" s="269">
        <f t="shared" si="20"/>
        <v>8.0564402695819295E-3</v>
      </c>
      <c r="H148" s="269">
        <f t="shared" si="20"/>
        <v>8.0564402695813848E-3</v>
      </c>
      <c r="I148" s="269">
        <f t="shared" si="20"/>
        <v>8.0564402695821186E-3</v>
      </c>
      <c r="J148" s="269">
        <f t="shared" si="20"/>
        <v>8.0564402695822903E-3</v>
      </c>
      <c r="K148" s="269">
        <f t="shared" si="20"/>
        <v>8.0564402695818983E-3</v>
      </c>
      <c r="L148" s="269">
        <f t="shared" si="20"/>
        <v>8.0564402695818549E-3</v>
      </c>
      <c r="M148" s="269">
        <f t="shared" si="20"/>
        <v>8.0564402695816155E-3</v>
      </c>
      <c r="N148" s="269">
        <f t="shared" si="20"/>
        <v>8.0564402695795252E-3</v>
      </c>
      <c r="O148" s="269">
        <f t="shared" si="20"/>
        <v>8.0564402695803231E-3</v>
      </c>
      <c r="P148" s="269">
        <f t="shared" si="20"/>
        <v>8.0564402695806007E-3</v>
      </c>
      <c r="Q148" s="269">
        <f t="shared" si="20"/>
        <v>8.0564402695861258E-3</v>
      </c>
      <c r="R148" s="269">
        <f t="shared" si="20"/>
        <v>8.0564402695814975E-3</v>
      </c>
      <c r="S148" s="269">
        <f t="shared" si="20"/>
        <v>8.0564402695867936E-3</v>
      </c>
      <c r="T148" s="269">
        <f t="shared" si="20"/>
        <v>8.0564402695806076E-3</v>
      </c>
      <c r="U148" s="269">
        <f t="shared" si="20"/>
        <v>8.0564402695807134E-3</v>
      </c>
      <c r="V148" s="269">
        <f t="shared" si="20"/>
        <v>8.0564402695814472E-3</v>
      </c>
      <c r="W148" s="269">
        <f t="shared" si="20"/>
        <v>8.0564402695813171E-3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8.7509639477970913E-3</v>
      </c>
      <c r="C149" s="269">
        <f t="shared" si="21"/>
        <v>7.9616947695171931E-3</v>
      </c>
      <c r="D149" s="269">
        <f t="shared" si="21"/>
        <v>1.1198277812822515E-2</v>
      </c>
      <c r="E149" s="269">
        <f t="shared" si="21"/>
        <v>1.4185068077431336E-2</v>
      </c>
      <c r="F149" s="269">
        <f t="shared" si="21"/>
        <v>1.3543647786893705E-2</v>
      </c>
      <c r="G149" s="269">
        <f t="shared" si="21"/>
        <v>1.1446100650929634E-2</v>
      </c>
      <c r="H149" s="269">
        <f t="shared" si="21"/>
        <v>1.1861633598381029E-2</v>
      </c>
      <c r="I149" s="269">
        <f t="shared" si="21"/>
        <v>1.304598100433076E-2</v>
      </c>
      <c r="J149" s="269">
        <f t="shared" si="21"/>
        <v>1.266155666391428E-2</v>
      </c>
      <c r="K149" s="269">
        <f t="shared" si="21"/>
        <v>1.2882645782998125E-2</v>
      </c>
      <c r="L149" s="269">
        <f t="shared" si="21"/>
        <v>1.1957123260111918E-2</v>
      </c>
      <c r="M149" s="269">
        <f t="shared" si="21"/>
        <v>1.3640130067764674E-2</v>
      </c>
      <c r="N149" s="269">
        <f t="shared" si="21"/>
        <v>1.3206792422642803E-2</v>
      </c>
      <c r="O149" s="269">
        <f t="shared" si="21"/>
        <v>1.2094187078931787E-2</v>
      </c>
      <c r="P149" s="269">
        <f t="shared" si="21"/>
        <v>1.1198688434857421E-2</v>
      </c>
      <c r="Q149" s="269">
        <f t="shared" si="21"/>
        <v>8.3784913930163331E-3</v>
      </c>
      <c r="R149" s="269">
        <f t="shared" si="21"/>
        <v>1.1065092046843675E-2</v>
      </c>
      <c r="S149" s="269">
        <f t="shared" si="21"/>
        <v>8.9284268797640738E-3</v>
      </c>
      <c r="T149" s="269">
        <f t="shared" si="21"/>
        <v>1.3573874391672127E-2</v>
      </c>
      <c r="U149" s="269">
        <f t="shared" si="21"/>
        <v>1.3345290570646698E-2</v>
      </c>
      <c r="V149" s="269">
        <f t="shared" si="21"/>
        <v>1.1604169639335438E-2</v>
      </c>
      <c r="W149" s="269">
        <f t="shared" si="21"/>
        <v>1.3129808998406912E-2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5.9256386055767281E-3</v>
      </c>
      <c r="C150" s="269">
        <f t="shared" si="22"/>
        <v>5.9256386055770768E-3</v>
      </c>
      <c r="D150" s="269">
        <f t="shared" si="22"/>
        <v>5.9256386055754227E-3</v>
      </c>
      <c r="E150" s="269">
        <f t="shared" si="22"/>
        <v>5.9256386055744192E-3</v>
      </c>
      <c r="F150" s="269">
        <f t="shared" si="22"/>
        <v>5.9256386055740956E-3</v>
      </c>
      <c r="G150" s="269">
        <f t="shared" si="22"/>
        <v>5.9256386055747349E-3</v>
      </c>
      <c r="H150" s="269">
        <f t="shared" si="22"/>
        <v>5.9256386055743368E-3</v>
      </c>
      <c r="I150" s="269">
        <f t="shared" si="22"/>
        <v>5.9256386055748737E-3</v>
      </c>
      <c r="J150" s="269">
        <f t="shared" si="22"/>
        <v>5.9256386055749986E-3</v>
      </c>
      <c r="K150" s="269">
        <f t="shared" si="22"/>
        <v>5.9256386055747115E-3</v>
      </c>
      <c r="L150" s="269">
        <f t="shared" si="22"/>
        <v>5.9256386055746785E-3</v>
      </c>
      <c r="M150" s="269">
        <f t="shared" si="22"/>
        <v>5.9256386055744998E-3</v>
      </c>
      <c r="N150" s="269">
        <f t="shared" si="22"/>
        <v>5.9256386055729663E-3</v>
      </c>
      <c r="O150" s="269">
        <f t="shared" si="22"/>
        <v>5.9256386055735561E-3</v>
      </c>
      <c r="P150" s="269">
        <f t="shared" si="22"/>
        <v>5.9256386055737565E-3</v>
      </c>
      <c r="Q150" s="269">
        <f t="shared" si="22"/>
        <v>5.925638605577821E-3</v>
      </c>
      <c r="R150" s="269">
        <f t="shared" si="22"/>
        <v>5.9256386055744174E-3</v>
      </c>
      <c r="S150" s="269">
        <f t="shared" si="22"/>
        <v>5.9256386055783119E-3</v>
      </c>
      <c r="T150" s="269">
        <f t="shared" si="22"/>
        <v>5.9256386055737643E-3</v>
      </c>
      <c r="U150" s="269">
        <f t="shared" si="22"/>
        <v>5.9256386055738398E-3</v>
      </c>
      <c r="V150" s="269">
        <f t="shared" si="22"/>
        <v>5.9256386055743819E-3</v>
      </c>
      <c r="W150" s="269">
        <f t="shared" si="22"/>
        <v>5.9256386055742839E-3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7.8527512889252742E-3</v>
      </c>
      <c r="C151" s="270">
        <f t="shared" si="23"/>
        <v>7.950206780739497E-3</v>
      </c>
      <c r="D151" s="270">
        <f t="shared" si="23"/>
        <v>7.9906395636086622E-3</v>
      </c>
      <c r="E151" s="270">
        <f t="shared" si="23"/>
        <v>8.7425962141112236E-3</v>
      </c>
      <c r="F151" s="270">
        <f t="shared" si="23"/>
        <v>8.4998267458172797E-3</v>
      </c>
      <c r="G151" s="270">
        <f t="shared" si="23"/>
        <v>8.2050041365226267E-3</v>
      </c>
      <c r="H151" s="270">
        <f t="shared" si="23"/>
        <v>8.2967034596357729E-3</v>
      </c>
      <c r="I151" s="270">
        <f t="shared" si="23"/>
        <v>8.5418911258682093E-3</v>
      </c>
      <c r="J151" s="270">
        <f t="shared" si="23"/>
        <v>8.545852932651244E-3</v>
      </c>
      <c r="K151" s="270">
        <f t="shared" si="23"/>
        <v>8.5230758276453912E-3</v>
      </c>
      <c r="L151" s="270">
        <f t="shared" si="23"/>
        <v>8.2135696562827629E-3</v>
      </c>
      <c r="M151" s="270">
        <f t="shared" si="23"/>
        <v>8.5306848868539342E-3</v>
      </c>
      <c r="N151" s="270">
        <f t="shared" si="23"/>
        <v>8.3305968367842261E-3</v>
      </c>
      <c r="O151" s="270">
        <f t="shared" si="23"/>
        <v>8.1244444464502047E-3</v>
      </c>
      <c r="P151" s="270">
        <f t="shared" si="23"/>
        <v>7.9583846731840803E-3</v>
      </c>
      <c r="Q151" s="270">
        <f t="shared" si="23"/>
        <v>7.4946476456184807E-3</v>
      </c>
      <c r="R151" s="270">
        <f t="shared" si="23"/>
        <v>7.8866605085633045E-3</v>
      </c>
      <c r="S151" s="270">
        <f t="shared" si="23"/>
        <v>7.7067585036386223E-3</v>
      </c>
      <c r="T151" s="270">
        <f t="shared" si="23"/>
        <v>8.8748220384767523E-3</v>
      </c>
      <c r="U151" s="270">
        <f t="shared" si="23"/>
        <v>9.0049461563524551E-3</v>
      </c>
      <c r="V151" s="270">
        <f t="shared" si="23"/>
        <v>8.4576670026367644E-3</v>
      </c>
      <c r="W151" s="270">
        <f t="shared" si="23"/>
        <v>9.0874452403655812E-3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3.7317351959206338E-2</v>
      </c>
      <c r="C152" s="271">
        <f t="shared" si="24"/>
        <v>3.3951615808066216E-2</v>
      </c>
      <c r="D152" s="271">
        <f t="shared" si="24"/>
        <v>4.7753604856670191E-2</v>
      </c>
      <c r="E152" s="271">
        <f t="shared" si="24"/>
        <v>6.0490384964282974E-2</v>
      </c>
      <c r="F152" s="271">
        <f t="shared" si="24"/>
        <v>5.7755131239258219E-2</v>
      </c>
      <c r="G152" s="271">
        <f t="shared" si="24"/>
        <v>4.8810413241248324E-2</v>
      </c>
      <c r="H152" s="271">
        <f t="shared" si="24"/>
        <v>5.0582399658195401E-2</v>
      </c>
      <c r="I152" s="271">
        <f t="shared" si="24"/>
        <v>5.5632895723937384E-2</v>
      </c>
      <c r="J152" s="271">
        <f t="shared" si="24"/>
        <v>5.3993567931183928E-2</v>
      </c>
      <c r="K152" s="271">
        <f t="shared" si="24"/>
        <v>5.4936373834672945E-2</v>
      </c>
      <c r="L152" s="271">
        <f t="shared" si="24"/>
        <v>5.0989602948773929E-2</v>
      </c>
      <c r="M152" s="271">
        <f t="shared" si="24"/>
        <v>5.8166567425553484E-2</v>
      </c>
      <c r="N152" s="271">
        <f t="shared" si="24"/>
        <v>5.6318655182210582E-2</v>
      </c>
      <c r="O152" s="271">
        <f t="shared" si="24"/>
        <v>5.1574093845809535E-2</v>
      </c>
      <c r="P152" s="271">
        <f t="shared" si="24"/>
        <v>4.7755355901136894E-2</v>
      </c>
      <c r="Q152" s="271">
        <f t="shared" si="24"/>
        <v>3.5728991007793948E-2</v>
      </c>
      <c r="R152" s="271">
        <f t="shared" si="24"/>
        <v>4.7185651413525244E-2</v>
      </c>
      <c r="S152" s="271">
        <f t="shared" si="24"/>
        <v>3.8074119640050398E-2</v>
      </c>
      <c r="T152" s="271">
        <f t="shared" si="24"/>
        <v>5.7884028679103396E-2</v>
      </c>
      <c r="U152" s="271">
        <f t="shared" si="24"/>
        <v>5.6909262590216309E-2</v>
      </c>
      <c r="V152" s="271">
        <f t="shared" si="24"/>
        <v>4.948447796250225E-2</v>
      </c>
      <c r="W152" s="271">
        <f t="shared" si="24"/>
        <v>5.5990369343716324E-2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0.1511632555194177</v>
      </c>
      <c r="C153" s="271">
        <f t="shared" si="25"/>
        <v>0.17549319982725523</v>
      </c>
      <c r="D153" s="271">
        <f t="shared" si="25"/>
        <v>0.17969975365851842</v>
      </c>
      <c r="E153" s="271">
        <f t="shared" si="25"/>
        <v>0.17189823684492431</v>
      </c>
      <c r="F153" s="271">
        <f t="shared" si="25"/>
        <v>0.17659186054597459</v>
      </c>
      <c r="G153" s="271">
        <f t="shared" si="25"/>
        <v>0.16123731264258592</v>
      </c>
      <c r="H153" s="271">
        <f t="shared" si="25"/>
        <v>0.16299170197328866</v>
      </c>
      <c r="I153" s="271">
        <f t="shared" si="25"/>
        <v>0.15964075697672442</v>
      </c>
      <c r="J153" s="271">
        <f t="shared" si="25"/>
        <v>0.16342369120019593</v>
      </c>
      <c r="K153" s="271">
        <f t="shared" si="25"/>
        <v>0.17993483296373139</v>
      </c>
      <c r="L153" s="271">
        <f t="shared" si="25"/>
        <v>0.17511089717108336</v>
      </c>
      <c r="M153" s="271">
        <f t="shared" si="25"/>
        <v>0.18192377350922631</v>
      </c>
      <c r="N153" s="271">
        <f t="shared" si="25"/>
        <v>0.18333431939187164</v>
      </c>
      <c r="O153" s="271">
        <f t="shared" si="25"/>
        <v>0.17961958196835554</v>
      </c>
      <c r="P153" s="271">
        <f t="shared" si="25"/>
        <v>0.17478384559578627</v>
      </c>
      <c r="Q153" s="271">
        <f t="shared" si="25"/>
        <v>0.17547665647984736</v>
      </c>
      <c r="R153" s="271">
        <f t="shared" si="25"/>
        <v>0.17055037581718338</v>
      </c>
      <c r="S153" s="271">
        <f t="shared" si="25"/>
        <v>0.16227348512735251</v>
      </c>
      <c r="T153" s="271">
        <f t="shared" si="25"/>
        <v>0.15446117782979835</v>
      </c>
      <c r="U153" s="271">
        <f t="shared" si="25"/>
        <v>0.15614154542049297</v>
      </c>
      <c r="V153" s="271">
        <f t="shared" si="25"/>
        <v>0.15656156024921561</v>
      </c>
      <c r="W153" s="271">
        <f t="shared" si="25"/>
        <v>0.15612544914777363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0.12522368681825438</v>
      </c>
      <c r="C154" s="320">
        <f t="shared" si="26"/>
        <v>0.12770082104665162</v>
      </c>
      <c r="D154" s="320">
        <f t="shared" si="26"/>
        <v>0.1187487542649022</v>
      </c>
      <c r="E154" s="320">
        <f t="shared" si="26"/>
        <v>0.11268861287591332</v>
      </c>
      <c r="F154" s="320">
        <f t="shared" si="26"/>
        <v>0.11308296877067078</v>
      </c>
      <c r="G154" s="320">
        <f t="shared" si="26"/>
        <v>0.1218279529796845</v>
      </c>
      <c r="H154" s="320">
        <f t="shared" si="26"/>
        <v>0.12037533217461542</v>
      </c>
      <c r="I154" s="320">
        <f t="shared" si="26"/>
        <v>0.11834773436500014</v>
      </c>
      <c r="J154" s="320">
        <f t="shared" si="26"/>
        <v>0.11859919513205826</v>
      </c>
      <c r="K154" s="320">
        <f t="shared" si="26"/>
        <v>0.11460498916157433</v>
      </c>
      <c r="L154" s="320">
        <f t="shared" si="26"/>
        <v>0.11800584097331533</v>
      </c>
      <c r="M154" s="320">
        <f t="shared" si="26"/>
        <v>0.11197966391302014</v>
      </c>
      <c r="N154" s="320">
        <f t="shared" si="26"/>
        <v>0.11251485045372679</v>
      </c>
      <c r="O154" s="320">
        <f t="shared" si="26"/>
        <v>0.11218460713186257</v>
      </c>
      <c r="P154" s="320">
        <f t="shared" si="26"/>
        <v>0.11615154535087939</v>
      </c>
      <c r="Q154" s="320">
        <f t="shared" si="26"/>
        <v>0.11961321842233127</v>
      </c>
      <c r="R154" s="320">
        <f t="shared" si="26"/>
        <v>0.11327197948106191</v>
      </c>
      <c r="S154" s="320">
        <f t="shared" si="26"/>
        <v>0.12158560150493744</v>
      </c>
      <c r="T154" s="320">
        <f t="shared" si="26"/>
        <v>0.1103181046724622</v>
      </c>
      <c r="U154" s="320">
        <f t="shared" si="26"/>
        <v>0.10992781007151374</v>
      </c>
      <c r="V154" s="320">
        <f t="shared" si="26"/>
        <v>0.11245516638807745</v>
      </c>
      <c r="W154" s="320">
        <f t="shared" si="26"/>
        <v>0.11115338874565987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2.5939568701163328E-2</v>
      </c>
      <c r="C155" s="320">
        <f t="shared" si="27"/>
        <v>4.7792378780603592E-2</v>
      </c>
      <c r="D155" s="320">
        <f t="shared" si="27"/>
        <v>6.0950999393616229E-2</v>
      </c>
      <c r="E155" s="320">
        <f t="shared" si="27"/>
        <v>5.9209623969010999E-2</v>
      </c>
      <c r="F155" s="320">
        <f t="shared" si="27"/>
        <v>6.3508891775303791E-2</v>
      </c>
      <c r="G155" s="320">
        <f t="shared" si="27"/>
        <v>3.9409359662901433E-2</v>
      </c>
      <c r="H155" s="320">
        <f t="shared" si="27"/>
        <v>4.261636979867324E-2</v>
      </c>
      <c r="I155" s="320">
        <f t="shared" si="27"/>
        <v>4.1293022611724302E-2</v>
      </c>
      <c r="J155" s="320">
        <f t="shared" si="27"/>
        <v>4.4824496068137661E-2</v>
      </c>
      <c r="K155" s="320">
        <f t="shared" si="27"/>
        <v>6.5329843802157048E-2</v>
      </c>
      <c r="L155" s="320">
        <f t="shared" si="27"/>
        <v>5.7105056197768053E-2</v>
      </c>
      <c r="M155" s="320">
        <f t="shared" si="27"/>
        <v>6.9944109596206158E-2</v>
      </c>
      <c r="N155" s="320">
        <f t="shared" si="27"/>
        <v>7.081946893814485E-2</v>
      </c>
      <c r="O155" s="320">
        <f t="shared" si="27"/>
        <v>6.7434974836492967E-2</v>
      </c>
      <c r="P155" s="320">
        <f t="shared" si="27"/>
        <v>5.8632300244906878E-2</v>
      </c>
      <c r="Q155" s="320">
        <f t="shared" si="27"/>
        <v>5.5863438057516084E-2</v>
      </c>
      <c r="R155" s="320">
        <f t="shared" si="27"/>
        <v>5.7278396336121452E-2</v>
      </c>
      <c r="S155" s="320">
        <f t="shared" si="27"/>
        <v>4.0687883622415058E-2</v>
      </c>
      <c r="T155" s="320">
        <f t="shared" si="27"/>
        <v>4.4143073157336142E-2</v>
      </c>
      <c r="U155" s="320">
        <f t="shared" si="27"/>
        <v>4.6213735348979233E-2</v>
      </c>
      <c r="V155" s="320">
        <f t="shared" si="27"/>
        <v>4.4106393861138148E-2</v>
      </c>
      <c r="W155" s="320">
        <f t="shared" si="27"/>
        <v>4.4972060402113753E-2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0.66796887265460891</v>
      </c>
      <c r="C157" s="271">
        <f t="shared" si="29"/>
        <v>0.64989900337192708</v>
      </c>
      <c r="D157" s="271">
        <f t="shared" si="29"/>
        <v>0.61893894595390719</v>
      </c>
      <c r="E157" s="271">
        <f t="shared" si="29"/>
        <v>0.60016444310697492</v>
      </c>
      <c r="F157" s="271">
        <f t="shared" si="29"/>
        <v>0.60174263449497545</v>
      </c>
      <c r="G157" s="271">
        <f t="shared" si="29"/>
        <v>0.63313590677427434</v>
      </c>
      <c r="H157" s="271">
        <f t="shared" si="29"/>
        <v>0.62802181537886426</v>
      </c>
      <c r="I157" s="271">
        <f t="shared" si="29"/>
        <v>0.62068758114549205</v>
      </c>
      <c r="J157" s="271">
        <f t="shared" si="29"/>
        <v>0.62050604066856541</v>
      </c>
      <c r="K157" s="271">
        <f t="shared" si="29"/>
        <v>0.60399513938102467</v>
      </c>
      <c r="L157" s="271">
        <f t="shared" si="29"/>
        <v>0.61631932529954581</v>
      </c>
      <c r="M157" s="271">
        <f t="shared" si="29"/>
        <v>0.59602918614753908</v>
      </c>
      <c r="N157" s="271">
        <f t="shared" si="29"/>
        <v>0.59874870548934489</v>
      </c>
      <c r="O157" s="271">
        <f t="shared" si="29"/>
        <v>0.61366794619595211</v>
      </c>
      <c r="P157" s="271">
        <f t="shared" si="29"/>
        <v>0.62526684445351077</v>
      </c>
      <c r="Q157" s="271">
        <f t="shared" si="29"/>
        <v>0.65062576806849481</v>
      </c>
      <c r="R157" s="271">
        <f t="shared" si="29"/>
        <v>0.63240570425880149</v>
      </c>
      <c r="S157" s="271">
        <f t="shared" si="29"/>
        <v>0.6572167223566775</v>
      </c>
      <c r="T157" s="271">
        <f t="shared" si="29"/>
        <v>0.62467735750752662</v>
      </c>
      <c r="U157" s="271">
        <f t="shared" si="29"/>
        <v>0.62529825922019699</v>
      </c>
      <c r="V157" s="271">
        <f t="shared" si="29"/>
        <v>0.64101503861441278</v>
      </c>
      <c r="W157" s="271">
        <f t="shared" si="29"/>
        <v>0.62667490520412827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0.6310388732082246</v>
      </c>
      <c r="C158" s="320">
        <f t="shared" si="30"/>
        <v>0.61629980387978811</v>
      </c>
      <c r="D158" s="320">
        <f t="shared" si="30"/>
        <v>0.57168102146753141</v>
      </c>
      <c r="E158" s="320">
        <f t="shared" si="30"/>
        <v>0.54030194574423207</v>
      </c>
      <c r="F158" s="320">
        <f t="shared" si="30"/>
        <v>0.54458699904090457</v>
      </c>
      <c r="G158" s="320">
        <f t="shared" si="30"/>
        <v>0.58483214352902668</v>
      </c>
      <c r="H158" s="320">
        <f t="shared" si="30"/>
        <v>0.57796445885967818</v>
      </c>
      <c r="I158" s="320">
        <f t="shared" si="30"/>
        <v>0.56563215249311427</v>
      </c>
      <c r="J158" s="320">
        <f t="shared" si="30"/>
        <v>0.56707292365676198</v>
      </c>
      <c r="K158" s="320">
        <f t="shared" si="30"/>
        <v>0.54962900275057402</v>
      </c>
      <c r="L158" s="320">
        <f t="shared" si="30"/>
        <v>0.56585899224247271</v>
      </c>
      <c r="M158" s="320">
        <f t="shared" si="30"/>
        <v>0.53846638519714063</v>
      </c>
      <c r="N158" s="320">
        <f t="shared" si="30"/>
        <v>0.54301463553245899</v>
      </c>
      <c r="O158" s="320">
        <f t="shared" si="30"/>
        <v>0.56262918923228622</v>
      </c>
      <c r="P158" s="320">
        <f t="shared" si="30"/>
        <v>0.57800718709843479</v>
      </c>
      <c r="Q158" s="320">
        <f t="shared" si="30"/>
        <v>0.61526764245497101</v>
      </c>
      <c r="R158" s="320">
        <f t="shared" si="30"/>
        <v>0.58570983788318987</v>
      </c>
      <c r="S158" s="320">
        <f t="shared" si="30"/>
        <v>0.61953781044551925</v>
      </c>
      <c r="T158" s="320">
        <f t="shared" si="30"/>
        <v>0.56739416256350794</v>
      </c>
      <c r="U158" s="320">
        <f t="shared" si="30"/>
        <v>0.56897971233486977</v>
      </c>
      <c r="V158" s="320">
        <f t="shared" si="30"/>
        <v>0.59204420741080754</v>
      </c>
      <c r="W158" s="320">
        <f t="shared" si="30"/>
        <v>0.57126571349281297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3.6929999446384164E-2</v>
      </c>
      <c r="C159" s="320">
        <f t="shared" si="31"/>
        <v>3.3599199492138888E-2</v>
      </c>
      <c r="D159" s="320">
        <f t="shared" si="31"/>
        <v>4.7257924486375731E-2</v>
      </c>
      <c r="E159" s="320">
        <f t="shared" si="31"/>
        <v>5.9862497362742843E-2</v>
      </c>
      <c r="F159" s="320">
        <f t="shared" si="31"/>
        <v>5.7155635454070805E-2</v>
      </c>
      <c r="G159" s="320">
        <f t="shared" si="31"/>
        <v>4.8303763245247697E-2</v>
      </c>
      <c r="H159" s="320">
        <f t="shared" si="31"/>
        <v>5.0057356519186101E-2</v>
      </c>
      <c r="I159" s="320">
        <f t="shared" si="31"/>
        <v>5.5055428652377829E-2</v>
      </c>
      <c r="J159" s="320">
        <f t="shared" si="31"/>
        <v>5.3433117011803546E-2</v>
      </c>
      <c r="K159" s="320">
        <f t="shared" si="31"/>
        <v>5.4366136630450632E-2</v>
      </c>
      <c r="L159" s="320">
        <f t="shared" si="31"/>
        <v>5.0460333057073085E-2</v>
      </c>
      <c r="M159" s="320">
        <f t="shared" si="31"/>
        <v>5.7562800950398493E-2</v>
      </c>
      <c r="N159" s="320">
        <f t="shared" si="31"/>
        <v>5.5734069956885887E-2</v>
      </c>
      <c r="O159" s="320">
        <f t="shared" si="31"/>
        <v>5.1038756963665839E-2</v>
      </c>
      <c r="P159" s="320">
        <f t="shared" si="31"/>
        <v>4.7259657355075979E-2</v>
      </c>
      <c r="Q159" s="320">
        <f t="shared" si="31"/>
        <v>3.5358125613523819E-2</v>
      </c>
      <c r="R159" s="320">
        <f t="shared" si="31"/>
        <v>4.6695866375611531E-2</v>
      </c>
      <c r="S159" s="320">
        <f t="shared" si="31"/>
        <v>3.7678911911158311E-2</v>
      </c>
      <c r="T159" s="320">
        <f t="shared" si="31"/>
        <v>5.7283194944018678E-2</v>
      </c>
      <c r="U159" s="320">
        <f t="shared" si="31"/>
        <v>5.6318546885327211E-2</v>
      </c>
      <c r="V159" s="320">
        <f t="shared" si="31"/>
        <v>4.8970831203605181E-2</v>
      </c>
      <c r="W159" s="320">
        <f t="shared" si="31"/>
        <v>5.5409191711315253E-2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0.10576917552651049</v>
      </c>
      <c r="C160" s="271">
        <f t="shared" si="32"/>
        <v>0.10356665033895961</v>
      </c>
      <c r="D160" s="271">
        <f t="shared" si="32"/>
        <v>0.11324114905094351</v>
      </c>
      <c r="E160" s="271">
        <f t="shared" si="32"/>
        <v>0.12334164168874912</v>
      </c>
      <c r="F160" s="271">
        <f t="shared" si="32"/>
        <v>0.12068927008355559</v>
      </c>
      <c r="G160" s="271">
        <f t="shared" si="32"/>
        <v>0.11598763345091173</v>
      </c>
      <c r="H160" s="271">
        <f t="shared" si="32"/>
        <v>0.11706811682810879</v>
      </c>
      <c r="I160" s="271">
        <f t="shared" si="32"/>
        <v>0.12127326492011942</v>
      </c>
      <c r="J160" s="271">
        <f t="shared" si="32"/>
        <v>0.11969166149996099</v>
      </c>
      <c r="K160" s="271">
        <f t="shared" si="32"/>
        <v>0.11855030310640027</v>
      </c>
      <c r="L160" s="271">
        <f t="shared" si="32"/>
        <v>0.11623185256067529</v>
      </c>
      <c r="M160" s="271">
        <f t="shared" si="32"/>
        <v>0.1205320288595359</v>
      </c>
      <c r="N160" s="271">
        <f t="shared" si="32"/>
        <v>0.11888330157362487</v>
      </c>
      <c r="O160" s="271">
        <f t="shared" si="32"/>
        <v>0.11374211736097781</v>
      </c>
      <c r="P160" s="271">
        <f t="shared" si="32"/>
        <v>0.11185925183800094</v>
      </c>
      <c r="Q160" s="271">
        <f t="shared" si="32"/>
        <v>0.10111781630169044</v>
      </c>
      <c r="R160" s="271">
        <f t="shared" si="32"/>
        <v>0.10972888685155652</v>
      </c>
      <c r="S160" s="271">
        <f t="shared" si="32"/>
        <v>0.10462285838897691</v>
      </c>
      <c r="T160" s="271">
        <f t="shared" si="32"/>
        <v>0.11935111044989891</v>
      </c>
      <c r="U160" s="271">
        <f t="shared" si="32"/>
        <v>0.11812306693857044</v>
      </c>
      <c r="V160" s="271">
        <f t="shared" si="32"/>
        <v>0.11169945742837126</v>
      </c>
      <c r="W160" s="271">
        <f t="shared" si="32"/>
        <v>0.11781439296208369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6.6716132778503745E-2</v>
      </c>
      <c r="C161" s="320">
        <f t="shared" si="33"/>
        <v>6.8035889609587896E-2</v>
      </c>
      <c r="D161" s="320">
        <f t="shared" si="33"/>
        <v>6.3266446293962969E-2</v>
      </c>
      <c r="E161" s="320">
        <f t="shared" si="33"/>
        <v>6.0037750447057496E-2</v>
      </c>
      <c r="F161" s="320">
        <f t="shared" si="33"/>
        <v>6.0247853670378243E-2</v>
      </c>
      <c r="G161" s="320">
        <f t="shared" si="33"/>
        <v>6.4906968431000592E-2</v>
      </c>
      <c r="H161" s="320">
        <f t="shared" si="33"/>
        <v>6.4133047418369296E-2</v>
      </c>
      <c r="I161" s="320">
        <f t="shared" si="33"/>
        <v>6.3052792650882469E-2</v>
      </c>
      <c r="J161" s="320">
        <f t="shared" si="33"/>
        <v>6.3186764827791661E-2</v>
      </c>
      <c r="K161" s="320">
        <f t="shared" si="33"/>
        <v>6.1058749093370314E-2</v>
      </c>
      <c r="L161" s="320">
        <f t="shared" si="33"/>
        <v>6.2870640172423373E-2</v>
      </c>
      <c r="M161" s="320">
        <f t="shared" si="33"/>
        <v>5.9660039693258886E-2</v>
      </c>
      <c r="N161" s="320">
        <f t="shared" si="33"/>
        <v>5.9945174057357865E-2</v>
      </c>
      <c r="O161" s="320">
        <f t="shared" si="33"/>
        <v>5.9769228452572369E-2</v>
      </c>
      <c r="P161" s="320">
        <f t="shared" si="33"/>
        <v>6.1882716592625023E-2</v>
      </c>
      <c r="Q161" s="320">
        <f t="shared" si="33"/>
        <v>6.3727011758650157E-2</v>
      </c>
      <c r="R161" s="320">
        <f t="shared" si="33"/>
        <v>6.0348553976936968E-2</v>
      </c>
      <c r="S161" s="320">
        <f t="shared" si="33"/>
        <v>6.4777849463342668E-2</v>
      </c>
      <c r="T161" s="320">
        <f t="shared" si="33"/>
        <v>5.8774801367116151E-2</v>
      </c>
      <c r="U161" s="320">
        <f t="shared" si="33"/>
        <v>5.8566861902297457E-2</v>
      </c>
      <c r="V161" s="320">
        <f t="shared" si="33"/>
        <v>5.9913375839705983E-2</v>
      </c>
      <c r="W161" s="320">
        <f t="shared" si="33"/>
        <v>5.9219820393078118E-2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3.9053042748006736E-2</v>
      </c>
      <c r="C162" s="328">
        <f t="shared" si="34"/>
        <v>3.5530760729371703E-2</v>
      </c>
      <c r="D162" s="328">
        <f t="shared" si="34"/>
        <v>4.9974702756980537E-2</v>
      </c>
      <c r="E162" s="328">
        <f t="shared" si="34"/>
        <v>6.3303891241691612E-2</v>
      </c>
      <c r="F162" s="328">
        <f t="shared" si="34"/>
        <v>6.0441416413177351E-2</v>
      </c>
      <c r="G162" s="328">
        <f t="shared" si="34"/>
        <v>5.1080665019911146E-2</v>
      </c>
      <c r="H162" s="328">
        <f t="shared" si="34"/>
        <v>5.293506940973948E-2</v>
      </c>
      <c r="I162" s="328">
        <f t="shared" si="34"/>
        <v>5.8220472269236941E-2</v>
      </c>
      <c r="J162" s="328">
        <f t="shared" si="34"/>
        <v>5.650489667216934E-2</v>
      </c>
      <c r="K162" s="328">
        <f t="shared" si="34"/>
        <v>5.7491554013029966E-2</v>
      </c>
      <c r="L162" s="328">
        <f t="shared" si="34"/>
        <v>5.3361212388251922E-2</v>
      </c>
      <c r="M162" s="328">
        <f t="shared" si="34"/>
        <v>6.0871989166277028E-2</v>
      </c>
      <c r="N162" s="328">
        <f t="shared" si="34"/>
        <v>5.8938127516267008E-2</v>
      </c>
      <c r="O162" s="328">
        <f t="shared" si="34"/>
        <v>5.3972888908405438E-2</v>
      </c>
      <c r="P162" s="328">
        <f t="shared" si="34"/>
        <v>4.9976535245375923E-2</v>
      </c>
      <c r="Q162" s="328">
        <f t="shared" si="34"/>
        <v>3.7390804543040279E-2</v>
      </c>
      <c r="R162" s="328">
        <f t="shared" si="34"/>
        <v>4.9380332874619536E-2</v>
      </c>
      <c r="S162" s="328">
        <f t="shared" si="34"/>
        <v>3.9845008925634237E-2</v>
      </c>
      <c r="T162" s="328">
        <f t="shared" si="34"/>
        <v>6.0576309082782748E-2</v>
      </c>
      <c r="U162" s="328">
        <f t="shared" si="34"/>
        <v>5.9556205036272993E-2</v>
      </c>
      <c r="V162" s="328">
        <f t="shared" si="34"/>
        <v>5.1786081588665281E-2</v>
      </c>
      <c r="W162" s="328">
        <f t="shared" si="34"/>
        <v>5.859457256900559E-2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</v>
      </c>
      <c r="D165" s="234">
        <f t="shared" si="35"/>
        <v>0.99999999999999989</v>
      </c>
      <c r="E165" s="234">
        <f t="shared" si="35"/>
        <v>1</v>
      </c>
      <c r="F165" s="234">
        <f t="shared" si="35"/>
        <v>0.99999999999999989</v>
      </c>
      <c r="G165" s="234">
        <f t="shared" si="35"/>
        <v>0.99999999999999989</v>
      </c>
      <c r="H165" s="234">
        <f t="shared" si="35"/>
        <v>0.99999999999999967</v>
      </c>
      <c r="I165" s="234">
        <f t="shared" si="35"/>
        <v>0.99999999999999989</v>
      </c>
      <c r="J165" s="234">
        <f t="shared" si="35"/>
        <v>1.0000000000000002</v>
      </c>
      <c r="K165" s="234">
        <f t="shared" si="35"/>
        <v>1.0000000000000002</v>
      </c>
      <c r="L165" s="234">
        <f t="shared" si="35"/>
        <v>0.99999999999999978</v>
      </c>
      <c r="M165" s="234">
        <f t="shared" si="35"/>
        <v>0.99999999999999967</v>
      </c>
      <c r="N165" s="234">
        <f t="shared" si="35"/>
        <v>0.99999999999999978</v>
      </c>
      <c r="O165" s="234">
        <f t="shared" si="35"/>
        <v>1</v>
      </c>
      <c r="P165" s="234">
        <f t="shared" si="35"/>
        <v>1.0000000000000002</v>
      </c>
      <c r="Q165" s="234">
        <f t="shared" si="35"/>
        <v>0.99999999999999978</v>
      </c>
      <c r="R165" s="234">
        <f t="shared" si="35"/>
        <v>0.99999999999999989</v>
      </c>
      <c r="S165" s="234">
        <f t="shared" si="35"/>
        <v>0.99999999999999989</v>
      </c>
      <c r="T165" s="234">
        <f t="shared" si="35"/>
        <v>0.99999999999999989</v>
      </c>
      <c r="U165" s="234">
        <f t="shared" si="35"/>
        <v>1</v>
      </c>
      <c r="V165" s="234">
        <f t="shared" si="35"/>
        <v>1.0000000000000004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8.4901072430573089E-3</v>
      </c>
      <c r="C166" s="268">
        <f t="shared" si="36"/>
        <v>8.4901072430615104E-3</v>
      </c>
      <c r="D166" s="268">
        <f t="shared" si="36"/>
        <v>8.4901072430364783E-3</v>
      </c>
      <c r="E166" s="268">
        <f t="shared" si="36"/>
        <v>8.4901072430313591E-3</v>
      </c>
      <c r="F166" s="268">
        <f t="shared" si="36"/>
        <v>8.4901072430307468E-3</v>
      </c>
      <c r="G166" s="268">
        <f t="shared" si="36"/>
        <v>8.4901072430356907E-3</v>
      </c>
      <c r="H166" s="268">
        <f t="shared" si="36"/>
        <v>8.490107243031007E-3</v>
      </c>
      <c r="I166" s="268">
        <f t="shared" si="36"/>
        <v>8.4901072430352605E-3</v>
      </c>
      <c r="J166" s="268">
        <f t="shared" si="36"/>
        <v>8.4901072430376198E-3</v>
      </c>
      <c r="K166" s="268">
        <f t="shared" si="36"/>
        <v>8.4901072430347523E-3</v>
      </c>
      <c r="L166" s="268">
        <f t="shared" si="36"/>
        <v>8.490107243031262E-3</v>
      </c>
      <c r="M166" s="268">
        <f t="shared" si="36"/>
        <v>8.4901072430332708E-3</v>
      </c>
      <c r="N166" s="268">
        <f t="shared" si="36"/>
        <v>8.4901072430223993E-3</v>
      </c>
      <c r="O166" s="268">
        <f t="shared" si="36"/>
        <v>8.4901072430261793E-3</v>
      </c>
      <c r="P166" s="268">
        <f t="shared" si="36"/>
        <v>8.4901072430277995E-3</v>
      </c>
      <c r="Q166" s="268">
        <f t="shared" si="36"/>
        <v>8.4901072430669609E-3</v>
      </c>
      <c r="R166" s="268">
        <f t="shared" si="36"/>
        <v>8.4901072430280753E-3</v>
      </c>
      <c r="S166" s="268">
        <f t="shared" si="36"/>
        <v>8.4901072430688569E-3</v>
      </c>
      <c r="T166" s="268">
        <f t="shared" si="36"/>
        <v>8.4901072430301986E-3</v>
      </c>
      <c r="U166" s="268">
        <f t="shared" si="36"/>
        <v>8.4901072430299141E-3</v>
      </c>
      <c r="V166" s="268">
        <f t="shared" si="36"/>
        <v>8.4901072430324433E-3</v>
      </c>
      <c r="W166" s="268">
        <f t="shared" si="36"/>
        <v>8.4901072430332968E-3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9.5190184158669353E-3</v>
      </c>
      <c r="C167" s="269">
        <f t="shared" si="37"/>
        <v>9.519018415871645E-3</v>
      </c>
      <c r="D167" s="269">
        <f t="shared" si="37"/>
        <v>9.5190184158435772E-3</v>
      </c>
      <c r="E167" s="269">
        <f t="shared" si="37"/>
        <v>9.5190184158378439E-3</v>
      </c>
      <c r="F167" s="269">
        <f t="shared" si="37"/>
        <v>9.5190184158371535E-3</v>
      </c>
      <c r="G167" s="269">
        <f t="shared" si="37"/>
        <v>9.519018415842696E-3</v>
      </c>
      <c r="H167" s="269">
        <f t="shared" si="37"/>
        <v>9.5190184158374467E-3</v>
      </c>
      <c r="I167" s="269">
        <f t="shared" si="37"/>
        <v>9.5190184158422154E-3</v>
      </c>
      <c r="J167" s="269">
        <f t="shared" si="37"/>
        <v>9.5190184158448592E-3</v>
      </c>
      <c r="K167" s="269">
        <f t="shared" si="37"/>
        <v>9.5190184158416465E-3</v>
      </c>
      <c r="L167" s="269">
        <f t="shared" si="37"/>
        <v>9.5190184158377329E-3</v>
      </c>
      <c r="M167" s="269">
        <f t="shared" si="37"/>
        <v>9.5190184158399794E-3</v>
      </c>
      <c r="N167" s="269">
        <f t="shared" si="37"/>
        <v>9.5190184158277947E-3</v>
      </c>
      <c r="O167" s="269">
        <f t="shared" si="37"/>
        <v>9.5190184158320361E-3</v>
      </c>
      <c r="P167" s="269">
        <f t="shared" si="37"/>
        <v>9.5190184158338454E-3</v>
      </c>
      <c r="Q167" s="269">
        <f t="shared" si="37"/>
        <v>9.5190184158777547E-3</v>
      </c>
      <c r="R167" s="269">
        <f t="shared" si="37"/>
        <v>9.5190184158341611E-3</v>
      </c>
      <c r="S167" s="269">
        <f t="shared" si="37"/>
        <v>9.5190184158798798E-3</v>
      </c>
      <c r="T167" s="269">
        <f t="shared" si="37"/>
        <v>9.5190184158365394E-3</v>
      </c>
      <c r="U167" s="269">
        <f t="shared" si="37"/>
        <v>9.5190184158362202E-3</v>
      </c>
      <c r="V167" s="269">
        <f t="shared" si="37"/>
        <v>9.5190184158390565E-3</v>
      </c>
      <c r="W167" s="269">
        <f t="shared" si="37"/>
        <v>9.5190184158400158E-3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1.5241851050546732E-2</v>
      </c>
      <c r="C168" s="269">
        <f t="shared" si="38"/>
        <v>1.3952474876462213E-2</v>
      </c>
      <c r="D168" s="269">
        <f t="shared" si="38"/>
        <v>1.8996972871141476E-2</v>
      </c>
      <c r="E168" s="269">
        <f t="shared" si="38"/>
        <v>2.3067478972533011E-2</v>
      </c>
      <c r="F168" s="269">
        <f t="shared" si="38"/>
        <v>2.233916772713844E-2</v>
      </c>
      <c r="G168" s="269">
        <f t="shared" si="38"/>
        <v>1.8947023601657072E-2</v>
      </c>
      <c r="H168" s="269">
        <f t="shared" si="38"/>
        <v>1.9588839578366563E-2</v>
      </c>
      <c r="I168" s="269">
        <f t="shared" si="38"/>
        <v>2.1147746929759785E-2</v>
      </c>
      <c r="J168" s="269">
        <f t="shared" si="38"/>
        <v>2.0694003582952848E-2</v>
      </c>
      <c r="K168" s="269">
        <f t="shared" si="38"/>
        <v>2.1421779455310347E-2</v>
      </c>
      <c r="L168" s="269">
        <f t="shared" si="38"/>
        <v>1.9970818118751555E-2</v>
      </c>
      <c r="M168" s="269">
        <f t="shared" si="38"/>
        <v>2.2584834604659161E-2</v>
      </c>
      <c r="N168" s="269">
        <f t="shared" si="38"/>
        <v>2.2047766588695113E-2</v>
      </c>
      <c r="O168" s="269">
        <f t="shared" si="38"/>
        <v>2.083089311947391E-2</v>
      </c>
      <c r="P168" s="269">
        <f t="shared" si="38"/>
        <v>1.9293063790818438E-2</v>
      </c>
      <c r="Q168" s="269">
        <f t="shared" si="38"/>
        <v>1.5269286863487413E-2</v>
      </c>
      <c r="R168" s="269">
        <f t="shared" si="38"/>
        <v>1.9468558124416665E-2</v>
      </c>
      <c r="S168" s="269">
        <f t="shared" si="38"/>
        <v>1.5825951649197371E-2</v>
      </c>
      <c r="T168" s="269">
        <f t="shared" si="38"/>
        <v>2.272267246043928E-2</v>
      </c>
      <c r="U168" s="269">
        <f t="shared" si="38"/>
        <v>2.2520951839938928E-2</v>
      </c>
      <c r="V168" s="269">
        <f t="shared" si="38"/>
        <v>2.0210133788612732E-2</v>
      </c>
      <c r="W168" s="269">
        <f t="shared" si="38"/>
        <v>2.2120687060286883E-2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7.6201889364891163E-3</v>
      </c>
      <c r="C169" s="269">
        <f t="shared" si="39"/>
        <v>7.6201889364928893E-3</v>
      </c>
      <c r="D169" s="269">
        <f t="shared" si="39"/>
        <v>7.6201889364704203E-3</v>
      </c>
      <c r="E169" s="269">
        <f t="shared" si="39"/>
        <v>7.6201889364658285E-3</v>
      </c>
      <c r="F169" s="269">
        <f t="shared" si="39"/>
        <v>7.6201889364652785E-3</v>
      </c>
      <c r="G169" s="269">
        <f t="shared" si="39"/>
        <v>7.6201889364697134E-3</v>
      </c>
      <c r="H169" s="269">
        <f t="shared" si="39"/>
        <v>7.6201889364655101E-3</v>
      </c>
      <c r="I169" s="269">
        <f t="shared" si="39"/>
        <v>7.6201889364693317E-3</v>
      </c>
      <c r="J169" s="269">
        <f t="shared" si="39"/>
        <v>7.620188936471449E-3</v>
      </c>
      <c r="K169" s="269">
        <f t="shared" si="39"/>
        <v>7.6201889364688729E-3</v>
      </c>
      <c r="L169" s="269">
        <f t="shared" si="39"/>
        <v>7.6201889364657417E-3</v>
      </c>
      <c r="M169" s="269">
        <f t="shared" si="39"/>
        <v>7.6201889364675415E-3</v>
      </c>
      <c r="N169" s="269">
        <f t="shared" si="39"/>
        <v>7.620188936457788E-3</v>
      </c>
      <c r="O169" s="269">
        <f t="shared" si="39"/>
        <v>7.6201889364611777E-3</v>
      </c>
      <c r="P169" s="269">
        <f t="shared" si="39"/>
        <v>7.6201889364626288E-3</v>
      </c>
      <c r="Q169" s="269">
        <f t="shared" si="39"/>
        <v>7.6201889364977812E-3</v>
      </c>
      <c r="R169" s="269">
        <f t="shared" si="39"/>
        <v>7.6201889364628812E-3</v>
      </c>
      <c r="S169" s="269">
        <f t="shared" si="39"/>
        <v>7.6201889364994812E-3</v>
      </c>
      <c r="T169" s="269">
        <f t="shared" si="39"/>
        <v>7.6201889364647833E-3</v>
      </c>
      <c r="U169" s="269">
        <f t="shared" si="39"/>
        <v>7.6201889364645317E-3</v>
      </c>
      <c r="V169" s="269">
        <f t="shared" si="39"/>
        <v>7.6201889364668034E-3</v>
      </c>
      <c r="W169" s="269">
        <f t="shared" si="39"/>
        <v>7.6201889364675684E-3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8.0307293035329838E-3</v>
      </c>
      <c r="C170" s="270">
        <f t="shared" si="40"/>
        <v>8.1804176239701123E-3</v>
      </c>
      <c r="D170" s="270">
        <f t="shared" si="40"/>
        <v>7.959137949800325E-3</v>
      </c>
      <c r="E170" s="270">
        <f t="shared" si="40"/>
        <v>8.347577413430415E-3</v>
      </c>
      <c r="F170" s="270">
        <f t="shared" si="40"/>
        <v>8.2317607045825983E-3</v>
      </c>
      <c r="G170" s="270">
        <f t="shared" si="40"/>
        <v>7.9746855188445424E-3</v>
      </c>
      <c r="H170" s="270">
        <f t="shared" si="40"/>
        <v>8.0449083074587945E-3</v>
      </c>
      <c r="I170" s="270">
        <f t="shared" si="40"/>
        <v>8.1300407102568532E-3</v>
      </c>
      <c r="J170" s="270">
        <f t="shared" si="40"/>
        <v>8.2009498760371707E-3</v>
      </c>
      <c r="K170" s="270">
        <f t="shared" si="40"/>
        <v>8.3214336764263971E-3</v>
      </c>
      <c r="L170" s="270">
        <f t="shared" si="40"/>
        <v>8.0547565858258563E-3</v>
      </c>
      <c r="M170" s="270">
        <f t="shared" si="40"/>
        <v>8.2934194048137032E-3</v>
      </c>
      <c r="N170" s="270">
        <f t="shared" si="40"/>
        <v>8.1657239395620373E-3</v>
      </c>
      <c r="O170" s="270">
        <f t="shared" si="40"/>
        <v>8.2162984755904112E-3</v>
      </c>
      <c r="P170" s="270">
        <f t="shared" si="40"/>
        <v>8.0502671208370034E-3</v>
      </c>
      <c r="Q170" s="270">
        <f t="shared" si="40"/>
        <v>8.0196510526182561E-3</v>
      </c>
      <c r="R170" s="270">
        <f t="shared" si="40"/>
        <v>8.1474786169218778E-3</v>
      </c>
      <c r="S170" s="270">
        <f t="shared" si="40"/>
        <v>8.0208051176877716E-3</v>
      </c>
      <c r="T170" s="270">
        <f t="shared" si="40"/>
        <v>8.7230138338973036E-3</v>
      </c>
      <c r="U170" s="270">
        <f t="shared" si="40"/>
        <v>8.9225944484691826E-3</v>
      </c>
      <c r="V170" s="270">
        <f t="shared" si="40"/>
        <v>8.6488233579579809E-3</v>
      </c>
      <c r="W170" s="270">
        <f t="shared" si="40"/>
        <v>8.9894544499759289E-3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0.75712701480763478</v>
      </c>
      <c r="C171" s="271">
        <f t="shared" si="41"/>
        <v>0.76837856076969513</v>
      </c>
      <c r="D171" s="271">
        <f t="shared" si="41"/>
        <v>0.72402227645744155</v>
      </c>
      <c r="E171" s="271">
        <f t="shared" si="41"/>
        <v>0.6877070670597818</v>
      </c>
      <c r="F171" s="271">
        <f t="shared" si="41"/>
        <v>0.69424747099461837</v>
      </c>
      <c r="G171" s="271">
        <f t="shared" si="41"/>
        <v>0.72444915474827631</v>
      </c>
      <c r="H171" s="271">
        <f t="shared" si="41"/>
        <v>0.71871488065110878</v>
      </c>
      <c r="I171" s="271">
        <f t="shared" si="41"/>
        <v>0.70486573645194195</v>
      </c>
      <c r="J171" s="271">
        <f t="shared" si="41"/>
        <v>0.70880843363461332</v>
      </c>
      <c r="K171" s="271">
        <f t="shared" si="41"/>
        <v>0.70226845198529064</v>
      </c>
      <c r="L171" s="271">
        <f t="shared" si="41"/>
        <v>0.71533159143059033</v>
      </c>
      <c r="M171" s="271">
        <f t="shared" si="41"/>
        <v>0.69202047642202857</v>
      </c>
      <c r="N171" s="271">
        <f t="shared" si="41"/>
        <v>0.69688249858590778</v>
      </c>
      <c r="O171" s="271">
        <f t="shared" si="41"/>
        <v>0.70758505811871153</v>
      </c>
      <c r="P171" s="271">
        <f t="shared" si="41"/>
        <v>0.72132266578638493</v>
      </c>
      <c r="Q171" s="271">
        <f t="shared" si="41"/>
        <v>0.75689488434073171</v>
      </c>
      <c r="R171" s="271">
        <f t="shared" si="41"/>
        <v>0.71968273007103989</v>
      </c>
      <c r="S171" s="271">
        <f t="shared" si="41"/>
        <v>0.75197653040147283</v>
      </c>
      <c r="T171" s="271">
        <f t="shared" si="41"/>
        <v>0.69040644626007142</v>
      </c>
      <c r="U171" s="271">
        <f t="shared" si="41"/>
        <v>0.69200416334164272</v>
      </c>
      <c r="V171" s="271">
        <f t="shared" si="41"/>
        <v>0.71266937902372318</v>
      </c>
      <c r="W171" s="271">
        <f t="shared" si="41"/>
        <v>0.6954781951916037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0.68052336332019947</v>
      </c>
      <c r="C172" s="320">
        <f t="shared" si="42"/>
        <v>0.69825515388957271</v>
      </c>
      <c r="D172" s="320">
        <f t="shared" si="42"/>
        <v>0.6285458488036636</v>
      </c>
      <c r="E172" s="320">
        <f t="shared" si="42"/>
        <v>0.57177278099140583</v>
      </c>
      <c r="F172" s="320">
        <f t="shared" si="42"/>
        <v>0.58197358684406497</v>
      </c>
      <c r="G172" s="320">
        <f t="shared" si="42"/>
        <v>0.6292237659229809</v>
      </c>
      <c r="H172" s="320">
        <f t="shared" si="42"/>
        <v>0.62026380439218909</v>
      </c>
      <c r="I172" s="320">
        <f t="shared" si="42"/>
        <v>0.59857978534407508</v>
      </c>
      <c r="J172" s="320">
        <f t="shared" si="42"/>
        <v>0.60480294026696924</v>
      </c>
      <c r="K172" s="320">
        <f t="shared" si="42"/>
        <v>0.59460524741825527</v>
      </c>
      <c r="L172" s="320">
        <f t="shared" si="42"/>
        <v>0.61496073844072818</v>
      </c>
      <c r="M172" s="320">
        <f t="shared" si="42"/>
        <v>0.57851190103842243</v>
      </c>
      <c r="N172" s="320">
        <f t="shared" si="42"/>
        <v>0.58607316038704527</v>
      </c>
      <c r="O172" s="320">
        <f t="shared" si="42"/>
        <v>0.60289157493190693</v>
      </c>
      <c r="P172" s="320">
        <f t="shared" si="42"/>
        <v>0.62435812192255424</v>
      </c>
      <c r="Q172" s="320">
        <f t="shared" si="42"/>
        <v>0.68015334386292292</v>
      </c>
      <c r="R172" s="320">
        <f t="shared" si="42"/>
        <v>0.62183617346975384</v>
      </c>
      <c r="S172" s="320">
        <f t="shared" si="42"/>
        <v>0.67243726180662389</v>
      </c>
      <c r="T172" s="320">
        <f t="shared" si="42"/>
        <v>0.57620511492241888</v>
      </c>
      <c r="U172" s="320">
        <f t="shared" si="42"/>
        <v>0.57881665480408129</v>
      </c>
      <c r="V172" s="320">
        <f t="shared" si="42"/>
        <v>0.61109575518216253</v>
      </c>
      <c r="W172" s="320">
        <f t="shared" si="42"/>
        <v>0.58430236775376432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7.6603651487435323E-2</v>
      </c>
      <c r="C173" s="320">
        <f t="shared" si="43"/>
        <v>7.0123406880122349E-2</v>
      </c>
      <c r="D173" s="320">
        <f t="shared" si="43"/>
        <v>9.5476427653777937E-2</v>
      </c>
      <c r="E173" s="320">
        <f t="shared" si="43"/>
        <v>0.11593428606837602</v>
      </c>
      <c r="F173" s="320">
        <f t="shared" si="43"/>
        <v>0.1122738841505535</v>
      </c>
      <c r="G173" s="320">
        <f t="shared" si="43"/>
        <v>9.5225388825295423E-2</v>
      </c>
      <c r="H173" s="320">
        <f t="shared" si="43"/>
        <v>9.845107625891969E-2</v>
      </c>
      <c r="I173" s="320">
        <f t="shared" si="43"/>
        <v>0.10628595110786686</v>
      </c>
      <c r="J173" s="320">
        <f t="shared" si="43"/>
        <v>0.10400549336764417</v>
      </c>
      <c r="K173" s="320">
        <f t="shared" si="43"/>
        <v>0.10766320456703539</v>
      </c>
      <c r="L173" s="320">
        <f t="shared" si="43"/>
        <v>0.10037085298986217</v>
      </c>
      <c r="M173" s="320">
        <f t="shared" si="43"/>
        <v>0.11350857538360609</v>
      </c>
      <c r="N173" s="320">
        <f t="shared" si="43"/>
        <v>0.11080933819886254</v>
      </c>
      <c r="O173" s="320">
        <f t="shared" si="43"/>
        <v>0.10469348318680459</v>
      </c>
      <c r="P173" s="320">
        <f t="shared" si="43"/>
        <v>9.6964543863830702E-2</v>
      </c>
      <c r="Q173" s="320">
        <f t="shared" si="43"/>
        <v>7.674154047780879E-2</v>
      </c>
      <c r="R173" s="320">
        <f t="shared" si="43"/>
        <v>9.7846556601286036E-2</v>
      </c>
      <c r="S173" s="320">
        <f t="shared" si="43"/>
        <v>7.9539268594848986E-2</v>
      </c>
      <c r="T173" s="320">
        <f t="shared" si="43"/>
        <v>0.11420133133765253</v>
      </c>
      <c r="U173" s="320">
        <f t="shared" si="43"/>
        <v>0.11318750853756139</v>
      </c>
      <c r="V173" s="320">
        <f t="shared" si="43"/>
        <v>0.1015736238415607</v>
      </c>
      <c r="W173" s="320">
        <f t="shared" si="43"/>
        <v>0.11117582743783952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6.2759853557111389E-2</v>
      </c>
      <c r="C174" s="271">
        <f t="shared" si="44"/>
        <v>5.7450717573744717E-2</v>
      </c>
      <c r="D174" s="271">
        <f t="shared" si="44"/>
        <v>7.8221945055583636E-2</v>
      </c>
      <c r="E174" s="271">
        <f t="shared" si="44"/>
        <v>9.4982663027401021E-2</v>
      </c>
      <c r="F174" s="271">
        <f t="shared" si="44"/>
        <v>9.1983768276797773E-2</v>
      </c>
      <c r="G174" s="271">
        <f t="shared" si="44"/>
        <v>7.801627391841473E-2</v>
      </c>
      <c r="H174" s="271">
        <f t="shared" si="44"/>
        <v>8.0659015707146287E-2</v>
      </c>
      <c r="I174" s="271">
        <f t="shared" si="44"/>
        <v>8.7077973401857106E-2</v>
      </c>
      <c r="J174" s="271">
        <f t="shared" si="44"/>
        <v>8.5209639568671239E-2</v>
      </c>
      <c r="K174" s="271">
        <f t="shared" si="44"/>
        <v>8.8206329866987454E-2</v>
      </c>
      <c r="L174" s="271">
        <f t="shared" si="44"/>
        <v>8.2231850737289239E-2</v>
      </c>
      <c r="M174" s="271">
        <f t="shared" si="44"/>
        <v>9.2995326335323744E-2</v>
      </c>
      <c r="N174" s="271">
        <f t="shared" si="44"/>
        <v>9.0783894802478338E-2</v>
      </c>
      <c r="O174" s="271">
        <f t="shared" si="44"/>
        <v>8.5773295993148216E-2</v>
      </c>
      <c r="P174" s="271">
        <f t="shared" si="44"/>
        <v>7.9441129175471165E-2</v>
      </c>
      <c r="Q174" s="271">
        <f t="shared" si="44"/>
        <v>6.2872823274284673E-2</v>
      </c>
      <c r="R174" s="271">
        <f t="shared" si="44"/>
        <v>8.0163744731823319E-2</v>
      </c>
      <c r="S174" s="271">
        <f t="shared" si="44"/>
        <v>6.516494647609912E-2</v>
      </c>
      <c r="T174" s="271">
        <f t="shared" si="44"/>
        <v>9.3562887559659164E-2</v>
      </c>
      <c r="U174" s="271">
        <f t="shared" si="44"/>
        <v>9.2732282631158874E-2</v>
      </c>
      <c r="V174" s="271">
        <f t="shared" si="44"/>
        <v>8.3217257059959679E-2</v>
      </c>
      <c r="W174" s="271">
        <f t="shared" si="44"/>
        <v>9.1084152173006208E-2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7.5210136588645921E-2</v>
      </c>
      <c r="C175" s="271">
        <f t="shared" si="45"/>
        <v>7.5144797341052713E-2</v>
      </c>
      <c r="D175" s="271">
        <f t="shared" si="45"/>
        <v>7.5372309790315298E-2</v>
      </c>
      <c r="E175" s="271">
        <f t="shared" si="45"/>
        <v>7.5512138076299168E-2</v>
      </c>
      <c r="F175" s="271">
        <f t="shared" si="45"/>
        <v>7.5490693700694389E-2</v>
      </c>
      <c r="G175" s="271">
        <f t="shared" si="45"/>
        <v>7.5369026274873463E-2</v>
      </c>
      <c r="H175" s="271">
        <f t="shared" si="45"/>
        <v>7.5390380991131586E-2</v>
      </c>
      <c r="I175" s="271">
        <f t="shared" si="45"/>
        <v>7.5448842413795569E-2</v>
      </c>
      <c r="J175" s="271">
        <f t="shared" si="45"/>
        <v>7.5424441896480107E-2</v>
      </c>
      <c r="K175" s="271">
        <f t="shared" si="45"/>
        <v>7.5445503770097094E-2</v>
      </c>
      <c r="L175" s="271">
        <f t="shared" si="45"/>
        <v>7.5405555566626745E-2</v>
      </c>
      <c r="M175" s="271">
        <f t="shared" si="45"/>
        <v>7.5496183600160194E-2</v>
      </c>
      <c r="N175" s="271">
        <f t="shared" si="45"/>
        <v>7.5483633818144727E-2</v>
      </c>
      <c r="O175" s="271">
        <f t="shared" si="45"/>
        <v>7.5428967888485868E-2</v>
      </c>
      <c r="P175" s="271">
        <f t="shared" si="45"/>
        <v>7.5377628882282291E-2</v>
      </c>
      <c r="Q175" s="271">
        <f t="shared" si="45"/>
        <v>7.5212136028688814E-2</v>
      </c>
      <c r="R175" s="271">
        <f t="shared" si="45"/>
        <v>7.5377447792076793E-2</v>
      </c>
      <c r="S175" s="271">
        <f t="shared" si="45"/>
        <v>7.5235268750652243E-2</v>
      </c>
      <c r="T175" s="271">
        <f t="shared" si="45"/>
        <v>7.5468781006597527E-2</v>
      </c>
      <c r="U175" s="271">
        <f t="shared" si="45"/>
        <v>7.5444964026425587E-2</v>
      </c>
      <c r="V175" s="271">
        <f t="shared" si="45"/>
        <v>7.5369693567059623E-2</v>
      </c>
      <c r="W175" s="271">
        <f t="shared" si="45"/>
        <v>7.5423106898488509E-2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5.6909076464280464E-2</v>
      </c>
      <c r="C176" s="320">
        <f t="shared" si="46"/>
        <v>5.8391905533421905E-2</v>
      </c>
      <c r="D176" s="320">
        <f t="shared" si="46"/>
        <v>5.2562433119644869E-2</v>
      </c>
      <c r="E176" s="320">
        <f t="shared" si="46"/>
        <v>4.7814759444671631E-2</v>
      </c>
      <c r="F176" s="320">
        <f t="shared" si="46"/>
        <v>4.8667806483988503E-2</v>
      </c>
      <c r="G176" s="320">
        <f t="shared" si="46"/>
        <v>5.261912424776638E-2</v>
      </c>
      <c r="H176" s="320">
        <f t="shared" si="46"/>
        <v>5.1869843380486405E-2</v>
      </c>
      <c r="I176" s="320">
        <f t="shared" si="46"/>
        <v>5.0056507403244729E-2</v>
      </c>
      <c r="J176" s="320">
        <f t="shared" si="46"/>
        <v>5.0576921570405955E-2</v>
      </c>
      <c r="K176" s="320">
        <f t="shared" si="46"/>
        <v>4.9724134857463034E-2</v>
      </c>
      <c r="L176" s="320">
        <f t="shared" si="46"/>
        <v>5.1426372072970371E-2</v>
      </c>
      <c r="M176" s="320">
        <f t="shared" si="46"/>
        <v>4.8378321430532785E-2</v>
      </c>
      <c r="N176" s="320">
        <f t="shared" si="46"/>
        <v>4.901063519025093E-2</v>
      </c>
      <c r="O176" s="320">
        <f t="shared" si="46"/>
        <v>5.0417082772993414E-2</v>
      </c>
      <c r="P176" s="320">
        <f t="shared" si="46"/>
        <v>5.2212232550297992E-2</v>
      </c>
      <c r="Q176" s="320">
        <f t="shared" si="46"/>
        <v>5.6878133418497775E-2</v>
      </c>
      <c r="R176" s="320">
        <f t="shared" si="46"/>
        <v>5.2001333461339214E-2</v>
      </c>
      <c r="S176" s="320">
        <f t="shared" si="46"/>
        <v>5.6232872539276543E-2</v>
      </c>
      <c r="T176" s="320">
        <f t="shared" si="46"/>
        <v>4.8185415390067259E-2</v>
      </c>
      <c r="U176" s="320">
        <f t="shared" si="46"/>
        <v>4.8403806603103526E-2</v>
      </c>
      <c r="V176" s="320">
        <f t="shared" si="46"/>
        <v>5.110316108617672E-2</v>
      </c>
      <c r="W176" s="320">
        <f t="shared" si="46"/>
        <v>4.8862551849102841E-2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1.8301060124365453E-2</v>
      </c>
      <c r="C177" s="320">
        <f t="shared" si="47"/>
        <v>1.6752891807630808E-2</v>
      </c>
      <c r="D177" s="320">
        <f t="shared" si="47"/>
        <v>2.2809876670670429E-2</v>
      </c>
      <c r="E177" s="320">
        <f t="shared" si="47"/>
        <v>2.769737863162753E-2</v>
      </c>
      <c r="F177" s="320">
        <f t="shared" si="47"/>
        <v>2.6822887216705879E-2</v>
      </c>
      <c r="G177" s="320">
        <f t="shared" si="47"/>
        <v>2.2749902027107093E-2</v>
      </c>
      <c r="H177" s="320">
        <f t="shared" si="47"/>
        <v>2.3520537610645178E-2</v>
      </c>
      <c r="I177" s="320">
        <f t="shared" si="47"/>
        <v>2.5392335010550847E-2</v>
      </c>
      <c r="J177" s="320">
        <f t="shared" si="47"/>
        <v>2.4847520326074159E-2</v>
      </c>
      <c r="K177" s="320">
        <f t="shared" si="47"/>
        <v>2.5721368912634053E-2</v>
      </c>
      <c r="L177" s="320">
        <f t="shared" si="47"/>
        <v>2.397918349365637E-2</v>
      </c>
      <c r="M177" s="320">
        <f t="shared" si="47"/>
        <v>2.7117862169627416E-2</v>
      </c>
      <c r="N177" s="320">
        <f t="shared" si="47"/>
        <v>2.647299862789379E-2</v>
      </c>
      <c r="O177" s="320">
        <f t="shared" si="47"/>
        <v>2.5011885115492453E-2</v>
      </c>
      <c r="P177" s="320">
        <f t="shared" si="47"/>
        <v>2.3165396331984299E-2</v>
      </c>
      <c r="Q177" s="320">
        <f t="shared" si="47"/>
        <v>1.8334002610191042E-2</v>
      </c>
      <c r="R177" s="320">
        <f t="shared" si="47"/>
        <v>2.3376114330737573E-2</v>
      </c>
      <c r="S177" s="320">
        <f t="shared" si="47"/>
        <v>1.9002396211375699E-2</v>
      </c>
      <c r="T177" s="320">
        <f t="shared" si="47"/>
        <v>2.7283365616530265E-2</v>
      </c>
      <c r="U177" s="320">
        <f t="shared" si="47"/>
        <v>2.7041157423322068E-2</v>
      </c>
      <c r="V177" s="320">
        <f t="shared" si="47"/>
        <v>2.4266532480882907E-2</v>
      </c>
      <c r="W177" s="320">
        <f t="shared" si="47"/>
        <v>2.6560555049385655E-2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5.6001100097114856E-2</v>
      </c>
      <c r="C178" s="321">
        <f t="shared" si="48"/>
        <v>5.1263717219649209E-2</v>
      </c>
      <c r="D178" s="321">
        <f t="shared" si="48"/>
        <v>6.9798043280367067E-2</v>
      </c>
      <c r="E178" s="321">
        <f t="shared" si="48"/>
        <v>8.4753760855219573E-2</v>
      </c>
      <c r="F178" s="321">
        <f t="shared" si="48"/>
        <v>8.2077824000835076E-2</v>
      </c>
      <c r="G178" s="321">
        <f t="shared" si="48"/>
        <v>6.9614521342585584E-2</v>
      </c>
      <c r="H178" s="321">
        <f t="shared" si="48"/>
        <v>7.1972660169453737E-2</v>
      </c>
      <c r="I178" s="321">
        <f t="shared" si="48"/>
        <v>7.770034549704187E-2</v>
      </c>
      <c r="J178" s="321">
        <f t="shared" si="48"/>
        <v>7.6033216845891385E-2</v>
      </c>
      <c r="K178" s="321">
        <f t="shared" si="48"/>
        <v>7.870718665054284E-2</v>
      </c>
      <c r="L178" s="321">
        <f t="shared" si="48"/>
        <v>7.3376112965581303E-2</v>
      </c>
      <c r="M178" s="321">
        <f t="shared" si="48"/>
        <v>8.2980445037673642E-2</v>
      </c>
      <c r="N178" s="321">
        <f t="shared" si="48"/>
        <v>8.1007167669903943E-2</v>
      </c>
      <c r="O178" s="321">
        <f t="shared" si="48"/>
        <v>7.6536171809270845E-2</v>
      </c>
      <c r="P178" s="321">
        <f t="shared" si="48"/>
        <v>7.0885930648882059E-2</v>
      </c>
      <c r="Q178" s="321">
        <f t="shared" si="48"/>
        <v>5.6101903844746427E-2</v>
      </c>
      <c r="R178" s="321">
        <f t="shared" si="48"/>
        <v>7.1530726068396319E-2</v>
      </c>
      <c r="S178" s="321">
        <f t="shared" si="48"/>
        <v>5.8147183009442369E-2</v>
      </c>
      <c r="T178" s="321">
        <f t="shared" si="48"/>
        <v>8.3486884284003707E-2</v>
      </c>
      <c r="U178" s="321">
        <f t="shared" si="48"/>
        <v>8.2745729117034206E-2</v>
      </c>
      <c r="V178" s="321">
        <f t="shared" si="48"/>
        <v>7.4255398607348783E-2</v>
      </c>
      <c r="W178" s="321">
        <f t="shared" si="48"/>
        <v>8.1275089631297995E-2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121.25999999999999</v>
      </c>
      <c r="C183" s="322">
        <f t="shared" si="49"/>
        <v>111.0129499923142</v>
      </c>
      <c r="D183" s="322">
        <f t="shared" si="49"/>
        <v>99.171632277352401</v>
      </c>
      <c r="E183" s="322">
        <f t="shared" si="49"/>
        <v>99.238768072750048</v>
      </c>
      <c r="F183" s="322">
        <f t="shared" si="49"/>
        <v>99.97527846379981</v>
      </c>
      <c r="G183" s="322">
        <f t="shared" si="49"/>
        <v>106.96649595149968</v>
      </c>
      <c r="H183" s="322">
        <f t="shared" si="49"/>
        <v>93.923384287354779</v>
      </c>
      <c r="I183" s="322">
        <f t="shared" si="49"/>
        <v>91.101695053161535</v>
      </c>
      <c r="J183" s="322">
        <f t="shared" si="49"/>
        <v>89.579668689696106</v>
      </c>
      <c r="K183" s="322">
        <f t="shared" si="49"/>
        <v>89.484810589347205</v>
      </c>
      <c r="L183" s="322">
        <f t="shared" si="49"/>
        <v>82.295017519524464</v>
      </c>
      <c r="M183" s="322">
        <f t="shared" si="49"/>
        <v>81.279280563804676</v>
      </c>
      <c r="N183" s="322">
        <f t="shared" si="49"/>
        <v>78.461093355762245</v>
      </c>
      <c r="O183" s="322">
        <f t="shared" si="49"/>
        <v>89.415110125152509</v>
      </c>
      <c r="P183" s="322">
        <f t="shared" si="49"/>
        <v>87.168686413908404</v>
      </c>
      <c r="Q183" s="322">
        <f t="shared" si="49"/>
        <v>85.584896455449183</v>
      </c>
      <c r="R183" s="322">
        <f t="shared" si="49"/>
        <v>84.027688857114853</v>
      </c>
      <c r="S183" s="322">
        <f t="shared" si="49"/>
        <v>85.689969548009003</v>
      </c>
      <c r="T183" s="322">
        <f t="shared" si="49"/>
        <v>81.428281193680789</v>
      </c>
      <c r="U183" s="322">
        <f t="shared" si="49"/>
        <v>81.907444203555642</v>
      </c>
      <c r="V183" s="322">
        <f t="shared" si="49"/>
        <v>82.32993226238392</v>
      </c>
      <c r="W183" s="322">
        <f t="shared" si="49"/>
        <v>80.030227498863553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0.59260288084996449</v>
      </c>
      <c r="C184" s="275">
        <f>IF(C$6=0,0,C$6/NMM!C$9*1000)</f>
        <v>0.54252510289533806</v>
      </c>
      <c r="D184" s="275">
        <f>IF(D$6=0,0,D$6/NMM!D$9*1000)</f>
        <v>0.48465606948876289</v>
      </c>
      <c r="E184" s="275">
        <f>IF(E$6=0,0,E$6/NMM!E$9*1000)</f>
        <v>0.48498416503361963</v>
      </c>
      <c r="F184" s="275">
        <f>IF(F$6=0,0,F$6/NMM!F$9*1000)</f>
        <v>0.48858352326803273</v>
      </c>
      <c r="G184" s="275">
        <f>IF(G$6=0,0,G$6/NMM!G$9*1000)</f>
        <v>0.5227499064434884</v>
      </c>
      <c r="H184" s="275">
        <f>IF(H$6=0,0,H$6/NMM!H$9*1000)</f>
        <v>0.45900765386707898</v>
      </c>
      <c r="I184" s="275">
        <f>IF(I$6=0,0,I$6/NMM!I$9*1000)</f>
        <v>0.44521793616088223</v>
      </c>
      <c r="J184" s="275">
        <f>IF(J$6=0,0,J$6/NMM!J$9*1000)</f>
        <v>0.43777972728963926</v>
      </c>
      <c r="K184" s="275">
        <f>IF(K$6=0,0,K$6/NMM!K$9*1000)</f>
        <v>0.4373161516378658</v>
      </c>
      <c r="L184" s="275">
        <f>IF(L$6=0,0,L$6/NMM!L$9*1000)</f>
        <v>0.40217932097742315</v>
      </c>
      <c r="M184" s="275">
        <f>IF(M$6=0,0,M$6/NMM!M$9*1000)</f>
        <v>0.39721537040714444</v>
      </c>
      <c r="N184" s="275">
        <f>IF(N$6=0,0,N$6/NMM!N$9*1000)</f>
        <v>0.38344276725485416</v>
      </c>
      <c r="O184" s="275">
        <f>IF(O$6=0,0,O$6/NMM!O$9*1000)</f>
        <v>0.43697552244548671</v>
      </c>
      <c r="P184" s="275">
        <f>IF(P$6=0,0,P$6/NMM!P$9*1000)</f>
        <v>0.42599715230779289</v>
      </c>
      <c r="Q184" s="275">
        <f>IF(Q$6=0,0,Q$6/NMM!Q$9*1000)</f>
        <v>0.41825710206773714</v>
      </c>
      <c r="R184" s="275">
        <f>IF(R$6=0,0,R$6/NMM!R$9*1000)</f>
        <v>0.41064696097597569</v>
      </c>
      <c r="S184" s="275">
        <f>IF(S$6=0,0,S$6/NMM!S$9*1000)</f>
        <v>0.41877059882965134</v>
      </c>
      <c r="T184" s="275">
        <f>IF(T$6=0,0,T$6/NMM!T$9*1000)</f>
        <v>0.39794354294969453</v>
      </c>
      <c r="U184" s="275">
        <f>IF(U$6=0,0,U$6/NMM!U$9*1000)</f>
        <v>0.4002852333673918</v>
      </c>
      <c r="V184" s="275">
        <f>IF(V$6=0,0,V$6/NMM!V$9*1000)</f>
        <v>0.40234995084045383</v>
      </c>
      <c r="W184" s="275">
        <f>IF(W$6=0,0,W$6/NMM!W$9*1000)</f>
        <v>0.39111119388870774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0.23694684106074856</v>
      </c>
      <c r="C185" s="276">
        <f>IF(C$7=0,0,C$7/NMM!C$9*1000)</f>
        <v>0.21692369963310054</v>
      </c>
      <c r="D185" s="276">
        <f>IF(D$7=0,0,D$7/NMM!D$9*1000)</f>
        <v>0.19378529598366165</v>
      </c>
      <c r="E185" s="276">
        <f>IF(E$7=0,0,E$7/NMM!E$9*1000)</f>
        <v>0.19391648198601186</v>
      </c>
      <c r="F185" s="276">
        <f>IF(F$7=0,0,F$7/NMM!F$9*1000)</f>
        <v>0.19535565245083797</v>
      </c>
      <c r="G185" s="276">
        <f>IF(G$7=0,0,G$7/NMM!G$9*1000)</f>
        <v>0.20901676822584717</v>
      </c>
      <c r="H185" s="276">
        <f>IF(H$7=0,0,H$7/NMM!H$9*1000)</f>
        <v>0.1835300116167437</v>
      </c>
      <c r="I185" s="276">
        <f>IF(I$7=0,0,I$7/NMM!I$9*1000)</f>
        <v>0.17801631913364888</v>
      </c>
      <c r="J185" s="276">
        <f>IF(J$7=0,0,J$7/NMM!J$9*1000)</f>
        <v>0.17504221935765193</v>
      </c>
      <c r="K185" s="276">
        <f>IF(K$7=0,0,K$7/NMM!K$9*1000)</f>
        <v>0.1748568628738581</v>
      </c>
      <c r="L185" s="276">
        <f>IF(L$7=0,0,L$7/NMM!L$9*1000)</f>
        <v>0.16080772254916542</v>
      </c>
      <c r="M185" s="276">
        <f>IF(M$7=0,0,M$7/NMM!M$9*1000)</f>
        <v>0.15882293232148001</v>
      </c>
      <c r="N185" s="276">
        <f>IF(N$7=0,0,N$7/NMM!N$9*1000)</f>
        <v>0.15331608293620888</v>
      </c>
      <c r="O185" s="276">
        <f>IF(O$7=0,0,O$7/NMM!O$9*1000)</f>
        <v>0.17472066540719791</v>
      </c>
      <c r="P185" s="276">
        <f>IF(P$7=0,0,P$7/NMM!P$9*1000)</f>
        <v>0.17033106453250899</v>
      </c>
      <c r="Q185" s="276">
        <f>IF(Q$7=0,0,Q$7/NMM!Q$9*1000)</f>
        <v>0.16723627624629236</v>
      </c>
      <c r="R185" s="276">
        <f>IF(R$7=0,0,R$7/NMM!R$9*1000)</f>
        <v>0.16419343094467462</v>
      </c>
      <c r="S185" s="276">
        <f>IF(S$7=0,0,S$7/NMM!S$9*1000)</f>
        <v>0.16744159322932153</v>
      </c>
      <c r="T185" s="276">
        <f>IF(T$7=0,0,T$7/NMM!T$9*1000)</f>
        <v>0.15911408545164524</v>
      </c>
      <c r="U185" s="276">
        <f>IF(U$7=0,0,U$7/NMM!U$9*1000)</f>
        <v>0.16005038894449994</v>
      </c>
      <c r="V185" s="276">
        <f>IF(V$7=0,0,V$7/NMM!V$9*1000)</f>
        <v>0.16087594733905802</v>
      </c>
      <c r="W185" s="276">
        <f>IF(W$7=0,0,W$7/NMM!W$9*1000)</f>
        <v>0.15638223317866398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0.85373797077795344</v>
      </c>
      <c r="C186" s="276">
        <f>IF(C$8=0,0,C$8/NMM!C$9*1000)</f>
        <v>0.72903297526833921</v>
      </c>
      <c r="D186" s="276">
        <f>IF(D$8=0,0,D$8/NMM!D$9*1000)</f>
        <v>0.95283616567316043</v>
      </c>
      <c r="E186" s="276">
        <f>IF(E$8=0,0,E$8/NMM!E$9*1000)</f>
        <v>1.2369466927238271</v>
      </c>
      <c r="F186" s="276">
        <f>IF(F$8=0,0,F$8/NMM!F$9*1000)</f>
        <v>1.1875934185323733</v>
      </c>
      <c r="G186" s="276">
        <f>IF(G$8=0,0,G$8/NMM!G$9*1000)</f>
        <v>1.0304871888041061</v>
      </c>
      <c r="H186" s="276">
        <f>IF(H$8=0,0,H$8/NMM!H$9*1000)</f>
        <v>0.9438445073315922</v>
      </c>
      <c r="I186" s="276">
        <f>IF(I$8=0,0,I$8/NMM!I$9*1000)</f>
        <v>1.0162296777001742</v>
      </c>
      <c r="J186" s="276">
        <f>IF(J$8=0,0,J$8/NMM!J$9*1000)</f>
        <v>0.97024594475059434</v>
      </c>
      <c r="K186" s="276">
        <f>IF(K$8=0,0,K$8/NMM!K$9*1000)</f>
        <v>1.0084485159291396</v>
      </c>
      <c r="L186" s="276">
        <f>IF(L$8=0,0,L$8/NMM!L$9*1000)</f>
        <v>0.84692868323585702</v>
      </c>
      <c r="M186" s="276">
        <f>IF(M$8=0,0,M$8/NMM!M$9*1000)</f>
        <v>0.98012008269385276</v>
      </c>
      <c r="N186" s="276">
        <f>IF(N$8=0,0,N$8/NMM!N$9*1000)</f>
        <v>0.91282362483794333</v>
      </c>
      <c r="O186" s="276">
        <f>IF(O$8=0,0,O$8/NMM!O$9*1000)</f>
        <v>0.93293444816092919</v>
      </c>
      <c r="P186" s="276">
        <f>IF(P$8=0,0,P$8/NMM!P$9*1000)</f>
        <v>0.82966507733138861</v>
      </c>
      <c r="Q186" s="276">
        <f>IF(Q$8=0,0,Q$8/NMM!Q$9*1000)</f>
        <v>0.58981398790292339</v>
      </c>
      <c r="R186" s="276">
        <f>IF(R$8=0,0,R$8/NMM!R$9*1000)</f>
        <v>0.78198786313719792</v>
      </c>
      <c r="S186" s="276">
        <f>IF(S$8=0,0,S$8/NMM!S$9*1000)</f>
        <v>0.6238698285243679</v>
      </c>
      <c r="T186" s="276">
        <f>IF(T$8=0,0,T$8/NMM!T$9*1000)</f>
        <v>0.93776319389602947</v>
      </c>
      <c r="U186" s="276">
        <f>IF(U$8=0,0,U$8/NMM!U$9*1000)</f>
        <v>0.92654417587733406</v>
      </c>
      <c r="V186" s="276">
        <f>IF(V$8=0,0,V$8/NMM!V$9*1000)</f>
        <v>0.7936307884452144</v>
      </c>
      <c r="W186" s="276">
        <f>IF(W$8=0,0,W$8/NMM!W$9*1000)</f>
        <v>0.88928842353420434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0.11823764233228093</v>
      </c>
      <c r="C187" s="276">
        <f>IF(C$9=0,0,C$9/NMM!C$9*1000)</f>
        <v>0.10824599600396408</v>
      </c>
      <c r="D187" s="276">
        <f>IF(D$9=0,0,D$9/NMM!D$9*1000)</f>
        <v>9.669981846222217E-2</v>
      </c>
      <c r="E187" s="276">
        <f>IF(E$9=0,0,E$9/NMM!E$9*1000)</f>
        <v>9.6765280924415983E-2</v>
      </c>
      <c r="F187" s="276">
        <f>IF(F$9=0,0,F$9/NMM!F$9*1000)</f>
        <v>9.7483434084481346E-2</v>
      </c>
      <c r="G187" s="276">
        <f>IF(G$9=0,0,G$9/NMM!G$9*1000)</f>
        <v>0.10430039823405322</v>
      </c>
      <c r="H187" s="276">
        <f>IF(H$9=0,0,H$9/NMM!H$9*1000)</f>
        <v>9.1582380983152314E-2</v>
      </c>
      <c r="I187" s="276">
        <f>IF(I$9=0,0,I$9/NMM!I$9*1000)</f>
        <v>8.8831021240064575E-2</v>
      </c>
      <c r="J187" s="276">
        <f>IF(J$9=0,0,J$9/NMM!J$9*1000)</f>
        <v>8.7346930783316595E-2</v>
      </c>
      <c r="K187" s="276">
        <f>IF(K$9=0,0,K$9/NMM!K$9*1000)</f>
        <v>8.725443698370873E-2</v>
      </c>
      <c r="L187" s="276">
        <f>IF(L$9=0,0,L$9/NMM!L$9*1000)</f>
        <v>8.0243846670073171E-2</v>
      </c>
      <c r="M187" s="276">
        <f>IF(M$9=0,0,M$9/NMM!M$9*1000)</f>
        <v>7.9253426557295573E-2</v>
      </c>
      <c r="N187" s="276">
        <f>IF(N$9=0,0,N$9/NMM!N$9*1000)</f>
        <v>7.6505481553772667E-2</v>
      </c>
      <c r="O187" s="276">
        <f>IF(O$9=0,0,O$9/NMM!O$9*1000)</f>
        <v>8.7186473776107276E-2</v>
      </c>
      <c r="P187" s="276">
        <f>IF(P$9=0,0,P$9/NMM!P$9*1000)</f>
        <v>8.4996041289734148E-2</v>
      </c>
      <c r="Q187" s="276">
        <f>IF(Q$9=0,0,Q$9/NMM!Q$9*1000)</f>
        <v>8.345172667114005E-2</v>
      </c>
      <c r="R187" s="276">
        <f>IF(R$9=0,0,R$9/NMM!R$9*1000)</f>
        <v>8.1933331858048214E-2</v>
      </c>
      <c r="S187" s="276">
        <f>IF(S$9=0,0,S$9/NMM!S$9*1000)</f>
        <v>8.3554180858313259E-2</v>
      </c>
      <c r="T187" s="276">
        <f>IF(T$9=0,0,T$9/NMM!T$9*1000)</f>
        <v>7.9398713405241239E-2</v>
      </c>
      <c r="U187" s="276">
        <f>IF(U$9=0,0,U$9/NMM!U$9*1000)</f>
        <v>7.9865933466108124E-2</v>
      </c>
      <c r="V187" s="276">
        <f>IF(V$9=0,0,V$9/NMM!V$9*1000)</f>
        <v>8.0277891176720267E-2</v>
      </c>
      <c r="W187" s="276">
        <f>IF(W$9=0,0,W$9/NMM!W$9*1000)</f>
        <v>7.8035505647284328E-2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0.47215991082357306</v>
      </c>
      <c r="C188" s="277">
        <f>IF(C$10=0,0,C$10/NMM!C$9*1000)</f>
        <v>0.44866132831590644</v>
      </c>
      <c r="D188" s="277">
        <f>IF(D$10=0,0,D$10/NMM!D$9*1000)</f>
        <v>0.41903191438599113</v>
      </c>
      <c r="E188" s="277">
        <f>IF(E$10=0,0,E$10/NMM!E$9*1000)</f>
        <v>0.46984925691968771</v>
      </c>
      <c r="F188" s="277">
        <f>IF(F$10=0,0,F$10/NMM!F$9*1000)</f>
        <v>0.45934687803910607</v>
      </c>
      <c r="G188" s="277">
        <f>IF(G$10=0,0,G$10/NMM!G$9*1000)</f>
        <v>0.45526305171923054</v>
      </c>
      <c r="H188" s="277">
        <f>IF(H$10=0,0,H$10/NMM!H$9*1000)</f>
        <v>0.40687413296587371</v>
      </c>
      <c r="I188" s="277">
        <f>IF(I$10=0,0,I$10/NMM!I$9*1000)</f>
        <v>0.41007918726030429</v>
      </c>
      <c r="J188" s="277">
        <f>IF(J$10=0,0,J$10/NMM!J$9*1000)</f>
        <v>0.40359772775992414</v>
      </c>
      <c r="K188" s="277">
        <f>IF(K$10=0,0,K$10/NMM!K$9*1000)</f>
        <v>0.41119098278303418</v>
      </c>
      <c r="L188" s="277">
        <f>IF(L$10=0,0,L$10/NMM!L$9*1000)</f>
        <v>0.35855075754988541</v>
      </c>
      <c r="M188" s="277">
        <f>IF(M$10=0,0,M$10/NMM!M$9*1000)</f>
        <v>0.37778372180177666</v>
      </c>
      <c r="N188" s="277">
        <f>IF(N$10=0,0,N$10/NMM!N$9*1000)</f>
        <v>0.35486584477882333</v>
      </c>
      <c r="O188" s="277">
        <f>IF(O$10=0,0,O$10/NMM!O$9*1000)</f>
        <v>0.38624839268607725</v>
      </c>
      <c r="P188" s="277">
        <f>IF(P$10=0,0,P$10/NMM!P$9*1000)</f>
        <v>0.36337842615054872</v>
      </c>
      <c r="Q188" s="277">
        <f>IF(Q$10=0,0,Q$10/NMM!Q$9*1000)</f>
        <v>0.32516142960834299</v>
      </c>
      <c r="R188" s="277">
        <f>IF(R$10=0,0,R$10/NMM!R$9*1000)</f>
        <v>0.34350787085724394</v>
      </c>
      <c r="S188" s="277">
        <f>IF(S$10=0,0,S$10/NMM!S$9*1000)</f>
        <v>0.33188631982825412</v>
      </c>
      <c r="T188" s="277">
        <f>IF(T$10=0,0,T$10/NMM!T$9*1000)</f>
        <v>0.37787449067410828</v>
      </c>
      <c r="U188" s="277">
        <f>IF(U$10=0,0,U$10/NMM!U$9*1000)</f>
        <v>0.38531665471908633</v>
      </c>
      <c r="V188" s="277">
        <f>IF(V$10=0,0,V$10/NMM!V$9*1000)</f>
        <v>0.35649511662039579</v>
      </c>
      <c r="W188" s="277">
        <f>IF(W$10=0,0,W$10/NMM!W$9*1000)</f>
        <v>0.37933647296944573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3.3828261307413663</v>
      </c>
      <c r="C189" s="278">
        <f>IF(C$16=0,0,C$16/NMM!C$9*1000)</f>
        <v>2.8886987381650466</v>
      </c>
      <c r="D189" s="278">
        <f>IF(D$16=0,0,D$16/NMM!D$9*1000)</f>
        <v>3.7754898925456253</v>
      </c>
      <c r="E189" s="278">
        <f>IF(E$16=0,0,E$16/NMM!E$9*1000)</f>
        <v>4.9012410572149383</v>
      </c>
      <c r="F189" s="278">
        <f>IF(F$16=0,0,F$16/NMM!F$9*1000)</f>
        <v>4.7056851006017402</v>
      </c>
      <c r="G189" s="278">
        <f>IF(G$16=0,0,G$16/NMM!G$9*1000)</f>
        <v>4.0831720141300778</v>
      </c>
      <c r="H189" s="278">
        <f>IF(H$16=0,0,H$16/NMM!H$9*1000)</f>
        <v>3.739861610991229</v>
      </c>
      <c r="I189" s="278">
        <f>IF(I$16=0,0,I$16/NMM!I$9*1000)</f>
        <v>4.0266784730524012</v>
      </c>
      <c r="J189" s="278">
        <f>IF(J$16=0,0,J$16/NMM!J$9*1000)</f>
        <v>3.8444738871779767</v>
      </c>
      <c r="K189" s="278">
        <f>IF(K$16=0,0,K$16/NMM!K$9*1000)</f>
        <v>3.9958466273719329</v>
      </c>
      <c r="L189" s="278">
        <f>IF(L$16=0,0,L$16/NMM!L$9*1000)</f>
        <v>3.3558452108132695</v>
      </c>
      <c r="M189" s="278">
        <f>IF(M$16=0,0,M$16/NMM!M$9*1000)</f>
        <v>3.883598879852908</v>
      </c>
      <c r="N189" s="278">
        <f>IF(N$16=0,0,N$16/NMM!N$9*1000)</f>
        <v>3.6169453820193036</v>
      </c>
      <c r="O189" s="278">
        <f>IF(O$16=0,0,O$16/NMM!O$9*1000)</f>
        <v>3.6966319146280457</v>
      </c>
      <c r="P189" s="278">
        <f>IF(P$16=0,0,P$16/NMM!P$9*1000)</f>
        <v>3.2874404084460513</v>
      </c>
      <c r="Q189" s="278">
        <f>IF(Q$16=0,0,Q$16/NMM!Q$9*1000)</f>
        <v>2.3370615327518545</v>
      </c>
      <c r="R189" s="278">
        <f>IF(R$16=0,0,R$16/NMM!R$9*1000)</f>
        <v>3.0985256224841531</v>
      </c>
      <c r="S189" s="278">
        <f>IF(S$16=0,0,S$16/NMM!S$9*1000)</f>
        <v>2.4720033902091338</v>
      </c>
      <c r="T189" s="278">
        <f>IF(T$16=0,0,T$16/NMM!T$9*1000)</f>
        <v>3.7157651941710839</v>
      </c>
      <c r="U189" s="278">
        <f>IF(U$16=0,0,U$16/NMM!U$9*1000)</f>
        <v>3.6713112883897638</v>
      </c>
      <c r="V189" s="278">
        <f>IF(V$16=0,0,V$16/NMM!V$9*1000)</f>
        <v>3.1446592059937823</v>
      </c>
      <c r="W189" s="278">
        <f>IF(W$16=0,0,W$16/NMM!W$9*1000)</f>
        <v>3.5236901951965844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44.125357795770832</v>
      </c>
      <c r="C190" s="278">
        <f>IF(C$17=0,0,C$17/NMM!C$9*1000)</f>
        <v>40.448004620063209</v>
      </c>
      <c r="D190" s="278">
        <f>IF(D$17=0,0,D$17/NMM!D$9*1000)</f>
        <v>34.864560410257532</v>
      </c>
      <c r="E190" s="278">
        <f>IF(E$17=0,0,E$17/NMM!E$9*1000)</f>
        <v>33.76910220354474</v>
      </c>
      <c r="F190" s="278">
        <f>IF(F$17=0,0,F$17/NMM!F$9*1000)</f>
        <v>34.226526275261058</v>
      </c>
      <c r="G190" s="278">
        <f>IF(G$17=0,0,G$17/NMM!G$9*1000)</f>
        <v>37.738070746813307</v>
      </c>
      <c r="H190" s="278">
        <f>IF(H$17=0,0,H$17/NMM!H$9*1000)</f>
        <v>32.962527462565966</v>
      </c>
      <c r="I190" s="278">
        <f>IF(I$17=0,0,I$17/NMM!I$9*1000)</f>
        <v>31.580037682093177</v>
      </c>
      <c r="J190" s="278">
        <f>IF(J$17=0,0,J$17/NMM!J$9*1000)</f>
        <v>31.145626286988229</v>
      </c>
      <c r="K190" s="278">
        <f>IF(K$17=0,0,K$17/NMM!K$9*1000)</f>
        <v>30.837682346741946</v>
      </c>
      <c r="L190" s="278">
        <f>IF(L$17=0,0,L$17/NMM!L$9*1000)</f>
        <v>28.727099640494359</v>
      </c>
      <c r="M190" s="278">
        <f>IF(M$17=0,0,M$17/NMM!M$9*1000)</f>
        <v>27.73210250633965</v>
      </c>
      <c r="N190" s="278">
        <f>IF(N$17=0,0,N$17/NMM!N$9*1000)</f>
        <v>26.900755568958999</v>
      </c>
      <c r="O190" s="278">
        <f>IF(O$17=0,0,O$17/NMM!O$9*1000)</f>
        <v>31.107143350754605</v>
      </c>
      <c r="P190" s="278">
        <f>IF(P$17=0,0,P$17/NMM!P$9*1000)</f>
        <v>30.692503222401324</v>
      </c>
      <c r="Q190" s="278">
        <f>IF(Q$17=0,0,Q$17/NMM!Q$9*1000)</f>
        <v>31.043933143084445</v>
      </c>
      <c r="R190" s="278">
        <f>IF(R$17=0,0,R$17/NMM!R$9*1000)</f>
        <v>29.668181277873028</v>
      </c>
      <c r="S190" s="278">
        <f>IF(S$17=0,0,S$17/NMM!S$9*1000)</f>
        <v>31.027749516949399</v>
      </c>
      <c r="T190" s="278">
        <f>IF(T$17=0,0,T$17/NMM!T$9*1000)</f>
        <v>28.09555685009526</v>
      </c>
      <c r="U190" s="278">
        <f>IF(U$17=0,0,U$17/NMM!U$9*1000)</f>
        <v>28.313809208661358</v>
      </c>
      <c r="V190" s="278">
        <f>IF(V$17=0,0,V$17/NMM!V$9*1000)</f>
        <v>29.021643207049809</v>
      </c>
      <c r="W190" s="278">
        <f>IF(W$17=0,0,W$17/NMM!W$9*1000)</f>
        <v>27.732295123169695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66.91887915799991</v>
      </c>
      <c r="C191" s="278">
        <f>IF(C$25=0,0,C$25/NMM!C$9*1000)</f>
        <v>61.341941880223281</v>
      </c>
      <c r="D191" s="278">
        <f>IF(D$25=0,0,D$25/NMM!D$9*1000)</f>
        <v>52.874297717636288</v>
      </c>
      <c r="E191" s="278">
        <f>IF(E$25=0,0,E$25/NMM!E$9*1000)</f>
        <v>51.212966478194673</v>
      </c>
      <c r="F191" s="278">
        <f>IF(F$25=0,0,F$25/NMM!F$9*1000)</f>
        <v>51.90667884016176</v>
      </c>
      <c r="G191" s="278">
        <f>IF(G$25=0,0,G$25/NMM!G$9*1000)</f>
        <v>57.23215679407123</v>
      </c>
      <c r="H191" s="278">
        <f>IF(H$25=0,0,H$25/NMM!H$9*1000)</f>
        <v>49.989745175984055</v>
      </c>
      <c r="I191" s="278">
        <f>IF(I$25=0,0,I$25/NMM!I$9*1000)</f>
        <v>47.893112509914346</v>
      </c>
      <c r="J191" s="278">
        <f>IF(J$25=0,0,J$25/NMM!J$9*1000)</f>
        <v>47.234300318782964</v>
      </c>
      <c r="K191" s="278">
        <f>IF(K$25=0,0,K$25/NMM!K$9*1000)</f>
        <v>46.767283973665521</v>
      </c>
      <c r="L191" s="278">
        <f>IF(L$25=0,0,L$25/NMM!L$9*1000)</f>
        <v>43.566452612114887</v>
      </c>
      <c r="M191" s="278">
        <f>IF(M$25=0,0,M$25/NMM!M$9*1000)</f>
        <v>42.057476904966357</v>
      </c>
      <c r="N191" s="278">
        <f>IF(N$25=0,0,N$25/NMM!N$9*1000)</f>
        <v>40.796687009540719</v>
      </c>
      <c r="O191" s="278">
        <f>IF(O$25=0,0,O$25/NMM!O$9*1000)</f>
        <v>47.175938526650143</v>
      </c>
      <c r="P191" s="278">
        <f>IF(P$25=0,0,P$25/NMM!P$9*1000)</f>
        <v>46.54711070452224</v>
      </c>
      <c r="Q191" s="278">
        <f>IF(Q$25=0,0,Q$25/NMM!Q$9*1000)</f>
        <v>47.080076272836621</v>
      </c>
      <c r="R191" s="278">
        <f>IF(R$25=0,0,R$25/NMM!R$9*1000)</f>
        <v>44.993662078858137</v>
      </c>
      <c r="S191" s="278">
        <f>IF(S$25=0,0,S$25/NMM!S$9*1000)</f>
        <v>47.055532786375082</v>
      </c>
      <c r="T191" s="278">
        <f>IF(T$25=0,0,T$25/NMM!T$9*1000)</f>
        <v>42.608678266818309</v>
      </c>
      <c r="U191" s="278">
        <f>IF(U$25=0,0,U$25/NMM!U$9*1000)</f>
        <v>42.939671689612304</v>
      </c>
      <c r="V191" s="278">
        <f>IF(V$25=0,0,V$25/NMM!V$9*1000)</f>
        <v>44.013146448079212</v>
      </c>
      <c r="W191" s="278">
        <f>IF(W$25=0,0,W$25/NMM!W$9*1000)</f>
        <v>42.057769020498483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4.5592516696433529</v>
      </c>
      <c r="C192" s="279">
        <f>IF(C$33=0,0,C$33/NMM!C$9*1000)</f>
        <v>4.2889156517460227</v>
      </c>
      <c r="D192" s="279">
        <f>IF(D$33=0,0,D$33/NMM!D$9*1000)</f>
        <v>5.5102749929191503</v>
      </c>
      <c r="E192" s="279">
        <f>IF(E$33=0,0,E$33/NMM!E$9*1000)</f>
        <v>6.8729964562081394</v>
      </c>
      <c r="F192" s="279">
        <f>IF(F$33=0,0,F$33/NMM!F$9*1000)</f>
        <v>6.7080253414004298</v>
      </c>
      <c r="G192" s="279">
        <f>IF(G$33=0,0,G$33/NMM!G$9*1000)</f>
        <v>5.5912790830583434</v>
      </c>
      <c r="H192" s="279">
        <f>IF(H$33=0,0,H$33/NMM!H$9*1000)</f>
        <v>5.1464113510490845</v>
      </c>
      <c r="I192" s="279">
        <f>IF(I$33=0,0,I$33/NMM!I$9*1000)</f>
        <v>5.4634922466065383</v>
      </c>
      <c r="J192" s="279">
        <f>IF(J$33=0,0,J$33/NMM!J$9*1000)</f>
        <v>5.281255646805799</v>
      </c>
      <c r="K192" s="279">
        <f>IF(K$33=0,0,K$33/NMM!K$9*1000)</f>
        <v>5.7649306913602105</v>
      </c>
      <c r="L192" s="279">
        <f>IF(L$33=0,0,L$33/NMM!L$9*1000)</f>
        <v>4.7969097251195434</v>
      </c>
      <c r="M192" s="279">
        <f>IF(M$33=0,0,M$33/NMM!M$9*1000)</f>
        <v>5.6129067388642095</v>
      </c>
      <c r="N192" s="279">
        <f>IF(N$33=0,0,N$33/NMM!N$9*1000)</f>
        <v>5.2657515938816131</v>
      </c>
      <c r="O192" s="279">
        <f>IF(O$33=0,0,O$33/NMM!O$9*1000)</f>
        <v>5.4173308306439241</v>
      </c>
      <c r="P192" s="279">
        <f>IF(P$33=0,0,P$33/NMM!P$9*1000)</f>
        <v>4.7672643169268056</v>
      </c>
      <c r="Q192" s="279">
        <f>IF(Q$33=0,0,Q$33/NMM!Q$9*1000)</f>
        <v>3.539904984279834</v>
      </c>
      <c r="R192" s="279">
        <f>IF(R$33=0,0,R$33/NMM!R$9*1000)</f>
        <v>4.4850504201263943</v>
      </c>
      <c r="S192" s="279">
        <f>IF(S$33=0,0,S$33/NMM!S$9*1000)</f>
        <v>3.5091613332054821</v>
      </c>
      <c r="T192" s="279">
        <f>IF(T$33=0,0,T$33/NMM!T$9*1000)</f>
        <v>5.0561868562194228</v>
      </c>
      <c r="U192" s="279">
        <f>IF(U$33=0,0,U$33/NMM!U$9*1000)</f>
        <v>5.0305896305177891</v>
      </c>
      <c r="V192" s="279">
        <f>IF(V$33=0,0,V$33/NMM!V$9*1000)</f>
        <v>4.3568537068392805</v>
      </c>
      <c r="W192" s="279">
        <f>IF(W$33=0,0,W$33/NMM!W$9*1000)</f>
        <v>4.8223193307804841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60.222836144817897</v>
      </c>
      <c r="C194" s="322">
        <f t="shared" si="50"/>
        <v>55.133718434273511</v>
      </c>
      <c r="D194" s="322">
        <f t="shared" si="50"/>
        <v>50.298771059967429</v>
      </c>
      <c r="E194" s="322">
        <f t="shared" si="50"/>
        <v>50.332821603707501</v>
      </c>
      <c r="F194" s="322">
        <f t="shared" si="50"/>
        <v>50.70637164712209</v>
      </c>
      <c r="G194" s="322">
        <f t="shared" si="50"/>
        <v>55.219067070530059</v>
      </c>
      <c r="H194" s="322">
        <f t="shared" si="50"/>
        <v>48.485851670846451</v>
      </c>
      <c r="I194" s="322">
        <f t="shared" si="50"/>
        <v>47.810860638484549</v>
      </c>
      <c r="J194" s="322">
        <f t="shared" si="50"/>
        <v>47.012089657228032</v>
      </c>
      <c r="K194" s="322">
        <f t="shared" si="50"/>
        <v>46.962307406595215</v>
      </c>
      <c r="L194" s="322">
        <f t="shared" si="50"/>
        <v>43.18904946358716</v>
      </c>
      <c r="M194" s="322">
        <f t="shared" si="50"/>
        <v>42.655983004099895</v>
      </c>
      <c r="N194" s="322">
        <f t="shared" si="50"/>
        <v>41.176976979258626</v>
      </c>
      <c r="O194" s="322">
        <f t="shared" si="50"/>
        <v>46.925728074255616</v>
      </c>
      <c r="P194" s="322">
        <f t="shared" si="50"/>
        <v>45.746787869788413</v>
      </c>
      <c r="Q194" s="322">
        <f t="shared" si="50"/>
        <v>44.915602885356058</v>
      </c>
      <c r="R194" s="322">
        <f t="shared" si="50"/>
        <v>47.047279821474582</v>
      </c>
      <c r="S194" s="322">
        <f t="shared" si="50"/>
        <v>47.977994278459306</v>
      </c>
      <c r="T194" s="322">
        <f t="shared" si="50"/>
        <v>45.591866000446807</v>
      </c>
      <c r="U194" s="322">
        <f t="shared" si="50"/>
        <v>42.558299068470447</v>
      </c>
      <c r="V194" s="322">
        <f t="shared" si="50"/>
        <v>42.777819691233233</v>
      </c>
      <c r="W194" s="322">
        <f t="shared" si="50"/>
        <v>43.0893085748164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0.43333644237511887</v>
      </c>
      <c r="C195" s="275">
        <f>IF(C$49=0,0,C$49/NMM!C$10*1000)</f>
        <v>0.3967174402708169</v>
      </c>
      <c r="D195" s="275">
        <f>IF(D$49=0,0,D$49/NMM!D$10*1000)</f>
        <v>0.36192733358735396</v>
      </c>
      <c r="E195" s="275">
        <f>IF(E$49=0,0,E$49/NMM!E$10*1000)</f>
        <v>0.3621723459850778</v>
      </c>
      <c r="F195" s="275">
        <f>IF(F$49=0,0,F$49/NMM!F$10*1000)</f>
        <v>0.36486024408525752</v>
      </c>
      <c r="G195" s="275">
        <f>IF(G$49=0,0,G$49/NMM!G$10*1000)</f>
        <v>0.39733157066976732</v>
      </c>
      <c r="H195" s="275">
        <f>IF(H$49=0,0,H$49/NMM!H$10*1000)</f>
        <v>0.34888238106288161</v>
      </c>
      <c r="I195" s="275">
        <f>IF(I$49=0,0,I$49/NMM!I$10*1000)</f>
        <v>0.34402544918585326</v>
      </c>
      <c r="J195" s="275">
        <f>IF(J$49=0,0,J$49/NMM!J$10*1000)</f>
        <v>0.33827785246926412</v>
      </c>
      <c r="K195" s="275">
        <f>IF(K$49=0,0,K$49/NMM!K$10*1000)</f>
        <v>0.33791964178433792</v>
      </c>
      <c r="L195" s="275">
        <f>IF(L$49=0,0,L$49/NMM!L$10*1000)</f>
        <v>0.31076897473082321</v>
      </c>
      <c r="M195" s="275">
        <f>IF(M$49=0,0,M$49/NMM!M$10*1000)</f>
        <v>0.30693326824651401</v>
      </c>
      <c r="N195" s="275">
        <f>IF(N$49=0,0,N$49/NMM!N$10*1000)</f>
        <v>0.29629100610662934</v>
      </c>
      <c r="O195" s="275">
        <f>IF(O$49=0,0,O$49/NMM!O$10*1000)</f>
        <v>0.33765643336110213</v>
      </c>
      <c r="P195" s="275">
        <f>IF(P$49=0,0,P$49/NMM!P$10*1000)</f>
        <v>0.32917330990362559</v>
      </c>
      <c r="Q195" s="275">
        <f>IF(Q$49=0,0,Q$49/NMM!Q$10*1000)</f>
        <v>0.32319247659929806</v>
      </c>
      <c r="R195" s="275">
        <f>IF(R$49=0,0,R$49/NMM!R$10*1000)</f>
        <v>0.33853106506361169</v>
      </c>
      <c r="S195" s="275">
        <f>IF(S$49=0,0,S$49/NMM!S$10*1000)</f>
        <v>0.34522806768734227</v>
      </c>
      <c r="T195" s="275">
        <f>IF(T$49=0,0,T$49/NMM!T$10*1000)</f>
        <v>0.32805856181130577</v>
      </c>
      <c r="U195" s="275">
        <f>IF(U$49=0,0,U$49/NMM!U$10*1000)</f>
        <v>0.30623037858115304</v>
      </c>
      <c r="V195" s="275">
        <f>IF(V$49=0,0,V$49/NMM!V$10*1000)</f>
        <v>0.30780995024843361</v>
      </c>
      <c r="W195" s="275">
        <f>IF(W$49=0,0,W$49/NMM!W$10*1000)</f>
        <v>0.31005128415583039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0.48518168226570818</v>
      </c>
      <c r="C196" s="276">
        <f>IF(C$50=0,0,C$50/NMM!C$10*1000)</f>
        <v>0.44418150940584833</v>
      </c>
      <c r="D196" s="276">
        <f>IF(D$50=0,0,D$50/NMM!D$10*1000)</f>
        <v>0.40522904467805054</v>
      </c>
      <c r="E196" s="276">
        <f>IF(E$50=0,0,E$50/NMM!E$10*1000)</f>
        <v>0.40550337084977089</v>
      </c>
      <c r="F196" s="276">
        <f>IF(F$50=0,0,F$50/NMM!F$10*1000)</f>
        <v>0.40851285446221774</v>
      </c>
      <c r="G196" s="276">
        <f>IF(G$50=0,0,G$50/NMM!G$10*1000)</f>
        <v>0.44486911559576386</v>
      </c>
      <c r="H196" s="276">
        <f>IF(H$50=0,0,H$50/NMM!H$10*1000)</f>
        <v>0.39062336790595725</v>
      </c>
      <c r="I196" s="276">
        <f>IF(I$50=0,0,I$50/NMM!I$10*1000)</f>
        <v>0.38518534297126555</v>
      </c>
      <c r="J196" s="276">
        <f>IF(J$50=0,0,J$50/NMM!J$10*1000)</f>
        <v>0.37875009227170497</v>
      </c>
      <c r="K196" s="276">
        <f>IF(K$50=0,0,K$50/NMM!K$10*1000)</f>
        <v>0.37834902454297792</v>
      </c>
      <c r="L196" s="276">
        <f>IF(L$50=0,0,L$50/NMM!L$10*1000)</f>
        <v>0.34794999730340603</v>
      </c>
      <c r="M196" s="276">
        <f>IF(M$50=0,0,M$50/NMM!M$10*1000)</f>
        <v>0.34365537921281941</v>
      </c>
      <c r="N196" s="276">
        <f>IF(N$50=0,0,N$50/NMM!N$10*1000)</f>
        <v>0.33173985551524826</v>
      </c>
      <c r="O196" s="276">
        <f>IF(O$50=0,0,O$50/NMM!O$10*1000)</f>
        <v>0.37805432533680883</v>
      </c>
      <c r="P196" s="276">
        <f>IF(P$50=0,0,P$50/NMM!P$10*1000)</f>
        <v>0.36855626399812458</v>
      </c>
      <c r="Q196" s="276">
        <f>IF(Q$50=0,0,Q$50/NMM!Q$10*1000)</f>
        <v>0.36185987181832147</v>
      </c>
      <c r="R196" s="276">
        <f>IF(R$50=0,0,R$50/NMM!R$10*1000)</f>
        <v>0.37903359972799694</v>
      </c>
      <c r="S196" s="276">
        <f>IF(S$50=0,0,S$50/NMM!S$10*1000)</f>
        <v>0.38653184515898426</v>
      </c>
      <c r="T196" s="276">
        <f>IF(T$50=0,0,T$50/NMM!T$10*1000)</f>
        <v>0.3673081452113226</v>
      </c>
      <c r="U196" s="276">
        <f>IF(U$50=0,0,U$50/NMM!U$10*1000)</f>
        <v>0.34286839442008465</v>
      </c>
      <c r="V196" s="276">
        <f>IF(V$50=0,0,V$50/NMM!V$10*1000)</f>
        <v>0.34463694920534554</v>
      </c>
      <c r="W196" s="276">
        <f>IF(W$50=0,0,W$50/NMM!W$10*1000)</f>
        <v>0.34714644079056634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0.52700786793739285</v>
      </c>
      <c r="C197" s="276">
        <f>IF(C$51=0,0,C$51/NMM!C$10*1000)</f>
        <v>0.43895783768218882</v>
      </c>
      <c r="D197" s="276">
        <f>IF(D$51=0,0,D$51/NMM!D$10*1000)</f>
        <v>0.56325961197307239</v>
      </c>
      <c r="E197" s="276">
        <f>IF(E$51=0,0,E$51/NMM!E$10*1000)</f>
        <v>0.71397450097779758</v>
      </c>
      <c r="F197" s="276">
        <f>IF(F$51=0,0,F$51/NMM!F$10*1000)</f>
        <v>0.68674923813995492</v>
      </c>
      <c r="G197" s="276">
        <f>IF(G$51=0,0,G$51/NMM!G$10*1000)</f>
        <v>0.63204299953972121</v>
      </c>
      <c r="H197" s="276">
        <f>IF(H$51=0,0,H$51/NMM!H$10*1000)</f>
        <v>0.57512140722503124</v>
      </c>
      <c r="I197" s="276">
        <f>IF(I$51=0,0,I$51/NMM!I$10*1000)</f>
        <v>0.62373957969037463</v>
      </c>
      <c r="J197" s="276">
        <f>IF(J$51=0,0,J$51/NMM!J$10*1000)</f>
        <v>0.59524623708401114</v>
      </c>
      <c r="K197" s="276">
        <f>IF(K$51=0,0,K$51/NMM!K$10*1000)</f>
        <v>0.60499877147143544</v>
      </c>
      <c r="L197" s="276">
        <f>IF(L$51=0,0,L$51/NMM!L$10*1000)</f>
        <v>0.51641678792318213</v>
      </c>
      <c r="M197" s="276">
        <f>IF(M$51=0,0,M$51/NMM!M$10*1000)</f>
        <v>0.58183315634428201</v>
      </c>
      <c r="N197" s="276">
        <f>IF(N$51=0,0,N$51/NMM!N$10*1000)</f>
        <v>0.54381578755700999</v>
      </c>
      <c r="O197" s="276">
        <f>IF(O$51=0,0,O$51/NMM!O$10*1000)</f>
        <v>0.56752853414512894</v>
      </c>
      <c r="P197" s="276">
        <f>IF(P$51=0,0,P$51/NMM!P$10*1000)</f>
        <v>0.51230402424927513</v>
      </c>
      <c r="Q197" s="276">
        <f>IF(Q$51=0,0,Q$51/NMM!Q$10*1000)</f>
        <v>0.37632499218709542</v>
      </c>
      <c r="R197" s="276">
        <f>IF(R$51=0,0,R$51/NMM!R$10*1000)</f>
        <v>0.52058248177822741</v>
      </c>
      <c r="S197" s="276">
        <f>IF(S$51=0,0,S$51/NMM!S$10*1000)</f>
        <v>0.42836801375296296</v>
      </c>
      <c r="T197" s="276">
        <f>IF(T$51=0,0,T$51/NMM!T$10*1000)</f>
        <v>0.61885826237201202</v>
      </c>
      <c r="U197" s="276">
        <f>IF(U$51=0,0,U$51/NMM!U$10*1000)</f>
        <v>0.56795286726122085</v>
      </c>
      <c r="V197" s="276">
        <f>IF(V$51=0,0,V$51/NMM!V$10*1000)</f>
        <v>0.49640107649797421</v>
      </c>
      <c r="W197" s="276">
        <f>IF(W$51=0,0,W$51/NMM!W$10*1000)</f>
        <v>0.56575439146075646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0.35685876279705447</v>
      </c>
      <c r="C198" s="276">
        <f>IF(C$52=0,0,C$52/NMM!C$10*1000)</f>
        <v>0.32670249042314753</v>
      </c>
      <c r="D198" s="276">
        <f>IF(D$52=0,0,D$52/NMM!D$10*1000)</f>
        <v>0.29805233960594268</v>
      </c>
      <c r="E198" s="276">
        <f>IF(E$52=0,0,E$52/NMM!E$10*1000)</f>
        <v>0.29825411082241937</v>
      </c>
      <c r="F198" s="276">
        <f>IF(F$52=0,0,F$52/NMM!F$10*1000)</f>
        <v>0.30046763338077442</v>
      </c>
      <c r="G198" s="276">
        <f>IF(G$52=0,0,G$52/NMM!G$10*1000)</f>
        <v>0.3272082355969535</v>
      </c>
      <c r="H198" s="276">
        <f>IF(H$52=0,0,H$52/NMM!H$10*1000)</f>
        <v>0.2873096344849187</v>
      </c>
      <c r="I198" s="276">
        <f>IF(I$52=0,0,I$52/NMM!I$10*1000)</f>
        <v>0.28330988156516418</v>
      </c>
      <c r="J198" s="276">
        <f>IF(J$52=0,0,J$52/NMM!J$10*1000)</f>
        <v>0.27857665340162352</v>
      </c>
      <c r="K198" s="276">
        <f>IF(K$52=0,0,K$52/NMM!K$10*1000)</f>
        <v>0.27828166177538782</v>
      </c>
      <c r="L198" s="276">
        <f>IF(L$52=0,0,L$52/NMM!L$10*1000)</f>
        <v>0.25592269883950641</v>
      </c>
      <c r="M198" s="276">
        <f>IF(M$52=0,0,M$52/NMM!M$10*1000)</f>
        <v>0.25276393964782418</v>
      </c>
      <c r="N198" s="276">
        <f>IF(N$52=0,0,N$52/NMM!N$10*1000)</f>
        <v>0.24399988444908421</v>
      </c>
      <c r="O198" s="276">
        <f>IF(O$52=0,0,O$52/NMM!O$10*1000)</f>
        <v>0.27806490587145588</v>
      </c>
      <c r="P198" s="276">
        <f>IF(P$52=0,0,P$52/NMM!P$10*1000)</f>
        <v>0.27107893228221142</v>
      </c>
      <c r="Q198" s="276">
        <f>IF(Q$52=0,0,Q$52/NMM!Q$10*1000)</f>
        <v>0.26615363045026852</v>
      </c>
      <c r="R198" s="276">
        <f>IF(R$52=0,0,R$52/NMM!R$10*1000)</f>
        <v>0.27878517759739213</v>
      </c>
      <c r="S198" s="276">
        <f>IF(S$52=0,0,S$52/NMM!S$10*1000)</f>
        <v>0.28430025511465379</v>
      </c>
      <c r="T198" s="276">
        <f>IF(T$52=0,0,T$52/NMM!T$10*1000)</f>
        <v>0.27016092127239355</v>
      </c>
      <c r="U198" s="276">
        <f>IF(U$52=0,0,U$52/NMM!U$10*1000)</f>
        <v>0.25218509994768562</v>
      </c>
      <c r="V198" s="276">
        <f>IF(V$52=0,0,V$52/NMM!V$10*1000)</f>
        <v>0.25348589982467157</v>
      </c>
      <c r="W198" s="276">
        <f>IF(W$52=0,0,W$52/NMM!W$10*1000)</f>
        <v>0.25533167037843507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0.47291495415895424</v>
      </c>
      <c r="C199" s="277">
        <f>IF(C$53=0,0,C$53/NMM!C$10*1000)</f>
        <v>0.43832446214354326</v>
      </c>
      <c r="D199" s="277">
        <f>IF(D$53=0,0,D$53/NMM!D$10*1000)</f>
        <v>0.40191935003267004</v>
      </c>
      <c r="E199" s="277">
        <f>IF(E$53=0,0,E$53/NMM!E$10*1000)</f>
        <v>0.44003953559810882</v>
      </c>
      <c r="F199" s="277">
        <f>IF(F$53=0,0,F$53/NMM!F$10*1000)</f>
        <v>0.43099537390955944</v>
      </c>
      <c r="G199" s="277">
        <f>IF(G$53=0,0,G$53/NMM!G$10*1000)</f>
        <v>0.45307267372861953</v>
      </c>
      <c r="H199" s="277">
        <f>IF(H$53=0,0,H$53/NMM!H$10*1000)</f>
        <v>0.40227273330089874</v>
      </c>
      <c r="I199" s="277">
        <f>IF(I$53=0,0,I$53/NMM!I$10*1000)</f>
        <v>0.40839516620799277</v>
      </c>
      <c r="J199" s="277">
        <f>IF(J$53=0,0,J$53/NMM!J$10*1000)</f>
        <v>0.40175840426728537</v>
      </c>
      <c r="K199" s="277">
        <f>IF(K$53=0,0,K$53/NMM!K$10*1000)</f>
        <v>0.40026330706760377</v>
      </c>
      <c r="L199" s="277">
        <f>IF(L$53=0,0,L$53/NMM!L$10*1000)</f>
        <v>0.35473626615781473</v>
      </c>
      <c r="M199" s="277">
        <f>IF(M$53=0,0,M$53/NMM!M$10*1000)</f>
        <v>0.36388474954697342</v>
      </c>
      <c r="N199" s="277">
        <f>IF(N$53=0,0,N$53/NMM!N$10*1000)</f>
        <v>0.34302879417174881</v>
      </c>
      <c r="O199" s="277">
        <f>IF(O$53=0,0,O$53/NMM!O$10*1000)</f>
        <v>0.38124547084851851</v>
      </c>
      <c r="P199" s="277">
        <f>IF(P$53=0,0,P$53/NMM!P$10*1000)</f>
        <v>0.36407053543032741</v>
      </c>
      <c r="Q199" s="277">
        <f>IF(Q$53=0,0,Q$53/NMM!Q$10*1000)</f>
        <v>0.33662661741626854</v>
      </c>
      <c r="R199" s="277">
        <f>IF(R$53=0,0,R$53/NMM!R$10*1000)</f>
        <v>0.37104592380335089</v>
      </c>
      <c r="S199" s="277">
        <f>IF(S$53=0,0,S$53/NMM!S$10*1000)</f>
        <v>0.36975481539304134</v>
      </c>
      <c r="T199" s="277">
        <f>IF(T$53=0,0,T$53/NMM!T$10*1000)</f>
        <v>0.40461969715604429</v>
      </c>
      <c r="U199" s="277">
        <f>IF(U$53=0,0,U$53/NMM!U$10*1000)</f>
        <v>0.38323519161752129</v>
      </c>
      <c r="V199" s="277">
        <f>IF(V$53=0,0,V$53/NMM!V$10*1000)</f>
        <v>0.36180055404728845</v>
      </c>
      <c r="W199" s="277">
        <f>IF(W$53=0,0,W$53/NMM!W$10*1000)</f>
        <v>0.39157173211885904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2.2473567723977821</v>
      </c>
      <c r="C200" s="278">
        <f>IF(C$59=0,0,C$59/NMM!C$10*1000)</f>
        <v>1.8718788263505515</v>
      </c>
      <c r="D200" s="278">
        <f>IF(D$59=0,0,D$59/NMM!D$10*1000)</f>
        <v>2.4019476379738021</v>
      </c>
      <c r="E200" s="278">
        <f>IF(E$59=0,0,E$59/NMM!E$10*1000)</f>
        <v>3.0446517551468455</v>
      </c>
      <c r="F200" s="278">
        <f>IF(F$59=0,0,F$59/NMM!F$10*1000)</f>
        <v>2.9285531491461385</v>
      </c>
      <c r="G200" s="278">
        <f>IF(G$59=0,0,G$59/NMM!G$10*1000)</f>
        <v>2.6952654825087801</v>
      </c>
      <c r="H200" s="278">
        <f>IF(H$59=0,0,H$59/NMM!H$10*1000)</f>
        <v>2.4525307269827366</v>
      </c>
      <c r="I200" s="278">
        <f>IF(I$59=0,0,I$59/NMM!I$10*1000)</f>
        <v>2.6598566243725128</v>
      </c>
      <c r="J200" s="278">
        <f>IF(J$59=0,0,J$59/NMM!J$10*1000)</f>
        <v>2.538350456494451</v>
      </c>
      <c r="K200" s="278">
        <f>IF(K$59=0,0,K$59/NMM!K$10*1000)</f>
        <v>2.5799388758275446</v>
      </c>
      <c r="L200" s="278">
        <f>IF(L$59=0,0,L$59/NMM!L$10*1000)</f>
        <v>2.2021924838832665</v>
      </c>
      <c r="M200" s="278">
        <f>IF(M$59=0,0,M$59/NMM!M$10*1000)</f>
        <v>2.4811521115112405</v>
      </c>
      <c r="N200" s="278">
        <f>IF(N$59=0,0,N$59/NMM!N$10*1000)</f>
        <v>2.3190319679406897</v>
      </c>
      <c r="O200" s="278">
        <f>IF(O$59=0,0,O$59/NMM!O$10*1000)</f>
        <v>2.420151903484598</v>
      </c>
      <c r="P200" s="278">
        <f>IF(P$59=0,0,P$59/NMM!P$10*1000)</f>
        <v>2.1846541360555567</v>
      </c>
      <c r="Q200" s="278">
        <f>IF(Q$59=0,0,Q$59/NMM!Q$10*1000)</f>
        <v>1.6047891716005311</v>
      </c>
      <c r="R200" s="278">
        <f>IF(R$59=0,0,R$59/NMM!R$10*1000)</f>
        <v>2.2199565456106805</v>
      </c>
      <c r="S200" s="278">
        <f>IF(S$59=0,0,S$59/NMM!S$10*1000)</f>
        <v>1.8267198942477125</v>
      </c>
      <c r="T200" s="278">
        <f>IF(T$59=0,0,T$59/NMM!T$10*1000)</f>
        <v>2.6390408791037019</v>
      </c>
      <c r="U200" s="278">
        <f>IF(U$59=0,0,U$59/NMM!U$10*1000)</f>
        <v>2.4219614170805426</v>
      </c>
      <c r="V200" s="278">
        <f>IF(V$59=0,0,V$59/NMM!V$10*1000)</f>
        <v>2.1168380757947252</v>
      </c>
      <c r="W200" s="278">
        <f>IF(W$59=0,0,W$59/NMM!W$10*1000)</f>
        <v>2.4125863018693328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9.1034799682631302</v>
      </c>
      <c r="C201" s="278">
        <f>IF(C$60=0,0,C$60/NMM!C$10*1000)</f>
        <v>9.6755926664055814</v>
      </c>
      <c r="D201" s="278">
        <f>IF(D$60=0,0,D$60/NMM!D$10*1000)</f>
        <v>9.038676768802361</v>
      </c>
      <c r="E201" s="278">
        <f>IF(E$60=0,0,E$60/NMM!E$10*1000)</f>
        <v>8.6521232891074344</v>
      </c>
      <c r="F201" s="278">
        <f>IF(F$60=0,0,F$60/NMM!F$10*1000)</f>
        <v>8.9543325107009437</v>
      </c>
      <c r="G201" s="278">
        <f>IF(G$60=0,0,G$60/NMM!G$10*1000)</f>
        <v>8.9033739810829786</v>
      </c>
      <c r="H201" s="278">
        <f>IF(H$60=0,0,H$60/NMM!H$10*1000)</f>
        <v>7.9027914854556851</v>
      </c>
      <c r="I201" s="278">
        <f>IF(I$60=0,0,I$60/NMM!I$10*1000)</f>
        <v>7.632561984036351</v>
      </c>
      <c r="J201" s="278">
        <f>IF(J$60=0,0,J$60/NMM!J$10*1000)</f>
        <v>7.6828892228187584</v>
      </c>
      <c r="K201" s="278">
        <f>IF(K$60=0,0,K$60/NMM!K$10*1000)</f>
        <v>8.450154938797116</v>
      </c>
      <c r="L201" s="278">
        <f>IF(L$60=0,0,L$60/NMM!L$10*1000)</f>
        <v>7.5628731995350416</v>
      </c>
      <c r="M201" s="278">
        <f>IF(M$60=0,0,M$60/NMM!M$10*1000)</f>
        <v>7.7601373908512778</v>
      </c>
      <c r="N201" s="278">
        <f>IF(N$60=0,0,N$60/NMM!N$10*1000)</f>
        <v>7.5491530491071464</v>
      </c>
      <c r="O201" s="278">
        <f>IF(O$60=0,0,O$60/NMM!O$10*1000)</f>
        <v>8.4287796602585185</v>
      </c>
      <c r="P201" s="278">
        <f>IF(P$60=0,0,P$60/NMM!P$10*1000)</f>
        <v>7.9957995075362831</v>
      </c>
      <c r="Q201" s="278">
        <f>IF(Q$60=0,0,Q$60/NMM!Q$10*1000)</f>
        <v>7.8816398180988694</v>
      </c>
      <c r="R201" s="278">
        <f>IF(R$60=0,0,R$60/NMM!R$10*1000)</f>
        <v>8.0239312547286783</v>
      </c>
      <c r="S201" s="278">
        <f>IF(S$60=0,0,S$60/NMM!S$10*1000)</f>
        <v>7.7855563409857682</v>
      </c>
      <c r="T201" s="278">
        <f>IF(T$60=0,0,T$60/NMM!T$10*1000)</f>
        <v>7.0421733218873506</v>
      </c>
      <c r="U201" s="278">
        <f>IF(U$60=0,0,U$60/NMM!U$10*1000)</f>
        <v>6.6451185870185023</v>
      </c>
      <c r="V201" s="278">
        <f>IF(V$60=0,0,V$60/NMM!V$10*1000)</f>
        <v>6.6973621949190925</v>
      </c>
      <c r="W201" s="278">
        <f>IF(W$60=0,0,W$60/NMM!W$10*1000)</f>
        <v>6.7273376547102224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40.226979967717234</v>
      </c>
      <c r="C202" s="278">
        <f>IF(C$79=0,0,C$79/NMM!C$10*1000)</f>
        <v>35.83134866262278</v>
      </c>
      <c r="D202" s="278">
        <f>IF(D$79=0,0,D$79/NMM!D$10*1000)</f>
        <v>31.131868342633119</v>
      </c>
      <c r="E202" s="278">
        <f>IF(E$79=0,0,E$79/NMM!E$10*1000)</f>
        <v>30.207969847791826</v>
      </c>
      <c r="F202" s="278">
        <f>IF(F$79=0,0,F$79/NMM!F$10*1000)</f>
        <v>30.512185660620581</v>
      </c>
      <c r="G202" s="278">
        <f>IF(G$79=0,0,G$79/NMM!G$10*1000)</f>
        <v>34.961174100929526</v>
      </c>
      <c r="H202" s="278">
        <f>IF(H$79=0,0,H$79/NMM!H$10*1000)</f>
        <v>30.450172586515329</v>
      </c>
      <c r="I202" s="278">
        <f>IF(I$79=0,0,I$79/NMM!I$10*1000)</f>
        <v>29.675607442185189</v>
      </c>
      <c r="J202" s="278">
        <f>IF(J$79=0,0,J$79/NMM!J$10*1000)</f>
        <v>29.17128561676218</v>
      </c>
      <c r="K202" s="278">
        <f>IF(K$79=0,0,K$79/NMM!K$10*1000)</f>
        <v>28.365005407701002</v>
      </c>
      <c r="L202" s="278">
        <f>IF(L$79=0,0,L$79/NMM!L$10*1000)</f>
        <v>26.618245825726742</v>
      </c>
      <c r="M202" s="278">
        <f>IF(M$79=0,0,M$79/NMM!M$10*1000)</f>
        <v>25.424210834256925</v>
      </c>
      <c r="N202" s="278">
        <f>IF(N$79=0,0,N$79/NMM!N$10*1000)</f>
        <v>24.654661662295656</v>
      </c>
      <c r="O202" s="278">
        <f>IF(O$79=0,0,O$79/NMM!O$10*1000)</f>
        <v>28.796815171078173</v>
      </c>
      <c r="P202" s="278">
        <f>IF(P$79=0,0,P$79/NMM!P$10*1000)</f>
        <v>28.603949695226738</v>
      </c>
      <c r="Q202" s="278">
        <f>IF(Q$79=0,0,Q$79/NMM!Q$10*1000)</f>
        <v>29.223248625544297</v>
      </c>
      <c r="R202" s="278">
        <f>IF(R$79=0,0,R$79/NMM!R$10*1000)</f>
        <v>29.752968128960539</v>
      </c>
      <c r="S202" s="278">
        <f>IF(S$79=0,0,S$79/NMM!S$10*1000)</f>
        <v>31.531940144936446</v>
      </c>
      <c r="T202" s="278">
        <f>IF(T$79=0,0,T$79/NMM!T$10*1000)</f>
        <v>28.480206376996357</v>
      </c>
      <c r="U202" s="278">
        <f>IF(U$79=0,0,U$79/NMM!U$10*1000)</f>
        <v>26.611630322887102</v>
      </c>
      <c r="V202" s="278">
        <f>IF(V$79=0,0,V$79/NMM!V$10*1000)</f>
        <v>27.421225741216251</v>
      </c>
      <c r="W202" s="278">
        <f>IF(W$79=0,0,W$79/NMM!W$10*1000)</f>
        <v>27.002988366434494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6.3697197269055232</v>
      </c>
      <c r="C203" s="279">
        <f>IF(C$89=0,0,C$89/NMM!C$10*1000)</f>
        <v>5.7100145389690535</v>
      </c>
      <c r="D203" s="279">
        <f>IF(D$89=0,0,D$89/NMM!D$10*1000)</f>
        <v>5.6958906306810535</v>
      </c>
      <c r="E203" s="279">
        <f>IF(E$89=0,0,E$89/NMM!E$10*1000)</f>
        <v>6.2081328474282209</v>
      </c>
      <c r="F203" s="279">
        <f>IF(F$89=0,0,F$89/NMM!F$10*1000)</f>
        <v>6.1197149826766646</v>
      </c>
      <c r="G203" s="279">
        <f>IF(G$89=0,0,G$89/NMM!G$10*1000)</f>
        <v>6.4047289108779513</v>
      </c>
      <c r="H203" s="279">
        <f>IF(H$89=0,0,H$89/NMM!H$10*1000)</f>
        <v>5.6761473479130062</v>
      </c>
      <c r="I203" s="279">
        <f>IF(I$89=0,0,I$89/NMM!I$10*1000)</f>
        <v>5.7981791682698454</v>
      </c>
      <c r="J203" s="279">
        <f>IF(J$89=0,0,J$89/NMM!J$10*1000)</f>
        <v>5.6269551216587557</v>
      </c>
      <c r="K203" s="279">
        <f>IF(K$89=0,0,K$89/NMM!K$10*1000)</f>
        <v>5.5673957776278096</v>
      </c>
      <c r="L203" s="279">
        <f>IF(L$89=0,0,L$89/NMM!L$10*1000)</f>
        <v>5.0199432294873736</v>
      </c>
      <c r="M203" s="279">
        <f>IF(M$89=0,0,M$89/NMM!M$10*1000)</f>
        <v>5.1414121744820429</v>
      </c>
      <c r="N203" s="279">
        <f>IF(N$89=0,0,N$89/NMM!N$10*1000)</f>
        <v>4.8952549721154126</v>
      </c>
      <c r="O203" s="279">
        <f>IF(O$89=0,0,O$89/NMM!O$10*1000)</f>
        <v>5.3374316698713127</v>
      </c>
      <c r="P203" s="279">
        <f>IF(P$89=0,0,P$89/NMM!P$10*1000)</f>
        <v>5.1172014651062669</v>
      </c>
      <c r="Q203" s="279">
        <f>IF(Q$89=0,0,Q$89/NMM!Q$10*1000)</f>
        <v>4.5417676816411126</v>
      </c>
      <c r="R203" s="279">
        <f>IF(R$89=0,0,R$89/NMM!R$10*1000)</f>
        <v>5.1624456442041033</v>
      </c>
      <c r="S203" s="279">
        <f>IF(S$89=0,0,S$89/NMM!S$10*1000)</f>
        <v>5.0195949011823906</v>
      </c>
      <c r="T203" s="279">
        <f>IF(T$89=0,0,T$89/NMM!T$10*1000)</f>
        <v>5.4414398346363173</v>
      </c>
      <c r="U203" s="279">
        <f>IF(U$89=0,0,U$89/NMM!U$10*1000)</f>
        <v>5.0271168096566354</v>
      </c>
      <c r="V203" s="279">
        <f>IF(V$89=0,0,V$89/NMM!V$10*1000)</f>
        <v>4.7782592494794471</v>
      </c>
      <c r="W203" s="279">
        <f>IF(W$89=0,0,W$89/NMM!W$10*1000)</f>
        <v>5.0765407328979011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342.55378220574806</v>
      </c>
      <c r="C205" s="322">
        <f t="shared" si="51"/>
        <v>294.63035300353488</v>
      </c>
      <c r="D205" s="322">
        <f t="shared" si="51"/>
        <v>253.36197976331732</v>
      </c>
      <c r="E205" s="322">
        <f t="shared" si="51"/>
        <v>239.30426529993107</v>
      </c>
      <c r="F205" s="322">
        <f t="shared" si="51"/>
        <v>225.85143141799054</v>
      </c>
      <c r="G205" s="322">
        <f t="shared" si="51"/>
        <v>227.87939174860554</v>
      </c>
      <c r="H205" s="322">
        <f t="shared" si="51"/>
        <v>235.78669054842825</v>
      </c>
      <c r="I205" s="322">
        <f t="shared" si="51"/>
        <v>224.24284726039645</v>
      </c>
      <c r="J205" s="322">
        <f t="shared" si="51"/>
        <v>208.67220613671543</v>
      </c>
      <c r="K205" s="322">
        <f t="shared" si="51"/>
        <v>211.43859203668254</v>
      </c>
      <c r="L205" s="322">
        <f t="shared" si="51"/>
        <v>190.60909118911491</v>
      </c>
      <c r="M205" s="322">
        <f t="shared" si="51"/>
        <v>185.08527998529044</v>
      </c>
      <c r="N205" s="322">
        <f t="shared" si="51"/>
        <v>164.53684912614494</v>
      </c>
      <c r="O205" s="322">
        <f t="shared" si="51"/>
        <v>196.0411230046696</v>
      </c>
      <c r="P205" s="322">
        <f t="shared" si="51"/>
        <v>164.90572855019747</v>
      </c>
      <c r="Q205" s="322">
        <f t="shared" si="51"/>
        <v>182.05801404693491</v>
      </c>
      <c r="R205" s="322">
        <f t="shared" si="51"/>
        <v>189.96844514490988</v>
      </c>
      <c r="S205" s="322">
        <f t="shared" si="51"/>
        <v>182.23037200964924</v>
      </c>
      <c r="T205" s="322">
        <f t="shared" si="51"/>
        <v>172.19137363365658</v>
      </c>
      <c r="U205" s="322">
        <f t="shared" si="51"/>
        <v>164.03507285637474</v>
      </c>
      <c r="V205" s="322">
        <f t="shared" si="51"/>
        <v>163.91317360293755</v>
      </c>
      <c r="W205" s="322">
        <f t="shared" si="51"/>
        <v>161.06496264844171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2.9083183474416971</v>
      </c>
      <c r="C206" s="275">
        <f>IF(C$100=0,0,C$100/NMM!C$11*1000)</f>
        <v>2.5014432940610809</v>
      </c>
      <c r="D206" s="275">
        <f>IF(D$100=0,0,D$100/NMM!D$11*1000)</f>
        <v>2.1510703794986021</v>
      </c>
      <c r="E206" s="275">
        <f>IF(E$100=0,0,E$100/NMM!E$11*1000)</f>
        <v>2.0317188761112428</v>
      </c>
      <c r="F206" s="275">
        <f>IF(F$100=0,0,F$100/NMM!F$11*1000)</f>
        <v>1.9175028737307438</v>
      </c>
      <c r="G206" s="275">
        <f>IF(G$100=0,0,G$100/NMM!G$11*1000)</f>
        <v>1.9347204744234039</v>
      </c>
      <c r="H206" s="275">
        <f>IF(H$100=0,0,H$100/NMM!H$11*1000)</f>
        <v>2.001854289235522</v>
      </c>
      <c r="I206" s="275">
        <f>IF(I$100=0,0,I$100/NMM!I$11*1000)</f>
        <v>1.9038458217243415</v>
      </c>
      <c r="J206" s="275">
        <f>IF(J$100=0,0,J$100/NMM!J$11*1000)</f>
        <v>1.7716494087419672</v>
      </c>
      <c r="K206" s="275">
        <f>IF(K$100=0,0,K$100/NMM!K$11*1000)</f>
        <v>1.7951363217077083</v>
      </c>
      <c r="L206" s="275">
        <f>IF(L$100=0,0,L$100/NMM!L$11*1000)</f>
        <v>1.6182916256923114</v>
      </c>
      <c r="M206" s="275">
        <f>IF(M$100=0,0,M$100/NMM!M$11*1000)</f>
        <v>1.5713938761819559</v>
      </c>
      <c r="N206" s="275">
        <f>IF(N$100=0,0,N$100/NMM!N$11*1000)</f>
        <v>1.396935494509967</v>
      </c>
      <c r="O206" s="275">
        <f>IF(O$100=0,0,O$100/NMM!O$11*1000)</f>
        <v>1.6644101583529312</v>
      </c>
      <c r="P206" s="275">
        <f>IF(P$100=0,0,P$100/NMM!P$11*1000)</f>
        <v>1.4000673203808074</v>
      </c>
      <c r="Q206" s="275">
        <f>IF(Q$100=0,0,Q$100/NMM!Q$11*1000)</f>
        <v>1.5456920637182687</v>
      </c>
      <c r="R206" s="275">
        <f>IF(R$100=0,0,R$100/NMM!R$11*1000)</f>
        <v>1.6128524720715811</v>
      </c>
      <c r="S206" s="275">
        <f>IF(S$100=0,0,S$100/NMM!S$11*1000)</f>
        <v>1.5471554013062554</v>
      </c>
      <c r="T206" s="275">
        <f>IF(T$100=0,0,T$100/NMM!T$11*1000)</f>
        <v>1.4619232284744268</v>
      </c>
      <c r="U206" s="275">
        <f>IF(U$100=0,0,U$100/NMM!U$11*1000)</f>
        <v>1.3926753601688466</v>
      </c>
      <c r="V206" s="275">
        <f>IF(V$100=0,0,V$100/NMM!V$11*1000)</f>
        <v>1.3916404224347341</v>
      </c>
      <c r="W206" s="275">
        <f>IF(W$100=0,0,W$100/NMM!W$11*1000)</f>
        <v>1.3674588059804222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3.260775761241387</v>
      </c>
      <c r="C207" s="276">
        <f>IF(C$101=0,0,C$101/NMM!C$11*1000)</f>
        <v>2.8045917561154119</v>
      </c>
      <c r="D207" s="276">
        <f>IF(D$101=0,0,D$101/NMM!D$11*1000)</f>
        <v>2.4117573512416053</v>
      </c>
      <c r="E207" s="276">
        <f>IF(E$101=0,0,E$101/NMM!E$11*1000)</f>
        <v>2.2779417083785893</v>
      </c>
      <c r="F207" s="276">
        <f>IF(F$101=0,0,F$101/NMM!F$11*1000)</f>
        <v>2.1498839349110339</v>
      </c>
      <c r="G207" s="276">
        <f>IF(G$101=0,0,G$101/NMM!G$11*1000)</f>
        <v>2.1691881266460085</v>
      </c>
      <c r="H207" s="276">
        <f>IF(H$101=0,0,H$101/NMM!H$11*1000)</f>
        <v>2.2444578495398546</v>
      </c>
      <c r="I207" s="276">
        <f>IF(I$101=0,0,I$101/NMM!I$11*1000)</f>
        <v>2.1345717926926064</v>
      </c>
      <c r="J207" s="276">
        <f>IF(J$101=0,0,J$101/NMM!J$11*1000)</f>
        <v>1.9863545730903691</v>
      </c>
      <c r="K207" s="276">
        <f>IF(K$101=0,0,K$101/NMM!K$11*1000)</f>
        <v>2.0126878514168101</v>
      </c>
      <c r="L207" s="276">
        <f>IF(L$101=0,0,L$101/NMM!L$11*1000)</f>
        <v>1.8144114492552792</v>
      </c>
      <c r="M207" s="276">
        <f>IF(M$101=0,0,M$101/NMM!M$11*1000)</f>
        <v>1.7618301886808789</v>
      </c>
      <c r="N207" s="276">
        <f>IF(N$101=0,0,N$101/NMM!N$11*1000)</f>
        <v>1.566229296914053</v>
      </c>
      <c r="O207" s="276">
        <f>IF(O$101=0,0,O$101/NMM!O$11*1000)</f>
        <v>1.8661190601418427</v>
      </c>
      <c r="P207" s="276">
        <f>IF(P$101=0,0,P$101/NMM!P$11*1000)</f>
        <v>1.5697406669458267</v>
      </c>
      <c r="Q207" s="276">
        <f>IF(Q$101=0,0,Q$101/NMM!Q$11*1000)</f>
        <v>1.7330135884709044</v>
      </c>
      <c r="R207" s="276">
        <f>IF(R$101=0,0,R$101/NMM!R$11*1000)</f>
        <v>1.808313127761779</v>
      </c>
      <c r="S207" s="276">
        <f>IF(S$101=0,0,S$101/NMM!S$11*1000)</f>
        <v>1.7346542670924927</v>
      </c>
      <c r="T207" s="276">
        <f>IF(T$101=0,0,T$101/NMM!T$11*1000)</f>
        <v>1.6390928566669674</v>
      </c>
      <c r="U207" s="276">
        <f>IF(U$101=0,0,U$101/NMM!U$11*1000)</f>
        <v>1.561452879362867</v>
      </c>
      <c r="V207" s="276">
        <f>IF(V$101=0,0,V$101/NMM!V$11*1000)</f>
        <v>1.5602925181249867</v>
      </c>
      <c r="W207" s="276">
        <f>IF(W$101=0,0,W$101/NMM!W$11*1000)</f>
        <v>1.5331803455971005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5.2211537251814377</v>
      </c>
      <c r="C208" s="276">
        <f>IF(C$102=0,0,C$102/NMM!C$11*1000)</f>
        <v>4.1108225981250133</v>
      </c>
      <c r="D208" s="276">
        <f>IF(D$102=0,0,D$102/NMM!D$11*1000)</f>
        <v>4.8131106561424346</v>
      </c>
      <c r="E208" s="276">
        <f>IF(E$102=0,0,E$102/NMM!E$11*1000)</f>
        <v>5.5201461078436216</v>
      </c>
      <c r="F208" s="276">
        <f>IF(F$102=0,0,F$102/NMM!F$11*1000)</f>
        <v>5.0453330078607959</v>
      </c>
      <c r="G208" s="276">
        <f>IF(G$102=0,0,G$102/NMM!G$11*1000)</f>
        <v>4.3176362137920883</v>
      </c>
      <c r="H208" s="276">
        <f>IF(H$102=0,0,H$102/NMM!H$11*1000)</f>
        <v>4.6187876558671226</v>
      </c>
      <c r="I208" s="276">
        <f>IF(I$102=0,0,I$102/NMM!I$11*1000)</f>
        <v>4.7422309846716404</v>
      </c>
      <c r="J208" s="276">
        <f>IF(J$102=0,0,J$102/NMM!J$11*1000)</f>
        <v>4.3182633814558642</v>
      </c>
      <c r="K208" s="276">
        <f>IF(K$102=0,0,K$102/NMM!K$11*1000)</f>
        <v>4.529390886951151</v>
      </c>
      <c r="L208" s="276">
        <f>IF(L$102=0,0,L$102/NMM!L$11*1000)</f>
        <v>3.8066194919183443</v>
      </c>
      <c r="M208" s="276">
        <f>IF(M$102=0,0,M$102/NMM!M$11*1000)</f>
        <v>4.1801204362248185</v>
      </c>
      <c r="N208" s="276">
        <f>IF(N$102=0,0,N$102/NMM!N$11*1000)</f>
        <v>3.6276700447725871</v>
      </c>
      <c r="O208" s="276">
        <f>IF(O$102=0,0,O$102/NMM!O$11*1000)</f>
        <v>4.0837116803319091</v>
      </c>
      <c r="P208" s="276">
        <f>IF(P$102=0,0,P$102/NMM!P$11*1000)</f>
        <v>3.1815367403903489</v>
      </c>
      <c r="Q208" s="276">
        <f>IF(Q$102=0,0,Q$102/NMM!Q$11*1000)</f>
        <v>2.779896042279471</v>
      </c>
      <c r="R208" s="276">
        <f>IF(R$102=0,0,R$102/NMM!R$11*1000)</f>
        <v>3.6984117161087364</v>
      </c>
      <c r="S208" s="276">
        <f>IF(S$102=0,0,S$102/NMM!S$11*1000)</f>
        <v>2.8839690564399589</v>
      </c>
      <c r="T208" s="276">
        <f>IF(T$102=0,0,T$102/NMM!T$11*1000)</f>
        <v>3.9126481835906994</v>
      </c>
      <c r="U208" s="276">
        <f>IF(U$102=0,0,U$102/NMM!U$11*1000)</f>
        <v>3.6942259758592884</v>
      </c>
      <c r="V208" s="276">
        <f>IF(V$102=0,0,V$102/NMM!V$11*1000)</f>
        <v>3.3127071682314724</v>
      </c>
      <c r="W208" s="276">
        <f>IF(W$102=0,0,W$102/NMM!W$11*1000)</f>
        <v>3.5628676351229731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2.6103245413167433</v>
      </c>
      <c r="C209" s="276">
        <f>IF(C$103=0,0,C$103/NMM!C$11*1000)</f>
        <v>2.2451389563125308</v>
      </c>
      <c r="D209" s="276">
        <f>IF(D$103=0,0,D$103/NMM!D$11*1000)</f>
        <v>1.9306661551146731</v>
      </c>
      <c r="E209" s="276">
        <f>IF(E$103=0,0,E$103/NMM!E$11*1000)</f>
        <v>1.8235437148876183</v>
      </c>
      <c r="F209" s="276">
        <f>IF(F$103=0,0,F$103/NMM!F$11*1000)</f>
        <v>1.7210305789762184</v>
      </c>
      <c r="G209" s="276">
        <f>IF(G$103=0,0,G$103/NMM!G$11*1000)</f>
        <v>1.7364840198521718</v>
      </c>
      <c r="H209" s="276">
        <f>IF(H$103=0,0,H$103/NMM!H$11*1000)</f>
        <v>1.7967391306829505</v>
      </c>
      <c r="I209" s="276">
        <f>IF(I$103=0,0,I$103/NMM!I$11*1000)</f>
        <v>1.7087728637760551</v>
      </c>
      <c r="J209" s="276">
        <f>IF(J$103=0,0,J$103/NMM!J$11*1000)</f>
        <v>1.5901216365520887</v>
      </c>
      <c r="K209" s="276">
        <f>IF(K$103=0,0,K$103/NMM!K$11*1000)</f>
        <v>1.6112020197804837</v>
      </c>
      <c r="L209" s="276">
        <f>IF(L$103=0,0,L$103/NMM!L$11*1000)</f>
        <v>1.4524772878690833</v>
      </c>
      <c r="M209" s="276">
        <f>IF(M$103=0,0,M$103/NMM!M$11*1000)</f>
        <v>1.4103848028469081</v>
      </c>
      <c r="N209" s="276">
        <f>IF(N$103=0,0,N$103/NMM!N$11*1000)</f>
        <v>1.2538018773506741</v>
      </c>
      <c r="O209" s="276">
        <f>IF(O$103=0,0,O$103/NMM!O$11*1000)</f>
        <v>1.4938703966116078</v>
      </c>
      <c r="P209" s="276">
        <f>IF(P$103=0,0,P$103/NMM!P$11*1000)</f>
        <v>1.2566128082575241</v>
      </c>
      <c r="Q209" s="276">
        <f>IF(Q$103=0,0,Q$103/NMM!Q$11*1000)</f>
        <v>1.3873164644412113</v>
      </c>
      <c r="R209" s="276">
        <f>IF(R$103=0,0,R$103/NMM!R$11*1000)</f>
        <v>1.447595443970298</v>
      </c>
      <c r="S209" s="276">
        <f>IF(S$103=0,0,S$103/NMM!S$11*1000)</f>
        <v>1.3886298646821138</v>
      </c>
      <c r="T209" s="276">
        <f>IF(T$103=0,0,T$103/NMM!T$11*1000)</f>
        <v>1.3121308003178638</v>
      </c>
      <c r="U209" s="276">
        <f>IF(U$103=0,0,U$103/NMM!U$11*1000)</f>
        <v>1.2499782473723</v>
      </c>
      <c r="V209" s="276">
        <f>IF(V$103=0,0,V$103/NMM!V$11*1000)</f>
        <v>1.249049352030267</v>
      </c>
      <c r="W209" s="276">
        <f>IF(W$103=0,0,W$103/NMM!W$11*1000)</f>
        <v>1.2273454464262172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2.7509566967957566</v>
      </c>
      <c r="C210" s="277">
        <f>IF(C$104=0,0,C$104/NMM!C$11*1000)</f>
        <v>2.4101993322666515</v>
      </c>
      <c r="D210" s="277">
        <f>IF(D$104=0,0,D$104/NMM!D$11*1000)</f>
        <v>2.0165429481707609</v>
      </c>
      <c r="E210" s="277">
        <f>IF(E$104=0,0,E$104/NMM!E$11*1000)</f>
        <v>1.9976108799552639</v>
      </c>
      <c r="F210" s="277">
        <f>IF(F$104=0,0,F$104/NMM!F$11*1000)</f>
        <v>1.8591549382203467</v>
      </c>
      <c r="G210" s="277">
        <f>IF(G$104=0,0,G$104/NMM!G$11*1000)</f>
        <v>1.8172664854207072</v>
      </c>
      <c r="H210" s="277">
        <f>IF(H$104=0,0,H$104/NMM!H$11*1000)</f>
        <v>1.8968823055812674</v>
      </c>
      <c r="I210" s="277">
        <f>IF(I$104=0,0,I$104/NMM!I$11*1000)</f>
        <v>1.8231034772109325</v>
      </c>
      <c r="J210" s="277">
        <f>IF(J$104=0,0,J$104/NMM!J$11*1000)</f>
        <v>1.7113103030492993</v>
      </c>
      <c r="K210" s="277">
        <f>IF(K$104=0,0,K$104/NMM!K$11*1000)</f>
        <v>1.759472220270232</v>
      </c>
      <c r="L210" s="277">
        <f>IF(L$104=0,0,L$104/NMM!L$11*1000)</f>
        <v>1.5353098325738048</v>
      </c>
      <c r="M210" s="277">
        <f>IF(M$104=0,0,M$104/NMM!M$11*1000)</f>
        <v>1.5349898525753858</v>
      </c>
      <c r="N210" s="277">
        <f>IF(N$104=0,0,N$104/NMM!N$11*1000)</f>
        <v>1.3435624878494687</v>
      </c>
      <c r="O210" s="277">
        <f>IF(O$104=0,0,O$104/NMM!O$11*1000)</f>
        <v>1.6107323800962987</v>
      </c>
      <c r="P210" s="277">
        <f>IF(P$104=0,0,P$104/NMM!P$11*1000)</f>
        <v>1.3275351645853266</v>
      </c>
      <c r="Q210" s="277">
        <f>IF(Q$104=0,0,Q$104/NMM!Q$11*1000)</f>
        <v>1.4600417439890911</v>
      </c>
      <c r="R210" s="277">
        <f>IF(R$104=0,0,R$104/NMM!R$11*1000)</f>
        <v>1.54776384470805</v>
      </c>
      <c r="S210" s="277">
        <f>IF(S$104=0,0,S$104/NMM!S$11*1000)</f>
        <v>1.4616343004131411</v>
      </c>
      <c r="T210" s="277">
        <f>IF(T$104=0,0,T$104/NMM!T$11*1000)</f>
        <v>1.5020277342841657</v>
      </c>
      <c r="U210" s="277">
        <f>IF(U$104=0,0,U$104/NMM!U$11*1000)</f>
        <v>1.4636184304225268</v>
      </c>
      <c r="V210" s="277">
        <f>IF(V$104=0,0,V$104/NMM!V$11*1000)</f>
        <v>1.4176560845341075</v>
      </c>
      <c r="W210" s="277">
        <f>IF(W$104=0,0,W$104/NMM!W$11*1000)</f>
        <v>1.4478861452152405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259.35672253250272</v>
      </c>
      <c r="C211" s="278">
        <f>IF(C$110=0,0,C$110/NMM!C$11*1000)</f>
        <v>226.3876465999233</v>
      </c>
      <c r="D211" s="278">
        <f>IF(D$110=0,0,D$110/NMM!D$11*1000)</f>
        <v>183.43971735600127</v>
      </c>
      <c r="E211" s="278">
        <f>IF(E$110=0,0,E$110/NMM!E$11*1000)</f>
        <v>164.57123442431151</v>
      </c>
      <c r="F211" s="278">
        <f>IF(F$110=0,0,F$110/NMM!F$11*1000)</f>
        <v>156.79678508245445</v>
      </c>
      <c r="G211" s="278">
        <f>IF(G$110=0,0,G$110/NMM!G$11*1000)</f>
        <v>165.08703273682863</v>
      </c>
      <c r="H211" s="278">
        <f>IF(H$110=0,0,H$110/NMM!H$11*1000)</f>
        <v>169.4634031566336</v>
      </c>
      <c r="I211" s="278">
        <f>IF(I$110=0,0,I$110/NMM!I$11*1000)</f>
        <v>158.06109967827967</v>
      </c>
      <c r="J211" s="278">
        <f>IF(J$110=0,0,J$110/NMM!J$11*1000)</f>
        <v>147.90861957484441</v>
      </c>
      <c r="K211" s="278">
        <f>IF(K$110=0,0,K$110/NMM!K$11*1000)</f>
        <v>148.48665271955045</v>
      </c>
      <c r="L211" s="278">
        <f>IF(L$110=0,0,L$110/NMM!L$11*1000)</f>
        <v>136.34870454144811</v>
      </c>
      <c r="M211" s="278">
        <f>IF(M$110=0,0,M$110/NMM!M$11*1000)</f>
        <v>128.08280363412527</v>
      </c>
      <c r="N211" s="278">
        <f>IF(N$110=0,0,N$110/NMM!N$11*1000)</f>
        <v>114.66285052848043</v>
      </c>
      <c r="O211" s="278">
        <f>IF(O$110=0,0,O$110/NMM!O$11*1000)</f>
        <v>138.71576941491659</v>
      </c>
      <c r="P211" s="278">
        <f>IF(P$110=0,0,P$110/NMM!P$11*1000)</f>
        <v>118.9502397212744</v>
      </c>
      <c r="Q211" s="278">
        <f>IF(Q$110=0,0,Q$110/NMM!Q$11*1000)</f>
        <v>137.79877948535812</v>
      </c>
      <c r="R211" s="278">
        <f>IF(R$110=0,0,R$110/NMM!R$11*1000)</f>
        <v>136.71700922923932</v>
      </c>
      <c r="S211" s="278">
        <f>IF(S$110=0,0,S$110/NMM!S$11*1000)</f>
        <v>137.0329628775857</v>
      </c>
      <c r="T211" s="278">
        <f>IF(T$110=0,0,T$110/NMM!T$11*1000)</f>
        <v>118.88203434705301</v>
      </c>
      <c r="U211" s="278">
        <f>IF(U$110=0,0,U$110/NMM!U$11*1000)</f>
        <v>113.51295335066099</v>
      </c>
      <c r="V211" s="278">
        <f>IF(V$110=0,0,V$110/NMM!V$11*1000)</f>
        <v>116.81589964541323</v>
      </c>
      <c r="W211" s="278">
        <f>IF(W$110=0,0,W$110/NMM!W$11*1000)</f>
        <v>112.01716953134128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21.498625206667374</v>
      </c>
      <c r="C212" s="278">
        <f>IF(C$118=0,0,C$118/NMM!C$11*1000)</f>
        <v>16.92672519905879</v>
      </c>
      <c r="D212" s="278">
        <f>IF(D$118=0,0,D$118/NMM!D$11*1000)</f>
        <v>19.818466860220099</v>
      </c>
      <c r="E212" s="278">
        <f>IF(E$118=0,0,E$118/NMM!E$11*1000)</f>
        <v>22.729756392003129</v>
      </c>
      <c r="F212" s="278">
        <f>IF(F$118=0,0,F$118/NMM!F$11*1000)</f>
        <v>20.774665732535532</v>
      </c>
      <c r="G212" s="278">
        <f>IF(G$118=0,0,G$118/NMM!G$11*1000)</f>
        <v>17.778301047020953</v>
      </c>
      <c r="H212" s="278">
        <f>IF(H$118=0,0,H$118/NMM!H$11*1000)</f>
        <v>19.01832237648172</v>
      </c>
      <c r="I212" s="278">
        <f>IF(I$118=0,0,I$118/NMM!I$11*1000)</f>
        <v>19.526612689297508</v>
      </c>
      <c r="J212" s="278">
        <f>IF(J$118=0,0,J$118/NMM!J$11*1000)</f>
        <v>17.78088347290899</v>
      </c>
      <c r="K212" s="278">
        <f>IF(K$118=0,0,K$118/NMM!K$11*1000)</f>
        <v>18.650222195799003</v>
      </c>
      <c r="L212" s="278">
        <f>IF(L$118=0,0,L$118/NMM!L$11*1000)</f>
        <v>15.674138335833653</v>
      </c>
      <c r="M212" s="278">
        <f>IF(M$118=0,0,M$118/NMM!M$11*1000)</f>
        <v>17.212066012096852</v>
      </c>
      <c r="N212" s="278">
        <f>IF(N$118=0,0,N$118/NMM!N$11*1000)</f>
        <v>14.937296002199194</v>
      </c>
      <c r="O212" s="278">
        <f>IF(O$118=0,0,O$118/NMM!O$11*1000)</f>
        <v>16.815093270308701</v>
      </c>
      <c r="P212" s="278">
        <f>IF(P$118=0,0,P$118/NMM!P$11*1000)</f>
        <v>13.10029728353142</v>
      </c>
      <c r="Q212" s="278">
        <f>IF(Q$118=0,0,Q$118/NMM!Q$11*1000)</f>
        <v>11.446501342840174</v>
      </c>
      <c r="R212" s="278">
        <f>IF(R$118=0,0,R$118/NMM!R$11*1000)</f>
        <v>15.228581943697936</v>
      </c>
      <c r="S212" s="278">
        <f>IF(S$118=0,0,S$118/NMM!S$11*1000)</f>
        <v>11.875032438328423</v>
      </c>
      <c r="T212" s="278">
        <f>IF(T$118=0,0,T$118/NMM!T$11*1000)</f>
        <v>16.110722130029071</v>
      </c>
      <c r="U212" s="278">
        <f>IF(U$118=0,0,U$118/NMM!U$11*1000)</f>
        <v>15.211346737540076</v>
      </c>
      <c r="V212" s="278">
        <f>IF(V$118=0,0,V$118/NMM!V$11*1000)</f>
        <v>13.64040470322945</v>
      </c>
      <c r="W212" s="278">
        <f>IF(W$118=0,0,W$118/NMM!W$11*1000)</f>
        <v>14.67046556761022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25.763516748651575</v>
      </c>
      <c r="C213" s="278">
        <f>IF(C$119=0,0,C$119/NMM!C$11*1000)</f>
        <v>22.139938166973447</v>
      </c>
      <c r="D213" s="278">
        <f>IF(D$119=0,0,D$119/NMM!D$11*1000)</f>
        <v>19.096477627808348</v>
      </c>
      <c r="E213" s="278">
        <f>IF(E$119=0,0,E$119/NMM!E$11*1000)</f>
        <v>18.07037672357572</v>
      </c>
      <c r="F213" s="278">
        <f>IF(F$119=0,0,F$119/NMM!F$11*1000)</f>
        <v>17.04968123103891</v>
      </c>
      <c r="G213" s="278">
        <f>IF(G$119=0,0,G$119/NMM!G$11*1000)</f>
        <v>17.175047864202838</v>
      </c>
      <c r="H213" s="278">
        <f>IF(H$119=0,0,H$119/NMM!H$11*1000)</f>
        <v>17.776048433084057</v>
      </c>
      <c r="I213" s="278">
        <f>IF(I$119=0,0,I$119/NMM!I$11*1000)</f>
        <v>16.918863245370481</v>
      </c>
      <c r="J213" s="278">
        <f>IF(J$119=0,0,J$119/NMM!J$11*1000)</f>
        <v>15.738984687169014</v>
      </c>
      <c r="K213" s="278">
        <f>IF(K$119=0,0,K$119/NMM!K$11*1000)</f>
        <v>15.952091092647551</v>
      </c>
      <c r="L213" s="278">
        <f>IF(L$119=0,0,L$119/NMM!L$11*1000)</f>
        <v>14.372984417165032</v>
      </c>
      <c r="M213" s="278">
        <f>IF(M$119=0,0,M$119/NMM!M$11*1000)</f>
        <v>13.973232279456548</v>
      </c>
      <c r="N213" s="278">
        <f>IF(N$119=0,0,N$119/NMM!N$11*1000)</f>
        <v>12.419839269029252</v>
      </c>
      <c r="O213" s="278">
        <f>IF(O$119=0,0,O$119/NMM!O$11*1000)</f>
        <v>14.787179571941927</v>
      </c>
      <c r="P213" s="278">
        <f>IF(P$119=0,0,P$119/NMM!P$11*1000)</f>
        <v>12.430202807219166</v>
      </c>
      <c r="Q213" s="278">
        <f>IF(Q$119=0,0,Q$119/NMM!Q$11*1000)</f>
        <v>13.692972117611008</v>
      </c>
      <c r="R213" s="278">
        <f>IF(R$119=0,0,R$119/NMM!R$11*1000)</f>
        <v>14.319336556052447</v>
      </c>
      <c r="S213" s="278">
        <f>IF(S$119=0,0,S$119/NMM!S$11*1000)</f>
        <v>13.710151012677297</v>
      </c>
      <c r="T213" s="278">
        <f>IF(T$119=0,0,T$119/NMM!T$11*1000)</f>
        <v>12.99507306798364</v>
      </c>
      <c r="U213" s="278">
        <f>IF(U$119=0,0,U$119/NMM!U$11*1000)</f>
        <v>12.375620170721289</v>
      </c>
      <c r="V213" s="278">
        <f>IF(V$119=0,0,V$119/NMM!V$11*1000)</f>
        <v>12.354085666057648</v>
      </c>
      <c r="W213" s="278">
        <f>IF(W$119=0,0,W$119/NMM!W$11*1000)</f>
        <v>12.148019895434473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19.183388645949375</v>
      </c>
      <c r="C214" s="279">
        <f>IF(C$127=0,0,C$127/NMM!C$11*1000)</f>
        <v>15.103847100698633</v>
      </c>
      <c r="D214" s="279">
        <f>IF(D$127=0,0,D$127/NMM!D$11*1000)</f>
        <v>17.684170429119508</v>
      </c>
      <c r="E214" s="279">
        <f>IF(E$127=0,0,E$127/NMM!E$11*1000)</f>
        <v>20.281936472864377</v>
      </c>
      <c r="F214" s="279">
        <f>IF(F$127=0,0,F$127/NMM!F$11*1000)</f>
        <v>18.537394038262502</v>
      </c>
      <c r="G214" s="279">
        <f>IF(G$127=0,0,G$127/NMM!G$11*1000)</f>
        <v>15.863714780418723</v>
      </c>
      <c r="H214" s="279">
        <f>IF(H$127=0,0,H$127/NMM!H$11*1000)</f>
        <v>16.970195351322179</v>
      </c>
      <c r="I214" s="279">
        <f>IF(I$127=0,0,I$127/NMM!I$11*1000)</f>
        <v>17.423746707373187</v>
      </c>
      <c r="J214" s="279">
        <f>IF(J$127=0,0,J$127/NMM!J$11*1000)</f>
        <v>15.866019098903433</v>
      </c>
      <c r="K214" s="279">
        <f>IF(K$127=0,0,K$127/NMM!K$11*1000)</f>
        <v>16.641736728559152</v>
      </c>
      <c r="L214" s="279">
        <f>IF(L$127=0,0,L$127/NMM!L$11*1000)</f>
        <v>13.986154207359284</v>
      </c>
      <c r="M214" s="279">
        <f>IF(M$127=0,0,M$127/NMM!M$11*1000)</f>
        <v>15.358458903101836</v>
      </c>
      <c r="N214" s="279">
        <f>IF(N$127=0,0,N$127/NMM!N$11*1000)</f>
        <v>13.32866412503931</v>
      </c>
      <c r="O214" s="279">
        <f>IF(O$127=0,0,O$127/NMM!O$11*1000)</f>
        <v>15.004237071967788</v>
      </c>
      <c r="P214" s="279">
        <f>IF(P$127=0,0,P$127/NMM!P$11*1000)</f>
        <v>11.689496037612667</v>
      </c>
      <c r="Q214" s="279">
        <f>IF(Q$127=0,0,Q$127/NMM!Q$11*1000)</f>
        <v>10.213801198226639</v>
      </c>
      <c r="R214" s="279">
        <f>IF(R$127=0,0,R$127/NMM!R$11*1000)</f>
        <v>13.588580811299719</v>
      </c>
      <c r="S214" s="279">
        <f>IF(S$127=0,0,S$127/NMM!S$11*1000)</f>
        <v>10.596182791123839</v>
      </c>
      <c r="T214" s="279">
        <f>IF(T$127=0,0,T$127/NMM!T$11*1000)</f>
        <v>14.375721285256734</v>
      </c>
      <c r="U214" s="279">
        <f>IF(U$127=0,0,U$127/NMM!U$11*1000)</f>
        <v>13.573201704266554</v>
      </c>
      <c r="V214" s="279">
        <f>IF(V$127=0,0,V$127/NMM!V$11*1000)</f>
        <v>12.171438042881686</v>
      </c>
      <c r="W214" s="279">
        <f>IF(W$127=0,0,W$127/NMM!W$11*1000)</f>
        <v>13.09056927571376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SK: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172.03976683080651</v>
      </c>
      <c r="C5" s="225">
        <v>162.88570944344721</v>
      </c>
      <c r="D5" s="225">
        <v>148.39799612710911</v>
      </c>
      <c r="E5" s="225">
        <v>149.20782576139879</v>
      </c>
      <c r="F5" s="225">
        <v>150.58892230397399</v>
      </c>
      <c r="G5" s="225">
        <v>178.60435412923499</v>
      </c>
      <c r="H5" s="225">
        <v>160.49277005839741</v>
      </c>
      <c r="I5" s="225">
        <v>163.6508510786218</v>
      </c>
      <c r="J5" s="225">
        <v>153.42007399493559</v>
      </c>
      <c r="K5" s="225">
        <v>130.0383602416486</v>
      </c>
      <c r="L5" s="225">
        <v>115.11610518810041</v>
      </c>
      <c r="M5" s="225">
        <v>127.22498205503111</v>
      </c>
      <c r="N5" s="225">
        <v>110.9678445530315</v>
      </c>
      <c r="O5" s="225">
        <v>133.5084082242696</v>
      </c>
      <c r="P5" s="225">
        <v>140.5986403102832</v>
      </c>
      <c r="Q5" s="225">
        <v>133.8180360021222</v>
      </c>
      <c r="R5" s="225">
        <v>148.66397776155509</v>
      </c>
      <c r="S5" s="225">
        <v>156.51459627288591</v>
      </c>
      <c r="T5" s="225">
        <v>152.44532299461119</v>
      </c>
      <c r="U5" s="225">
        <v>165.95449137446431</v>
      </c>
      <c r="V5" s="225">
        <v>162.1806483809614</v>
      </c>
      <c r="W5" s="225">
        <v>165.77032422181659</v>
      </c>
      <c r="DA5" s="89" t="s">
        <v>1581</v>
      </c>
    </row>
    <row r="6" spans="1:105" ht="12" customHeight="1" x14ac:dyDescent="0.25">
      <c r="A6" s="55" t="s">
        <v>92</v>
      </c>
      <c r="B6" s="261">
        <v>0.71067499074433227</v>
      </c>
      <c r="C6" s="261">
        <v>0.66728567141741257</v>
      </c>
      <c r="D6" s="261">
        <v>0.60149398124680087</v>
      </c>
      <c r="E6" s="261">
        <v>0.60314253333651657</v>
      </c>
      <c r="F6" s="261">
        <v>0.60970954092182983</v>
      </c>
      <c r="G6" s="261">
        <v>0.72784288126603158</v>
      </c>
      <c r="H6" s="261">
        <v>0.6562308212500908</v>
      </c>
      <c r="I6" s="261">
        <v>0.66513973907414992</v>
      </c>
      <c r="J6" s="261">
        <v>0.62569969712628193</v>
      </c>
      <c r="K6" s="261">
        <v>0.52904089264351284</v>
      </c>
      <c r="L6" s="261">
        <v>0.46665926718439021</v>
      </c>
      <c r="M6" s="261">
        <v>0.5137241607348817</v>
      </c>
      <c r="N6" s="261">
        <v>0.44907830897387258</v>
      </c>
      <c r="O6" s="261">
        <v>0.54794106339162141</v>
      </c>
      <c r="P6" s="261">
        <v>0.57779287119628153</v>
      </c>
      <c r="Q6" s="261">
        <v>0.55611836115960966</v>
      </c>
      <c r="R6" s="261">
        <v>0.60913036100015261</v>
      </c>
      <c r="S6" s="261">
        <v>0.64960041282867964</v>
      </c>
      <c r="T6" s="261">
        <v>0.62841802713376238</v>
      </c>
      <c r="U6" s="261">
        <v>0.68459782860413099</v>
      </c>
      <c r="V6" s="261">
        <v>0.67324378519443884</v>
      </c>
      <c r="W6" s="261">
        <v>0.6839175452063655</v>
      </c>
      <c r="DA6" s="67" t="s">
        <v>1582</v>
      </c>
    </row>
    <row r="7" spans="1:105" ht="12" customHeight="1" x14ac:dyDescent="0.25">
      <c r="A7" s="202" t="s">
        <v>93</v>
      </c>
      <c r="B7" s="226">
        <v>7.3608689710195185E-2</v>
      </c>
      <c r="C7" s="226">
        <v>6.9114608752419038E-2</v>
      </c>
      <c r="D7" s="226">
        <v>6.2300185604918609E-2</v>
      </c>
      <c r="E7" s="226">
        <v>6.2470935611353882E-2</v>
      </c>
      <c r="F7" s="226">
        <v>6.3151118296783035E-2</v>
      </c>
      <c r="G7" s="226">
        <v>7.5386866714942158E-2</v>
      </c>
      <c r="H7" s="226">
        <v>6.796959444017088E-2</v>
      </c>
      <c r="I7" s="226">
        <v>6.8892342217010447E-2</v>
      </c>
      <c r="J7" s="226">
        <v>6.4807310595372744E-2</v>
      </c>
      <c r="K7" s="226">
        <v>5.4795803169905732E-2</v>
      </c>
      <c r="L7" s="226">
        <v>4.833458000623584E-2</v>
      </c>
      <c r="M7" s="226">
        <v>5.3209361292647847E-2</v>
      </c>
      <c r="N7" s="226">
        <v>4.6513619208993627E-2</v>
      </c>
      <c r="O7" s="226">
        <v>5.6753402384998597E-2</v>
      </c>
      <c r="P7" s="226">
        <v>5.9845325537775093E-2</v>
      </c>
      <c r="Q7" s="226">
        <v>5.7600372071438942E-2</v>
      </c>
      <c r="R7" s="226">
        <v>6.3742193049428131E-2</v>
      </c>
      <c r="S7" s="226">
        <v>6.7282844966079627E-2</v>
      </c>
      <c r="T7" s="226">
        <v>6.508886364375141E-2</v>
      </c>
      <c r="U7" s="226">
        <v>7.0907728284086563E-2</v>
      </c>
      <c r="V7" s="226">
        <v>6.9731724809664636E-2</v>
      </c>
      <c r="W7" s="226">
        <v>7.083726742617924E-2</v>
      </c>
      <c r="DA7" s="174" t="s">
        <v>1583</v>
      </c>
    </row>
    <row r="8" spans="1:105" ht="12" customHeight="1" x14ac:dyDescent="0.25">
      <c r="A8" s="202" t="s">
        <v>94</v>
      </c>
      <c r="B8" s="226">
        <v>1.4538144046546251</v>
      </c>
      <c r="C8" s="226">
        <v>1.273257461626935</v>
      </c>
      <c r="D8" s="226">
        <v>1.6791633974376801</v>
      </c>
      <c r="E8" s="226">
        <v>2.1843411966160939</v>
      </c>
      <c r="F8" s="226">
        <v>2.1044036782260389</v>
      </c>
      <c r="G8" s="226">
        <v>2.0373393239976951</v>
      </c>
      <c r="H8" s="226">
        <v>1.916082681393916</v>
      </c>
      <c r="I8" s="226">
        <v>2.1558037021408469</v>
      </c>
      <c r="J8" s="226">
        <v>1.969106612555229</v>
      </c>
      <c r="K8" s="226">
        <v>1.732305770164003</v>
      </c>
      <c r="L8" s="226">
        <v>1.395417276753885</v>
      </c>
      <c r="M8" s="226">
        <v>1.7999495389875571</v>
      </c>
      <c r="N8" s="226">
        <v>1.518047971901564</v>
      </c>
      <c r="O8" s="226">
        <v>1.661135132178936</v>
      </c>
      <c r="P8" s="226">
        <v>1.5978845192521209</v>
      </c>
      <c r="Q8" s="226">
        <v>1.113566286653169</v>
      </c>
      <c r="R8" s="226">
        <v>1.6429690054987529</v>
      </c>
      <c r="S8" s="226">
        <v>1.374172294108982</v>
      </c>
      <c r="T8" s="226">
        <v>2.102797499558215</v>
      </c>
      <c r="U8" s="226">
        <v>2.250138106867881</v>
      </c>
      <c r="V8" s="226">
        <v>1.8856626726575201</v>
      </c>
      <c r="W8" s="226">
        <v>2.208122861363166</v>
      </c>
      <c r="DA8" s="174" t="s">
        <v>1584</v>
      </c>
    </row>
    <row r="9" spans="1:105" ht="12" customHeight="1" x14ac:dyDescent="0.25">
      <c r="A9" s="202" t="s">
        <v>95</v>
      </c>
      <c r="B9" s="226">
        <v>0.14015082919926819</v>
      </c>
      <c r="C9" s="226">
        <v>0.1315941061384347</v>
      </c>
      <c r="D9" s="226">
        <v>0.1186194552052774</v>
      </c>
      <c r="E9" s="226">
        <v>0.1189445629484243</v>
      </c>
      <c r="F9" s="226">
        <v>0.1202396297094982</v>
      </c>
      <c r="G9" s="226">
        <v>0.1435364754138598</v>
      </c>
      <c r="H9" s="226">
        <v>0.12941400069248241</v>
      </c>
      <c r="I9" s="226">
        <v>0.13117091100531381</v>
      </c>
      <c r="J9" s="226">
        <v>0.1233930172358169</v>
      </c>
      <c r="K9" s="226">
        <v>0.1043311228760876</v>
      </c>
      <c r="L9" s="226">
        <v>9.2028964155492596E-2</v>
      </c>
      <c r="M9" s="226">
        <v>0.1013105400420566</v>
      </c>
      <c r="N9" s="226">
        <v>8.856185766741842E-2</v>
      </c>
      <c r="O9" s="226">
        <v>0.1080583886964043</v>
      </c>
      <c r="P9" s="226">
        <v>0.1139454055063505</v>
      </c>
      <c r="Q9" s="226">
        <v>0.1096710176445435</v>
      </c>
      <c r="R9" s="226">
        <v>0.1213650351069875</v>
      </c>
      <c r="S9" s="226">
        <v>0.1281064307761452</v>
      </c>
      <c r="T9" s="226">
        <v>0.123929093796196</v>
      </c>
      <c r="U9" s="226">
        <v>0.1350082029007332</v>
      </c>
      <c r="V9" s="226">
        <v>0.13276909413884161</v>
      </c>
      <c r="W9" s="226">
        <v>0.13487404553832549</v>
      </c>
      <c r="DA9" s="174" t="s">
        <v>1585</v>
      </c>
    </row>
    <row r="10" spans="1:105" ht="12" customHeight="1" x14ac:dyDescent="0.25">
      <c r="A10" s="56" t="s">
        <v>96</v>
      </c>
      <c r="B10" s="262">
        <v>0.8401561082295258</v>
      </c>
      <c r="C10" s="262">
        <v>0.80348875977974465</v>
      </c>
      <c r="D10" s="262">
        <v>0.78678358521541303</v>
      </c>
      <c r="E10" s="262">
        <v>0.93137203105384003</v>
      </c>
      <c r="F10" s="262">
        <v>0.90200382836744442</v>
      </c>
      <c r="G10" s="262">
        <v>0.96170731866192294</v>
      </c>
      <c r="H10" s="262">
        <v>0.89586792246565095</v>
      </c>
      <c r="I10" s="262">
        <v>0.95687303958087844</v>
      </c>
      <c r="J10" s="262">
        <v>0.90629688202222958</v>
      </c>
      <c r="K10" s="262">
        <v>0.79024399683734581</v>
      </c>
      <c r="L10" s="262">
        <v>0.64234412120091589</v>
      </c>
      <c r="M10" s="262">
        <v>0.77574120810243608</v>
      </c>
      <c r="N10" s="262">
        <v>0.65287278439399543</v>
      </c>
      <c r="O10" s="262">
        <v>0.76157460553134049</v>
      </c>
      <c r="P10" s="262">
        <v>0.75810618620871406</v>
      </c>
      <c r="Q10" s="262">
        <v>0.64337382491268647</v>
      </c>
      <c r="R10" s="262">
        <v>0.80320833086515808</v>
      </c>
      <c r="S10" s="262">
        <v>0.76513790565855877</v>
      </c>
      <c r="T10" s="262">
        <v>0.97163353925361429</v>
      </c>
      <c r="U10" s="262">
        <v>1.08499096009872</v>
      </c>
      <c r="V10" s="262">
        <v>0.96885402693763589</v>
      </c>
      <c r="W10" s="262">
        <v>1.096235608928644</v>
      </c>
      <c r="DA10" s="68" t="s">
        <v>1586</v>
      </c>
    </row>
    <row r="11" spans="1:105" ht="12" customHeight="1" x14ac:dyDescent="0.25">
      <c r="A11" s="37" t="s">
        <v>160</v>
      </c>
      <c r="B11" s="228">
        <v>8.5015857988230449E-3</v>
      </c>
      <c r="C11" s="228">
        <v>6.7389804722601037E-3</v>
      </c>
      <c r="D11" s="228">
        <v>3.6021904296294131E-3</v>
      </c>
      <c r="E11" s="228">
        <v>7.0633521506354123E-3</v>
      </c>
      <c r="F11" s="228">
        <v>3.6094518280808341E-2</v>
      </c>
      <c r="G11" s="228">
        <v>4.9364879001158419E-3</v>
      </c>
      <c r="H11" s="228">
        <v>2.5574232137356759E-3</v>
      </c>
      <c r="I11" s="228">
        <v>4.2041625100423911E-3</v>
      </c>
      <c r="J11" s="228">
        <v>5.1303661170775221E-3</v>
      </c>
      <c r="K11" s="228">
        <v>2.6113704409571471E-3</v>
      </c>
      <c r="L11" s="228">
        <v>2.0940478080783628E-3</v>
      </c>
      <c r="M11" s="228">
        <v>1.9022840702884441E-3</v>
      </c>
      <c r="N11" s="228">
        <v>1.8823571768050041E-3</v>
      </c>
      <c r="O11" s="228">
        <v>5.1595290203924459E-3</v>
      </c>
      <c r="P11" s="228">
        <v>5.0997045921432936E-3</v>
      </c>
      <c r="Q11" s="228">
        <v>6.1861077665399389E-3</v>
      </c>
      <c r="R11" s="228">
        <v>5.4720419729332127E-3</v>
      </c>
      <c r="S11" s="228">
        <v>2.172490206560283E-2</v>
      </c>
      <c r="T11" s="228">
        <v>5.7693563905620833E-3</v>
      </c>
      <c r="U11" s="228">
        <v>2.8875562308676109E-3</v>
      </c>
      <c r="V11" s="228">
        <v>3.4151028971124708E-3</v>
      </c>
      <c r="W11" s="228">
        <v>2.967747277987516E-3</v>
      </c>
      <c r="DA11" s="69" t="s">
        <v>1587</v>
      </c>
    </row>
    <row r="12" spans="1:105" ht="12" customHeight="1" x14ac:dyDescent="0.25">
      <c r="A12" s="37" t="s">
        <v>162</v>
      </c>
      <c r="B12" s="228">
        <v>0.6352130740912677</v>
      </c>
      <c r="C12" s="228">
        <v>0.68367467003921234</v>
      </c>
      <c r="D12" s="228">
        <v>0.52833618470201504</v>
      </c>
      <c r="E12" s="228">
        <v>0.39646021764029432</v>
      </c>
      <c r="F12" s="228">
        <v>0.39109180216794043</v>
      </c>
      <c r="G12" s="228">
        <v>0.63210817209115255</v>
      </c>
      <c r="H12" s="228">
        <v>0.52895584744240609</v>
      </c>
      <c r="I12" s="228">
        <v>0.50050682011686176</v>
      </c>
      <c r="J12" s="228">
        <v>0.44774433569856331</v>
      </c>
      <c r="K12" s="228">
        <v>0.35352685182507593</v>
      </c>
      <c r="L12" s="228">
        <v>0.3713596813160176</v>
      </c>
      <c r="M12" s="228">
        <v>0.35011829619211132</v>
      </c>
      <c r="N12" s="228">
        <v>0.32583316782210869</v>
      </c>
      <c r="O12" s="228">
        <v>0.37206478702372808</v>
      </c>
      <c r="P12" s="228">
        <v>0.44746318368031829</v>
      </c>
      <c r="Q12" s="228">
        <v>0.47780136858487848</v>
      </c>
      <c r="R12" s="228">
        <v>0.42098030110912699</v>
      </c>
      <c r="S12" s="228">
        <v>0.55066145540714784</v>
      </c>
      <c r="T12" s="228">
        <v>0.3238411960648373</v>
      </c>
      <c r="U12" s="228">
        <v>0.34690349128249193</v>
      </c>
      <c r="V12" s="228">
        <v>0.37706700057064779</v>
      </c>
      <c r="W12" s="228">
        <v>0.35229035149949611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6.5893331717649994E-2</v>
      </c>
      <c r="V14" s="228">
        <v>8.0701332306045176E-2</v>
      </c>
      <c r="W14" s="228">
        <v>0.1067645860440168</v>
      </c>
      <c r="DA14" s="69" t="s">
        <v>1590</v>
      </c>
    </row>
    <row r="15" spans="1:105" ht="12" customHeight="1" x14ac:dyDescent="0.25">
      <c r="A15" s="37" t="s">
        <v>38</v>
      </c>
      <c r="B15" s="228">
        <v>0.196441448339435</v>
      </c>
      <c r="C15" s="228">
        <v>0.1130751092682723</v>
      </c>
      <c r="D15" s="228">
        <v>0.25484521008376848</v>
      </c>
      <c r="E15" s="228">
        <v>0.52784846126291041</v>
      </c>
      <c r="F15" s="228">
        <v>0.47481750791869559</v>
      </c>
      <c r="G15" s="228">
        <v>0.32466265867065452</v>
      </c>
      <c r="H15" s="228">
        <v>0.36435465180950932</v>
      </c>
      <c r="I15" s="228">
        <v>0.45216205695397421</v>
      </c>
      <c r="J15" s="228">
        <v>0.45342218020658881</v>
      </c>
      <c r="K15" s="228">
        <v>0.43410577457131277</v>
      </c>
      <c r="L15" s="228">
        <v>0.26889039207681992</v>
      </c>
      <c r="M15" s="228">
        <v>0.42372062784003628</v>
      </c>
      <c r="N15" s="228">
        <v>0.32515725939508172</v>
      </c>
      <c r="O15" s="228">
        <v>0.38435028948721989</v>
      </c>
      <c r="P15" s="228">
        <v>0.3055432979362524</v>
      </c>
      <c r="Q15" s="228">
        <v>0.15938634856126799</v>
      </c>
      <c r="R15" s="228">
        <v>0.37675598778309782</v>
      </c>
      <c r="S15" s="228">
        <v>0.192751548185808</v>
      </c>
      <c r="T15" s="228">
        <v>0.6420229867982149</v>
      </c>
      <c r="U15" s="228">
        <v>0.66930658086771033</v>
      </c>
      <c r="V15" s="228">
        <v>0.5076705911638304</v>
      </c>
      <c r="W15" s="228">
        <v>0.63421292410714381</v>
      </c>
      <c r="DA15" s="69" t="s">
        <v>1591</v>
      </c>
    </row>
    <row r="16" spans="1:105" ht="12" customHeight="1" x14ac:dyDescent="0.25">
      <c r="A16" s="57" t="s">
        <v>1452</v>
      </c>
      <c r="B16" s="263">
        <v>5.6655106952133529</v>
      </c>
      <c r="C16" s="263">
        <v>4.9618807899494701</v>
      </c>
      <c r="D16" s="263">
        <v>6.5436950939098688</v>
      </c>
      <c r="E16" s="263">
        <v>8.5123715735665542</v>
      </c>
      <c r="F16" s="263">
        <v>8.2008552865235345</v>
      </c>
      <c r="G16" s="263">
        <v>7.9395056844479353</v>
      </c>
      <c r="H16" s="263">
        <v>7.4669688851578107</v>
      </c>
      <c r="I16" s="263">
        <v>8.4011610368938818</v>
      </c>
      <c r="J16" s="263">
        <v>7.6736029975554256</v>
      </c>
      <c r="K16" s="263">
        <v>6.7507907727572123</v>
      </c>
      <c r="L16" s="263">
        <v>5.4379372500527374</v>
      </c>
      <c r="M16" s="263">
        <v>7.0143983519003248</v>
      </c>
      <c r="N16" s="263">
        <v>5.915828728288349</v>
      </c>
      <c r="O16" s="263">
        <v>6.4734389942918336</v>
      </c>
      <c r="P16" s="263">
        <v>6.226951531471018</v>
      </c>
      <c r="Q16" s="263">
        <v>4.3395647248118507</v>
      </c>
      <c r="R16" s="263">
        <v>6.4202763699762633</v>
      </c>
      <c r="S16" s="263">
        <v>5.3551456117191547</v>
      </c>
      <c r="T16" s="263">
        <v>8.1945960127181277</v>
      </c>
      <c r="U16" s="263">
        <v>8.7687819499873729</v>
      </c>
      <c r="V16" s="263">
        <v>7.3484221956403957</v>
      </c>
      <c r="W16" s="263">
        <v>8.6050486550035945</v>
      </c>
      <c r="DA16" s="70" t="s">
        <v>1592</v>
      </c>
    </row>
    <row r="17" spans="1:105" ht="12" customHeight="1" x14ac:dyDescent="0.25">
      <c r="A17" s="57" t="s">
        <v>1454</v>
      </c>
      <c r="B17" s="263">
        <v>47.035751814695217</v>
      </c>
      <c r="C17" s="263">
        <v>46.574546424492851</v>
      </c>
      <c r="D17" s="263">
        <v>41.076261395160103</v>
      </c>
      <c r="E17" s="263">
        <v>39.148302445902281</v>
      </c>
      <c r="F17" s="263">
        <v>39.707272300089137</v>
      </c>
      <c r="G17" s="263">
        <v>49.159683338499363</v>
      </c>
      <c r="H17" s="263">
        <v>43.645359063532602</v>
      </c>
      <c r="I17" s="263">
        <v>43.811962607624018</v>
      </c>
      <c r="J17" s="263">
        <v>40.563275545428702</v>
      </c>
      <c r="K17" s="263">
        <v>33.968180453713202</v>
      </c>
      <c r="L17" s="263">
        <v>30.92935775566394</v>
      </c>
      <c r="M17" s="263">
        <v>33.406546047758731</v>
      </c>
      <c r="N17" s="263">
        <v>29.66957304400173</v>
      </c>
      <c r="O17" s="263">
        <v>35.031243939465043</v>
      </c>
      <c r="P17" s="263">
        <v>37.680372160498933</v>
      </c>
      <c r="Q17" s="263">
        <v>36.616067408358823</v>
      </c>
      <c r="R17" s="263">
        <v>39.422819322329488</v>
      </c>
      <c r="S17" s="263">
        <v>42.958333890655631</v>
      </c>
      <c r="T17" s="263">
        <v>38.988373053672561</v>
      </c>
      <c r="U17" s="263">
        <v>42.480663924687683</v>
      </c>
      <c r="V17" s="263">
        <v>42.22892969436765</v>
      </c>
      <c r="W17" s="263">
        <v>42.694468599797247</v>
      </c>
      <c r="DA17" s="70" t="s">
        <v>1593</v>
      </c>
    </row>
    <row r="18" spans="1:105" ht="12" customHeight="1" x14ac:dyDescent="0.25">
      <c r="A18" s="18" t="s">
        <v>30</v>
      </c>
      <c r="B18" s="232">
        <v>8.9881566247577229</v>
      </c>
      <c r="C18" s="232">
        <v>11.543665624435389</v>
      </c>
      <c r="D18" s="232">
        <v>8.7171978433844792</v>
      </c>
      <c r="E18" s="232">
        <v>11.337968174316689</v>
      </c>
      <c r="F18" s="232">
        <v>12.245636664500051</v>
      </c>
      <c r="G18" s="232">
        <v>12.947640283139791</v>
      </c>
      <c r="H18" s="232">
        <v>12.047392468316909</v>
      </c>
      <c r="I18" s="232">
        <v>12.58745461640761</v>
      </c>
      <c r="J18" s="232">
        <v>15.35963181452075</v>
      </c>
      <c r="K18" s="232">
        <v>13.488262614059231</v>
      </c>
      <c r="L18" s="232">
        <v>10.85116286121897</v>
      </c>
      <c r="M18" s="232">
        <v>10.848381103603931</v>
      </c>
      <c r="N18" s="232">
        <v>7.3113480971212859</v>
      </c>
      <c r="O18" s="232">
        <v>4.803284951285395</v>
      </c>
      <c r="P18" s="232">
        <v>4.8580586344528669</v>
      </c>
      <c r="Q18" s="232">
        <v>4.2729266918003486</v>
      </c>
      <c r="R18" s="232">
        <v>4.2822730030295606</v>
      </c>
      <c r="S18" s="232">
        <v>4.2336654775366398</v>
      </c>
      <c r="T18" s="232">
        <v>4.6085251506808733</v>
      </c>
      <c r="U18" s="232">
        <v>4.8316496114928666</v>
      </c>
      <c r="V18" s="232">
        <v>4.3310046474690909</v>
      </c>
      <c r="W18" s="232">
        <v>5.4362137585877166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0.1172954243834862</v>
      </c>
      <c r="O19" s="232">
        <v>0.1160528035465517</v>
      </c>
      <c r="P19" s="232">
        <v>0.1131121202013491</v>
      </c>
      <c r="Q19" s="232">
        <v>9.9128763963425945E-2</v>
      </c>
      <c r="R19" s="232">
        <v>0</v>
      </c>
      <c r="S19" s="232">
        <v>0.10953007254192521</v>
      </c>
      <c r="T19" s="232">
        <v>0.11885474105456439</v>
      </c>
      <c r="U19" s="232">
        <v>0.1187817803305365</v>
      </c>
      <c r="V19" s="232">
        <v>0.22203345371633551</v>
      </c>
      <c r="W19" s="232">
        <v>0.2384803784442944</v>
      </c>
      <c r="DA19" s="71" t="s">
        <v>1595</v>
      </c>
    </row>
    <row r="20" spans="1:105" ht="12" customHeight="1" x14ac:dyDescent="0.25">
      <c r="A20" s="18" t="s">
        <v>160</v>
      </c>
      <c r="B20" s="297">
        <v>0.2848456751999483</v>
      </c>
      <c r="C20" s="297">
        <v>0.28148829160637512</v>
      </c>
      <c r="D20" s="297">
        <v>0.19229022336318649</v>
      </c>
      <c r="E20" s="297">
        <v>0.40760148879411778</v>
      </c>
      <c r="F20" s="297">
        <v>1.880610215143419</v>
      </c>
      <c r="G20" s="297">
        <v>0.229630830564439</v>
      </c>
      <c r="H20" s="297">
        <v>0.1123271253501044</v>
      </c>
      <c r="I20" s="297">
        <v>0.2150891023020573</v>
      </c>
      <c r="J20" s="297">
        <v>0.2189729667004558</v>
      </c>
      <c r="K20" s="297">
        <v>0.1126627004866478</v>
      </c>
      <c r="L20" s="297">
        <v>0.1000144487231702</v>
      </c>
      <c r="M20" s="297">
        <v>0.10364880831767651</v>
      </c>
      <c r="N20" s="297">
        <v>0.10229468039915671</v>
      </c>
      <c r="O20" s="297">
        <v>0.20094697027872691</v>
      </c>
      <c r="P20" s="297">
        <v>0.19523134404738701</v>
      </c>
      <c r="Q20" s="297">
        <v>0.1713643438892567</v>
      </c>
      <c r="R20" s="297">
        <v>0.17963411650248051</v>
      </c>
      <c r="S20" s="297">
        <v>0.66360341733064587</v>
      </c>
      <c r="T20" s="297">
        <v>0.20617213811749879</v>
      </c>
      <c r="U20" s="297">
        <v>0.10302453279171191</v>
      </c>
      <c r="V20" s="297">
        <v>9.601114188979018E-2</v>
      </c>
      <c r="W20" s="297">
        <v>0.10556309146104589</v>
      </c>
      <c r="DA20" s="122" t="s">
        <v>1596</v>
      </c>
    </row>
    <row r="21" spans="1:105" ht="12" customHeight="1" x14ac:dyDescent="0.25">
      <c r="A21" s="18" t="s">
        <v>70</v>
      </c>
      <c r="B21" s="297">
        <v>0</v>
      </c>
      <c r="C21" s="297">
        <v>1.0786404547749411</v>
      </c>
      <c r="D21" s="297">
        <v>0.16967627219594281</v>
      </c>
      <c r="E21" s="297">
        <v>2.1564953406181511</v>
      </c>
      <c r="F21" s="297">
        <v>0</v>
      </c>
      <c r="G21" s="297">
        <v>2.4321895068180561</v>
      </c>
      <c r="H21" s="297">
        <v>4.6627933866320426</v>
      </c>
      <c r="I21" s="297">
        <v>4.5533853883466726</v>
      </c>
      <c r="J21" s="297">
        <v>4.5586823069049558</v>
      </c>
      <c r="K21" s="297">
        <v>2.5925117717634141</v>
      </c>
      <c r="L21" s="297">
        <v>0.35332202127023599</v>
      </c>
      <c r="M21" s="297">
        <v>0</v>
      </c>
      <c r="N21" s="297">
        <v>0</v>
      </c>
      <c r="O21" s="297">
        <v>0</v>
      </c>
      <c r="P21" s="297">
        <v>8.8520010949557942E-2</v>
      </c>
      <c r="Q21" s="297">
        <v>7.7576826036313176E-2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4.1371071540019022</v>
      </c>
      <c r="D22" s="297">
        <v>3.8051885256022948</v>
      </c>
      <c r="E22" s="297">
        <v>2.8425353591450291</v>
      </c>
      <c r="F22" s="297">
        <v>5.63659646291259</v>
      </c>
      <c r="G22" s="297">
        <v>4.4719635460318434</v>
      </c>
      <c r="H22" s="297">
        <v>3.9318064230468099</v>
      </c>
      <c r="I22" s="297">
        <v>1.339742536460274</v>
      </c>
      <c r="J22" s="297">
        <v>1.6546191392941729</v>
      </c>
      <c r="K22" s="297">
        <v>2.7701585096525112</v>
      </c>
      <c r="L22" s="297">
        <v>2.2071938656743701</v>
      </c>
      <c r="M22" s="297">
        <v>3.7010698969979292</v>
      </c>
      <c r="N22" s="297">
        <v>4.6922165298396497</v>
      </c>
      <c r="O22" s="297">
        <v>4.6380529782953861</v>
      </c>
      <c r="P22" s="297">
        <v>4.8375361961575081</v>
      </c>
      <c r="Q22" s="297">
        <v>4.7238565956468879</v>
      </c>
      <c r="R22" s="297">
        <v>5.8100800759652671</v>
      </c>
      <c r="S22" s="297">
        <v>5.289533914946233</v>
      </c>
      <c r="T22" s="297">
        <v>6.0678665943250163</v>
      </c>
      <c r="U22" s="297">
        <v>6.6170472575424757</v>
      </c>
      <c r="V22" s="297">
        <v>6.4326765247957054</v>
      </c>
      <c r="W22" s="297">
        <v>7.2713849838323306</v>
      </c>
      <c r="DA22" s="122" t="s">
        <v>1598</v>
      </c>
    </row>
    <row r="23" spans="1:105" ht="12" customHeight="1" x14ac:dyDescent="0.25">
      <c r="A23" s="18" t="s">
        <v>162</v>
      </c>
      <c r="B23" s="297">
        <v>20.773197924999501</v>
      </c>
      <c r="C23" s="297">
        <v>27.873395043334661</v>
      </c>
      <c r="D23" s="297">
        <v>27.52803009967317</v>
      </c>
      <c r="E23" s="297">
        <v>22.330516104229371</v>
      </c>
      <c r="F23" s="297">
        <v>19.888887732286051</v>
      </c>
      <c r="G23" s="297">
        <v>28.699727143529159</v>
      </c>
      <c r="H23" s="297">
        <v>22.676483439681249</v>
      </c>
      <c r="I23" s="297">
        <v>24.99327423964057</v>
      </c>
      <c r="J23" s="297">
        <v>18.65290537200125</v>
      </c>
      <c r="K23" s="297">
        <v>14.88703885359843</v>
      </c>
      <c r="L23" s="297">
        <v>17.311916401262181</v>
      </c>
      <c r="M23" s="297">
        <v>18.619927746625532</v>
      </c>
      <c r="N23" s="297">
        <v>17.283056484564359</v>
      </c>
      <c r="O23" s="297">
        <v>14.1437384117147</v>
      </c>
      <c r="P23" s="297">
        <v>16.71999239988811</v>
      </c>
      <c r="Q23" s="297">
        <v>12.918872537903781</v>
      </c>
      <c r="R23" s="297">
        <v>13.488865358954319</v>
      </c>
      <c r="S23" s="297">
        <v>16.4176014147987</v>
      </c>
      <c r="T23" s="297">
        <v>11.29559064697759</v>
      </c>
      <c r="U23" s="297">
        <v>12.080728302605459</v>
      </c>
      <c r="V23" s="297">
        <v>10.34690855044027</v>
      </c>
      <c r="W23" s="297">
        <v>12.230949605470551</v>
      </c>
      <c r="DA23" s="122" t="s">
        <v>1599</v>
      </c>
    </row>
    <row r="24" spans="1:105" ht="12" customHeight="1" x14ac:dyDescent="0.25">
      <c r="A24" s="18" t="s">
        <v>73</v>
      </c>
      <c r="B24" s="297">
        <v>16.989551589738049</v>
      </c>
      <c r="C24" s="297">
        <v>1.6602498563395769</v>
      </c>
      <c r="D24" s="297">
        <v>0.66387843094102317</v>
      </c>
      <c r="E24" s="297">
        <v>7.3185978798924189E-2</v>
      </c>
      <c r="F24" s="297">
        <v>5.5541225247036113E-2</v>
      </c>
      <c r="G24" s="297">
        <v>0.3785320284160657</v>
      </c>
      <c r="H24" s="297">
        <v>0.21455622050549081</v>
      </c>
      <c r="I24" s="297">
        <v>0.1230167244668271</v>
      </c>
      <c r="J24" s="297">
        <v>0.1184639460071142</v>
      </c>
      <c r="K24" s="297">
        <v>0.11754600415297189</v>
      </c>
      <c r="L24" s="297">
        <v>0.1057481575150111</v>
      </c>
      <c r="M24" s="297">
        <v>0.13351849221366879</v>
      </c>
      <c r="N24" s="297">
        <v>0.1633618276937929</v>
      </c>
      <c r="O24" s="297">
        <v>11.129167824344281</v>
      </c>
      <c r="P24" s="297">
        <v>10.867921454802151</v>
      </c>
      <c r="Q24" s="297">
        <v>14.352341649118801</v>
      </c>
      <c r="R24" s="297">
        <v>15.661966767877869</v>
      </c>
      <c r="S24" s="297">
        <v>16.24439959350148</v>
      </c>
      <c r="T24" s="297">
        <v>16.691363782517008</v>
      </c>
      <c r="U24" s="297">
        <v>18.729432439924629</v>
      </c>
      <c r="V24" s="297">
        <v>20.800295376056461</v>
      </c>
      <c r="W24" s="297">
        <v>17.411876782001311</v>
      </c>
      <c r="DA24" s="122" t="s">
        <v>1600</v>
      </c>
    </row>
    <row r="25" spans="1:105" ht="12" customHeight="1" x14ac:dyDescent="0.25">
      <c r="A25" s="57" t="s">
        <v>1463</v>
      </c>
      <c r="B25" s="263">
        <v>108.1494233189634</v>
      </c>
      <c r="C25" s="263">
        <v>100.5892633883774</v>
      </c>
      <c r="D25" s="263">
        <v>87.364473514863633</v>
      </c>
      <c r="E25" s="263">
        <v>84.964945048873147</v>
      </c>
      <c r="F25" s="263">
        <v>86.449569598847802</v>
      </c>
      <c r="G25" s="263">
        <v>106.06729640399691</v>
      </c>
      <c r="H25" s="263">
        <v>94.844525375241417</v>
      </c>
      <c r="I25" s="263">
        <v>95.4024383321741</v>
      </c>
      <c r="J25" s="263">
        <v>90.337692339861732</v>
      </c>
      <c r="K25" s="263">
        <v>75.748136411273194</v>
      </c>
      <c r="L25" s="263">
        <v>67.844967571196563</v>
      </c>
      <c r="M25" s="263">
        <v>72.765690486383647</v>
      </c>
      <c r="N25" s="263">
        <v>63.452616847826647</v>
      </c>
      <c r="O25" s="263">
        <v>78.769706049270852</v>
      </c>
      <c r="P25" s="263">
        <v>83.986934308330717</v>
      </c>
      <c r="Q25" s="263">
        <v>83.399588155241929</v>
      </c>
      <c r="R25" s="263">
        <v>89.714654648485833</v>
      </c>
      <c r="S25" s="263">
        <v>97.193936391519202</v>
      </c>
      <c r="T25" s="263">
        <v>89.580553202912171</v>
      </c>
      <c r="U25" s="263">
        <v>97.770288787979098</v>
      </c>
      <c r="V25" s="263">
        <v>98.116921662352624</v>
      </c>
      <c r="W25" s="263">
        <v>97.824729122851835</v>
      </c>
      <c r="DA25" s="70" t="s">
        <v>1601</v>
      </c>
    </row>
    <row r="26" spans="1:105" ht="12" customHeight="1" x14ac:dyDescent="0.25">
      <c r="A26" s="18" t="s">
        <v>30</v>
      </c>
      <c r="B26" s="232">
        <v>22.722416107587801</v>
      </c>
      <c r="C26" s="232">
        <v>29.18284412209481</v>
      </c>
      <c r="D26" s="232">
        <v>22.037421571399069</v>
      </c>
      <c r="E26" s="232">
        <v>28.662832817330411</v>
      </c>
      <c r="F26" s="232">
        <v>30.957454727331701</v>
      </c>
      <c r="G26" s="232">
        <v>32.732147692497357</v>
      </c>
      <c r="H26" s="232">
        <v>30.45628554385533</v>
      </c>
      <c r="I26" s="232">
        <v>31.82158405446128</v>
      </c>
      <c r="J26" s="232">
        <v>38.829757860198853</v>
      </c>
      <c r="K26" s="232">
        <v>34.098862367491847</v>
      </c>
      <c r="L26" s="232">
        <v>27.432169695915459</v>
      </c>
      <c r="M26" s="232">
        <v>27.425137302436092</v>
      </c>
      <c r="N26" s="232">
        <v>18.483377705346591</v>
      </c>
      <c r="O26" s="232">
        <v>12.14289468941729</v>
      </c>
      <c r="P26" s="232">
        <v>12.28136473089924</v>
      </c>
      <c r="Q26" s="232">
        <v>10.80212799372789</v>
      </c>
      <c r="R26" s="232">
        <v>10.82575583886759</v>
      </c>
      <c r="S26" s="232">
        <v>10.702874088323989</v>
      </c>
      <c r="T26" s="232">
        <v>11.65053419603459</v>
      </c>
      <c r="U26" s="232">
        <v>12.214601674385619</v>
      </c>
      <c r="V26" s="232">
        <v>10.94895136702649</v>
      </c>
      <c r="W26" s="232">
        <v>13.742963794397999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0.24551456154800949</v>
      </c>
      <c r="O27" s="297">
        <v>0.24291359470250881</v>
      </c>
      <c r="P27" s="297">
        <v>0.2367583624251737</v>
      </c>
      <c r="Q27" s="297">
        <v>0.2074893811859817</v>
      </c>
      <c r="R27" s="297">
        <v>0</v>
      </c>
      <c r="S27" s="297">
        <v>0.22926067131599401</v>
      </c>
      <c r="T27" s="297">
        <v>0.24877841391758421</v>
      </c>
      <c r="U27" s="297">
        <v>0.24862569764357681</v>
      </c>
      <c r="V27" s="297">
        <v>0.46474486387408559</v>
      </c>
      <c r="W27" s="297">
        <v>0.49917041401486711</v>
      </c>
      <c r="DA27" s="122" t="s">
        <v>1603</v>
      </c>
    </row>
    <row r="28" spans="1:105" ht="12" customHeight="1" x14ac:dyDescent="0.25">
      <c r="A28" s="18" t="s">
        <v>160</v>
      </c>
      <c r="B28" s="297">
        <v>0.62783382297094237</v>
      </c>
      <c r="C28" s="297">
        <v>0.62043374931613493</v>
      </c>
      <c r="D28" s="297">
        <v>0.42383057411456793</v>
      </c>
      <c r="E28" s="297">
        <v>0.8984022691537259</v>
      </c>
      <c r="F28" s="297">
        <v>4.145089091006545</v>
      </c>
      <c r="G28" s="297">
        <v>0.5061337235471941</v>
      </c>
      <c r="H28" s="297">
        <v>0.24758237414834769</v>
      </c>
      <c r="I28" s="297">
        <v>0.47408202102031882</v>
      </c>
      <c r="J28" s="297">
        <v>0.4826425211277387</v>
      </c>
      <c r="K28" s="297">
        <v>0.24832202175128959</v>
      </c>
      <c r="L28" s="297">
        <v>0.2204437671385458</v>
      </c>
      <c r="M28" s="297">
        <v>0.2284543289161409</v>
      </c>
      <c r="N28" s="297">
        <v>0.2254696695658483</v>
      </c>
      <c r="O28" s="297">
        <v>0.44291107623790371</v>
      </c>
      <c r="P28" s="297">
        <v>0.43031315469678783</v>
      </c>
      <c r="Q28" s="297">
        <v>0.3777074412991433</v>
      </c>
      <c r="R28" s="297">
        <v>0.39593500593117109</v>
      </c>
      <c r="S28" s="297">
        <v>1.462661036179765</v>
      </c>
      <c r="T28" s="297">
        <v>0.45442796901704879</v>
      </c>
      <c r="U28" s="297">
        <v>0.22707835124058601</v>
      </c>
      <c r="V28" s="297">
        <v>0.21162000166637421</v>
      </c>
      <c r="W28" s="297">
        <v>0.23267363715491551</v>
      </c>
      <c r="DA28" s="122" t="s">
        <v>1604</v>
      </c>
    </row>
    <row r="29" spans="1:105" ht="12" customHeight="1" x14ac:dyDescent="0.25">
      <c r="A29" s="18" t="s">
        <v>70</v>
      </c>
      <c r="B29" s="297">
        <v>0</v>
      </c>
      <c r="C29" s="297">
        <v>2.3652903450799512</v>
      </c>
      <c r="D29" s="297">
        <v>0.37207361047658838</v>
      </c>
      <c r="E29" s="297">
        <v>4.7288580599716941</v>
      </c>
      <c r="F29" s="297">
        <v>0</v>
      </c>
      <c r="G29" s="297">
        <v>5.3334123826107103</v>
      </c>
      <c r="H29" s="297">
        <v>10.22477891467978</v>
      </c>
      <c r="I29" s="297">
        <v>9.9848642323838117</v>
      </c>
      <c r="J29" s="297">
        <v>9.9964795489326406</v>
      </c>
      <c r="K29" s="297">
        <v>5.6849741135822471</v>
      </c>
      <c r="L29" s="297">
        <v>0.77478010574802181</v>
      </c>
      <c r="M29" s="297">
        <v>0</v>
      </c>
      <c r="N29" s="297">
        <v>0</v>
      </c>
      <c r="O29" s="297">
        <v>0</v>
      </c>
      <c r="P29" s="297">
        <v>0.19411058274190859</v>
      </c>
      <c r="Q29" s="297">
        <v>0.17011388439340919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8.3111772938960442</v>
      </c>
      <c r="D30" s="297">
        <v>7.644374509948948</v>
      </c>
      <c r="E30" s="297">
        <v>5.7104673518475497</v>
      </c>
      <c r="F30" s="297">
        <v>11.323553099681771</v>
      </c>
      <c r="G30" s="297">
        <v>8.9838818525544131</v>
      </c>
      <c r="H30" s="297">
        <v>7.8987415725046626</v>
      </c>
      <c r="I30" s="297">
        <v>2.6914550032682598</v>
      </c>
      <c r="J30" s="297">
        <v>3.324021474098187</v>
      </c>
      <c r="K30" s="297">
        <v>5.5650670018652999</v>
      </c>
      <c r="L30" s="297">
        <v>4.4341079060218673</v>
      </c>
      <c r="M30" s="297">
        <v>7.4352070048019856</v>
      </c>
      <c r="N30" s="297">
        <v>9.4263556705616445</v>
      </c>
      <c r="O30" s="297">
        <v>9.3175446431953368</v>
      </c>
      <c r="P30" s="297">
        <v>9.7182933618272038</v>
      </c>
      <c r="Q30" s="297">
        <v>9.4899184903595657</v>
      </c>
      <c r="R30" s="297">
        <v>11.672070315212849</v>
      </c>
      <c r="S30" s="297">
        <v>10.626327173244389</v>
      </c>
      <c r="T30" s="297">
        <v>12.18994654570681</v>
      </c>
      <c r="U30" s="297">
        <v>13.29321452704602</v>
      </c>
      <c r="V30" s="297">
        <v>12.92282580115052</v>
      </c>
      <c r="W30" s="297">
        <v>14.607736160361521</v>
      </c>
      <c r="DA30" s="122" t="s">
        <v>1606</v>
      </c>
    </row>
    <row r="31" spans="1:105" ht="12" customHeight="1" x14ac:dyDescent="0.25">
      <c r="A31" s="18" t="s">
        <v>162</v>
      </c>
      <c r="B31" s="297">
        <v>41.655704252254949</v>
      </c>
      <c r="C31" s="297">
        <v>55.893459669688589</v>
      </c>
      <c r="D31" s="297">
        <v>55.200912474779017</v>
      </c>
      <c r="E31" s="297">
        <v>44.778535206587243</v>
      </c>
      <c r="F31" s="297">
        <v>39.882430633627621</v>
      </c>
      <c r="G31" s="297">
        <v>57.550472023016368</v>
      </c>
      <c r="H31" s="297">
        <v>45.472290354858423</v>
      </c>
      <c r="I31" s="297">
        <v>50.118062889539218</v>
      </c>
      <c r="J31" s="297">
        <v>37.403962183708927</v>
      </c>
      <c r="K31" s="297">
        <v>29.852413187236301</v>
      </c>
      <c r="L31" s="297">
        <v>34.71492796893267</v>
      </c>
      <c r="M31" s="297">
        <v>37.337833404955049</v>
      </c>
      <c r="N31" s="297">
        <v>34.657056274884887</v>
      </c>
      <c r="O31" s="297">
        <v>28.36190106245569</v>
      </c>
      <c r="P31" s="297">
        <v>33.527965266797338</v>
      </c>
      <c r="Q31" s="297">
        <v>25.90572408034819</v>
      </c>
      <c r="R31" s="297">
        <v>27.048709020140031</v>
      </c>
      <c r="S31" s="297">
        <v>32.921592117660133</v>
      </c>
      <c r="T31" s="297">
        <v>22.65061860209698</v>
      </c>
      <c r="U31" s="297">
        <v>24.225025301451819</v>
      </c>
      <c r="V31" s="297">
        <v>20.748262451375961</v>
      </c>
      <c r="W31" s="297">
        <v>24.526258370482829</v>
      </c>
      <c r="DA31" s="122" t="s">
        <v>1607</v>
      </c>
    </row>
    <row r="32" spans="1:105" ht="12" customHeight="1" x14ac:dyDescent="0.25">
      <c r="A32" s="18" t="s">
        <v>73</v>
      </c>
      <c r="B32" s="297">
        <v>43.143469136149733</v>
      </c>
      <c r="C32" s="297">
        <v>4.2160582083018898</v>
      </c>
      <c r="D32" s="297">
        <v>1.685860774145433</v>
      </c>
      <c r="E32" s="297">
        <v>0.1858493439825375</v>
      </c>
      <c r="F32" s="297">
        <v>0.14104204720016331</v>
      </c>
      <c r="G32" s="297">
        <v>0.96124872977088904</v>
      </c>
      <c r="H32" s="297">
        <v>0.54484661519488065</v>
      </c>
      <c r="I32" s="297">
        <v>0.31239013150120598</v>
      </c>
      <c r="J32" s="297">
        <v>0.30082875179539958</v>
      </c>
      <c r="K32" s="297">
        <v>0.29849771934620328</v>
      </c>
      <c r="L32" s="297">
        <v>0.2685381274400031</v>
      </c>
      <c r="M32" s="297">
        <v>0.33905844527439261</v>
      </c>
      <c r="N32" s="297">
        <v>0.41484296591966913</v>
      </c>
      <c r="O32" s="297">
        <v>28.261540983262119</v>
      </c>
      <c r="P32" s="297">
        <v>27.59812884894307</v>
      </c>
      <c r="Q32" s="297">
        <v>36.446506883927754</v>
      </c>
      <c r="R32" s="297">
        <v>39.772184468334181</v>
      </c>
      <c r="S32" s="297">
        <v>41.251221304794917</v>
      </c>
      <c r="T32" s="297">
        <v>42.386247476139161</v>
      </c>
      <c r="U32" s="297">
        <v>47.561743236211477</v>
      </c>
      <c r="V32" s="297">
        <v>52.820517177259177</v>
      </c>
      <c r="W32" s="297">
        <v>44.215926746439678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7.9706759793965425</v>
      </c>
      <c r="C33" s="263">
        <f t="shared" si="0"/>
        <v>7.8152782329125019</v>
      </c>
      <c r="D33" s="263">
        <f t="shared" si="0"/>
        <v>10.165205518465408</v>
      </c>
      <c r="E33" s="263">
        <f t="shared" si="0"/>
        <v>12.68193543349059</v>
      </c>
      <c r="F33" s="263">
        <f t="shared" si="0"/>
        <v>12.431717322991899</v>
      </c>
      <c r="G33" s="263">
        <f t="shared" si="0"/>
        <v>11.492055836236327</v>
      </c>
      <c r="H33" s="263">
        <f t="shared" si="0"/>
        <v>10.870351714223204</v>
      </c>
      <c r="I33" s="263">
        <f t="shared" si="0"/>
        <v>12.057409367911646</v>
      </c>
      <c r="J33" s="263">
        <f t="shared" si="0"/>
        <v>11.156199592554842</v>
      </c>
      <c r="K33" s="263">
        <f t="shared" si="0"/>
        <v>10.360535018214179</v>
      </c>
      <c r="L33" s="263">
        <f t="shared" si="0"/>
        <v>8.2590584018862163</v>
      </c>
      <c r="M33" s="263">
        <f t="shared" si="0"/>
        <v>10.79441235982878</v>
      </c>
      <c r="N33" s="263">
        <f t="shared" si="0"/>
        <v>9.1747513907689466</v>
      </c>
      <c r="O33" s="263">
        <f t="shared" si="0"/>
        <v>10.098556649058546</v>
      </c>
      <c r="P33" s="263">
        <f t="shared" si="0"/>
        <v>9.5968080022812821</v>
      </c>
      <c r="Q33" s="263">
        <f t="shared" si="0"/>
        <v>6.9824858512681374</v>
      </c>
      <c r="R33" s="263">
        <f t="shared" si="0"/>
        <v>9.8658124952430271</v>
      </c>
      <c r="S33" s="263">
        <f t="shared" si="0"/>
        <v>8.0228804906534545</v>
      </c>
      <c r="T33" s="263">
        <f t="shared" si="0"/>
        <v>11.789933701922731</v>
      </c>
      <c r="U33" s="263">
        <f t="shared" si="0"/>
        <v>12.709113885054586</v>
      </c>
      <c r="V33" s="263">
        <f t="shared" si="0"/>
        <v>10.756113524862652</v>
      </c>
      <c r="W33" s="263">
        <f t="shared" si="0"/>
        <v>12.45209051570121</v>
      </c>
      <c r="DA33" s="70"/>
    </row>
    <row r="34" spans="1:105" ht="12" customHeight="1" x14ac:dyDescent="0.25">
      <c r="A34" s="60" t="s">
        <v>1473</v>
      </c>
      <c r="B34" s="264">
        <v>7.2609893307084459</v>
      </c>
      <c r="C34" s="264">
        <v>6.3592084481474176</v>
      </c>
      <c r="D34" s="264">
        <v>8.3864814341330085</v>
      </c>
      <c r="E34" s="264">
        <v>10.909561820598601</v>
      </c>
      <c r="F34" s="264">
        <v>10.510318652904591</v>
      </c>
      <c r="G34" s="264">
        <v>10.175369735791239</v>
      </c>
      <c r="H34" s="264">
        <v>9.5697606667073938</v>
      </c>
      <c r="I34" s="264">
        <v>10.7670330065722</v>
      </c>
      <c r="J34" s="264">
        <v>9.8345855282590851</v>
      </c>
      <c r="K34" s="264">
        <v>8.6518978450166433</v>
      </c>
      <c r="L34" s="264">
        <v>6.9693283585281476</v>
      </c>
      <c r="M34" s="264">
        <v>8.9897406137663616</v>
      </c>
      <c r="N34" s="264">
        <v>7.5818000510865859</v>
      </c>
      <c r="O34" s="264">
        <v>8.2964403386012773</v>
      </c>
      <c r="P34" s="264">
        <v>7.980538924946293</v>
      </c>
      <c r="Q34" s="264">
        <v>5.5616403995846628</v>
      </c>
      <c r="R34" s="264">
        <v>8.2283064547002276</v>
      </c>
      <c r="S34" s="264">
        <v>6.8632215598736313</v>
      </c>
      <c r="T34" s="264">
        <v>10.502296689349309</v>
      </c>
      <c r="U34" s="264">
        <v>11.23818056436825</v>
      </c>
      <c r="V34" s="264">
        <v>9.4178297474869961</v>
      </c>
      <c r="W34" s="264">
        <v>11.028337926710989</v>
      </c>
      <c r="DA34" s="72" t="s">
        <v>1609</v>
      </c>
    </row>
    <row r="35" spans="1:105" ht="12" customHeight="1" x14ac:dyDescent="0.25">
      <c r="A35" s="60" t="s">
        <v>1475</v>
      </c>
      <c r="B35" s="264">
        <v>0.70968664868809661</v>
      </c>
      <c r="C35" s="264">
        <v>1.4560697847650841</v>
      </c>
      <c r="D35" s="264">
        <v>1.778724084332399</v>
      </c>
      <c r="E35" s="264">
        <v>1.77237361289199</v>
      </c>
      <c r="F35" s="264">
        <v>1.921398670087308</v>
      </c>
      <c r="G35" s="264">
        <v>1.3166861004450869</v>
      </c>
      <c r="H35" s="264">
        <v>1.3005910475158109</v>
      </c>
      <c r="I35" s="264">
        <v>1.290376361339445</v>
      </c>
      <c r="J35" s="264">
        <v>1.321614064295757</v>
      </c>
      <c r="K35" s="264">
        <v>1.7086371731975349</v>
      </c>
      <c r="L35" s="264">
        <v>1.289730043358069</v>
      </c>
      <c r="M35" s="264">
        <v>1.8046717460624171</v>
      </c>
      <c r="N35" s="264">
        <v>1.59295133968236</v>
      </c>
      <c r="O35" s="264">
        <v>1.8021163104572679</v>
      </c>
      <c r="P35" s="264">
        <v>1.616269077334989</v>
      </c>
      <c r="Q35" s="264">
        <v>1.4208454516834741</v>
      </c>
      <c r="R35" s="264">
        <v>1.6375060405427999</v>
      </c>
      <c r="S35" s="264">
        <v>1.159658930779824</v>
      </c>
      <c r="T35" s="264">
        <v>1.2876370125734209</v>
      </c>
      <c r="U35" s="264">
        <v>1.470933320686336</v>
      </c>
      <c r="V35" s="264">
        <v>1.3382837773756551</v>
      </c>
      <c r="W35" s="264">
        <v>1.4237525889902209</v>
      </c>
      <c r="DA35" s="72" t="s">
        <v>1610</v>
      </c>
    </row>
    <row r="36" spans="1:105" ht="12" customHeight="1" x14ac:dyDescent="0.25">
      <c r="A36" s="64" t="s">
        <v>30</v>
      </c>
      <c r="B36" s="231">
        <v>0.1326059643363538</v>
      </c>
      <c r="C36" s="231">
        <v>8.9051820467553555E-2</v>
      </c>
      <c r="D36" s="231">
        <v>4.8485489660974698E-2</v>
      </c>
      <c r="E36" s="231">
        <v>6.1403080881458481E-2</v>
      </c>
      <c r="F36" s="231">
        <v>6.2721958171504597E-2</v>
      </c>
      <c r="G36" s="231">
        <v>0.1156850204518189</v>
      </c>
      <c r="H36" s="231">
        <v>9.8211607727030636E-2</v>
      </c>
      <c r="I36" s="231">
        <v>0.1034839274493399</v>
      </c>
      <c r="J36" s="231">
        <v>0.1164302908294005</v>
      </c>
      <c r="K36" s="231">
        <v>6.750055443833386E-2</v>
      </c>
      <c r="L36" s="231">
        <v>6.3863318059104515E-2</v>
      </c>
      <c r="M36" s="231">
        <v>4.9285541014022868E-2</v>
      </c>
      <c r="N36" s="231">
        <v>3.3072236819030883E-2</v>
      </c>
      <c r="O36" s="231">
        <v>2.3787733903974491E-2</v>
      </c>
      <c r="P36" s="231">
        <v>2.8472098584802919E-2</v>
      </c>
      <c r="Q36" s="231">
        <v>2.802044664182627E-2</v>
      </c>
      <c r="R36" s="231">
        <v>2.6024217265834051E-2</v>
      </c>
      <c r="S36" s="231">
        <v>3.871797031581338E-2</v>
      </c>
      <c r="T36" s="231">
        <v>3.5532805825515087E-2</v>
      </c>
      <c r="U36" s="231">
        <v>3.5646479664907173E-2</v>
      </c>
      <c r="V36" s="231">
        <v>3.4854214300106413E-2</v>
      </c>
      <c r="W36" s="231">
        <v>4.1351527333044702E-2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5.3586405408355409E-4</v>
      </c>
      <c r="O38" s="231">
        <v>5.80467358848086E-4</v>
      </c>
      <c r="P38" s="231">
        <v>6.6953504863729576E-4</v>
      </c>
      <c r="Q38" s="231">
        <v>6.5653328579920651E-4</v>
      </c>
      <c r="R38" s="231">
        <v>0</v>
      </c>
      <c r="S38" s="231">
        <v>1.0116653262669899E-3</v>
      </c>
      <c r="T38" s="231">
        <v>9.2553212505159491E-4</v>
      </c>
      <c r="U38" s="231">
        <v>8.8507177613561462E-4</v>
      </c>
      <c r="V38" s="231">
        <v>1.8046480165690359E-3</v>
      </c>
      <c r="W38" s="231">
        <v>1.8321251169893841E-3</v>
      </c>
      <c r="DA38" s="73" t="s">
        <v>1613</v>
      </c>
    </row>
    <row r="39" spans="1:105" ht="12" customHeight="1" x14ac:dyDescent="0.25">
      <c r="A39" s="64" t="s">
        <v>160</v>
      </c>
      <c r="B39" s="231">
        <v>4.3250473486144969E-3</v>
      </c>
      <c r="C39" s="231">
        <v>2.2348491228618749E-3</v>
      </c>
      <c r="D39" s="231">
        <v>1.1007302377466529E-3</v>
      </c>
      <c r="E39" s="231">
        <v>2.2718491980104581E-3</v>
      </c>
      <c r="F39" s="231">
        <v>9.9134732633413235E-3</v>
      </c>
      <c r="G39" s="231">
        <v>2.1115701258258238E-3</v>
      </c>
      <c r="H39" s="231">
        <v>9.4241722740161194E-4</v>
      </c>
      <c r="I39" s="231">
        <v>1.819877693946351E-3</v>
      </c>
      <c r="J39" s="231">
        <v>1.708301369744459E-3</v>
      </c>
      <c r="K39" s="231">
        <v>5.8025687375136555E-4</v>
      </c>
      <c r="L39" s="231">
        <v>6.0579648967155355E-4</v>
      </c>
      <c r="M39" s="231">
        <v>4.8462712437363211E-4</v>
      </c>
      <c r="N39" s="231">
        <v>4.7622036921603499E-4</v>
      </c>
      <c r="O39" s="231">
        <v>1.024200521408583E-3</v>
      </c>
      <c r="P39" s="231">
        <v>1.1775926341986379E-3</v>
      </c>
      <c r="Q39" s="231">
        <v>1.156535276219488E-3</v>
      </c>
      <c r="R39" s="231">
        <v>1.1235203867123839E-3</v>
      </c>
      <c r="S39" s="231">
        <v>6.2458775674440314E-3</v>
      </c>
      <c r="T39" s="231">
        <v>1.636011399080262E-3</v>
      </c>
      <c r="U39" s="231">
        <v>7.8225919788952247E-4</v>
      </c>
      <c r="V39" s="231">
        <v>7.9520131967670648E-4</v>
      </c>
      <c r="W39" s="231">
        <v>8.2641071541089683E-4</v>
      </c>
      <c r="DA39" s="73" t="s">
        <v>1614</v>
      </c>
    </row>
    <row r="40" spans="1:105" ht="12" customHeight="1" x14ac:dyDescent="0.25">
      <c r="A40" s="64" t="s">
        <v>70</v>
      </c>
      <c r="B40" s="231">
        <v>0</v>
      </c>
      <c r="C40" s="231">
        <v>8.3023677793009221E-3</v>
      </c>
      <c r="D40" s="231">
        <v>9.4163414220935248E-4</v>
      </c>
      <c r="E40" s="231">
        <v>1.165278282365719E-2</v>
      </c>
      <c r="F40" s="231">
        <v>0</v>
      </c>
      <c r="G40" s="231">
        <v>2.1682537823112639E-2</v>
      </c>
      <c r="H40" s="231">
        <v>3.7926444733566218E-2</v>
      </c>
      <c r="I40" s="231">
        <v>3.7350428989943008E-2</v>
      </c>
      <c r="J40" s="231">
        <v>3.4478685815659278E-2</v>
      </c>
      <c r="K40" s="231">
        <v>1.2944887001791449E-2</v>
      </c>
      <c r="L40" s="231">
        <v>2.0747802393459558E-3</v>
      </c>
      <c r="M40" s="231">
        <v>0</v>
      </c>
      <c r="N40" s="231">
        <v>0</v>
      </c>
      <c r="O40" s="231">
        <v>0</v>
      </c>
      <c r="P40" s="231">
        <v>5.1763589577633171E-4</v>
      </c>
      <c r="Q40" s="231">
        <v>5.0758387659217692E-4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2.9901975677668089E-2</v>
      </c>
      <c r="D41" s="231">
        <v>1.9829652901216511E-2</v>
      </c>
      <c r="E41" s="231">
        <v>1.442330724926243E-2</v>
      </c>
      <c r="F41" s="231">
        <v>2.704949948295881E-2</v>
      </c>
      <c r="G41" s="231">
        <v>3.7435945632508877E-2</v>
      </c>
      <c r="H41" s="231">
        <v>3.0030733529804909E-2</v>
      </c>
      <c r="I41" s="231">
        <v>1.031954102888928E-2</v>
      </c>
      <c r="J41" s="231">
        <v>1.1751336735209811E-2</v>
      </c>
      <c r="K41" s="231">
        <v>1.298852988708743E-2</v>
      </c>
      <c r="L41" s="231">
        <v>1.217081688309858E-2</v>
      </c>
      <c r="M41" s="231">
        <v>1.575382193818323E-2</v>
      </c>
      <c r="N41" s="231">
        <v>1.9886035186866831E-2</v>
      </c>
      <c r="O41" s="231">
        <v>2.1520604977682219E-2</v>
      </c>
      <c r="P41" s="231">
        <v>2.6563482125967909E-2</v>
      </c>
      <c r="Q41" s="231">
        <v>2.9023539009135509E-2</v>
      </c>
      <c r="R41" s="231">
        <v>3.3081827576134461E-2</v>
      </c>
      <c r="S41" s="231">
        <v>4.5322880105591878E-2</v>
      </c>
      <c r="T41" s="231">
        <v>4.3833647956131677E-2</v>
      </c>
      <c r="U41" s="231">
        <v>4.5739298726726253E-2</v>
      </c>
      <c r="V41" s="231">
        <v>4.8502308645020913E-2</v>
      </c>
      <c r="W41" s="231">
        <v>5.1822244531925937E-2</v>
      </c>
      <c r="DA41" s="73" t="s">
        <v>1616</v>
      </c>
    </row>
    <row r="42" spans="1:105" ht="12" customHeight="1" x14ac:dyDescent="0.25">
      <c r="A42" s="64" t="s">
        <v>162</v>
      </c>
      <c r="B42" s="231">
        <v>0.30878673812045621</v>
      </c>
      <c r="C42" s="231">
        <v>0.21664655523628509</v>
      </c>
      <c r="D42" s="231">
        <v>0.15426694247792791</v>
      </c>
      <c r="E42" s="231">
        <v>0.1218474777372853</v>
      </c>
      <c r="F42" s="231">
        <v>0.1026388056150528</v>
      </c>
      <c r="G42" s="231">
        <v>0.25836109984556521</v>
      </c>
      <c r="H42" s="231">
        <v>0.1862551643434274</v>
      </c>
      <c r="I42" s="231">
        <v>0.20702414225238319</v>
      </c>
      <c r="J42" s="231">
        <v>0.14246051771090809</v>
      </c>
      <c r="K42" s="231">
        <v>7.5062409861990309E-2</v>
      </c>
      <c r="L42" s="231">
        <v>0.1026557304779438</v>
      </c>
      <c r="M42" s="231">
        <v>8.5230579320558039E-2</v>
      </c>
      <c r="N42" s="231">
        <v>7.8767944310964233E-2</v>
      </c>
      <c r="O42" s="231">
        <v>7.0573521724121874E-2</v>
      </c>
      <c r="P42" s="231">
        <v>9.873148212176068E-2</v>
      </c>
      <c r="Q42" s="231">
        <v>8.5356594454446058E-2</v>
      </c>
      <c r="R42" s="231">
        <v>8.2592687729914821E-2</v>
      </c>
      <c r="S42" s="231">
        <v>0.15127550284652069</v>
      </c>
      <c r="T42" s="231">
        <v>8.7748427038025406E-2</v>
      </c>
      <c r="U42" s="231">
        <v>8.9800175657505366E-2</v>
      </c>
      <c r="V42" s="231">
        <v>8.3895779264902326E-2</v>
      </c>
      <c r="W42" s="231">
        <v>9.3738513175026961E-2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1.9779126715880131E-2</v>
      </c>
      <c r="V43" s="231">
        <v>1.711795801317529E-2</v>
      </c>
      <c r="W43" s="231">
        <v>1.756018082078329E-2</v>
      </c>
      <c r="DA43" s="73" t="s">
        <v>1618</v>
      </c>
    </row>
    <row r="44" spans="1:105" ht="12" customHeight="1" x14ac:dyDescent="0.25">
      <c r="A44" s="64" t="s">
        <v>73</v>
      </c>
      <c r="B44" s="231">
        <v>0.26396889888267222</v>
      </c>
      <c r="C44" s="231">
        <v>1.348810483393666E-2</v>
      </c>
      <c r="D44" s="231">
        <v>3.8886768967445152E-3</v>
      </c>
      <c r="E44" s="231">
        <v>4.1740844552216308E-4</v>
      </c>
      <c r="F44" s="231">
        <v>2.9959331115793169E-4</v>
      </c>
      <c r="G44" s="231">
        <v>3.5617837839502491E-3</v>
      </c>
      <c r="H44" s="231">
        <v>1.8419985755193499E-3</v>
      </c>
      <c r="I44" s="231">
        <v>1.0650685527266389E-3</v>
      </c>
      <c r="J44" s="231">
        <v>9.4569216186265385E-4</v>
      </c>
      <c r="K44" s="231">
        <v>6.1949472856268159E-4</v>
      </c>
      <c r="L44" s="231">
        <v>6.5543016356040104E-4</v>
      </c>
      <c r="M44" s="231">
        <v>6.388140094033953E-4</v>
      </c>
      <c r="N44" s="231">
        <v>7.7820695737706557E-4</v>
      </c>
      <c r="O44" s="231">
        <v>5.8043798983260723E-2</v>
      </c>
      <c r="P44" s="231">
        <v>6.707823633163118E-2</v>
      </c>
      <c r="Q44" s="231">
        <v>9.9117603597362672E-2</v>
      </c>
      <c r="R44" s="231">
        <v>0.1002369955845967</v>
      </c>
      <c r="S44" s="231">
        <v>0.15645092135183469</v>
      </c>
      <c r="T44" s="231">
        <v>0.13553073107777169</v>
      </c>
      <c r="U44" s="231">
        <v>0.14552052392207521</v>
      </c>
      <c r="V44" s="231">
        <v>0.17628467827623071</v>
      </c>
      <c r="W44" s="231">
        <v>0.1394822783083394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1.0964441116474779</v>
      </c>
      <c r="D45" s="327">
        <v>1.550210958015579</v>
      </c>
      <c r="E45" s="327">
        <v>1.560357706556794</v>
      </c>
      <c r="F45" s="327">
        <v>1.718775340243293</v>
      </c>
      <c r="G45" s="327">
        <v>0.87784814278230494</v>
      </c>
      <c r="H45" s="327">
        <v>0.94538268137906112</v>
      </c>
      <c r="I45" s="327">
        <v>0.92931337537221625</v>
      </c>
      <c r="J45" s="327">
        <v>1.0138392396729721</v>
      </c>
      <c r="K45" s="327">
        <v>1.538941040406018</v>
      </c>
      <c r="L45" s="327">
        <v>1.1077041710453439</v>
      </c>
      <c r="M45" s="327">
        <v>1.653278362655876</v>
      </c>
      <c r="N45" s="327">
        <v>1.459434831984822</v>
      </c>
      <c r="O45" s="327">
        <v>1.6265859829879721</v>
      </c>
      <c r="P45" s="327">
        <v>1.3930590145922139</v>
      </c>
      <c r="Q45" s="327">
        <v>1.177006615542092</v>
      </c>
      <c r="R45" s="327">
        <v>1.394446791999608</v>
      </c>
      <c r="S45" s="327">
        <v>0.76063411326635177</v>
      </c>
      <c r="T45" s="327">
        <v>0.98242985715184561</v>
      </c>
      <c r="U45" s="327">
        <v>1.1327803850252169</v>
      </c>
      <c r="V45" s="327">
        <v>0.97502898953997363</v>
      </c>
      <c r="W45" s="327">
        <v>1.0771393089887009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154.6696141377345</v>
      </c>
      <c r="C48" s="225">
        <v>81.60780678156803</v>
      </c>
      <c r="D48" s="225">
        <v>76.748971984381839</v>
      </c>
      <c r="E48" s="225">
        <v>66.563245135288525</v>
      </c>
      <c r="F48" s="225">
        <v>24.68641778469561</v>
      </c>
      <c r="G48" s="225">
        <v>39.061301530105027</v>
      </c>
      <c r="H48" s="225">
        <v>38.127364986181632</v>
      </c>
      <c r="I48" s="225">
        <v>57.502742245735561</v>
      </c>
      <c r="J48" s="225">
        <v>52.643300018866668</v>
      </c>
      <c r="K48" s="225">
        <v>35.838690158269273</v>
      </c>
      <c r="L48" s="225">
        <v>57.710692392644638</v>
      </c>
      <c r="M48" s="225">
        <v>57.317688552265608</v>
      </c>
      <c r="N48" s="225">
        <v>49.504250159955191</v>
      </c>
      <c r="O48" s="225">
        <v>43.062524916037532</v>
      </c>
      <c r="P48" s="225">
        <v>58.875282884854023</v>
      </c>
      <c r="Q48" s="225">
        <v>67.209416559891537</v>
      </c>
      <c r="R48" s="225">
        <v>70.704284294872195</v>
      </c>
      <c r="S48" s="225">
        <v>65.589898990795163</v>
      </c>
      <c r="T48" s="225">
        <v>41.190405657986233</v>
      </c>
      <c r="U48" s="225">
        <v>47.244947059835923</v>
      </c>
      <c r="V48" s="225">
        <v>57.7815545781298</v>
      </c>
      <c r="W48" s="225">
        <v>58.291050020934549</v>
      </c>
      <c r="DA48" s="89" t="s">
        <v>1621</v>
      </c>
    </row>
    <row r="49" spans="1:105" ht="12" customHeight="1" x14ac:dyDescent="0.25">
      <c r="A49" s="55" t="s">
        <v>92</v>
      </c>
      <c r="B49" s="261">
        <v>0.98289701902006799</v>
      </c>
      <c r="C49" s="261">
        <v>0.52190576133633559</v>
      </c>
      <c r="D49" s="261">
        <v>0.48708295852561112</v>
      </c>
      <c r="E49" s="261">
        <v>0.42114647638885128</v>
      </c>
      <c r="F49" s="261">
        <v>0.15632043707657189</v>
      </c>
      <c r="G49" s="261">
        <v>0.24914016344963971</v>
      </c>
      <c r="H49" s="261">
        <v>0.2437320035683799</v>
      </c>
      <c r="I49" s="261">
        <v>0.36571050951046569</v>
      </c>
      <c r="J49" s="261">
        <v>0.33504752194461762</v>
      </c>
      <c r="K49" s="261">
        <v>0.2273866652081746</v>
      </c>
      <c r="L49" s="261">
        <v>0.36560219739945471</v>
      </c>
      <c r="M49" s="261">
        <v>0.36201795590259789</v>
      </c>
      <c r="N49" s="261">
        <v>0.31362310779114361</v>
      </c>
      <c r="O49" s="261">
        <v>0.27231107336740762</v>
      </c>
      <c r="P49" s="261">
        <v>0.3733167043047424</v>
      </c>
      <c r="Q49" s="261">
        <v>0.42762278822475708</v>
      </c>
      <c r="R49" s="261">
        <v>0.44791759841204398</v>
      </c>
      <c r="S49" s="261">
        <v>0.41762609732934852</v>
      </c>
      <c r="T49" s="261">
        <v>0.26043672497367609</v>
      </c>
      <c r="U49" s="261">
        <v>0.29205278668244422</v>
      </c>
      <c r="V49" s="261">
        <v>0.35513544833165162</v>
      </c>
      <c r="W49" s="261">
        <v>0.36031809316232949</v>
      </c>
      <c r="DA49" s="67" t="s">
        <v>1622</v>
      </c>
    </row>
    <row r="50" spans="1:105" ht="12" customHeight="1" x14ac:dyDescent="0.25">
      <c r="A50" s="202" t="s">
        <v>93</v>
      </c>
      <c r="B50" s="226">
        <v>0.28567584160723902</v>
      </c>
      <c r="C50" s="226">
        <v>0.15169022260141829</v>
      </c>
      <c r="D50" s="226">
        <v>0.1415690875205583</v>
      </c>
      <c r="E50" s="226">
        <v>0.1224048621108412</v>
      </c>
      <c r="F50" s="226">
        <v>4.543402976924623E-2</v>
      </c>
      <c r="G50" s="226">
        <v>7.241178322282385E-2</v>
      </c>
      <c r="H50" s="226">
        <v>7.083991903387174E-2</v>
      </c>
      <c r="I50" s="226">
        <v>0.10629257752065829</v>
      </c>
      <c r="J50" s="226">
        <v>9.7380479295150146E-2</v>
      </c>
      <c r="K50" s="226">
        <v>6.6089199271732166E-2</v>
      </c>
      <c r="L50" s="226">
        <v>0.106261096955685</v>
      </c>
      <c r="M50" s="226">
        <v>0.1052193487497956</v>
      </c>
      <c r="N50" s="226">
        <v>9.1153542570550319E-2</v>
      </c>
      <c r="O50" s="226">
        <v>7.9146333296201035E-2</v>
      </c>
      <c r="P50" s="226">
        <v>0.10850329345247579</v>
      </c>
      <c r="Q50" s="226">
        <v>0.1242871812128748</v>
      </c>
      <c r="R50" s="226">
        <v>0.13018580219586701</v>
      </c>
      <c r="S50" s="226">
        <v>0.1213816753159493</v>
      </c>
      <c r="T50" s="226">
        <v>7.5695092316450413E-2</v>
      </c>
      <c r="U50" s="226">
        <v>8.6490101990117987E-2</v>
      </c>
      <c r="V50" s="226">
        <v>0.1068375177205594</v>
      </c>
      <c r="W50" s="226">
        <v>0.10761546057411529</v>
      </c>
      <c r="DA50" s="174" t="s">
        <v>1623</v>
      </c>
    </row>
    <row r="51" spans="1:105" ht="12" customHeight="1" x14ac:dyDescent="0.25">
      <c r="A51" s="202" t="s">
        <v>94</v>
      </c>
      <c r="B51" s="226">
        <v>1.6947330830348379</v>
      </c>
      <c r="C51" s="226">
        <v>0.81871926512902415</v>
      </c>
      <c r="D51" s="226">
        <v>1.074710687224836</v>
      </c>
      <c r="E51" s="226">
        <v>1.1770691862309071</v>
      </c>
      <c r="F51" s="226">
        <v>0.41714669458262438</v>
      </c>
      <c r="G51" s="226">
        <v>0.56187369508606322</v>
      </c>
      <c r="H51" s="226">
        <v>0.56963210446052182</v>
      </c>
      <c r="I51" s="226">
        <v>0.94005135045491051</v>
      </c>
      <c r="J51" s="226">
        <v>0.83585492931206606</v>
      </c>
      <c r="K51" s="226">
        <v>0.57717492221804445</v>
      </c>
      <c r="L51" s="226">
        <v>0.86133659349272351</v>
      </c>
      <c r="M51" s="226">
        <v>0.97293990963678634</v>
      </c>
      <c r="N51" s="226">
        <v>0.81609891568867066</v>
      </c>
      <c r="O51" s="226">
        <v>0.64890239804163496</v>
      </c>
      <c r="P51" s="226">
        <v>0.82372449377764345</v>
      </c>
      <c r="Q51" s="226">
        <v>0.70593394191925651</v>
      </c>
      <c r="R51" s="226">
        <v>0.97654115747143155</v>
      </c>
      <c r="S51" s="226">
        <v>0.73468296652432397</v>
      </c>
      <c r="T51" s="226">
        <v>0.69653580556517203</v>
      </c>
      <c r="U51" s="226">
        <v>0.76649022735193972</v>
      </c>
      <c r="V51" s="226">
        <v>0.80909302311372433</v>
      </c>
      <c r="W51" s="226">
        <v>0.92744805118709983</v>
      </c>
      <c r="DA51" s="174" t="s">
        <v>1624</v>
      </c>
    </row>
    <row r="52" spans="1:105" ht="12" customHeight="1" x14ac:dyDescent="0.25">
      <c r="A52" s="202" t="s">
        <v>95</v>
      </c>
      <c r="B52" s="226">
        <v>0.80169567669717656</v>
      </c>
      <c r="C52" s="226">
        <v>0.42569016327248221</v>
      </c>
      <c r="D52" s="226">
        <v>0.3972870956839068</v>
      </c>
      <c r="E52" s="226">
        <v>0.34350629093758422</v>
      </c>
      <c r="F52" s="226">
        <v>0.12750208430649651</v>
      </c>
      <c r="G52" s="226">
        <v>0.20321009023746581</v>
      </c>
      <c r="H52" s="226">
        <v>0.19879894816276941</v>
      </c>
      <c r="I52" s="226">
        <v>0.29829018577100391</v>
      </c>
      <c r="J52" s="226">
        <v>0.27328005338636407</v>
      </c>
      <c r="K52" s="226">
        <v>0.18546694405251821</v>
      </c>
      <c r="L52" s="226">
        <v>0.29820184146895479</v>
      </c>
      <c r="M52" s="226">
        <v>0.29527837048810512</v>
      </c>
      <c r="N52" s="226">
        <v>0.25580532320584742</v>
      </c>
      <c r="O52" s="226">
        <v>0.22210934208862529</v>
      </c>
      <c r="P52" s="226">
        <v>0.3044941454582229</v>
      </c>
      <c r="Q52" s="226">
        <v>0.3487886665062524</v>
      </c>
      <c r="R52" s="226">
        <v>0.36534204012697902</v>
      </c>
      <c r="S52" s="226">
        <v>0.34063490907587868</v>
      </c>
      <c r="T52" s="226">
        <v>0.21242408148997019</v>
      </c>
      <c r="U52" s="226">
        <v>0.2432605235658824</v>
      </c>
      <c r="V52" s="226">
        <v>0.29981945824942352</v>
      </c>
      <c r="W52" s="226">
        <v>0.30200260898035119</v>
      </c>
      <c r="DA52" s="174" t="s">
        <v>1625</v>
      </c>
    </row>
    <row r="53" spans="1:105" ht="12" customHeight="1" x14ac:dyDescent="0.25">
      <c r="A53" s="56" t="s">
        <v>96</v>
      </c>
      <c r="B53" s="262">
        <v>1.589403551661589</v>
      </c>
      <c r="C53" s="262">
        <v>0.83845630653711456</v>
      </c>
      <c r="D53" s="262">
        <v>0.81721390850456821</v>
      </c>
      <c r="E53" s="262">
        <v>0.814491499660148</v>
      </c>
      <c r="F53" s="262">
        <v>0.29016831336627419</v>
      </c>
      <c r="G53" s="262">
        <v>0.43042759234173938</v>
      </c>
      <c r="H53" s="262">
        <v>0.43222118455132008</v>
      </c>
      <c r="I53" s="262">
        <v>0.677140098926166</v>
      </c>
      <c r="J53" s="262">
        <v>0.62432972602478487</v>
      </c>
      <c r="K53" s="262">
        <v>0.42729317552921531</v>
      </c>
      <c r="L53" s="262">
        <v>0.64345533581037206</v>
      </c>
      <c r="M53" s="262">
        <v>0.68049415726003315</v>
      </c>
      <c r="N53" s="262">
        <v>0.56959703510270843</v>
      </c>
      <c r="O53" s="262">
        <v>0.48280162146914801</v>
      </c>
      <c r="P53" s="262">
        <v>0.63423248350562678</v>
      </c>
      <c r="Q53" s="262">
        <v>0.66190129024641431</v>
      </c>
      <c r="R53" s="262">
        <v>0.76493258923591123</v>
      </c>
      <c r="S53" s="262">
        <v>0.6638658838914282</v>
      </c>
      <c r="T53" s="262">
        <v>0.52231240686067526</v>
      </c>
      <c r="U53" s="262">
        <v>0.62705680640848716</v>
      </c>
      <c r="V53" s="262">
        <v>0.70078685994237544</v>
      </c>
      <c r="W53" s="262">
        <v>0.77173375346731721</v>
      </c>
      <c r="DA53" s="68" t="s">
        <v>1626</v>
      </c>
    </row>
    <row r="54" spans="1:105" ht="12" customHeight="1" x14ac:dyDescent="0.25">
      <c r="A54" s="37" t="s">
        <v>160</v>
      </c>
      <c r="B54" s="228">
        <v>1.608326182604335E-2</v>
      </c>
      <c r="C54" s="228">
        <v>7.0322585198899848E-3</v>
      </c>
      <c r="D54" s="228">
        <v>3.7415118661496129E-3</v>
      </c>
      <c r="E54" s="228">
        <v>6.1769519525825224E-3</v>
      </c>
      <c r="F54" s="228">
        <v>1.161135370153194E-2</v>
      </c>
      <c r="G54" s="228">
        <v>2.2094046288712301E-3</v>
      </c>
      <c r="H54" s="228">
        <v>1.2338565352330261E-3</v>
      </c>
      <c r="I54" s="228">
        <v>2.9751146705927858E-3</v>
      </c>
      <c r="J54" s="228">
        <v>3.5342062141214391E-3</v>
      </c>
      <c r="K54" s="228">
        <v>1.4119952478795911E-3</v>
      </c>
      <c r="L54" s="228">
        <v>2.0976703780380382E-3</v>
      </c>
      <c r="M54" s="228">
        <v>1.6687178427024899E-3</v>
      </c>
      <c r="N54" s="228">
        <v>1.6422572552287509E-3</v>
      </c>
      <c r="O54" s="228">
        <v>3.2708929092043972E-3</v>
      </c>
      <c r="P54" s="228">
        <v>4.2664185670285909E-3</v>
      </c>
      <c r="Q54" s="228">
        <v>6.36425131661493E-3</v>
      </c>
      <c r="R54" s="228">
        <v>5.211279656742113E-3</v>
      </c>
      <c r="S54" s="228">
        <v>1.8849440350001571E-2</v>
      </c>
      <c r="T54" s="228">
        <v>3.1013816430280148E-3</v>
      </c>
      <c r="U54" s="228">
        <v>1.6688266124245191E-3</v>
      </c>
      <c r="V54" s="228">
        <v>2.4701958903057841E-3</v>
      </c>
      <c r="W54" s="228">
        <v>2.0892504563157269E-3</v>
      </c>
      <c r="DA54" s="69" t="s">
        <v>1627</v>
      </c>
    </row>
    <row r="55" spans="1:105" ht="12" customHeight="1" x14ac:dyDescent="0.25">
      <c r="A55" s="37" t="s">
        <v>162</v>
      </c>
      <c r="B55" s="228">
        <v>1.20169324025996</v>
      </c>
      <c r="C55" s="228">
        <v>0.71342794997056924</v>
      </c>
      <c r="D55" s="228">
        <v>0.54877057251583716</v>
      </c>
      <c r="E55" s="228">
        <v>0.34670729467370609</v>
      </c>
      <c r="F55" s="228">
        <v>0.12581149329692101</v>
      </c>
      <c r="G55" s="228">
        <v>0.28291018830062381</v>
      </c>
      <c r="H55" s="228">
        <v>0.255200479025601</v>
      </c>
      <c r="I55" s="228">
        <v>0.35418830259404172</v>
      </c>
      <c r="J55" s="228">
        <v>0.30844208336245471</v>
      </c>
      <c r="K55" s="228">
        <v>0.19115565794329631</v>
      </c>
      <c r="L55" s="228">
        <v>0.3720021100230318</v>
      </c>
      <c r="M55" s="228">
        <v>0.30713007433415629</v>
      </c>
      <c r="N55" s="228">
        <v>0.28427223613229119</v>
      </c>
      <c r="O55" s="228">
        <v>0.23587115584204821</v>
      </c>
      <c r="P55" s="228">
        <v>0.37434820006174052</v>
      </c>
      <c r="Q55" s="228">
        <v>0.49156078488389471</v>
      </c>
      <c r="R55" s="228">
        <v>0.40091908832402129</v>
      </c>
      <c r="S55" s="228">
        <v>0.47777707928894492</v>
      </c>
      <c r="T55" s="228">
        <v>0.1740844338156535</v>
      </c>
      <c r="U55" s="228">
        <v>0.20048848642551051</v>
      </c>
      <c r="V55" s="228">
        <v>0.27273829903253649</v>
      </c>
      <c r="W55" s="228">
        <v>0.2480072286091223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3.8082217889377809E-2</v>
      </c>
      <c r="V57" s="228">
        <v>5.8372501623053998E-2</v>
      </c>
      <c r="W57" s="228">
        <v>7.5160699081520704E-2</v>
      </c>
      <c r="DA57" s="69" t="s">
        <v>1630</v>
      </c>
    </row>
    <row r="58" spans="1:105" ht="12" customHeight="1" x14ac:dyDescent="0.25">
      <c r="A58" s="37" t="s">
        <v>38</v>
      </c>
      <c r="B58" s="228">
        <v>0.37162704957558512</v>
      </c>
      <c r="C58" s="228">
        <v>0.1179960980466553</v>
      </c>
      <c r="D58" s="228">
        <v>0.26470182412258147</v>
      </c>
      <c r="E58" s="228">
        <v>0.46160725303385941</v>
      </c>
      <c r="F58" s="228">
        <v>0.1527454663678213</v>
      </c>
      <c r="G58" s="228">
        <v>0.1453079994122444</v>
      </c>
      <c r="H58" s="228">
        <v>0.17578684899048611</v>
      </c>
      <c r="I58" s="228">
        <v>0.31997668166153148</v>
      </c>
      <c r="J58" s="228">
        <v>0.31235343644820879</v>
      </c>
      <c r="K58" s="228">
        <v>0.23472552233803939</v>
      </c>
      <c r="L58" s="228">
        <v>0.26935555540930223</v>
      </c>
      <c r="M58" s="228">
        <v>0.37169536508317441</v>
      </c>
      <c r="N58" s="228">
        <v>0.28368254171518847</v>
      </c>
      <c r="O58" s="228">
        <v>0.2436595727178954</v>
      </c>
      <c r="P58" s="228">
        <v>0.25561786487685778</v>
      </c>
      <c r="Q58" s="228">
        <v>0.1639762540459046</v>
      </c>
      <c r="R58" s="228">
        <v>0.35880222125514782</v>
      </c>
      <c r="S58" s="228">
        <v>0.1672393642524817</v>
      </c>
      <c r="T58" s="228">
        <v>0.34512659140199381</v>
      </c>
      <c r="U58" s="228">
        <v>0.38681727548117428</v>
      </c>
      <c r="V58" s="228">
        <v>0.36720586339647909</v>
      </c>
      <c r="W58" s="228">
        <v>0.44647657532035839</v>
      </c>
      <c r="DA58" s="69" t="s">
        <v>1631</v>
      </c>
    </row>
    <row r="59" spans="1:105" ht="12" customHeight="1" x14ac:dyDescent="0.25">
      <c r="A59" s="57" t="s">
        <v>1498</v>
      </c>
      <c r="B59" s="263">
        <v>6.1378040707740409</v>
      </c>
      <c r="C59" s="263">
        <v>2.9651503759703028</v>
      </c>
      <c r="D59" s="263">
        <v>3.8922728876812549</v>
      </c>
      <c r="E59" s="263">
        <v>4.2629840150953378</v>
      </c>
      <c r="F59" s="263">
        <v>1.510777541165482</v>
      </c>
      <c r="G59" s="263">
        <v>2.0349344020501432</v>
      </c>
      <c r="H59" s="263">
        <v>2.0630329841324659</v>
      </c>
      <c r="I59" s="263">
        <v>3.4045780207620919</v>
      </c>
      <c r="J59" s="263">
        <v>3.0272105023884102</v>
      </c>
      <c r="K59" s="263">
        <v>2.090350759421495</v>
      </c>
      <c r="L59" s="263">
        <v>3.1194972841263691</v>
      </c>
      <c r="M59" s="263">
        <v>3.5236903072036379</v>
      </c>
      <c r="N59" s="263">
        <v>2.955660273001961</v>
      </c>
      <c r="O59" s="263">
        <v>2.3501257042216559</v>
      </c>
      <c r="P59" s="263">
        <v>2.983277780859122</v>
      </c>
      <c r="Q59" s="263">
        <v>2.5566764853911281</v>
      </c>
      <c r="R59" s="263">
        <v>3.5367329236726399</v>
      </c>
      <c r="S59" s="263">
        <v>2.6607966456796008</v>
      </c>
      <c r="T59" s="263">
        <v>2.522639314494286</v>
      </c>
      <c r="U59" s="263">
        <v>2.783352592076568</v>
      </c>
      <c r="V59" s="263">
        <v>2.9449533831194499</v>
      </c>
      <c r="W59" s="263">
        <v>3.3827741273965239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17.704707922511027</v>
      </c>
      <c r="C60" s="263">
        <f t="shared" si="1"/>
        <v>11.671202851818125</v>
      </c>
      <c r="D60" s="263">
        <f t="shared" si="1"/>
        <v>11.604373223924595</v>
      </c>
      <c r="E60" s="263">
        <f t="shared" si="1"/>
        <v>9.4855552209129961</v>
      </c>
      <c r="F60" s="263">
        <f t="shared" si="1"/>
        <v>3.6341411968970321</v>
      </c>
      <c r="G60" s="263">
        <f t="shared" si="1"/>
        <v>5.0238712175502291</v>
      </c>
      <c r="H60" s="263">
        <f t="shared" si="1"/>
        <v>4.9697126628339969</v>
      </c>
      <c r="I60" s="263">
        <f t="shared" si="1"/>
        <v>7.3122524656958117</v>
      </c>
      <c r="J60" s="263">
        <f t="shared" si="1"/>
        <v>6.8152087195345388</v>
      </c>
      <c r="K60" s="263">
        <f t="shared" si="1"/>
        <v>5.3262129568257448</v>
      </c>
      <c r="L60" s="263">
        <f t="shared" si="1"/>
        <v>8.2912218839195404</v>
      </c>
      <c r="M60" s="263">
        <f t="shared" si="1"/>
        <v>8.7833306076600337</v>
      </c>
      <c r="N60" s="263">
        <f t="shared" si="1"/>
        <v>7.7307397911837024</v>
      </c>
      <c r="O60" s="263">
        <f t="shared" si="1"/>
        <v>6.5612596436375421</v>
      </c>
      <c r="P60" s="263">
        <f t="shared" si="1"/>
        <v>8.6275142803746618</v>
      </c>
      <c r="Q60" s="263">
        <f t="shared" si="1"/>
        <v>9.7989074225371606</v>
      </c>
      <c r="R60" s="263">
        <f t="shared" si="1"/>
        <v>10.067468428757387</v>
      </c>
      <c r="S60" s="263">
        <f t="shared" si="1"/>
        <v>8.6007247431737426</v>
      </c>
      <c r="T60" s="263">
        <f t="shared" si="1"/>
        <v>5.1398151481909649</v>
      </c>
      <c r="U60" s="263">
        <f t="shared" si="1"/>
        <v>6.0235629021579573</v>
      </c>
      <c r="V60" s="263">
        <f t="shared" si="1"/>
        <v>7.2465633750522258</v>
      </c>
      <c r="W60" s="263">
        <f t="shared" si="1"/>
        <v>7.3096009423322998</v>
      </c>
      <c r="DA60" s="70"/>
    </row>
    <row r="61" spans="1:105" ht="12" customHeight="1" x14ac:dyDescent="0.25">
      <c r="A61" s="60" t="s">
        <v>1501</v>
      </c>
      <c r="B61" s="264">
        <v>14.16567044809428</v>
      </c>
      <c r="C61" s="264">
        <v>7.6645994341738</v>
      </c>
      <c r="D61" s="264">
        <v>6.7323869160733398</v>
      </c>
      <c r="E61" s="264">
        <v>5.3982468269597081</v>
      </c>
      <c r="F61" s="264">
        <v>2.00416724598329</v>
      </c>
      <c r="G61" s="264">
        <v>3.4699969556720771</v>
      </c>
      <c r="H61" s="264">
        <v>3.315119657554261</v>
      </c>
      <c r="I61" s="264">
        <v>4.904412344176551</v>
      </c>
      <c r="J61" s="264">
        <v>4.4144721338484203</v>
      </c>
      <c r="K61" s="264">
        <v>2.8898757837321258</v>
      </c>
      <c r="L61" s="264">
        <v>4.8842858845611126</v>
      </c>
      <c r="M61" s="264">
        <v>4.6085697465863351</v>
      </c>
      <c r="N61" s="264">
        <v>4.0657942594572676</v>
      </c>
      <c r="O61" s="264">
        <v>3.5485154917155199</v>
      </c>
      <c r="P61" s="264">
        <v>5.0617944878431258</v>
      </c>
      <c r="Q61" s="264">
        <v>5.944255661922929</v>
      </c>
      <c r="R61" s="264">
        <v>5.9070279228487736</v>
      </c>
      <c r="S61" s="264">
        <v>5.9476761164280587</v>
      </c>
      <c r="T61" s="264">
        <v>3.314588479233548</v>
      </c>
      <c r="U61" s="264">
        <v>3.868365417664354</v>
      </c>
      <c r="V61" s="264">
        <v>4.7656744801065614</v>
      </c>
      <c r="W61" s="264">
        <v>4.7335407637340108</v>
      </c>
      <c r="DA61" s="72" t="s">
        <v>1633</v>
      </c>
    </row>
    <row r="62" spans="1:105" ht="12" customHeight="1" x14ac:dyDescent="0.25">
      <c r="A62" s="59" t="s">
        <v>30</v>
      </c>
      <c r="B62" s="232">
        <v>4.2375829132768406</v>
      </c>
      <c r="C62" s="232">
        <v>2.1697810536847268</v>
      </c>
      <c r="D62" s="232">
        <v>1.6031698032481601</v>
      </c>
      <c r="E62" s="232">
        <v>1.6892296615250459</v>
      </c>
      <c r="F62" s="232">
        <v>0.72151129752095056</v>
      </c>
      <c r="G62" s="232">
        <v>1.0139719239467311</v>
      </c>
      <c r="H62" s="232">
        <v>1.01112816055716</v>
      </c>
      <c r="I62" s="232">
        <v>1.4577385859440639</v>
      </c>
      <c r="J62" s="232">
        <v>1.747984795411113</v>
      </c>
      <c r="K62" s="232">
        <v>1.25414435635907</v>
      </c>
      <c r="L62" s="232">
        <v>1.8520901460758341</v>
      </c>
      <c r="M62" s="232">
        <v>1.6906395420547291</v>
      </c>
      <c r="N62" s="232">
        <v>1.197970641074577</v>
      </c>
      <c r="O62" s="232">
        <v>0.88478564107295377</v>
      </c>
      <c r="P62" s="232">
        <v>1.119025714835775</v>
      </c>
      <c r="Q62" s="232">
        <v>1.4480933947578349</v>
      </c>
      <c r="R62" s="232">
        <v>1.409159758025637</v>
      </c>
      <c r="S62" s="232">
        <v>1.175317422960505</v>
      </c>
      <c r="T62" s="232">
        <v>0.94123051814145964</v>
      </c>
      <c r="U62" s="232">
        <v>1.0908360748028629</v>
      </c>
      <c r="V62" s="232">
        <v>1.3763814626493229</v>
      </c>
      <c r="W62" s="232">
        <v>1.4286960148679739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1.9218955639538671E-2</v>
      </c>
      <c r="O63" s="297">
        <v>2.137742299814439E-2</v>
      </c>
      <c r="P63" s="297">
        <v>2.6054722820190949E-2</v>
      </c>
      <c r="Q63" s="297">
        <v>3.3594704210912499E-2</v>
      </c>
      <c r="R63" s="297">
        <v>0</v>
      </c>
      <c r="S63" s="297">
        <v>3.040689050178708E-2</v>
      </c>
      <c r="T63" s="297">
        <v>2.4274514264032789E-2</v>
      </c>
      <c r="U63" s="297">
        <v>2.681722836557757E-2</v>
      </c>
      <c r="V63" s="297">
        <v>7.0561625917846912E-2</v>
      </c>
      <c r="W63" s="297">
        <v>6.2675233432337468E-2</v>
      </c>
      <c r="DA63" s="122" t="s">
        <v>1635</v>
      </c>
    </row>
    <row r="64" spans="1:105" ht="12" customHeight="1" x14ac:dyDescent="0.25">
      <c r="A64" s="59" t="s">
        <v>160</v>
      </c>
      <c r="B64" s="297">
        <v>0.13429418473008001</v>
      </c>
      <c r="C64" s="297">
        <v>5.2909360148888328E-2</v>
      </c>
      <c r="D64" s="297">
        <v>3.5363873241635209E-2</v>
      </c>
      <c r="E64" s="297">
        <v>6.0728034720761513E-2</v>
      </c>
      <c r="F64" s="297">
        <v>0.11080530589257689</v>
      </c>
      <c r="G64" s="297">
        <v>1.798313901013374E-2</v>
      </c>
      <c r="H64" s="297">
        <v>9.4275271544957025E-3</v>
      </c>
      <c r="I64" s="297">
        <v>2.4909220600730388E-2</v>
      </c>
      <c r="J64" s="297">
        <v>2.4919960388412699E-2</v>
      </c>
      <c r="K64" s="297">
        <v>1.047542548884133E-2</v>
      </c>
      <c r="L64" s="297">
        <v>1.7070592093627639E-2</v>
      </c>
      <c r="M64" s="297">
        <v>1.6152896193009011E-2</v>
      </c>
      <c r="N64" s="297">
        <v>1.67610709035379E-2</v>
      </c>
      <c r="O64" s="297">
        <v>3.7015291768636778E-2</v>
      </c>
      <c r="P64" s="297">
        <v>4.4970411180634363E-2</v>
      </c>
      <c r="Q64" s="297">
        <v>5.8075317547394423E-2</v>
      </c>
      <c r="R64" s="297">
        <v>5.9111870720222948E-2</v>
      </c>
      <c r="S64" s="297">
        <v>0.18422444155381171</v>
      </c>
      <c r="T64" s="297">
        <v>4.2107941704082011E-2</v>
      </c>
      <c r="U64" s="297">
        <v>2.3259732388621251E-2</v>
      </c>
      <c r="V64" s="297">
        <v>3.0512078988907201E-2</v>
      </c>
      <c r="W64" s="297">
        <v>2.774312688666624E-2</v>
      </c>
      <c r="DA64" s="122" t="s">
        <v>1636</v>
      </c>
    </row>
    <row r="65" spans="1:105" ht="12" customHeight="1" x14ac:dyDescent="0.25">
      <c r="A65" s="59" t="s">
        <v>70</v>
      </c>
      <c r="B65" s="297">
        <v>0</v>
      </c>
      <c r="C65" s="297">
        <v>0.2027444053433429</v>
      </c>
      <c r="D65" s="297">
        <v>3.1204967559465009E-2</v>
      </c>
      <c r="E65" s="297">
        <v>0.32129353675243322</v>
      </c>
      <c r="F65" s="297">
        <v>0</v>
      </c>
      <c r="G65" s="297">
        <v>0.19047268998064201</v>
      </c>
      <c r="H65" s="297">
        <v>0.39134457622114971</v>
      </c>
      <c r="I65" s="297">
        <v>0.52732230459164831</v>
      </c>
      <c r="J65" s="297">
        <v>0.51879546696205436</v>
      </c>
      <c r="K65" s="297">
        <v>0.2410528398196016</v>
      </c>
      <c r="L65" s="297">
        <v>6.0305447660813187E-2</v>
      </c>
      <c r="M65" s="297">
        <v>0</v>
      </c>
      <c r="N65" s="297">
        <v>0</v>
      </c>
      <c r="O65" s="297">
        <v>0</v>
      </c>
      <c r="P65" s="297">
        <v>2.0390072657337499E-2</v>
      </c>
      <c r="Q65" s="297">
        <v>2.6290759816927779E-2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9.7937933500873555</v>
      </c>
      <c r="C66" s="297">
        <v>5.2391646149968416</v>
      </c>
      <c r="D66" s="297">
        <v>5.06264827202408</v>
      </c>
      <c r="E66" s="297">
        <v>3.3269955939614668</v>
      </c>
      <c r="F66" s="297">
        <v>1.171850642569763</v>
      </c>
      <c r="G66" s="297">
        <v>2.2475692027345699</v>
      </c>
      <c r="H66" s="297">
        <v>1.9032193936214561</v>
      </c>
      <c r="I66" s="297">
        <v>2.8944422330401078</v>
      </c>
      <c r="J66" s="297">
        <v>2.1227719110868408</v>
      </c>
      <c r="K66" s="297">
        <v>1.3842031620646129</v>
      </c>
      <c r="L66" s="297">
        <v>2.9548196987308382</v>
      </c>
      <c r="M66" s="297">
        <v>2.9017773083385978</v>
      </c>
      <c r="N66" s="297">
        <v>2.8318435918396152</v>
      </c>
      <c r="O66" s="297">
        <v>2.6053371358757849</v>
      </c>
      <c r="P66" s="297">
        <v>3.851353566349188</v>
      </c>
      <c r="Q66" s="297">
        <v>4.3782014855898597</v>
      </c>
      <c r="R66" s="297">
        <v>4.4387562941029142</v>
      </c>
      <c r="S66" s="297">
        <v>4.5577273614119536</v>
      </c>
      <c r="T66" s="297">
        <v>2.3069755051239742</v>
      </c>
      <c r="U66" s="297">
        <v>2.7274523821072929</v>
      </c>
      <c r="V66" s="297">
        <v>3.2882193125504839</v>
      </c>
      <c r="W66" s="297">
        <v>3.2144263885470319</v>
      </c>
      <c r="DA66" s="122" t="s">
        <v>1638</v>
      </c>
    </row>
    <row r="67" spans="1:105" ht="12" customHeight="1" x14ac:dyDescent="0.25">
      <c r="A67" s="60" t="s">
        <v>1508</v>
      </c>
      <c r="B67" s="264">
        <v>3.539037474416745</v>
      </c>
      <c r="C67" s="264">
        <v>4.0066034176443246</v>
      </c>
      <c r="D67" s="264">
        <v>4.8719863078512553</v>
      </c>
      <c r="E67" s="264">
        <v>4.0873083939532879</v>
      </c>
      <c r="F67" s="264">
        <v>1.6299739509137421</v>
      </c>
      <c r="G67" s="264">
        <v>1.553874261878152</v>
      </c>
      <c r="H67" s="264">
        <v>1.654593005279736</v>
      </c>
      <c r="I67" s="264">
        <v>2.4078401215192602</v>
      </c>
      <c r="J67" s="264">
        <v>2.400736585686118</v>
      </c>
      <c r="K67" s="264">
        <v>2.436337173093619</v>
      </c>
      <c r="L67" s="264">
        <v>3.4069359993584269</v>
      </c>
      <c r="M67" s="264">
        <v>4.1747608610736986</v>
      </c>
      <c r="N67" s="264">
        <v>3.6649455317264348</v>
      </c>
      <c r="O67" s="264">
        <v>3.0127441519220222</v>
      </c>
      <c r="P67" s="264">
        <v>3.565719792531536</v>
      </c>
      <c r="Q67" s="264">
        <v>3.8546517606142312</v>
      </c>
      <c r="R67" s="264">
        <v>4.1604405059086123</v>
      </c>
      <c r="S67" s="264">
        <v>2.653048626745683</v>
      </c>
      <c r="T67" s="264">
        <v>1.825226668957417</v>
      </c>
      <c r="U67" s="264">
        <v>2.1551974844936028</v>
      </c>
      <c r="V67" s="264">
        <v>2.4808888949456649</v>
      </c>
      <c r="W67" s="264">
        <v>2.5760601785982891</v>
      </c>
      <c r="DA67" s="72" t="s">
        <v>1639</v>
      </c>
    </row>
    <row r="68" spans="1:105" ht="12" customHeight="1" x14ac:dyDescent="0.25">
      <c r="A68" s="147" t="s">
        <v>30</v>
      </c>
      <c r="B68" s="231">
        <v>0.66127420881462851</v>
      </c>
      <c r="C68" s="231">
        <v>0.2449558234142809</v>
      </c>
      <c r="D68" s="231">
        <v>0.13275062709548299</v>
      </c>
      <c r="E68" s="231">
        <v>0.14154608538285021</v>
      </c>
      <c r="F68" s="231">
        <v>5.3187006708438678E-2</v>
      </c>
      <c r="G68" s="231">
        <v>0.13648302728521891</v>
      </c>
      <c r="H68" s="231">
        <v>0.12490195028961611</v>
      </c>
      <c r="I68" s="231">
        <v>0.1930373974129142</v>
      </c>
      <c r="J68" s="231">
        <v>0.2114237863376725</v>
      </c>
      <c r="K68" s="231">
        <v>9.6209161086784512E-2</v>
      </c>
      <c r="L68" s="231">
        <v>0.16863451508074381</v>
      </c>
      <c r="M68" s="231">
        <v>0.11396497595280219</v>
      </c>
      <c r="N68" s="231">
        <v>7.6058378188696374E-2</v>
      </c>
      <c r="O68" s="231">
        <v>3.975151398780967E-2</v>
      </c>
      <c r="P68" s="231">
        <v>6.2788810580463414E-2</v>
      </c>
      <c r="Q68" s="231">
        <v>7.5988737607450701E-2</v>
      </c>
      <c r="R68" s="231">
        <v>6.5330648953230777E-2</v>
      </c>
      <c r="S68" s="231">
        <v>8.8551832294123028E-2</v>
      </c>
      <c r="T68" s="231">
        <v>5.035025607014762E-2</v>
      </c>
      <c r="U68" s="231">
        <v>5.3327383497590662E-2</v>
      </c>
      <c r="V68" s="231">
        <v>6.6454934595649204E-2</v>
      </c>
      <c r="W68" s="231">
        <v>7.673605738243916E-2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1.2323614851403721E-3</v>
      </c>
      <c r="O70" s="231">
        <v>9.7001490044670944E-4</v>
      </c>
      <c r="P70" s="231">
        <v>1.476508983721598E-3</v>
      </c>
      <c r="Q70" s="231">
        <v>1.7804546880663759E-3</v>
      </c>
      <c r="R70" s="231">
        <v>0</v>
      </c>
      <c r="S70" s="231">
        <v>2.3137787848549782E-3</v>
      </c>
      <c r="T70" s="231">
        <v>1.311486059567889E-3</v>
      </c>
      <c r="U70" s="231">
        <v>1.319170141219278E-3</v>
      </c>
      <c r="V70" s="231">
        <v>3.4408397468565842E-3</v>
      </c>
      <c r="W70" s="231">
        <v>3.3998758250643282E-3</v>
      </c>
      <c r="DA70" s="73" t="s">
        <v>1642</v>
      </c>
    </row>
    <row r="71" spans="1:105" ht="12" customHeight="1" x14ac:dyDescent="0.25">
      <c r="A71" s="147" t="s">
        <v>160</v>
      </c>
      <c r="B71" s="231">
        <v>2.1567976054880821E-2</v>
      </c>
      <c r="C71" s="231">
        <v>6.147424097823765E-3</v>
      </c>
      <c r="D71" s="231">
        <v>3.0137393753381101E-3</v>
      </c>
      <c r="E71" s="231">
        <v>5.237055794958507E-3</v>
      </c>
      <c r="F71" s="231">
        <v>8.4064334777227568E-3</v>
      </c>
      <c r="G71" s="231">
        <v>2.4911910113528239E-3</v>
      </c>
      <c r="H71" s="231">
        <v>1.19853194966685E-3</v>
      </c>
      <c r="I71" s="231">
        <v>3.394773104463004E-3</v>
      </c>
      <c r="J71" s="231">
        <v>3.1020754240528182E-3</v>
      </c>
      <c r="K71" s="231">
        <v>8.2704545915189185E-4</v>
      </c>
      <c r="L71" s="231">
        <v>1.5996381080424511E-3</v>
      </c>
      <c r="M71" s="231">
        <v>1.120623157197409E-3</v>
      </c>
      <c r="N71" s="231">
        <v>1.0951950163271471E-3</v>
      </c>
      <c r="O71" s="231">
        <v>1.711534251957173E-3</v>
      </c>
      <c r="P71" s="231">
        <v>2.5969157359237581E-3</v>
      </c>
      <c r="Q71" s="231">
        <v>3.1364116625899451E-3</v>
      </c>
      <c r="R71" s="231">
        <v>2.820462003768644E-3</v>
      </c>
      <c r="S71" s="231">
        <v>1.4284940516523809E-2</v>
      </c>
      <c r="T71" s="231">
        <v>2.3182405938295359E-3</v>
      </c>
      <c r="U71" s="231">
        <v>1.166778244540177E-3</v>
      </c>
      <c r="V71" s="231">
        <v>1.5161739477033091E-3</v>
      </c>
      <c r="W71" s="231">
        <v>1.5335709263768059E-3</v>
      </c>
      <c r="DA71" s="73" t="s">
        <v>1643</v>
      </c>
    </row>
    <row r="72" spans="1:105" ht="12" customHeight="1" x14ac:dyDescent="0.25">
      <c r="A72" s="147" t="s">
        <v>70</v>
      </c>
      <c r="B72" s="231">
        <v>0</v>
      </c>
      <c r="C72" s="231">
        <v>2.283741449629146E-2</v>
      </c>
      <c r="D72" s="231">
        <v>2.5781429402253011E-3</v>
      </c>
      <c r="E72" s="231">
        <v>2.6861938665413969E-2</v>
      </c>
      <c r="F72" s="231">
        <v>0</v>
      </c>
      <c r="G72" s="231">
        <v>2.5580653309882701E-2</v>
      </c>
      <c r="H72" s="231">
        <v>4.8233472849156682E-2</v>
      </c>
      <c r="I72" s="231">
        <v>6.9672941317424367E-2</v>
      </c>
      <c r="J72" s="231">
        <v>6.2609259593577674E-2</v>
      </c>
      <c r="K72" s="231">
        <v>1.8450466506069151E-2</v>
      </c>
      <c r="L72" s="231">
        <v>5.4785684520401289E-3</v>
      </c>
      <c r="M72" s="231">
        <v>0</v>
      </c>
      <c r="N72" s="231">
        <v>0</v>
      </c>
      <c r="O72" s="231">
        <v>0</v>
      </c>
      <c r="P72" s="231">
        <v>1.1415295613965209E-3</v>
      </c>
      <c r="Q72" s="231">
        <v>1.376518315541799E-3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8.2251693849490271E-2</v>
      </c>
      <c r="D73" s="231">
        <v>5.4292508462403688E-2</v>
      </c>
      <c r="E73" s="231">
        <v>3.324853818570625E-2</v>
      </c>
      <c r="F73" s="231">
        <v>2.2937452088567789E-2</v>
      </c>
      <c r="G73" s="231">
        <v>4.4166229726671072E-2</v>
      </c>
      <c r="H73" s="231">
        <v>3.8191994544327618E-2</v>
      </c>
      <c r="I73" s="231">
        <v>1.9249920174200741E-2</v>
      </c>
      <c r="J73" s="231">
        <v>2.1339052658791959E-2</v>
      </c>
      <c r="K73" s="231">
        <v>1.8512671111893069E-2</v>
      </c>
      <c r="L73" s="231">
        <v>3.2137694463641488E-2</v>
      </c>
      <c r="M73" s="231">
        <v>3.6428207977649098E-2</v>
      </c>
      <c r="N73" s="231">
        <v>4.5733211006946391E-2</v>
      </c>
      <c r="O73" s="231">
        <v>3.5962930863856983E-2</v>
      </c>
      <c r="P73" s="231">
        <v>5.857978619304046E-2</v>
      </c>
      <c r="Q73" s="231">
        <v>7.8709026961501116E-2</v>
      </c>
      <c r="R73" s="231">
        <v>8.3047925785078677E-2</v>
      </c>
      <c r="S73" s="231">
        <v>0.1036579150575421</v>
      </c>
      <c r="T73" s="231">
        <v>6.21126124944269E-2</v>
      </c>
      <c r="U73" s="231">
        <v>6.8426311575228674E-2</v>
      </c>
      <c r="V73" s="231">
        <v>9.247713120111889E-2</v>
      </c>
      <c r="W73" s="231">
        <v>9.6166574406330765E-2</v>
      </c>
      <c r="DA73" s="73" t="s">
        <v>1645</v>
      </c>
    </row>
    <row r="74" spans="1:105" ht="12" customHeight="1" x14ac:dyDescent="0.25">
      <c r="A74" s="147" t="s">
        <v>162</v>
      </c>
      <c r="B74" s="231">
        <v>1.539845563998326</v>
      </c>
      <c r="C74" s="231">
        <v>0.59593206572467072</v>
      </c>
      <c r="D74" s="231">
        <v>0.4223744773383411</v>
      </c>
      <c r="E74" s="231">
        <v>0.2808822169816354</v>
      </c>
      <c r="F74" s="231">
        <v>8.7035720853403803E-2</v>
      </c>
      <c r="G74" s="231">
        <v>0.30480960198600188</v>
      </c>
      <c r="H74" s="231">
        <v>0.23687254303652161</v>
      </c>
      <c r="I74" s="231">
        <v>0.38617979242819989</v>
      </c>
      <c r="J74" s="231">
        <v>0.25869163293766823</v>
      </c>
      <c r="K74" s="231">
        <v>0.10698714317334899</v>
      </c>
      <c r="L74" s="231">
        <v>0.27106795975408371</v>
      </c>
      <c r="M74" s="231">
        <v>0.19708216087040911</v>
      </c>
      <c r="N74" s="231">
        <v>0.1811477745013633</v>
      </c>
      <c r="O74" s="231">
        <v>0.11793491331751819</v>
      </c>
      <c r="P74" s="231">
        <v>0.21773008093546381</v>
      </c>
      <c r="Q74" s="231">
        <v>0.23147881766390499</v>
      </c>
      <c r="R74" s="231">
        <v>0.20733895021967891</v>
      </c>
      <c r="S74" s="231">
        <v>0.34598205559352602</v>
      </c>
      <c r="T74" s="231">
        <v>0.12434018841103429</v>
      </c>
      <c r="U74" s="231">
        <v>0.13355909625513321</v>
      </c>
      <c r="V74" s="231">
        <v>0.15996024113167531</v>
      </c>
      <c r="W74" s="231">
        <v>0.17395062262174901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3.0132295360388861E-2</v>
      </c>
      <c r="V75" s="231">
        <v>3.2638026793022842E-2</v>
      </c>
      <c r="W75" s="231">
        <v>3.2586439486427997E-2</v>
      </c>
      <c r="DA75" s="73" t="s">
        <v>1647</v>
      </c>
    </row>
    <row r="76" spans="1:105" ht="12" customHeight="1" x14ac:dyDescent="0.25">
      <c r="A76" s="147" t="s">
        <v>73</v>
      </c>
      <c r="B76" s="231">
        <v>1.3163497255489089</v>
      </c>
      <c r="C76" s="231">
        <v>3.7101878530365603E-2</v>
      </c>
      <c r="D76" s="231">
        <v>1.0646985319198559E-2</v>
      </c>
      <c r="E76" s="231">
        <v>9.6220793193527968E-4</v>
      </c>
      <c r="F76" s="231">
        <v>2.5404933000959008E-4</v>
      </c>
      <c r="G76" s="231">
        <v>4.2021260096625447E-3</v>
      </c>
      <c r="H76" s="231">
        <v>2.342586786202664E-3</v>
      </c>
      <c r="I76" s="231">
        <v>1.9867632254809749E-3</v>
      </c>
      <c r="J76" s="231">
        <v>1.7172663243092471E-3</v>
      </c>
      <c r="K76" s="231">
        <v>8.8297153451013957E-4</v>
      </c>
      <c r="L76" s="231">
        <v>1.7306984848330109E-3</v>
      </c>
      <c r="M76" s="231">
        <v>1.477155809231295E-3</v>
      </c>
      <c r="N76" s="231">
        <v>1.789693252293118E-3</v>
      </c>
      <c r="O76" s="231">
        <v>9.6996582209253224E-2</v>
      </c>
      <c r="P76" s="231">
        <v>0.14792596557481691</v>
      </c>
      <c r="Q76" s="231">
        <v>0.26879734175245129</v>
      </c>
      <c r="R76" s="231">
        <v>0.25163285042432781</v>
      </c>
      <c r="S76" s="231">
        <v>0.35781875022902149</v>
      </c>
      <c r="T76" s="231">
        <v>0.1920480766041841</v>
      </c>
      <c r="U76" s="231">
        <v>0.216893516739114</v>
      </c>
      <c r="V76" s="231">
        <v>0.33611392482389729</v>
      </c>
      <c r="W76" s="231">
        <v>0.25883735867596058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3.017377117531403</v>
      </c>
      <c r="D77" s="231">
        <v>4.2463298273202659</v>
      </c>
      <c r="E77" s="231">
        <v>3.598570351010788</v>
      </c>
      <c r="F77" s="231">
        <v>1.458153288455599</v>
      </c>
      <c r="G77" s="231">
        <v>1.0361414325493621</v>
      </c>
      <c r="H77" s="231">
        <v>1.2028519258242441</v>
      </c>
      <c r="I77" s="231">
        <v>1.734318533856577</v>
      </c>
      <c r="J77" s="231">
        <v>1.841853512410045</v>
      </c>
      <c r="K77" s="231">
        <v>2.1944677142218612</v>
      </c>
      <c r="L77" s="231">
        <v>2.9262869250150421</v>
      </c>
      <c r="M77" s="231">
        <v>3.8246877373064092</v>
      </c>
      <c r="N77" s="231">
        <v>3.3578889182756679</v>
      </c>
      <c r="O77" s="231">
        <v>2.71941666239118</v>
      </c>
      <c r="P77" s="231">
        <v>3.0734801949667099</v>
      </c>
      <c r="Q77" s="231">
        <v>3.193384451962725</v>
      </c>
      <c r="R77" s="231">
        <v>3.5502696685225268</v>
      </c>
      <c r="S77" s="231">
        <v>1.7404393542700911</v>
      </c>
      <c r="T77" s="231">
        <v>1.3927458087242259</v>
      </c>
      <c r="U77" s="231">
        <v>1.650372932680388</v>
      </c>
      <c r="V77" s="231">
        <v>1.788287622705742</v>
      </c>
      <c r="W77" s="231">
        <v>1.93284967927394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111.32044118870066</v>
      </c>
      <c r="C79" s="263">
        <f t="shared" si="2"/>
        <v>56.914828635306563</v>
      </c>
      <c r="D79" s="263">
        <f t="shared" si="2"/>
        <v>50.629520481497273</v>
      </c>
      <c r="E79" s="263">
        <f t="shared" si="2"/>
        <v>42.611631753561326</v>
      </c>
      <c r="F79" s="263">
        <f t="shared" si="2"/>
        <v>15.857813807227874</v>
      </c>
      <c r="G79" s="263">
        <f t="shared" si="2"/>
        <v>26.485268419330914</v>
      </c>
      <c r="H79" s="263">
        <f t="shared" si="2"/>
        <v>25.638394073906095</v>
      </c>
      <c r="I79" s="263">
        <f t="shared" si="2"/>
        <v>38.214226489668071</v>
      </c>
      <c r="J79" s="263">
        <f t="shared" si="2"/>
        <v>35.105975263412546</v>
      </c>
      <c r="K79" s="263">
        <f t="shared" si="2"/>
        <v>23.210179223537054</v>
      </c>
      <c r="L79" s="263">
        <f t="shared" si="2"/>
        <v>38.138435860366485</v>
      </c>
      <c r="M79" s="263">
        <f t="shared" si="2"/>
        <v>36.457840733281117</v>
      </c>
      <c r="N79" s="263">
        <f t="shared" si="2"/>
        <v>31.511076671704579</v>
      </c>
      <c r="O79" s="263">
        <f t="shared" si="2"/>
        <v>28.085019258781593</v>
      </c>
      <c r="P79" s="263">
        <f t="shared" si="2"/>
        <v>39.170142425955206</v>
      </c>
      <c r="Q79" s="263">
        <f t="shared" si="2"/>
        <v>46.665637771052864</v>
      </c>
      <c r="R79" s="263">
        <f t="shared" si="2"/>
        <v>47.532714033596307</v>
      </c>
      <c r="S79" s="263">
        <f t="shared" si="2"/>
        <v>46.024078774426293</v>
      </c>
      <c r="T79" s="263">
        <f t="shared" si="2"/>
        <v>27.358488664554471</v>
      </c>
      <c r="U79" s="263">
        <f t="shared" si="2"/>
        <v>31.344197167459729</v>
      </c>
      <c r="V79" s="263">
        <f t="shared" si="2"/>
        <v>39.574543665481528</v>
      </c>
      <c r="W79" s="263">
        <f t="shared" si="2"/>
        <v>38.976981036997728</v>
      </c>
      <c r="DA79" s="70"/>
    </row>
    <row r="80" spans="1:105" ht="12" customHeight="1" x14ac:dyDescent="0.25">
      <c r="A80" s="60" t="s">
        <v>1523</v>
      </c>
      <c r="B80" s="264">
        <v>104.7302002571532</v>
      </c>
      <c r="C80" s="264">
        <v>53.731107690390758</v>
      </c>
      <c r="D80" s="264">
        <v>46.450335905813262</v>
      </c>
      <c r="E80" s="264">
        <v>38.034409766207979</v>
      </c>
      <c r="F80" s="264">
        <v>14.23567209735153</v>
      </c>
      <c r="G80" s="264">
        <v>24.300332596230639</v>
      </c>
      <c r="H80" s="264">
        <v>23.42328843377971</v>
      </c>
      <c r="I80" s="264">
        <v>34.558686304879537</v>
      </c>
      <c r="J80" s="264">
        <v>31.855619544785881</v>
      </c>
      <c r="K80" s="264">
        <v>20.965742128904679</v>
      </c>
      <c r="L80" s="264">
        <v>34.788990610787494</v>
      </c>
      <c r="M80" s="264">
        <v>32.6744081204343</v>
      </c>
      <c r="N80" s="264">
        <v>28.33754537512316</v>
      </c>
      <c r="O80" s="264">
        <v>25.56165839035782</v>
      </c>
      <c r="P80" s="264">
        <v>35.966957848068468</v>
      </c>
      <c r="Q80" s="264">
        <v>43.920500613127153</v>
      </c>
      <c r="R80" s="264">
        <v>43.735277391960473</v>
      </c>
      <c r="S80" s="264">
        <v>43.167146431411552</v>
      </c>
      <c r="T80" s="264">
        <v>24.649897664546469</v>
      </c>
      <c r="U80" s="264">
        <v>28.302135203938761</v>
      </c>
      <c r="V80" s="264">
        <v>36.306335278908222</v>
      </c>
      <c r="W80" s="264">
        <v>35.252163879152043</v>
      </c>
      <c r="DA80" s="72" t="s">
        <v>1651</v>
      </c>
    </row>
    <row r="81" spans="1:105" ht="12" customHeight="1" x14ac:dyDescent="0.25">
      <c r="A81" s="59" t="s">
        <v>30</v>
      </c>
      <c r="B81" s="232">
        <v>22.004030315127562</v>
      </c>
      <c r="C81" s="232">
        <v>15.588408617547749</v>
      </c>
      <c r="D81" s="232">
        <v>11.716955340151451</v>
      </c>
      <c r="E81" s="232">
        <v>12.83086722185924</v>
      </c>
      <c r="F81" s="232">
        <v>5.0977717588633649</v>
      </c>
      <c r="G81" s="232">
        <v>7.4990322416349988</v>
      </c>
      <c r="H81" s="232">
        <v>7.5216398426039639</v>
      </c>
      <c r="I81" s="232">
        <v>11.527086312338101</v>
      </c>
      <c r="J81" s="232">
        <v>13.69246835260201</v>
      </c>
      <c r="K81" s="232">
        <v>9.4379609737758514</v>
      </c>
      <c r="L81" s="232">
        <v>14.06644483960066</v>
      </c>
      <c r="M81" s="232">
        <v>12.31487151415717</v>
      </c>
      <c r="N81" s="232">
        <v>8.2545619145530722</v>
      </c>
      <c r="O81" s="232">
        <v>3.9405063378911529</v>
      </c>
      <c r="P81" s="232">
        <v>5.259429115145033</v>
      </c>
      <c r="Q81" s="232">
        <v>5.6886955879024166</v>
      </c>
      <c r="R81" s="232">
        <v>5.2774815490916094</v>
      </c>
      <c r="S81" s="232">
        <v>4.7535118975586164</v>
      </c>
      <c r="T81" s="232">
        <v>3.2058796848356108</v>
      </c>
      <c r="U81" s="232">
        <v>3.5171103384778899</v>
      </c>
      <c r="V81" s="232">
        <v>4.0319431805521111</v>
      </c>
      <c r="W81" s="232">
        <v>4.9524206834956566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0.1096452813727963</v>
      </c>
      <c r="O82" s="297">
        <v>7.8828202332955621E-2</v>
      </c>
      <c r="P82" s="297">
        <v>0.10139050926971729</v>
      </c>
      <c r="Q82" s="297">
        <v>0.10926957428894089</v>
      </c>
      <c r="R82" s="297">
        <v>0</v>
      </c>
      <c r="S82" s="297">
        <v>0.10182249363577341</v>
      </c>
      <c r="T82" s="297">
        <v>6.8456402924036389E-2</v>
      </c>
      <c r="U82" s="297">
        <v>7.2041864800260647E-2</v>
      </c>
      <c r="V82" s="297">
        <v>0.17207419091612849</v>
      </c>
      <c r="W82" s="297">
        <v>0.17988127742605359</v>
      </c>
      <c r="DA82" s="122" t="s">
        <v>1653</v>
      </c>
    </row>
    <row r="83" spans="1:105" ht="12" customHeight="1" x14ac:dyDescent="0.25">
      <c r="A83" s="59" t="s">
        <v>160</v>
      </c>
      <c r="B83" s="297">
        <v>0.60798439779041724</v>
      </c>
      <c r="C83" s="297">
        <v>0.33141303034047298</v>
      </c>
      <c r="D83" s="297">
        <v>0.2253441443955583</v>
      </c>
      <c r="E83" s="297">
        <v>0.40216821208121362</v>
      </c>
      <c r="F83" s="297">
        <v>0.68257285013324787</v>
      </c>
      <c r="G83" s="297">
        <v>0.11595673913964311</v>
      </c>
      <c r="H83" s="297">
        <v>6.1144207721561893E-2</v>
      </c>
      <c r="I83" s="297">
        <v>0.1717320032238546</v>
      </c>
      <c r="J83" s="297">
        <v>0.17019337256634051</v>
      </c>
      <c r="K83" s="297">
        <v>6.8731136099487916E-2</v>
      </c>
      <c r="L83" s="297">
        <v>0.1130373617931444</v>
      </c>
      <c r="M83" s="297">
        <v>0.10258419771722969</v>
      </c>
      <c r="N83" s="297">
        <v>0.1006933568612165</v>
      </c>
      <c r="O83" s="297">
        <v>0.14372964171044819</v>
      </c>
      <c r="P83" s="297">
        <v>0.18427931944306669</v>
      </c>
      <c r="Q83" s="297">
        <v>0.1989110530891636</v>
      </c>
      <c r="R83" s="297">
        <v>0.19301559351072581</v>
      </c>
      <c r="S83" s="297">
        <v>0.64961771765220266</v>
      </c>
      <c r="T83" s="297">
        <v>0.12504502965955999</v>
      </c>
      <c r="U83" s="297">
        <v>6.5692221585312766E-2</v>
      </c>
      <c r="V83" s="297">
        <v>7.8353400755983293E-2</v>
      </c>
      <c r="W83" s="297">
        <v>8.3846377709288183E-2</v>
      </c>
      <c r="DA83" s="122" t="s">
        <v>1654</v>
      </c>
    </row>
    <row r="84" spans="1:105" ht="12" customHeight="1" x14ac:dyDescent="0.25">
      <c r="A84" s="59" t="s">
        <v>70</v>
      </c>
      <c r="B84" s="297">
        <v>0</v>
      </c>
      <c r="C84" s="297">
        <v>1.263451644534231</v>
      </c>
      <c r="D84" s="297">
        <v>0.19782576936591789</v>
      </c>
      <c r="E84" s="297">
        <v>2.1168650797777939</v>
      </c>
      <c r="F84" s="297">
        <v>0</v>
      </c>
      <c r="G84" s="297">
        <v>1.221900615592681</v>
      </c>
      <c r="H84" s="297">
        <v>2.5251636269212958</v>
      </c>
      <c r="I84" s="297">
        <v>3.6169284227549219</v>
      </c>
      <c r="J84" s="297">
        <v>3.525040778106268</v>
      </c>
      <c r="K84" s="297">
        <v>1.5735001139529741</v>
      </c>
      <c r="L84" s="297">
        <v>0.39728544045669278</v>
      </c>
      <c r="M84" s="297">
        <v>0</v>
      </c>
      <c r="N84" s="297">
        <v>0</v>
      </c>
      <c r="O84" s="297">
        <v>0</v>
      </c>
      <c r="P84" s="297">
        <v>8.3126824485719175E-2</v>
      </c>
      <c r="Q84" s="297">
        <v>8.9586617021352302E-2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4.4395271142213923</v>
      </c>
      <c r="D85" s="297">
        <v>4.0643953942737792</v>
      </c>
      <c r="E85" s="297">
        <v>2.5562807707553832</v>
      </c>
      <c r="F85" s="297">
        <v>1.864652301359367</v>
      </c>
      <c r="G85" s="297">
        <v>2.0582340120256539</v>
      </c>
      <c r="H85" s="297">
        <v>1.950713563958224</v>
      </c>
      <c r="I85" s="297">
        <v>0.97495568024992518</v>
      </c>
      <c r="J85" s="297">
        <v>1.1721437718289649</v>
      </c>
      <c r="K85" s="297">
        <v>1.5403119498240261</v>
      </c>
      <c r="L85" s="297">
        <v>2.2736857844015428</v>
      </c>
      <c r="M85" s="297">
        <v>3.3386749512158151</v>
      </c>
      <c r="N85" s="297">
        <v>4.2097520134938176</v>
      </c>
      <c r="O85" s="297">
        <v>3.0236483687940892</v>
      </c>
      <c r="P85" s="297">
        <v>4.1618074356278978</v>
      </c>
      <c r="Q85" s="297">
        <v>4.9976502293814562</v>
      </c>
      <c r="R85" s="297">
        <v>5.6900540382665046</v>
      </c>
      <c r="S85" s="297">
        <v>4.7195147984103416</v>
      </c>
      <c r="T85" s="297">
        <v>3.3543098824957491</v>
      </c>
      <c r="U85" s="297">
        <v>3.8783636459115258</v>
      </c>
      <c r="V85" s="297">
        <v>4.7847431288353421</v>
      </c>
      <c r="W85" s="297">
        <v>5.2640504466082518</v>
      </c>
      <c r="DA85" s="122" t="s">
        <v>1656</v>
      </c>
    </row>
    <row r="86" spans="1:105" ht="12" customHeight="1" x14ac:dyDescent="0.25">
      <c r="A86" s="59" t="s">
        <v>162</v>
      </c>
      <c r="B86" s="297">
        <v>40.338728717256608</v>
      </c>
      <c r="C86" s="297">
        <v>29.856243097288228</v>
      </c>
      <c r="D86" s="297">
        <v>29.34946922474894</v>
      </c>
      <c r="E86" s="297">
        <v>20.045033346378862</v>
      </c>
      <c r="F86" s="297">
        <v>6.5674497580524429</v>
      </c>
      <c r="G86" s="297">
        <v>13.184984049208451</v>
      </c>
      <c r="H86" s="297">
        <v>11.23006908951719</v>
      </c>
      <c r="I86" s="297">
        <v>18.154823334569809</v>
      </c>
      <c r="J86" s="297">
        <v>13.18969256275795</v>
      </c>
      <c r="K86" s="297">
        <v>8.2626190750214121</v>
      </c>
      <c r="L86" s="297">
        <v>17.800838387873121</v>
      </c>
      <c r="M86" s="297">
        <v>16.766028039472509</v>
      </c>
      <c r="N86" s="297">
        <v>15.477626511654041</v>
      </c>
      <c r="O86" s="297">
        <v>9.2037569088570947</v>
      </c>
      <c r="P86" s="297">
        <v>14.358172773104659</v>
      </c>
      <c r="Q86" s="297">
        <v>13.64266173876689</v>
      </c>
      <c r="R86" s="297">
        <v>13.186059699224559</v>
      </c>
      <c r="S86" s="297">
        <v>14.62160336807022</v>
      </c>
      <c r="T86" s="297">
        <v>6.2327749786904931</v>
      </c>
      <c r="U86" s="297">
        <v>7.0310617510589886</v>
      </c>
      <c r="V86" s="297">
        <v>7.6821515454193454</v>
      </c>
      <c r="W86" s="297">
        <v>8.8382936213693437</v>
      </c>
      <c r="DA86" s="122" t="s">
        <v>1657</v>
      </c>
    </row>
    <row r="87" spans="1:105" ht="12" customHeight="1" x14ac:dyDescent="0.25">
      <c r="A87" s="59" t="s">
        <v>73</v>
      </c>
      <c r="B87" s="297">
        <v>41.779456826978659</v>
      </c>
      <c r="C87" s="297">
        <v>2.252064186458687</v>
      </c>
      <c r="D87" s="297">
        <v>0.89634603287761783</v>
      </c>
      <c r="E87" s="297">
        <v>8.3195135355489988E-2</v>
      </c>
      <c r="F87" s="297">
        <v>2.3225428943112549E-2</v>
      </c>
      <c r="G87" s="297">
        <v>0.2202249386292135</v>
      </c>
      <c r="H87" s="297">
        <v>0.13455810305746679</v>
      </c>
      <c r="I87" s="297">
        <v>0.113160551742936</v>
      </c>
      <c r="J87" s="297">
        <v>0.10608070692435111</v>
      </c>
      <c r="K87" s="297">
        <v>8.2618880230923772E-2</v>
      </c>
      <c r="L87" s="297">
        <v>0.13769879666233231</v>
      </c>
      <c r="M87" s="297">
        <v>0.1522494178715795</v>
      </c>
      <c r="N87" s="297">
        <v>0.18526629718821341</v>
      </c>
      <c r="O87" s="297">
        <v>9.1711889307720842</v>
      </c>
      <c r="P87" s="297">
        <v>11.818751870992379</v>
      </c>
      <c r="Q87" s="297">
        <v>19.19372581267692</v>
      </c>
      <c r="R87" s="297">
        <v>19.388666511867079</v>
      </c>
      <c r="S87" s="297">
        <v>18.321076156084398</v>
      </c>
      <c r="T87" s="297">
        <v>11.663431685941021</v>
      </c>
      <c r="U87" s="297">
        <v>13.737865382104779</v>
      </c>
      <c r="V87" s="297">
        <v>19.55706983242931</v>
      </c>
      <c r="W87" s="297">
        <v>15.933671472543439</v>
      </c>
      <c r="DA87" s="122" t="s">
        <v>1658</v>
      </c>
    </row>
    <row r="88" spans="1:105" ht="12" customHeight="1" x14ac:dyDescent="0.25">
      <c r="A88" s="60" t="s">
        <v>1532</v>
      </c>
      <c r="B88" s="264">
        <v>6.5902409315474566</v>
      </c>
      <c r="C88" s="264">
        <v>3.1837209449158062</v>
      </c>
      <c r="D88" s="264">
        <v>4.1791845756840127</v>
      </c>
      <c r="E88" s="264">
        <v>4.5772219873533464</v>
      </c>
      <c r="F88" s="264">
        <v>1.6221417098763431</v>
      </c>
      <c r="G88" s="264">
        <v>2.1849358231002749</v>
      </c>
      <c r="H88" s="264">
        <v>2.215105640126386</v>
      </c>
      <c r="I88" s="264">
        <v>3.6555401847885358</v>
      </c>
      <c r="J88" s="264">
        <v>3.2503557186266661</v>
      </c>
      <c r="K88" s="264">
        <v>2.2444370946323748</v>
      </c>
      <c r="L88" s="264">
        <v>3.3494452495789928</v>
      </c>
      <c r="M88" s="264">
        <v>3.7834326128468141</v>
      </c>
      <c r="N88" s="264">
        <v>3.1735312965814191</v>
      </c>
      <c r="O88" s="264">
        <v>2.5233608684237718</v>
      </c>
      <c r="P88" s="264">
        <v>3.2031845778867369</v>
      </c>
      <c r="Q88" s="264">
        <v>2.7451371579257109</v>
      </c>
      <c r="R88" s="264">
        <v>3.7974366416358358</v>
      </c>
      <c r="S88" s="264">
        <v>2.8569323430147389</v>
      </c>
      <c r="T88" s="264">
        <v>2.708591000008004</v>
      </c>
      <c r="U88" s="264">
        <v>3.0420619635209669</v>
      </c>
      <c r="V88" s="264">
        <v>3.2682083865733089</v>
      </c>
      <c r="W88" s="264">
        <v>3.7248171578456861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14.152255783727842</v>
      </c>
      <c r="C89" s="263">
        <f t="shared" si="3"/>
        <v>7.3001631995966552</v>
      </c>
      <c r="D89" s="263">
        <f t="shared" si="3"/>
        <v>7.7049416538192297</v>
      </c>
      <c r="E89" s="263">
        <f t="shared" si="3"/>
        <v>7.3244558303905247</v>
      </c>
      <c r="F89" s="263">
        <f t="shared" si="3"/>
        <v>2.6471136803040101</v>
      </c>
      <c r="G89" s="263">
        <f t="shared" si="3"/>
        <v>4.0001641668360124</v>
      </c>
      <c r="H89" s="263">
        <f t="shared" si="3"/>
        <v>3.9410011055322198</v>
      </c>
      <c r="I89" s="263">
        <f t="shared" si="3"/>
        <v>6.1842005474263768</v>
      </c>
      <c r="J89" s="263">
        <f t="shared" si="3"/>
        <v>5.5290128235681903</v>
      </c>
      <c r="K89" s="263">
        <f t="shared" si="3"/>
        <v>3.7285363122052919</v>
      </c>
      <c r="L89" s="263">
        <f t="shared" si="3"/>
        <v>5.8866802991050537</v>
      </c>
      <c r="M89" s="263">
        <f t="shared" si="3"/>
        <v>6.136877162083497</v>
      </c>
      <c r="N89" s="263">
        <f t="shared" si="3"/>
        <v>5.2604954997060371</v>
      </c>
      <c r="O89" s="263">
        <f t="shared" si="3"/>
        <v>4.3608495411337218</v>
      </c>
      <c r="P89" s="263">
        <f t="shared" si="3"/>
        <v>5.850077277166303</v>
      </c>
      <c r="Q89" s="263">
        <f t="shared" si="3"/>
        <v>5.9196610128008373</v>
      </c>
      <c r="R89" s="263">
        <f t="shared" si="3"/>
        <v>6.8824497214036189</v>
      </c>
      <c r="S89" s="263">
        <f t="shared" si="3"/>
        <v>6.0261072953785977</v>
      </c>
      <c r="T89" s="263">
        <f t="shared" si="3"/>
        <v>4.4020584195405572</v>
      </c>
      <c r="U89" s="263">
        <f t="shared" si="3"/>
        <v>5.078483952142796</v>
      </c>
      <c r="V89" s="263">
        <f t="shared" si="3"/>
        <v>5.7438218471188591</v>
      </c>
      <c r="W89" s="263">
        <f t="shared" si="3"/>
        <v>6.1525759468367873</v>
      </c>
      <c r="DA89" s="70"/>
    </row>
    <row r="90" spans="1:105" ht="12" customHeight="1" x14ac:dyDescent="0.25">
      <c r="A90" s="60" t="s">
        <v>1535</v>
      </c>
      <c r="B90" s="264">
        <v>7.9910729640238038</v>
      </c>
      <c r="C90" s="264">
        <v>4.3237186367510212</v>
      </c>
      <c r="D90" s="264">
        <v>3.7978431917861601</v>
      </c>
      <c r="E90" s="264">
        <v>3.0452342111240052</v>
      </c>
      <c r="F90" s="264">
        <v>1.130581623612011</v>
      </c>
      <c r="G90" s="264">
        <v>1.9574787483106</v>
      </c>
      <c r="H90" s="264">
        <v>1.870110078097265</v>
      </c>
      <c r="I90" s="264">
        <v>2.7666545703981358</v>
      </c>
      <c r="J90" s="264">
        <v>2.4902717487669892</v>
      </c>
      <c r="K90" s="264">
        <v>1.6302234567284919</v>
      </c>
      <c r="L90" s="264">
        <v>2.7553009244211411</v>
      </c>
      <c r="M90" s="264">
        <v>2.5997652027630309</v>
      </c>
      <c r="N90" s="264">
        <v>2.2935771874040101</v>
      </c>
      <c r="O90" s="264">
        <v>2.0017722643041118</v>
      </c>
      <c r="P90" s="264">
        <v>2.855436262580116</v>
      </c>
      <c r="Q90" s="264">
        <v>3.3532462078156069</v>
      </c>
      <c r="R90" s="264">
        <v>3.3322454665999142</v>
      </c>
      <c r="S90" s="264">
        <v>3.3551757389042169</v>
      </c>
      <c r="T90" s="264">
        <v>1.86981043222217</v>
      </c>
      <c r="U90" s="264">
        <v>2.1822045357705568</v>
      </c>
      <c r="V90" s="264">
        <v>2.6883904036071291</v>
      </c>
      <c r="W90" s="264">
        <v>2.6702632790859688</v>
      </c>
      <c r="DA90" s="72" t="s">
        <v>1660</v>
      </c>
    </row>
    <row r="91" spans="1:105" ht="12" customHeight="1" x14ac:dyDescent="0.25">
      <c r="A91" s="59" t="s">
        <v>30</v>
      </c>
      <c r="B91" s="232">
        <v>2.3904858139383989</v>
      </c>
      <c r="C91" s="232">
        <v>1.2240069243093059</v>
      </c>
      <c r="D91" s="232">
        <v>0.9043727876077492</v>
      </c>
      <c r="E91" s="232">
        <v>0.95292047966962823</v>
      </c>
      <c r="F91" s="232">
        <v>0.40701563995744811</v>
      </c>
      <c r="G91" s="232">
        <v>0.57199718554937817</v>
      </c>
      <c r="H91" s="232">
        <v>0.57039297480469453</v>
      </c>
      <c r="I91" s="232">
        <v>0.82233279712638241</v>
      </c>
      <c r="J91" s="232">
        <v>0.98606515599221722</v>
      </c>
      <c r="K91" s="232">
        <v>0.70748215524329572</v>
      </c>
      <c r="L91" s="232">
        <v>1.0447925883545159</v>
      </c>
      <c r="M91" s="232">
        <v>0.95371581499982205</v>
      </c>
      <c r="N91" s="232">
        <v>0.67579369692827984</v>
      </c>
      <c r="O91" s="232">
        <v>0.4991212128816494</v>
      </c>
      <c r="P91" s="232">
        <v>0.63125964765575782</v>
      </c>
      <c r="Q91" s="232">
        <v>0.81689179616539465</v>
      </c>
      <c r="R91" s="232">
        <v>0.79492873179637613</v>
      </c>
      <c r="S91" s="232">
        <v>0.6630146675499814</v>
      </c>
      <c r="T91" s="232">
        <v>0.53096263773707963</v>
      </c>
      <c r="U91" s="232">
        <v>0.61535743736800719</v>
      </c>
      <c r="V91" s="232">
        <v>0.77643799032753991</v>
      </c>
      <c r="W91" s="232">
        <v>0.80594943529523788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1.084170900139439E-2</v>
      </c>
      <c r="O92" s="297">
        <v>1.205933369598854E-2</v>
      </c>
      <c r="P92" s="297">
        <v>1.4697870593309761E-2</v>
      </c>
      <c r="Q92" s="297">
        <v>1.8951290271638041E-2</v>
      </c>
      <c r="R92" s="297">
        <v>0</v>
      </c>
      <c r="S92" s="297">
        <v>1.7152995440575969E-2</v>
      </c>
      <c r="T92" s="297">
        <v>1.369362751737733E-2</v>
      </c>
      <c r="U92" s="297">
        <v>1.512801172012645E-2</v>
      </c>
      <c r="V92" s="297">
        <v>3.9804900391814863E-2</v>
      </c>
      <c r="W92" s="297">
        <v>3.5356064877424258E-2</v>
      </c>
      <c r="DA92" s="122" t="s">
        <v>1662</v>
      </c>
    </row>
    <row r="93" spans="1:105" ht="12" customHeight="1" x14ac:dyDescent="0.25">
      <c r="A93" s="59" t="s">
        <v>160</v>
      </c>
      <c r="B93" s="297">
        <v>7.5757418807278057E-2</v>
      </c>
      <c r="C93" s="297">
        <v>2.9846985285928371E-2</v>
      </c>
      <c r="D93" s="297">
        <v>1.9949305781175639E-2</v>
      </c>
      <c r="E93" s="297">
        <v>3.4257620081840988E-2</v>
      </c>
      <c r="F93" s="297">
        <v>6.2506980339054788E-2</v>
      </c>
      <c r="G93" s="297">
        <v>1.0144565799319031E-2</v>
      </c>
      <c r="H93" s="297">
        <v>5.3182133269255808E-3</v>
      </c>
      <c r="I93" s="297">
        <v>1.405167514144591E-2</v>
      </c>
      <c r="J93" s="297">
        <v>1.405773362115586E-2</v>
      </c>
      <c r="K93" s="297">
        <v>5.9093489233181624E-3</v>
      </c>
      <c r="L93" s="297">
        <v>9.6297840232205893E-3</v>
      </c>
      <c r="M93" s="297">
        <v>9.112097625848874E-3</v>
      </c>
      <c r="N93" s="297">
        <v>9.4551783507971308E-3</v>
      </c>
      <c r="O93" s="297">
        <v>2.0880896417267661E-2</v>
      </c>
      <c r="P93" s="297">
        <v>2.5368501849832768E-2</v>
      </c>
      <c r="Q93" s="297">
        <v>3.2761181451352657E-2</v>
      </c>
      <c r="R93" s="297">
        <v>3.3345917067327487E-2</v>
      </c>
      <c r="S93" s="297">
        <v>0.1039238460055449</v>
      </c>
      <c r="T93" s="297">
        <v>2.375373871326E-2</v>
      </c>
      <c r="U93" s="297">
        <v>1.312117342572694E-2</v>
      </c>
      <c r="V93" s="297">
        <v>1.7212333886901691E-2</v>
      </c>
      <c r="W93" s="297">
        <v>1.565032534209107E-2</v>
      </c>
      <c r="DA93" s="122" t="s">
        <v>1663</v>
      </c>
    </row>
    <row r="94" spans="1:105" ht="12" customHeight="1" x14ac:dyDescent="0.25">
      <c r="A94" s="59" t="s">
        <v>70</v>
      </c>
      <c r="B94" s="297">
        <v>0</v>
      </c>
      <c r="C94" s="297">
        <v>0.1143712429343033</v>
      </c>
      <c r="D94" s="297">
        <v>1.760320300556106E-2</v>
      </c>
      <c r="E94" s="297">
        <v>0.18124663456387011</v>
      </c>
      <c r="F94" s="297">
        <v>0</v>
      </c>
      <c r="G94" s="297">
        <v>0.1074485792159567</v>
      </c>
      <c r="H94" s="297">
        <v>0.22076350527262881</v>
      </c>
      <c r="I94" s="297">
        <v>0.2974706369874604</v>
      </c>
      <c r="J94" s="297">
        <v>0.29266051649933078</v>
      </c>
      <c r="K94" s="297">
        <v>0.13598162107764711</v>
      </c>
      <c r="L94" s="297">
        <v>3.4019232210114582E-2</v>
      </c>
      <c r="M94" s="297">
        <v>0</v>
      </c>
      <c r="N94" s="297">
        <v>0</v>
      </c>
      <c r="O94" s="297">
        <v>0</v>
      </c>
      <c r="P94" s="297">
        <v>1.150235415567295E-2</v>
      </c>
      <c r="Q94" s="297">
        <v>1.483102270002044E-2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5.5248297312781256</v>
      </c>
      <c r="C95" s="297">
        <v>2.9554934842214839</v>
      </c>
      <c r="D95" s="297">
        <v>2.855917895391674</v>
      </c>
      <c r="E95" s="297">
        <v>1.8768094768086661</v>
      </c>
      <c r="F95" s="297">
        <v>0.66105900331550815</v>
      </c>
      <c r="G95" s="297">
        <v>1.267888417745946</v>
      </c>
      <c r="H95" s="297">
        <v>1.073635384693016</v>
      </c>
      <c r="I95" s="297">
        <v>1.6327994611428469</v>
      </c>
      <c r="J95" s="297">
        <v>1.1974883426542851</v>
      </c>
      <c r="K95" s="297">
        <v>0.780850331484231</v>
      </c>
      <c r="L95" s="297">
        <v>1.6668593198332899</v>
      </c>
      <c r="M95" s="297">
        <v>1.63693729013736</v>
      </c>
      <c r="N95" s="297">
        <v>1.597486603123538</v>
      </c>
      <c r="O95" s="297">
        <v>1.4697108213092069</v>
      </c>
      <c r="P95" s="297">
        <v>2.1726078883255431</v>
      </c>
      <c r="Q95" s="297">
        <v>2.4698109172272011</v>
      </c>
      <c r="R95" s="297">
        <v>2.503970817736211</v>
      </c>
      <c r="S95" s="297">
        <v>2.5710842299081151</v>
      </c>
      <c r="T95" s="297">
        <v>1.3014004282544529</v>
      </c>
      <c r="U95" s="297">
        <v>1.538597913256696</v>
      </c>
      <c r="V95" s="297">
        <v>1.8549351790008719</v>
      </c>
      <c r="W95" s="297">
        <v>1.813307453571215</v>
      </c>
      <c r="DA95" s="122" t="s">
        <v>1665</v>
      </c>
    </row>
    <row r="96" spans="1:105" ht="12" customHeight="1" x14ac:dyDescent="0.25">
      <c r="A96" s="61" t="s">
        <v>1542</v>
      </c>
      <c r="B96" s="265">
        <v>6.161182819704039</v>
      </c>
      <c r="C96" s="265">
        <v>2.976444562845634</v>
      </c>
      <c r="D96" s="265">
        <v>3.90709846203307</v>
      </c>
      <c r="E96" s="265">
        <v>4.2792216192665196</v>
      </c>
      <c r="F96" s="265">
        <v>1.5165320566919991</v>
      </c>
      <c r="G96" s="265">
        <v>2.0426854185254122</v>
      </c>
      <c r="H96" s="265">
        <v>2.0708910274349548</v>
      </c>
      <c r="I96" s="265">
        <v>3.417545977028241</v>
      </c>
      <c r="J96" s="265">
        <v>3.0387410748012011</v>
      </c>
      <c r="K96" s="265">
        <v>2.0983128554768</v>
      </c>
      <c r="L96" s="265">
        <v>3.1313793746839131</v>
      </c>
      <c r="M96" s="265">
        <v>3.5371119593204661</v>
      </c>
      <c r="N96" s="265">
        <v>2.9669183123020271</v>
      </c>
      <c r="O96" s="265">
        <v>2.35907727682961</v>
      </c>
      <c r="P96" s="265">
        <v>2.994641014586187</v>
      </c>
      <c r="Q96" s="265">
        <v>2.5664148049852309</v>
      </c>
      <c r="R96" s="265">
        <v>3.5502042548037052</v>
      </c>
      <c r="S96" s="265">
        <v>2.6709315564743812</v>
      </c>
      <c r="T96" s="265">
        <v>2.532247987318387</v>
      </c>
      <c r="U96" s="265">
        <v>2.8962794163722392</v>
      </c>
      <c r="V96" s="265">
        <v>3.05543144351173</v>
      </c>
      <c r="W96" s="265">
        <v>3.4823126677508189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30.450130485207019</v>
      </c>
      <c r="C99" s="225">
        <v>26.131440785546221</v>
      </c>
      <c r="D99" s="225">
        <v>22.829597062361831</v>
      </c>
      <c r="E99" s="225">
        <v>21.986256060949739</v>
      </c>
      <c r="F99" s="225">
        <v>21.331062921892268</v>
      </c>
      <c r="G99" s="225">
        <v>23.311021008191851</v>
      </c>
      <c r="H99" s="225">
        <v>23.83657761711472</v>
      </c>
      <c r="I99" s="225">
        <v>24.787631009785841</v>
      </c>
      <c r="J99" s="225">
        <v>19.295288070004929</v>
      </c>
      <c r="K99" s="225">
        <v>18.018318121933021</v>
      </c>
      <c r="L99" s="225">
        <v>15.506410758535109</v>
      </c>
      <c r="M99" s="225">
        <v>16.296820602954341</v>
      </c>
      <c r="N99" s="225">
        <v>12.41358241184294</v>
      </c>
      <c r="O99" s="225">
        <v>15.00097011667471</v>
      </c>
      <c r="P99" s="225">
        <v>12.45508058519615</v>
      </c>
      <c r="Q99" s="225">
        <v>15.28659048489641</v>
      </c>
      <c r="R99" s="225">
        <v>17.30069714942076</v>
      </c>
      <c r="S99" s="225">
        <v>16.114154646970061</v>
      </c>
      <c r="T99" s="225">
        <v>15.78411446907765</v>
      </c>
      <c r="U99" s="225">
        <v>18.55166412253654</v>
      </c>
      <c r="V99" s="225">
        <v>16.164924700419519</v>
      </c>
      <c r="W99" s="225">
        <v>16.386479865183119</v>
      </c>
      <c r="DA99" s="89" t="s">
        <v>1667</v>
      </c>
    </row>
    <row r="100" spans="1:105" ht="12" customHeight="1" x14ac:dyDescent="0.25">
      <c r="A100" s="55" t="s">
        <v>92</v>
      </c>
      <c r="B100" s="261">
        <v>0.25625496120182739</v>
      </c>
      <c r="C100" s="261">
        <v>0.22135975567611019</v>
      </c>
      <c r="D100" s="261">
        <v>0.18754267626674409</v>
      </c>
      <c r="E100" s="261">
        <v>0.17966424959609451</v>
      </c>
      <c r="F100" s="261">
        <v>0.17525649623257131</v>
      </c>
      <c r="G100" s="261">
        <v>0.19369362507456539</v>
      </c>
      <c r="H100" s="261">
        <v>0.19885662719308039</v>
      </c>
      <c r="I100" s="261">
        <v>0.20488219359810711</v>
      </c>
      <c r="J100" s="261">
        <v>0.16168124021129821</v>
      </c>
      <c r="K100" s="261">
        <v>0.15055548674968661</v>
      </c>
      <c r="L100" s="261">
        <v>0.1289725392932265</v>
      </c>
      <c r="M100" s="261">
        <v>0.13351936250829211</v>
      </c>
      <c r="N100" s="261">
        <v>0.1011962592571283</v>
      </c>
      <c r="O100" s="261">
        <v>0.12234776543119461</v>
      </c>
      <c r="P100" s="261">
        <v>0.1019778180485022</v>
      </c>
      <c r="Q100" s="261">
        <v>0.1277696818191589</v>
      </c>
      <c r="R100" s="261">
        <v>0.14174786528592331</v>
      </c>
      <c r="S100" s="261">
        <v>0.1336437221175012</v>
      </c>
      <c r="T100" s="261">
        <v>0.12809784276804581</v>
      </c>
      <c r="U100" s="261">
        <v>0.1469725551195632</v>
      </c>
      <c r="V100" s="261">
        <v>0.13244119221248099</v>
      </c>
      <c r="W100" s="261">
        <v>0.1335331162452201</v>
      </c>
      <c r="DA100" s="67" t="s">
        <v>1668</v>
      </c>
    </row>
    <row r="101" spans="1:105" ht="12" customHeight="1" x14ac:dyDescent="0.25">
      <c r="A101" s="202" t="s">
        <v>93</v>
      </c>
      <c r="B101" s="226">
        <v>7.4574720935702096E-2</v>
      </c>
      <c r="C101" s="226">
        <v>6.4419599638266045E-2</v>
      </c>
      <c r="D101" s="226">
        <v>5.4578232087814212E-2</v>
      </c>
      <c r="E101" s="226">
        <v>5.2285470739426722E-2</v>
      </c>
      <c r="F101" s="226">
        <v>5.1002736639386211E-2</v>
      </c>
      <c r="G101" s="226">
        <v>5.6368266858972407E-2</v>
      </c>
      <c r="H101" s="226">
        <v>5.787079168960562E-2</v>
      </c>
      <c r="I101" s="226">
        <v>5.962433796643455E-2</v>
      </c>
      <c r="J101" s="226">
        <v>4.7052097304759607E-2</v>
      </c>
      <c r="K101" s="226">
        <v>4.381430649006534E-2</v>
      </c>
      <c r="L101" s="226">
        <v>3.7533287476865657E-2</v>
      </c>
      <c r="M101" s="226">
        <v>3.8856493360635562E-2</v>
      </c>
      <c r="N101" s="226">
        <v>2.9449899266119989E-2</v>
      </c>
      <c r="O101" s="226">
        <v>3.5605361243921219E-2</v>
      </c>
      <c r="P101" s="226">
        <v>2.9677346682116159E-2</v>
      </c>
      <c r="Q101" s="226">
        <v>3.7183234701171797E-2</v>
      </c>
      <c r="R101" s="226">
        <v>4.1251133040907703E-2</v>
      </c>
      <c r="S101" s="226">
        <v>3.8892684203961837E-2</v>
      </c>
      <c r="T101" s="226">
        <v>3.7278735334878431E-2</v>
      </c>
      <c r="U101" s="226">
        <v>4.3719936128838587E-2</v>
      </c>
      <c r="V101" s="226">
        <v>3.8625840449697642E-2</v>
      </c>
      <c r="W101" s="226">
        <v>3.8860495941067261E-2</v>
      </c>
      <c r="DA101" s="174" t="s">
        <v>1669</v>
      </c>
    </row>
    <row r="102" spans="1:105" ht="12" customHeight="1" x14ac:dyDescent="0.25">
      <c r="A102" s="202" t="s">
        <v>94</v>
      </c>
      <c r="B102" s="226">
        <v>0.65245689907250881</v>
      </c>
      <c r="C102" s="226">
        <v>0.51593114815852748</v>
      </c>
      <c r="D102" s="226">
        <v>0.59514987118980134</v>
      </c>
      <c r="E102" s="226">
        <v>0.69231482804979594</v>
      </c>
      <c r="F102" s="226">
        <v>0.65400782729883244</v>
      </c>
      <c r="G102" s="226">
        <v>0.61305318859570268</v>
      </c>
      <c r="H102" s="226">
        <v>0.6507146897199958</v>
      </c>
      <c r="I102" s="226">
        <v>0.72378595634285281</v>
      </c>
      <c r="J102" s="226">
        <v>0.55891528159741066</v>
      </c>
      <c r="K102" s="226">
        <v>0.5387582869030445</v>
      </c>
      <c r="L102" s="226">
        <v>0.43026392952713061</v>
      </c>
      <c r="M102" s="226">
        <v>0.50373600875488989</v>
      </c>
      <c r="N102" s="226">
        <v>0.37270987001067862</v>
      </c>
      <c r="O102" s="226">
        <v>0.42574128302754582</v>
      </c>
      <c r="P102" s="226">
        <v>0.32866143559616778</v>
      </c>
      <c r="Q102" s="226">
        <v>0.32590303115777192</v>
      </c>
      <c r="R102" s="226">
        <v>0.4609906824405256</v>
      </c>
      <c r="S102" s="226">
        <v>0.35331349794205708</v>
      </c>
      <c r="T102" s="226">
        <v>0.4862314618080783</v>
      </c>
      <c r="U102" s="226">
        <v>0.55167716108217146</v>
      </c>
      <c r="V102" s="226">
        <v>0.44526546282520241</v>
      </c>
      <c r="W102" s="226">
        <v>0.49143036866594852</v>
      </c>
      <c r="DA102" s="174" t="s">
        <v>1670</v>
      </c>
    </row>
    <row r="103" spans="1:105" ht="12" customHeight="1" x14ac:dyDescent="0.25">
      <c r="A103" s="202" t="s">
        <v>95</v>
      </c>
      <c r="B103" s="226">
        <v>0.22786867172692621</v>
      </c>
      <c r="C103" s="226">
        <v>0.1968389344079261</v>
      </c>
      <c r="D103" s="226">
        <v>0.16676789527347949</v>
      </c>
      <c r="E103" s="226">
        <v>0.15976219043826681</v>
      </c>
      <c r="F103" s="226">
        <v>0.15584269986709751</v>
      </c>
      <c r="G103" s="226">
        <v>0.17223748122071381</v>
      </c>
      <c r="H103" s="226">
        <v>0.17682855890893351</v>
      </c>
      <c r="I103" s="226">
        <v>0.18218665151590721</v>
      </c>
      <c r="J103" s="226">
        <v>0.14377122408605261</v>
      </c>
      <c r="K103" s="226">
        <v>0.1338779106010427</v>
      </c>
      <c r="L103" s="226">
        <v>0.1146857843460428</v>
      </c>
      <c r="M103" s="226">
        <v>0.11872893949798589</v>
      </c>
      <c r="N103" s="226">
        <v>8.9986383375788667E-2</v>
      </c>
      <c r="O103" s="226">
        <v>0.10879486066069199</v>
      </c>
      <c r="P103" s="226">
        <v>9.0681366071271446E-2</v>
      </c>
      <c r="Q103" s="226">
        <v>0.11361617174768721</v>
      </c>
      <c r="R103" s="226">
        <v>0.12604594124283541</v>
      </c>
      <c r="S103" s="226">
        <v>0.1188395233432081</v>
      </c>
      <c r="T103" s="226">
        <v>0.1139079811206055</v>
      </c>
      <c r="U103" s="226">
        <v>0.13393002074043481</v>
      </c>
      <c r="V103" s="226">
        <v>0.1180241621714882</v>
      </c>
      <c r="W103" s="226">
        <v>0.1187411696836977</v>
      </c>
      <c r="DA103" s="174" t="s">
        <v>1671</v>
      </c>
    </row>
    <row r="104" spans="1:105" ht="12" customHeight="1" x14ac:dyDescent="0.25">
      <c r="A104" s="56" t="s">
        <v>96</v>
      </c>
      <c r="B104" s="262">
        <v>0.35875615286174889</v>
      </c>
      <c r="C104" s="262">
        <v>0.30977889966406458</v>
      </c>
      <c r="D104" s="262">
        <v>0.26532928366704012</v>
      </c>
      <c r="E104" s="262">
        <v>0.28086838541930342</v>
      </c>
      <c r="F104" s="262">
        <v>0.26672196593361819</v>
      </c>
      <c r="G104" s="262">
        <v>0.27534311268596651</v>
      </c>
      <c r="H104" s="262">
        <v>0.28947886475137569</v>
      </c>
      <c r="I104" s="262">
        <v>0.30566926027776781</v>
      </c>
      <c r="J104" s="262">
        <v>0.24476186189116961</v>
      </c>
      <c r="K104" s="262">
        <v>0.23384448157010129</v>
      </c>
      <c r="L104" s="262">
        <v>0.18844955062931321</v>
      </c>
      <c r="M104" s="262">
        <v>0.2065646673236782</v>
      </c>
      <c r="N104" s="262">
        <v>0.1525142669757841</v>
      </c>
      <c r="O104" s="262">
        <v>0.1857161894912874</v>
      </c>
      <c r="P104" s="262">
        <v>0.1483644695307722</v>
      </c>
      <c r="Q104" s="262">
        <v>0.17915635687840581</v>
      </c>
      <c r="R104" s="262">
        <v>0.21170904760277701</v>
      </c>
      <c r="S104" s="262">
        <v>0.1871782006677222</v>
      </c>
      <c r="T104" s="262">
        <v>0.21376894363318991</v>
      </c>
      <c r="U104" s="262">
        <v>0.26015515629584351</v>
      </c>
      <c r="V104" s="262">
        <v>0.21905867769168669</v>
      </c>
      <c r="W104" s="262">
        <v>0.23308085801527359</v>
      </c>
      <c r="DA104" s="68" t="s">
        <v>1672</v>
      </c>
    </row>
    <row r="105" spans="1:105" ht="12" customHeight="1" x14ac:dyDescent="0.25">
      <c r="A105" s="37" t="s">
        <v>160</v>
      </c>
      <c r="B105" s="228">
        <v>3.6302732129593631E-3</v>
      </c>
      <c r="C105" s="228">
        <v>2.5981619906252488E-3</v>
      </c>
      <c r="D105" s="228">
        <v>1.2147770038493631E-3</v>
      </c>
      <c r="E105" s="228">
        <v>2.1300535640437859E-3</v>
      </c>
      <c r="F105" s="228">
        <v>1.067312640203379E-2</v>
      </c>
      <c r="G105" s="228">
        <v>1.413348861736517E-3</v>
      </c>
      <c r="H105" s="228">
        <v>8.2637177873661751E-4</v>
      </c>
      <c r="I105" s="228">
        <v>1.343002876426598E-3</v>
      </c>
      <c r="J105" s="228">
        <v>1.385548144221095E-3</v>
      </c>
      <c r="K105" s="228">
        <v>7.7274179797255811E-4</v>
      </c>
      <c r="L105" s="228">
        <v>6.1434728738683937E-4</v>
      </c>
      <c r="M105" s="228">
        <v>5.0654093405126546E-4</v>
      </c>
      <c r="N105" s="228">
        <v>4.3972781814377278E-4</v>
      </c>
      <c r="O105" s="228">
        <v>1.2581933040801321E-3</v>
      </c>
      <c r="P105" s="228">
        <v>9.9803296733510551E-4</v>
      </c>
      <c r="Q105" s="228">
        <v>1.7226074294534981E-3</v>
      </c>
      <c r="R105" s="228">
        <v>1.442316706656017E-3</v>
      </c>
      <c r="S105" s="228">
        <v>5.3146341963309484E-3</v>
      </c>
      <c r="T105" s="228">
        <v>1.26931520087424E-3</v>
      </c>
      <c r="U105" s="228">
        <v>6.9236765114250335E-4</v>
      </c>
      <c r="V105" s="228">
        <v>7.7215752220913389E-4</v>
      </c>
      <c r="W105" s="228">
        <v>6.3100037646272899E-4</v>
      </c>
      <c r="DA105" s="69" t="s">
        <v>1673</v>
      </c>
    </row>
    <row r="106" spans="1:105" ht="12" customHeight="1" x14ac:dyDescent="0.25">
      <c r="A106" s="37" t="s">
        <v>162</v>
      </c>
      <c r="B106" s="228">
        <v>0.27124316121285752</v>
      </c>
      <c r="C106" s="228">
        <v>0.26358550064968639</v>
      </c>
      <c r="D106" s="228">
        <v>0.17817232598209581</v>
      </c>
      <c r="E106" s="228">
        <v>0.11955817600150589</v>
      </c>
      <c r="F106" s="228">
        <v>0.11564560044446</v>
      </c>
      <c r="G106" s="228">
        <v>0.18097671534825721</v>
      </c>
      <c r="H106" s="228">
        <v>0.17091976884248861</v>
      </c>
      <c r="I106" s="228">
        <v>0.15988489918799481</v>
      </c>
      <c r="J106" s="228">
        <v>0.1209214545814991</v>
      </c>
      <c r="K106" s="228">
        <v>0.10461364302291649</v>
      </c>
      <c r="L106" s="228">
        <v>0.10894871262308781</v>
      </c>
      <c r="M106" s="228">
        <v>9.3229634601680766E-2</v>
      </c>
      <c r="N106" s="228">
        <v>7.6116217331548455E-2</v>
      </c>
      <c r="O106" s="228">
        <v>9.0731038020530008E-2</v>
      </c>
      <c r="P106" s="228">
        <v>8.7570368226758871E-2</v>
      </c>
      <c r="Q106" s="228">
        <v>0.13305041205056839</v>
      </c>
      <c r="R106" s="228">
        <v>0.11096167106651419</v>
      </c>
      <c r="S106" s="228">
        <v>0.13471012171520191</v>
      </c>
      <c r="T106" s="228">
        <v>7.1248251105934093E-2</v>
      </c>
      <c r="U106" s="228">
        <v>8.3179247858395963E-2</v>
      </c>
      <c r="V106" s="228">
        <v>8.525515325281649E-2</v>
      </c>
      <c r="W106" s="228">
        <v>7.490373121363339E-2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1.57996616029864E-2</v>
      </c>
      <c r="V108" s="228">
        <v>1.824663638834995E-2</v>
      </c>
      <c r="W108" s="228">
        <v>2.2700212543820712E-2</v>
      </c>
      <c r="DA108" s="69" t="s">
        <v>1676</v>
      </c>
    </row>
    <row r="109" spans="1:105" ht="12" customHeight="1" x14ac:dyDescent="0.25">
      <c r="A109" s="37" t="s">
        <v>38</v>
      </c>
      <c r="B109" s="228">
        <v>8.3882718435931966E-2</v>
      </c>
      <c r="C109" s="228">
        <v>4.3595237023752939E-2</v>
      </c>
      <c r="D109" s="228">
        <v>8.5942180681094896E-2</v>
      </c>
      <c r="E109" s="228">
        <v>0.1591801558537537</v>
      </c>
      <c r="F109" s="228">
        <v>0.14040323908712449</v>
      </c>
      <c r="G109" s="228">
        <v>9.2953048475972772E-2</v>
      </c>
      <c r="H109" s="228">
        <v>0.1177327241301505</v>
      </c>
      <c r="I109" s="228">
        <v>0.1444413582133463</v>
      </c>
      <c r="J109" s="228">
        <v>0.1224548591654495</v>
      </c>
      <c r="K109" s="228">
        <v>0.12845809674921219</v>
      </c>
      <c r="L109" s="228">
        <v>7.8886490718838603E-2</v>
      </c>
      <c r="M109" s="228">
        <v>0.1128284917879462</v>
      </c>
      <c r="N109" s="228">
        <v>7.5958321826091829E-2</v>
      </c>
      <c r="O109" s="228">
        <v>9.3726958166677296E-2</v>
      </c>
      <c r="P109" s="228">
        <v>5.9796068336678228E-2</v>
      </c>
      <c r="Q109" s="228">
        <v>4.4383337398383883E-2</v>
      </c>
      <c r="R109" s="228">
        <v>9.9305059829606801E-2</v>
      </c>
      <c r="S109" s="228">
        <v>4.7153444756189412E-2</v>
      </c>
      <c r="T109" s="228">
        <v>0.1412513773263816</v>
      </c>
      <c r="U109" s="228">
        <v>0.16048387918331861</v>
      </c>
      <c r="V109" s="228">
        <v>0.1147847305283111</v>
      </c>
      <c r="W109" s="228">
        <v>0.1348459138813568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22.130681577888954</v>
      </c>
      <c r="C110" s="263">
        <f t="shared" si="4"/>
        <v>19.328719749261996</v>
      </c>
      <c r="D110" s="263">
        <f t="shared" si="4"/>
        <v>15.782105165678121</v>
      </c>
      <c r="E110" s="263">
        <f t="shared" si="4"/>
        <v>14.252790221170601</v>
      </c>
      <c r="F110" s="263">
        <f t="shared" si="4"/>
        <v>13.968681748203508</v>
      </c>
      <c r="G110" s="263">
        <f t="shared" si="4"/>
        <v>16.064883970786134</v>
      </c>
      <c r="H110" s="263">
        <f t="shared" si="4"/>
        <v>16.233120235237639</v>
      </c>
      <c r="I110" s="263">
        <f t="shared" si="4"/>
        <v>16.514689912063595</v>
      </c>
      <c r="J110" s="263">
        <f t="shared" si="4"/>
        <v>12.879649397546922</v>
      </c>
      <c r="K110" s="263">
        <f t="shared" si="4"/>
        <v>11.892602547254473</v>
      </c>
      <c r="L110" s="263">
        <f t="shared" si="4"/>
        <v>10.506808272569689</v>
      </c>
      <c r="M110" s="263">
        <f t="shared" si="4"/>
        <v>10.638533897676425</v>
      </c>
      <c r="N110" s="263">
        <f t="shared" si="4"/>
        <v>8.1943770652407153</v>
      </c>
      <c r="O110" s="263">
        <f t="shared" si="4"/>
        <v>10.092295090446148</v>
      </c>
      <c r="P110" s="263">
        <f t="shared" si="4"/>
        <v>8.5767627456693774</v>
      </c>
      <c r="Q110" s="263">
        <f t="shared" si="4"/>
        <v>11.125445092169061</v>
      </c>
      <c r="R110" s="263">
        <f t="shared" si="4"/>
        <v>11.873504726526008</v>
      </c>
      <c r="S110" s="263">
        <f t="shared" si="4"/>
        <v>11.655560910356908</v>
      </c>
      <c r="T110" s="263">
        <f t="shared" si="4"/>
        <v>10.306533535826242</v>
      </c>
      <c r="U110" s="263">
        <f t="shared" si="4"/>
        <v>12.15741330124257</v>
      </c>
      <c r="V110" s="263">
        <f t="shared" si="4"/>
        <v>10.94194052557069</v>
      </c>
      <c r="W110" s="263">
        <f t="shared" si="4"/>
        <v>10.778461988284286</v>
      </c>
      <c r="DA110" s="70"/>
    </row>
    <row r="111" spans="1:105" ht="12" customHeight="1" x14ac:dyDescent="0.25">
      <c r="A111" s="60" t="s">
        <v>1556</v>
      </c>
      <c r="B111" s="264">
        <v>19.273132338050221</v>
      </c>
      <c r="C111" s="264">
        <v>17.069108942287169</v>
      </c>
      <c r="D111" s="264">
        <v>13.17554208936442</v>
      </c>
      <c r="E111" s="264">
        <v>11.22067620193801</v>
      </c>
      <c r="F111" s="264">
        <v>11.10433994661782</v>
      </c>
      <c r="G111" s="264">
        <v>13.37991018088116</v>
      </c>
      <c r="H111" s="264">
        <v>13.38320130633284</v>
      </c>
      <c r="I111" s="264">
        <v>13.3447425756287</v>
      </c>
      <c r="J111" s="264">
        <v>10.43178205131561</v>
      </c>
      <c r="K111" s="264">
        <v>9.53301628893594</v>
      </c>
      <c r="L111" s="264">
        <v>8.6223920505969307</v>
      </c>
      <c r="M111" s="264">
        <v>8.4323338391849525</v>
      </c>
      <c r="N111" s="264">
        <v>6.5620289250901616</v>
      </c>
      <c r="O111" s="264">
        <v>8.2276865907694052</v>
      </c>
      <c r="P111" s="264">
        <v>7.1373324372655649</v>
      </c>
      <c r="Q111" s="264">
        <v>9.6980956990215841</v>
      </c>
      <c r="R111" s="264">
        <v>9.8545153096721769</v>
      </c>
      <c r="S111" s="264">
        <v>10.108162578138661</v>
      </c>
      <c r="T111" s="264">
        <v>8.1769977058726067</v>
      </c>
      <c r="U111" s="264">
        <v>9.6739320879878967</v>
      </c>
      <c r="V111" s="264">
        <v>8.9794322203625505</v>
      </c>
      <c r="W111" s="264">
        <v>8.6173796040688941</v>
      </c>
      <c r="DA111" s="72" t="s">
        <v>1678</v>
      </c>
    </row>
    <row r="112" spans="1:105" ht="12" customHeight="1" x14ac:dyDescent="0.25">
      <c r="A112" s="59" t="s">
        <v>30</v>
      </c>
      <c r="B112" s="232">
        <v>5.7654522304683624</v>
      </c>
      <c r="C112" s="232">
        <v>4.8321154294278594</v>
      </c>
      <c r="D112" s="232">
        <v>3.1374654312669792</v>
      </c>
      <c r="E112" s="232">
        <v>3.5111953325329792</v>
      </c>
      <c r="F112" s="232">
        <v>3.9976238205944332</v>
      </c>
      <c r="G112" s="232">
        <v>3.9097594152542618</v>
      </c>
      <c r="H112" s="232">
        <v>4.0819436753670244</v>
      </c>
      <c r="I112" s="232">
        <v>3.9664581211412622</v>
      </c>
      <c r="J112" s="232">
        <v>4.1306402808450384</v>
      </c>
      <c r="K112" s="232">
        <v>4.1371254242657516</v>
      </c>
      <c r="L112" s="232">
        <v>3.269556231954295</v>
      </c>
      <c r="M112" s="232">
        <v>3.0933755599320132</v>
      </c>
      <c r="N112" s="232">
        <v>1.9334765845209141</v>
      </c>
      <c r="O112" s="232">
        <v>2.0514885652202368</v>
      </c>
      <c r="P112" s="232">
        <v>1.5778709609435231</v>
      </c>
      <c r="Q112" s="232">
        <v>2.3625747481627428</v>
      </c>
      <c r="R112" s="232">
        <v>2.350858433481132</v>
      </c>
      <c r="S112" s="232">
        <v>1.997469155959789</v>
      </c>
      <c r="T112" s="232">
        <v>2.32198954282243</v>
      </c>
      <c r="U112" s="232">
        <v>2.7279413828339112</v>
      </c>
      <c r="V112" s="232">
        <v>2.5933630391278228</v>
      </c>
      <c r="W112" s="232">
        <v>2.6009316309818549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3.101862385764503E-2</v>
      </c>
      <c r="O113" s="297">
        <v>4.9566286791665137E-2</v>
      </c>
      <c r="P113" s="297">
        <v>3.6738200014863068E-2</v>
      </c>
      <c r="Q113" s="297">
        <v>5.4810000603567083E-2</v>
      </c>
      <c r="R113" s="297">
        <v>0</v>
      </c>
      <c r="S113" s="297">
        <v>5.1676955279856607E-2</v>
      </c>
      <c r="T113" s="297">
        <v>5.9884552393685578E-2</v>
      </c>
      <c r="U113" s="297">
        <v>6.7063996801340883E-2</v>
      </c>
      <c r="V113" s="297">
        <v>0.1329514510344223</v>
      </c>
      <c r="W113" s="297">
        <v>0.1140998472851498</v>
      </c>
      <c r="DA113" s="122" t="s">
        <v>1680</v>
      </c>
    </row>
    <row r="114" spans="1:105" ht="12" customHeight="1" x14ac:dyDescent="0.25">
      <c r="A114" s="59" t="s">
        <v>160</v>
      </c>
      <c r="B114" s="297">
        <v>0.18271423184785421</v>
      </c>
      <c r="C114" s="297">
        <v>0.1178294626098009</v>
      </c>
      <c r="D114" s="297">
        <v>6.9208470360742541E-2</v>
      </c>
      <c r="E114" s="297">
        <v>0.1262279469287409</v>
      </c>
      <c r="F114" s="297">
        <v>0.61393069215462404</v>
      </c>
      <c r="G114" s="297">
        <v>6.9340920986279947E-2</v>
      </c>
      <c r="H114" s="297">
        <v>3.8059106989404373E-2</v>
      </c>
      <c r="I114" s="297">
        <v>6.7777159290244277E-2</v>
      </c>
      <c r="J114" s="297">
        <v>5.8888036353445868E-2</v>
      </c>
      <c r="K114" s="297">
        <v>3.4555949560465871E-2</v>
      </c>
      <c r="L114" s="297">
        <v>3.0135283037451392E-2</v>
      </c>
      <c r="M114" s="297">
        <v>2.9555072540682039E-2</v>
      </c>
      <c r="N114" s="297">
        <v>2.7051696437582311E-2</v>
      </c>
      <c r="O114" s="297">
        <v>8.582468371611815E-2</v>
      </c>
      <c r="P114" s="297">
        <v>6.3410076250148023E-2</v>
      </c>
      <c r="Q114" s="297">
        <v>9.47502966491688E-2</v>
      </c>
      <c r="R114" s="297">
        <v>9.8614538919407912E-2</v>
      </c>
      <c r="S114" s="297">
        <v>0.31309213374098099</v>
      </c>
      <c r="T114" s="297">
        <v>0.10387912251264279</v>
      </c>
      <c r="U114" s="297">
        <v>5.816748089123213E-2</v>
      </c>
      <c r="V114" s="297">
        <v>5.7490528639109667E-2</v>
      </c>
      <c r="W114" s="297">
        <v>5.0506178718879878E-2</v>
      </c>
      <c r="DA114" s="122" t="s">
        <v>1681</v>
      </c>
    </row>
    <row r="115" spans="1:105" ht="12" customHeight="1" x14ac:dyDescent="0.25">
      <c r="A115" s="59" t="s">
        <v>70</v>
      </c>
      <c r="B115" s="297">
        <v>0</v>
      </c>
      <c r="C115" s="297">
        <v>0.45151300755716411</v>
      </c>
      <c r="D115" s="297">
        <v>6.1069330774111391E-2</v>
      </c>
      <c r="E115" s="297">
        <v>0.66783362399620638</v>
      </c>
      <c r="F115" s="297">
        <v>0</v>
      </c>
      <c r="G115" s="297">
        <v>0.73444084142091426</v>
      </c>
      <c r="H115" s="297">
        <v>1.579865520622898</v>
      </c>
      <c r="I115" s="297">
        <v>1.434826420645168</v>
      </c>
      <c r="J115" s="297">
        <v>1.2259588635891221</v>
      </c>
      <c r="K115" s="297">
        <v>0.79517627070006081</v>
      </c>
      <c r="L115" s="297">
        <v>0.106459209147011</v>
      </c>
      <c r="M115" s="297">
        <v>0</v>
      </c>
      <c r="N115" s="297">
        <v>0</v>
      </c>
      <c r="O115" s="297">
        <v>0</v>
      </c>
      <c r="P115" s="297">
        <v>2.8750816992854339E-2</v>
      </c>
      <c r="Q115" s="297">
        <v>4.2893562996931311E-2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13.324965875734</v>
      </c>
      <c r="C116" s="297">
        <v>11.66765104269235</v>
      </c>
      <c r="D116" s="297">
        <v>9.9077988569625877</v>
      </c>
      <c r="E116" s="297">
        <v>6.9154192984800869</v>
      </c>
      <c r="F116" s="297">
        <v>6.4927854338687583</v>
      </c>
      <c r="G116" s="297">
        <v>8.6663690032197014</v>
      </c>
      <c r="H116" s="297">
        <v>7.6833330033535177</v>
      </c>
      <c r="I116" s="297">
        <v>7.875680874552029</v>
      </c>
      <c r="J116" s="297">
        <v>5.0162948705280002</v>
      </c>
      <c r="K116" s="297">
        <v>4.5661586444096596</v>
      </c>
      <c r="L116" s="297">
        <v>5.2162413264581744</v>
      </c>
      <c r="M116" s="297">
        <v>5.3094032067122576</v>
      </c>
      <c r="N116" s="297">
        <v>4.5704820202740208</v>
      </c>
      <c r="O116" s="297">
        <v>6.0408070550413848</v>
      </c>
      <c r="P116" s="297">
        <v>5.430562383064176</v>
      </c>
      <c r="Q116" s="297">
        <v>7.1430670906091738</v>
      </c>
      <c r="R116" s="297">
        <v>7.4050423372716372</v>
      </c>
      <c r="S116" s="297">
        <v>7.7459243331580314</v>
      </c>
      <c r="T116" s="297">
        <v>5.6912444881438482</v>
      </c>
      <c r="U116" s="297">
        <v>6.8207592274614139</v>
      </c>
      <c r="V116" s="297">
        <v>6.1956272015611944</v>
      </c>
      <c r="W116" s="297">
        <v>5.8518419470830096</v>
      </c>
      <c r="DA116" s="122" t="s">
        <v>1683</v>
      </c>
    </row>
    <row r="117" spans="1:105" ht="12" customHeight="1" x14ac:dyDescent="0.25">
      <c r="A117" s="60" t="s">
        <v>1563</v>
      </c>
      <c r="B117" s="264">
        <v>2.8575492398387339</v>
      </c>
      <c r="C117" s="264">
        <v>2.2596108069748269</v>
      </c>
      <c r="D117" s="264">
        <v>2.6065630763137011</v>
      </c>
      <c r="E117" s="264">
        <v>3.0321140192325911</v>
      </c>
      <c r="F117" s="264">
        <v>2.8643418015856872</v>
      </c>
      <c r="G117" s="264">
        <v>2.684973789904975</v>
      </c>
      <c r="H117" s="264">
        <v>2.849918928904799</v>
      </c>
      <c r="I117" s="264">
        <v>3.1699473364348951</v>
      </c>
      <c r="J117" s="264">
        <v>2.4478673462313121</v>
      </c>
      <c r="K117" s="264">
        <v>2.359586258318533</v>
      </c>
      <c r="L117" s="264">
        <v>1.884416221972758</v>
      </c>
      <c r="M117" s="264">
        <v>2.206200058491472</v>
      </c>
      <c r="N117" s="264">
        <v>1.632348140150554</v>
      </c>
      <c r="O117" s="264">
        <v>1.8646084996767429</v>
      </c>
      <c r="P117" s="264">
        <v>1.439430308403812</v>
      </c>
      <c r="Q117" s="264">
        <v>1.427349393147477</v>
      </c>
      <c r="R117" s="264">
        <v>2.01898941685383</v>
      </c>
      <c r="S117" s="264">
        <v>1.547398332218247</v>
      </c>
      <c r="T117" s="264">
        <v>2.1295358299536349</v>
      </c>
      <c r="U117" s="264">
        <v>2.4834812132546729</v>
      </c>
      <c r="V117" s="264">
        <v>1.96250830520814</v>
      </c>
      <c r="W117" s="264">
        <v>2.1610823842153928</v>
      </c>
      <c r="DA117" s="72" t="s">
        <v>1684</v>
      </c>
    </row>
    <row r="118" spans="1:105" ht="12" customHeight="1" x14ac:dyDescent="0.25">
      <c r="A118" s="57" t="s">
        <v>1565</v>
      </c>
      <c r="B118" s="263">
        <v>2.290651457620871</v>
      </c>
      <c r="C118" s="263">
        <v>1.811335642616912</v>
      </c>
      <c r="D118" s="263">
        <v>2.0894574367774248</v>
      </c>
      <c r="E118" s="263">
        <v>2.4305850275461158</v>
      </c>
      <c r="F118" s="263">
        <v>2.2960964701685871</v>
      </c>
      <c r="G118" s="263">
        <v>2.1523125620284191</v>
      </c>
      <c r="H118" s="263">
        <v>2.284534893601871</v>
      </c>
      <c r="I118" s="263">
        <v>2.541074143378812</v>
      </c>
      <c r="J118" s="263">
        <v>1.9622447188429659</v>
      </c>
      <c r="K118" s="263">
        <v>1.8914773634152851</v>
      </c>
      <c r="L118" s="263">
        <v>1.51057441301341</v>
      </c>
      <c r="M118" s="263">
        <v>1.768520839232133</v>
      </c>
      <c r="N118" s="263">
        <v>1.3085131113231849</v>
      </c>
      <c r="O118" s="263">
        <v>1.4946962656425959</v>
      </c>
      <c r="P118" s="263">
        <v>1.1538674778093869</v>
      </c>
      <c r="Q118" s="263">
        <v>1.1441832470862521</v>
      </c>
      <c r="R118" s="263">
        <v>1.618450169173056</v>
      </c>
      <c r="S118" s="263">
        <v>1.2404161565439451</v>
      </c>
      <c r="T118" s="263">
        <v>1.7070657208393221</v>
      </c>
      <c r="U118" s="263">
        <v>1.990793293009681</v>
      </c>
      <c r="V118" s="263">
        <v>1.5731741197123841</v>
      </c>
      <c r="W118" s="263">
        <v>1.7323538801806071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2.3581432968666891</v>
      </c>
      <c r="C119" s="263">
        <f t="shared" si="5"/>
        <v>2.0218919753293036</v>
      </c>
      <c r="D119" s="263">
        <f t="shared" si="5"/>
        <v>1.7724375871802267</v>
      </c>
      <c r="E119" s="263">
        <f t="shared" si="5"/>
        <v>1.708910701189293</v>
      </c>
      <c r="F119" s="263">
        <f t="shared" si="5"/>
        <v>1.6577166420863731</v>
      </c>
      <c r="G119" s="263">
        <f t="shared" si="5"/>
        <v>1.8092558273888177</v>
      </c>
      <c r="H119" s="263">
        <f t="shared" si="5"/>
        <v>1.8500396732474231</v>
      </c>
      <c r="I119" s="263">
        <f t="shared" si="5"/>
        <v>1.9253146607573479</v>
      </c>
      <c r="J119" s="263">
        <f t="shared" si="5"/>
        <v>1.4976493567991351</v>
      </c>
      <c r="K119" s="263">
        <f t="shared" si="5"/>
        <v>1.3987251654923898</v>
      </c>
      <c r="L119" s="263">
        <f t="shared" si="5"/>
        <v>1.2037842251295254</v>
      </c>
      <c r="M119" s="263">
        <f t="shared" si="5"/>
        <v>1.2664605138344216</v>
      </c>
      <c r="N119" s="263">
        <f t="shared" si="5"/>
        <v>0.96480601070996674</v>
      </c>
      <c r="O119" s="263">
        <f t="shared" si="5"/>
        <v>1.1649962981377249</v>
      </c>
      <c r="P119" s="263">
        <f t="shared" si="5"/>
        <v>0.96688296537020335</v>
      </c>
      <c r="Q119" s="263">
        <f t="shared" si="5"/>
        <v>1.1840100589748954</v>
      </c>
      <c r="R119" s="263">
        <f t="shared" si="5"/>
        <v>1.3427266169953114</v>
      </c>
      <c r="S119" s="263">
        <f t="shared" si="5"/>
        <v>1.2487317159215481</v>
      </c>
      <c r="T119" s="263">
        <f t="shared" si="5"/>
        <v>1.2256904883792552</v>
      </c>
      <c r="U119" s="263">
        <f t="shared" si="5"/>
        <v>1.4412580806273612</v>
      </c>
      <c r="V119" s="263">
        <f t="shared" si="5"/>
        <v>1.2536461467505153</v>
      </c>
      <c r="W119" s="263">
        <f t="shared" si="5"/>
        <v>1.2712866091637771</v>
      </c>
      <c r="DA119" s="70"/>
    </row>
    <row r="120" spans="1:105" ht="12" customHeight="1" x14ac:dyDescent="0.25">
      <c r="A120" s="60" t="s">
        <v>1568</v>
      </c>
      <c r="B120" s="264">
        <v>1.6564946015102759</v>
      </c>
      <c r="C120" s="264">
        <v>1.4670623497804489</v>
      </c>
      <c r="D120" s="264">
        <v>1.1324165662430961</v>
      </c>
      <c r="E120" s="264">
        <v>0.96439900000632317</v>
      </c>
      <c r="F120" s="264">
        <v>0.95440008672550891</v>
      </c>
      <c r="G120" s="264">
        <v>1.1499816736880371</v>
      </c>
      <c r="H120" s="264">
        <v>1.1502645406059819</v>
      </c>
      <c r="I120" s="264">
        <v>1.1469590748064991</v>
      </c>
      <c r="J120" s="264">
        <v>0.89659482169488758</v>
      </c>
      <c r="K120" s="264">
        <v>0.81934735577753337</v>
      </c>
      <c r="L120" s="264">
        <v>0.74108067300096603</v>
      </c>
      <c r="M120" s="264">
        <v>0.7247454766429211</v>
      </c>
      <c r="N120" s="264">
        <v>0.56399578951190921</v>
      </c>
      <c r="O120" s="264">
        <v>0.70715637611331916</v>
      </c>
      <c r="P120" s="264">
        <v>0.61344219736264582</v>
      </c>
      <c r="Q120" s="264">
        <v>0.83353566449824412</v>
      </c>
      <c r="R120" s="264">
        <v>0.84697967744166702</v>
      </c>
      <c r="S120" s="264">
        <v>0.8687802505676574</v>
      </c>
      <c r="T120" s="264">
        <v>0.70279974831066805</v>
      </c>
      <c r="U120" s="264">
        <v>0.831458841150164</v>
      </c>
      <c r="V120" s="264">
        <v>0.77176769903105336</v>
      </c>
      <c r="W120" s="264">
        <v>0.74064986131615984</v>
      </c>
      <c r="DA120" s="72" t="s">
        <v>1686</v>
      </c>
    </row>
    <row r="121" spans="1:105" ht="12" customHeight="1" x14ac:dyDescent="0.25">
      <c r="A121" s="59" t="s">
        <v>30</v>
      </c>
      <c r="B121" s="232">
        <v>0.4955313089497731</v>
      </c>
      <c r="C121" s="232">
        <v>0.41531251808607328</v>
      </c>
      <c r="D121" s="232">
        <v>0.2696600873257245</v>
      </c>
      <c r="E121" s="232">
        <v>0.30178156882709251</v>
      </c>
      <c r="F121" s="232">
        <v>0.34358931187381109</v>
      </c>
      <c r="G121" s="232">
        <v>0.3360375081214152</v>
      </c>
      <c r="H121" s="232">
        <v>0.35083646722879019</v>
      </c>
      <c r="I121" s="232">
        <v>0.34091067033329969</v>
      </c>
      <c r="J121" s="232">
        <v>0.35502186183260109</v>
      </c>
      <c r="K121" s="232">
        <v>0.35557924943716929</v>
      </c>
      <c r="L121" s="232">
        <v>0.28101307833983802</v>
      </c>
      <c r="M121" s="232">
        <v>0.26587063408238909</v>
      </c>
      <c r="N121" s="232">
        <v>0.16617919019225899</v>
      </c>
      <c r="O121" s="232">
        <v>0.17632212936338801</v>
      </c>
      <c r="P121" s="232">
        <v>0.13561546109049341</v>
      </c>
      <c r="Q121" s="232">
        <v>0.2030594844341741</v>
      </c>
      <c r="R121" s="232">
        <v>0.20205248610721471</v>
      </c>
      <c r="S121" s="232">
        <v>0.17167924836993129</v>
      </c>
      <c r="T121" s="232">
        <v>0.1995712515736191</v>
      </c>
      <c r="U121" s="232">
        <v>0.234462156677019</v>
      </c>
      <c r="V121" s="232">
        <v>0.22289536535741561</v>
      </c>
      <c r="W121" s="232">
        <v>0.22354587360523609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2.6660006305786088E-3</v>
      </c>
      <c r="O122" s="297">
        <v>4.2601423083265047E-3</v>
      </c>
      <c r="P122" s="297">
        <v>3.157588965114845E-3</v>
      </c>
      <c r="Q122" s="297">
        <v>4.7108310427223981E-3</v>
      </c>
      <c r="R122" s="297">
        <v>0</v>
      </c>
      <c r="S122" s="297">
        <v>4.441550856503408E-3</v>
      </c>
      <c r="T122" s="297">
        <v>5.1469805745149051E-3</v>
      </c>
      <c r="U122" s="297">
        <v>5.7640422277286281E-3</v>
      </c>
      <c r="V122" s="297">
        <v>1.142696252163849E-2</v>
      </c>
      <c r="W122" s="297">
        <v>9.8066976216341657E-3</v>
      </c>
      <c r="DA122" s="122" t="s">
        <v>1688</v>
      </c>
    </row>
    <row r="123" spans="1:105" ht="12" customHeight="1" x14ac:dyDescent="0.25">
      <c r="A123" s="59" t="s">
        <v>160</v>
      </c>
      <c r="B123" s="297">
        <v>1.5703993173830241E-2</v>
      </c>
      <c r="C123" s="297">
        <v>1.012725203607138E-2</v>
      </c>
      <c r="D123" s="297">
        <v>5.9483562671864094E-3</v>
      </c>
      <c r="E123" s="297">
        <v>1.0849088201110659E-2</v>
      </c>
      <c r="F123" s="297">
        <v>5.2766351593395697E-2</v>
      </c>
      <c r="G123" s="297">
        <v>5.9597401845653273E-3</v>
      </c>
      <c r="H123" s="297">
        <v>3.2711187865287249E-3</v>
      </c>
      <c r="I123" s="297">
        <v>5.8253373920095159E-3</v>
      </c>
      <c r="J123" s="297">
        <v>5.0613316300661343E-3</v>
      </c>
      <c r="K123" s="297">
        <v>2.970028062535685E-3</v>
      </c>
      <c r="L123" s="297">
        <v>2.5900789135333952E-3</v>
      </c>
      <c r="M123" s="297">
        <v>2.540210758280783E-3</v>
      </c>
      <c r="N123" s="297">
        <v>2.3250496247608512E-3</v>
      </c>
      <c r="O123" s="297">
        <v>7.3764929726238392E-3</v>
      </c>
      <c r="P123" s="297">
        <v>5.4499936568355193E-3</v>
      </c>
      <c r="Q123" s="297">
        <v>8.1436349908197477E-3</v>
      </c>
      <c r="R123" s="297">
        <v>8.4757603738298271E-3</v>
      </c>
      <c r="S123" s="297">
        <v>2.69097633026338E-2</v>
      </c>
      <c r="T123" s="297">
        <v>8.9282428322300204E-3</v>
      </c>
      <c r="U123" s="297">
        <v>4.9994010516676568E-3</v>
      </c>
      <c r="V123" s="297">
        <v>4.9412180987645033E-3</v>
      </c>
      <c r="W123" s="297">
        <v>4.3409245016994271E-3</v>
      </c>
      <c r="DA123" s="122" t="s">
        <v>1689</v>
      </c>
    </row>
    <row r="124" spans="1:105" ht="12" customHeight="1" x14ac:dyDescent="0.25">
      <c r="A124" s="59" t="s">
        <v>70</v>
      </c>
      <c r="B124" s="297">
        <v>0</v>
      </c>
      <c r="C124" s="297">
        <v>3.8806813880144619E-2</v>
      </c>
      <c r="D124" s="297">
        <v>5.2488103630898954E-3</v>
      </c>
      <c r="E124" s="297">
        <v>5.7399221540792668E-2</v>
      </c>
      <c r="F124" s="297">
        <v>0</v>
      </c>
      <c r="G124" s="297">
        <v>6.3124004318723406E-2</v>
      </c>
      <c r="H124" s="297">
        <v>0.13578689027404911</v>
      </c>
      <c r="I124" s="297">
        <v>0.12332101384530229</v>
      </c>
      <c r="J124" s="297">
        <v>0.10536918460315529</v>
      </c>
      <c r="K124" s="297">
        <v>6.8344116387517195E-2</v>
      </c>
      <c r="L124" s="297">
        <v>9.149997112037558E-3</v>
      </c>
      <c r="M124" s="297">
        <v>0</v>
      </c>
      <c r="N124" s="297">
        <v>0</v>
      </c>
      <c r="O124" s="297">
        <v>0</v>
      </c>
      <c r="P124" s="297">
        <v>2.471086292685686E-3</v>
      </c>
      <c r="Q124" s="297">
        <v>3.6866324735227662E-3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1.145259299386673</v>
      </c>
      <c r="C125" s="297">
        <v>1.0028157657781589</v>
      </c>
      <c r="D125" s="297">
        <v>0.85155931228709514</v>
      </c>
      <c r="E125" s="297">
        <v>0.59436912143732734</v>
      </c>
      <c r="F125" s="297">
        <v>0.55804442325830206</v>
      </c>
      <c r="G125" s="297">
        <v>0.74486042106333328</v>
      </c>
      <c r="H125" s="297">
        <v>0.66037006431661427</v>
      </c>
      <c r="I125" s="297">
        <v>0.67690205323588726</v>
      </c>
      <c r="J125" s="297">
        <v>0.43114244362906512</v>
      </c>
      <c r="K125" s="297">
        <v>0.39245396189031118</v>
      </c>
      <c r="L125" s="297">
        <v>0.44832751863555709</v>
      </c>
      <c r="M125" s="297">
        <v>0.4563346318022512</v>
      </c>
      <c r="N125" s="297">
        <v>0.39282554906431078</v>
      </c>
      <c r="O125" s="297">
        <v>0.51919761146898091</v>
      </c>
      <c r="P125" s="297">
        <v>0.46674806735751628</v>
      </c>
      <c r="Q125" s="297">
        <v>0.61393508155700516</v>
      </c>
      <c r="R125" s="297">
        <v>0.63645143096062251</v>
      </c>
      <c r="S125" s="297">
        <v>0.6657496880385888</v>
      </c>
      <c r="T125" s="297">
        <v>0.48915327333030412</v>
      </c>
      <c r="U125" s="297">
        <v>0.58623324119374876</v>
      </c>
      <c r="V125" s="297">
        <v>0.53250415305323484</v>
      </c>
      <c r="W125" s="297">
        <v>0.50295636558759016</v>
      </c>
      <c r="DA125" s="122" t="s">
        <v>1691</v>
      </c>
    </row>
    <row r="126" spans="1:105" ht="12" customHeight="1" x14ac:dyDescent="0.25">
      <c r="A126" s="60" t="s">
        <v>1575</v>
      </c>
      <c r="B126" s="264">
        <v>0.70164869535641305</v>
      </c>
      <c r="C126" s="264">
        <v>0.55482962554885473</v>
      </c>
      <c r="D126" s="264">
        <v>0.64002102093713054</v>
      </c>
      <c r="E126" s="264">
        <v>0.74451170118296983</v>
      </c>
      <c r="F126" s="264">
        <v>0.70331655536086435</v>
      </c>
      <c r="G126" s="264">
        <v>0.6592741537007808</v>
      </c>
      <c r="H126" s="264">
        <v>0.6997751326414412</v>
      </c>
      <c r="I126" s="264">
        <v>0.77835558595084886</v>
      </c>
      <c r="J126" s="264">
        <v>0.60105453510424744</v>
      </c>
      <c r="K126" s="264">
        <v>0.57937780971485631</v>
      </c>
      <c r="L126" s="264">
        <v>0.46270355212855929</v>
      </c>
      <c r="M126" s="264">
        <v>0.5417150371915006</v>
      </c>
      <c r="N126" s="264">
        <v>0.40081022119805748</v>
      </c>
      <c r="O126" s="264">
        <v>0.45783992202440571</v>
      </c>
      <c r="P126" s="264">
        <v>0.35344076800755753</v>
      </c>
      <c r="Q126" s="264">
        <v>0.35047439447665119</v>
      </c>
      <c r="R126" s="264">
        <v>0.49574693955364441</v>
      </c>
      <c r="S126" s="264">
        <v>0.37995146535389068</v>
      </c>
      <c r="T126" s="264">
        <v>0.52289074006858716</v>
      </c>
      <c r="U126" s="264">
        <v>0.60979923947719716</v>
      </c>
      <c r="V126" s="264">
        <v>0.48187844771946192</v>
      </c>
      <c r="W126" s="264">
        <v>0.53063674784761727</v>
      </c>
      <c r="DA126" s="72" t="s">
        <v>1692</v>
      </c>
    </row>
    <row r="127" spans="1:105" ht="12" customHeight="1" x14ac:dyDescent="0.25">
      <c r="A127" s="132" t="s">
        <v>1577</v>
      </c>
      <c r="B127" s="318">
        <v>2.1007427470317932</v>
      </c>
      <c r="C127" s="318">
        <v>1.6611650807931191</v>
      </c>
      <c r="D127" s="318">
        <v>1.9162289142411799</v>
      </c>
      <c r="E127" s="318">
        <v>2.2290749868008439</v>
      </c>
      <c r="F127" s="318">
        <v>2.1057363354623049</v>
      </c>
      <c r="G127" s="318">
        <v>1.973872973552562</v>
      </c>
      <c r="H127" s="318">
        <v>2.0951332827647962</v>
      </c>
      <c r="I127" s="318">
        <v>2.3304038938850171</v>
      </c>
      <c r="J127" s="318">
        <v>1.79956289172522</v>
      </c>
      <c r="K127" s="318">
        <v>1.7346625734569281</v>
      </c>
      <c r="L127" s="318">
        <v>1.385338756549908</v>
      </c>
      <c r="M127" s="318">
        <v>1.621899880765882</v>
      </c>
      <c r="N127" s="318">
        <v>1.200029545683573</v>
      </c>
      <c r="O127" s="318">
        <v>1.370777002593597</v>
      </c>
      <c r="P127" s="318">
        <v>1.0582049604183541</v>
      </c>
      <c r="Q127" s="318">
        <v>1.0493236103620089</v>
      </c>
      <c r="R127" s="318">
        <v>1.484270967113412</v>
      </c>
      <c r="S127" s="318">
        <v>1.1375782358732089</v>
      </c>
      <c r="T127" s="318">
        <v>1.56553975936803</v>
      </c>
      <c r="U127" s="318">
        <v>1.8257446182900781</v>
      </c>
      <c r="V127" s="318">
        <v>1.4427485730353771</v>
      </c>
      <c r="W127" s="318">
        <v>1.5887313790032429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0.99999999999999967</v>
      </c>
      <c r="C132" s="234">
        <f t="shared" si="6"/>
        <v>0.99999999999999978</v>
      </c>
      <c r="D132" s="234">
        <f t="shared" si="6"/>
        <v>1</v>
      </c>
      <c r="E132" s="234">
        <f t="shared" si="6"/>
        <v>1</v>
      </c>
      <c r="F132" s="234">
        <f t="shared" si="6"/>
        <v>0.99999999999999989</v>
      </c>
      <c r="G132" s="234">
        <f t="shared" si="6"/>
        <v>1</v>
      </c>
      <c r="H132" s="234">
        <f t="shared" si="6"/>
        <v>0.99999999999999956</v>
      </c>
      <c r="I132" s="234">
        <f t="shared" si="6"/>
        <v>1.0000000000000002</v>
      </c>
      <c r="J132" s="234">
        <f t="shared" si="6"/>
        <v>1.0000000000000002</v>
      </c>
      <c r="K132" s="234">
        <f t="shared" si="6"/>
        <v>1.0000000000000004</v>
      </c>
      <c r="L132" s="234">
        <f t="shared" si="6"/>
        <v>0.99999999999999978</v>
      </c>
      <c r="M132" s="234">
        <f t="shared" si="6"/>
        <v>0.99999999999999956</v>
      </c>
      <c r="N132" s="234">
        <f t="shared" si="6"/>
        <v>1.0000000000000002</v>
      </c>
      <c r="O132" s="234">
        <f t="shared" si="6"/>
        <v>0.99999999999999978</v>
      </c>
      <c r="P132" s="234">
        <f t="shared" si="6"/>
        <v>1</v>
      </c>
      <c r="Q132" s="234">
        <f t="shared" si="6"/>
        <v>0.99999999999999989</v>
      </c>
      <c r="R132" s="234">
        <f t="shared" si="6"/>
        <v>1</v>
      </c>
      <c r="S132" s="234">
        <f t="shared" si="6"/>
        <v>0.99999999999999989</v>
      </c>
      <c r="T132" s="234">
        <f t="shared" si="6"/>
        <v>0.99999999999999956</v>
      </c>
      <c r="U132" s="234">
        <f t="shared" si="6"/>
        <v>1</v>
      </c>
      <c r="V132" s="234">
        <f t="shared" si="6"/>
        <v>1</v>
      </c>
      <c r="W132" s="234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4.1308762725960312E-3</v>
      </c>
      <c r="C133" s="268">
        <f t="shared" si="7"/>
        <v>4.0966495691820625E-3</v>
      </c>
      <c r="D133" s="268">
        <f t="shared" si="7"/>
        <v>4.0532486754847824E-3</v>
      </c>
      <c r="E133" s="268">
        <f t="shared" si="7"/>
        <v>4.042298252512665E-3</v>
      </c>
      <c r="F133" s="268">
        <f t="shared" si="7"/>
        <v>4.0488339486957061E-3</v>
      </c>
      <c r="G133" s="268">
        <f t="shared" si="7"/>
        <v>4.0751687427473199E-3</v>
      </c>
      <c r="H133" s="268">
        <f t="shared" si="7"/>
        <v>4.088849740778432E-3</v>
      </c>
      <c r="I133" s="268">
        <f t="shared" si="7"/>
        <v>4.0643830123107691E-3</v>
      </c>
      <c r="J133" s="268">
        <f t="shared" si="7"/>
        <v>4.0783430801039529E-3</v>
      </c>
      <c r="K133" s="268">
        <f t="shared" si="7"/>
        <v>4.0683448457855282E-3</v>
      </c>
      <c r="L133" s="268">
        <f t="shared" si="7"/>
        <v>4.0538138987752078E-3</v>
      </c>
      <c r="M133" s="268">
        <f t="shared" si="7"/>
        <v>4.0379189089818114E-3</v>
      </c>
      <c r="N133" s="268">
        <f t="shared" si="7"/>
        <v>4.046922879170264E-3</v>
      </c>
      <c r="O133" s="268">
        <f t="shared" si="7"/>
        <v>4.1041689484544001E-3</v>
      </c>
      <c r="P133" s="268">
        <f t="shared" si="7"/>
        <v>4.1095196221042152E-3</v>
      </c>
      <c r="Q133" s="268">
        <f t="shared" si="7"/>
        <v>4.1557803250885424E-3</v>
      </c>
      <c r="R133" s="268">
        <f t="shared" si="7"/>
        <v>4.0973635319858596E-3</v>
      </c>
      <c r="S133" s="268">
        <f t="shared" si="7"/>
        <v>4.1504142635750731E-3</v>
      </c>
      <c r="T133" s="268">
        <f t="shared" si="7"/>
        <v>4.1222519313103261E-3</v>
      </c>
      <c r="U133" s="268">
        <f t="shared" si="7"/>
        <v>4.1252142255034574E-3</v>
      </c>
      <c r="V133" s="268">
        <f t="shared" si="7"/>
        <v>4.1511967791187585E-3</v>
      </c>
      <c r="W133" s="268">
        <f t="shared" si="7"/>
        <v>4.1256934763016949E-3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4.2785857634058564E-4</v>
      </c>
      <c r="C134" s="269">
        <f t="shared" si="8"/>
        <v>4.2431352012752937E-4</v>
      </c>
      <c r="D134" s="269">
        <f t="shared" si="8"/>
        <v>4.1981824034575163E-4</v>
      </c>
      <c r="E134" s="269">
        <f t="shared" si="8"/>
        <v>4.1868404215776459E-4</v>
      </c>
      <c r="F134" s="269">
        <f t="shared" si="8"/>
        <v>4.1936098174146039E-4</v>
      </c>
      <c r="G134" s="269">
        <f t="shared" si="8"/>
        <v>4.2208862758403714E-4</v>
      </c>
      <c r="H134" s="269">
        <f t="shared" si="8"/>
        <v>4.2350564711070315E-4</v>
      </c>
      <c r="I134" s="269">
        <f t="shared" si="8"/>
        <v>4.2097148754767494E-4</v>
      </c>
      <c r="J134" s="269">
        <f t="shared" si="8"/>
        <v>4.2241741193210504E-4</v>
      </c>
      <c r="K134" s="269">
        <f t="shared" si="8"/>
        <v>4.2138183739074683E-4</v>
      </c>
      <c r="L134" s="269">
        <f t="shared" si="8"/>
        <v>4.1987678376763051E-4</v>
      </c>
      <c r="M134" s="269">
        <f t="shared" si="8"/>
        <v>4.1823044840070926E-4</v>
      </c>
      <c r="N134" s="269">
        <f t="shared" si="8"/>
        <v>4.1916304129674956E-4</v>
      </c>
      <c r="O134" s="269">
        <f t="shared" si="8"/>
        <v>4.2509234541740102E-4</v>
      </c>
      <c r="P134" s="269">
        <f t="shared" si="8"/>
        <v>4.2564654541255964E-4</v>
      </c>
      <c r="Q134" s="269">
        <f t="shared" si="8"/>
        <v>4.3043803206411926E-4</v>
      </c>
      <c r="R134" s="269">
        <f t="shared" si="8"/>
        <v>4.2876690109601006E-4</v>
      </c>
      <c r="S134" s="269">
        <f t="shared" si="8"/>
        <v>4.2988223825956028E-4</v>
      </c>
      <c r="T134" s="269">
        <f t="shared" si="8"/>
        <v>4.2696530378995127E-4</v>
      </c>
      <c r="U134" s="269">
        <f t="shared" si="8"/>
        <v>4.2727212560995654E-4</v>
      </c>
      <c r="V134" s="269">
        <f t="shared" si="8"/>
        <v>4.2996328788786947E-4</v>
      </c>
      <c r="W134" s="269">
        <f t="shared" si="8"/>
        <v>4.2732176436713836E-4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8.4504555628954498E-3</v>
      </c>
      <c r="C135" s="269">
        <f t="shared" si="9"/>
        <v>7.8168764219859396E-3</v>
      </c>
      <c r="D135" s="269">
        <f t="shared" si="9"/>
        <v>1.1315270025610091E-2</v>
      </c>
      <c r="E135" s="269">
        <f t="shared" si="9"/>
        <v>1.4639588677534364E-2</v>
      </c>
      <c r="F135" s="269">
        <f t="shared" si="9"/>
        <v>1.3974491921644521E-2</v>
      </c>
      <c r="G135" s="269">
        <f t="shared" si="9"/>
        <v>1.1406996956656007E-2</v>
      </c>
      <c r="H135" s="269">
        <f t="shared" si="9"/>
        <v>1.1938747650107379E-2</v>
      </c>
      <c r="I135" s="269">
        <f t="shared" si="9"/>
        <v>1.3173189677486902E-2</v>
      </c>
      <c r="J135" s="269">
        <f t="shared" si="9"/>
        <v>1.2834739035650767E-2</v>
      </c>
      <c r="K135" s="269">
        <f t="shared" si="9"/>
        <v>1.3321498109826066E-2</v>
      </c>
      <c r="L135" s="269">
        <f t="shared" si="9"/>
        <v>1.2121824956410442E-2</v>
      </c>
      <c r="M135" s="269">
        <f t="shared" si="9"/>
        <v>1.4147768071281706E-2</v>
      </c>
      <c r="N135" s="269">
        <f t="shared" si="9"/>
        <v>1.3680070817056281E-2</v>
      </c>
      <c r="O135" s="269">
        <f t="shared" si="9"/>
        <v>1.2442176146602948E-2</v>
      </c>
      <c r="P135" s="269">
        <f t="shared" si="9"/>
        <v>1.1364864665303977E-2</v>
      </c>
      <c r="Q135" s="269">
        <f t="shared" si="9"/>
        <v>8.321496264042532E-3</v>
      </c>
      <c r="R135" s="269">
        <f t="shared" si="9"/>
        <v>1.1051560910968906E-2</v>
      </c>
      <c r="S135" s="269">
        <f t="shared" si="9"/>
        <v>8.7798347683374443E-3</v>
      </c>
      <c r="T135" s="269">
        <f t="shared" si="9"/>
        <v>1.3793781653980602E-2</v>
      </c>
      <c r="U135" s="269">
        <f t="shared" si="9"/>
        <v>1.3558765949820587E-2</v>
      </c>
      <c r="V135" s="269">
        <f t="shared" si="9"/>
        <v>1.1626927697490205E-2</v>
      </c>
      <c r="W135" s="269">
        <f t="shared" si="9"/>
        <v>1.3320374872455977E-2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8.1464205503777693E-4</v>
      </c>
      <c r="C136" s="269">
        <f t="shared" si="10"/>
        <v>8.0789227359520611E-4</v>
      </c>
      <c r="D136" s="269">
        <f t="shared" si="10"/>
        <v>7.9933326797536309E-4</v>
      </c>
      <c r="E136" s="269">
        <f t="shared" si="10"/>
        <v>7.9717375641295731E-4</v>
      </c>
      <c r="F136" s="269">
        <f t="shared" si="10"/>
        <v>7.9846264831344178E-4</v>
      </c>
      <c r="G136" s="269">
        <f t="shared" si="10"/>
        <v>8.0365608169887795E-4</v>
      </c>
      <c r="H136" s="269">
        <f t="shared" si="10"/>
        <v>8.0635408464439502E-4</v>
      </c>
      <c r="I136" s="269">
        <f t="shared" si="10"/>
        <v>8.0152904883028166E-4</v>
      </c>
      <c r="J136" s="269">
        <f t="shared" si="10"/>
        <v>8.0428208657942713E-4</v>
      </c>
      <c r="K136" s="269">
        <f t="shared" si="10"/>
        <v>8.0231035428476969E-4</v>
      </c>
      <c r="L136" s="269">
        <f t="shared" si="10"/>
        <v>7.9944473455835496E-4</v>
      </c>
      <c r="M136" s="269">
        <f t="shared" si="10"/>
        <v>7.9631011461439843E-4</v>
      </c>
      <c r="N136" s="269">
        <f t="shared" si="10"/>
        <v>7.9808577001867179E-4</v>
      </c>
      <c r="O136" s="269">
        <f t="shared" si="10"/>
        <v>8.0937515571967618E-4</v>
      </c>
      <c r="P136" s="269">
        <f t="shared" si="10"/>
        <v>8.104303516370256E-4</v>
      </c>
      <c r="Q136" s="269">
        <f t="shared" si="10"/>
        <v>8.1955333467010564E-4</v>
      </c>
      <c r="R136" s="269">
        <f t="shared" si="10"/>
        <v>8.1637150394056536E-4</v>
      </c>
      <c r="S136" s="269">
        <f t="shared" si="10"/>
        <v>8.1849510414216844E-4</v>
      </c>
      <c r="T136" s="269">
        <f t="shared" si="10"/>
        <v>8.1294126550918709E-4</v>
      </c>
      <c r="U136" s="269">
        <f t="shared" si="10"/>
        <v>8.1352545377091933E-4</v>
      </c>
      <c r="V136" s="269">
        <f t="shared" si="10"/>
        <v>8.1864942250673323E-4</v>
      </c>
      <c r="W136" s="269">
        <f t="shared" si="10"/>
        <v>8.1361996588636147E-4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4.8834994589116252E-3</v>
      </c>
      <c r="C137" s="270">
        <f t="shared" si="11"/>
        <v>4.9328376474838042E-3</v>
      </c>
      <c r="D137" s="270">
        <f t="shared" si="11"/>
        <v>5.3018477725366312E-3</v>
      </c>
      <c r="E137" s="270">
        <f t="shared" si="11"/>
        <v>6.2421124783576401E-3</v>
      </c>
      <c r="F137" s="270">
        <f t="shared" si="11"/>
        <v>5.9898418460468715E-3</v>
      </c>
      <c r="G137" s="270">
        <f t="shared" si="11"/>
        <v>5.3845681610093805E-3</v>
      </c>
      <c r="H137" s="270">
        <f t="shared" si="11"/>
        <v>5.5819830521940499E-3</v>
      </c>
      <c r="I137" s="270">
        <f t="shared" si="11"/>
        <v>5.8470398001240678E-3</v>
      </c>
      <c r="J137" s="270">
        <f t="shared" si="11"/>
        <v>5.9072900854691707E-3</v>
      </c>
      <c r="K137" s="270">
        <f t="shared" si="11"/>
        <v>6.077006779913601E-3</v>
      </c>
      <c r="L137" s="270">
        <f t="shared" si="11"/>
        <v>5.5799674611238951E-3</v>
      </c>
      <c r="M137" s="270">
        <f t="shared" si="11"/>
        <v>6.0973968757715331E-3</v>
      </c>
      <c r="N137" s="270">
        <f t="shared" si="11"/>
        <v>5.883441162831524E-3</v>
      </c>
      <c r="O137" s="270">
        <f t="shared" si="11"/>
        <v>5.7043194182349556E-3</v>
      </c>
      <c r="P137" s="270">
        <f t="shared" si="11"/>
        <v>5.3919880344196125E-3</v>
      </c>
      <c r="Q137" s="270">
        <f t="shared" si="11"/>
        <v>4.8078259413587817E-3</v>
      </c>
      <c r="R137" s="270">
        <f t="shared" si="11"/>
        <v>5.4028443403649458E-3</v>
      </c>
      <c r="S137" s="270">
        <f t="shared" si="11"/>
        <v>4.888604155004991E-3</v>
      </c>
      <c r="T137" s="270">
        <f t="shared" si="11"/>
        <v>6.3736526655393732E-3</v>
      </c>
      <c r="U137" s="270">
        <f t="shared" si="11"/>
        <v>6.5378824707462502E-3</v>
      </c>
      <c r="V137" s="270">
        <f t="shared" si="11"/>
        <v>5.9739188158984503E-3</v>
      </c>
      <c r="W137" s="270">
        <f t="shared" si="11"/>
        <v>6.6129786140840001E-3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3.2931401847255071E-2</v>
      </c>
      <c r="C138" s="271">
        <f t="shared" si="12"/>
        <v>3.0462345695662151E-2</v>
      </c>
      <c r="D138" s="271">
        <f t="shared" si="12"/>
        <v>4.409557584797115E-2</v>
      </c>
      <c r="E138" s="271">
        <f t="shared" si="12"/>
        <v>5.7050436397209199E-2</v>
      </c>
      <c r="F138" s="271">
        <f t="shared" si="12"/>
        <v>5.4458556187616178E-2</v>
      </c>
      <c r="G138" s="271">
        <f t="shared" si="12"/>
        <v>4.4453035443374735E-2</v>
      </c>
      <c r="H138" s="271">
        <f t="shared" si="12"/>
        <v>4.6525266418174824E-2</v>
      </c>
      <c r="I138" s="271">
        <f t="shared" si="12"/>
        <v>5.1335883568718883E-2</v>
      </c>
      <c r="J138" s="271">
        <f t="shared" si="12"/>
        <v>5.0016942357938972E-2</v>
      </c>
      <c r="K138" s="271">
        <f t="shared" si="12"/>
        <v>5.1913841117438769E-2</v>
      </c>
      <c r="L138" s="271">
        <f t="shared" si="12"/>
        <v>4.7238718172119491E-2</v>
      </c>
      <c r="M138" s="271">
        <f t="shared" si="12"/>
        <v>5.5133812861268477E-2</v>
      </c>
      <c r="N138" s="271">
        <f t="shared" si="12"/>
        <v>5.3311197961146091E-2</v>
      </c>
      <c r="O138" s="271">
        <f t="shared" si="12"/>
        <v>4.8487125870137295E-2</v>
      </c>
      <c r="P138" s="271">
        <f t="shared" si="12"/>
        <v>4.4288846021049232E-2</v>
      </c>
      <c r="Q138" s="271">
        <f t="shared" si="12"/>
        <v>3.2428847817965512E-2</v>
      </c>
      <c r="R138" s="271">
        <f t="shared" si="12"/>
        <v>4.3186496598886001E-2</v>
      </c>
      <c r="S138" s="271">
        <f t="shared" si="12"/>
        <v>3.4214991695613907E-2</v>
      </c>
      <c r="T138" s="271">
        <f t="shared" si="12"/>
        <v>5.3754328776670961E-2</v>
      </c>
      <c r="U138" s="271">
        <f t="shared" si="12"/>
        <v>5.2838473230599411E-2</v>
      </c>
      <c r="V138" s="271">
        <f t="shared" si="12"/>
        <v>4.531010492928228E-2</v>
      </c>
      <c r="W138" s="271">
        <f t="shared" si="12"/>
        <v>5.1909463864528695E-2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0.27340046246954519</v>
      </c>
      <c r="C139" s="271">
        <f t="shared" si="13"/>
        <v>0.28593390165184018</v>
      </c>
      <c r="D139" s="271">
        <f t="shared" si="13"/>
        <v>0.27679795190749451</v>
      </c>
      <c r="E139" s="271">
        <f t="shared" si="13"/>
        <v>0.26237432417589884</v>
      </c>
      <c r="F139" s="271">
        <f t="shared" si="13"/>
        <v>0.26367990216396731</v>
      </c>
      <c r="G139" s="271">
        <f t="shared" si="13"/>
        <v>0.27524347644362734</v>
      </c>
      <c r="H139" s="271">
        <f t="shared" si="13"/>
        <v>0.27194595150704709</v>
      </c>
      <c r="I139" s="271">
        <f t="shared" si="13"/>
        <v>0.26771606941766346</v>
      </c>
      <c r="J139" s="271">
        <f t="shared" si="13"/>
        <v>0.26439353396979653</v>
      </c>
      <c r="K139" s="271">
        <f t="shared" si="13"/>
        <v>0.26121661631683585</v>
      </c>
      <c r="L139" s="271">
        <f t="shared" si="13"/>
        <v>0.26867967522984887</v>
      </c>
      <c r="M139" s="271">
        <f t="shared" si="13"/>
        <v>0.2625785086242633</v>
      </c>
      <c r="N139" s="271">
        <f t="shared" si="13"/>
        <v>0.26737090517985729</v>
      </c>
      <c r="O139" s="271">
        <f t="shared" si="13"/>
        <v>0.26238979555968484</v>
      </c>
      <c r="P139" s="271">
        <f t="shared" si="13"/>
        <v>0.26799954876763515</v>
      </c>
      <c r="Q139" s="271">
        <f t="shared" si="13"/>
        <v>0.27362580188950114</v>
      </c>
      <c r="R139" s="271">
        <f t="shared" si="13"/>
        <v>0.26518071099618012</v>
      </c>
      <c r="S139" s="271">
        <f t="shared" si="13"/>
        <v>0.27446854743027949</v>
      </c>
      <c r="T139" s="271">
        <f t="shared" si="13"/>
        <v>0.25575315980701335</v>
      </c>
      <c r="U139" s="271">
        <f t="shared" si="13"/>
        <v>0.25597778989200803</v>
      </c>
      <c r="V139" s="271">
        <f t="shared" si="13"/>
        <v>0.2603820499913907</v>
      </c>
      <c r="W139" s="271">
        <f t="shared" si="13"/>
        <v>0.25755194001230253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0.62863037605325034</v>
      </c>
      <c r="C140" s="271">
        <f t="shared" si="14"/>
        <v>0.61754504880798822</v>
      </c>
      <c r="D140" s="271">
        <f t="shared" si="14"/>
        <v>0.58871733982197638</v>
      </c>
      <c r="E140" s="271">
        <f t="shared" si="14"/>
        <v>0.56944027309091871</v>
      </c>
      <c r="F140" s="271">
        <f t="shared" si="14"/>
        <v>0.57407655407974478</v>
      </c>
      <c r="G140" s="271">
        <f t="shared" si="14"/>
        <v>0.5938673607433359</v>
      </c>
      <c r="H140" s="271">
        <f t="shared" si="14"/>
        <v>0.59095824279642617</v>
      </c>
      <c r="I140" s="271">
        <f t="shared" si="14"/>
        <v>0.58296328863172531</v>
      </c>
      <c r="J140" s="271">
        <f t="shared" si="14"/>
        <v>0.58882576437059853</v>
      </c>
      <c r="K140" s="271">
        <f t="shared" si="14"/>
        <v>0.58250608720773944</v>
      </c>
      <c r="L140" s="271">
        <f t="shared" si="14"/>
        <v>0.58936121457842483</v>
      </c>
      <c r="M140" s="271">
        <f t="shared" si="14"/>
        <v>0.5719449852616908</v>
      </c>
      <c r="N140" s="271">
        <f t="shared" si="14"/>
        <v>0.57181084397383841</v>
      </c>
      <c r="O140" s="271">
        <f t="shared" si="14"/>
        <v>0.58999809148313875</v>
      </c>
      <c r="P140" s="271">
        <f t="shared" si="14"/>
        <v>0.59735239347252789</v>
      </c>
      <c r="Q140" s="271">
        <f t="shared" si="14"/>
        <v>0.6232312971169246</v>
      </c>
      <c r="R140" s="271">
        <f t="shared" si="14"/>
        <v>0.60347271746206621</v>
      </c>
      <c r="S140" s="271">
        <f t="shared" si="14"/>
        <v>0.62098959909183093</v>
      </c>
      <c r="T140" s="271">
        <f t="shared" si="14"/>
        <v>0.58762414906017657</v>
      </c>
      <c r="U140" s="271">
        <f t="shared" si="14"/>
        <v>0.5891391548262922</v>
      </c>
      <c r="V140" s="271">
        <f t="shared" si="14"/>
        <v>0.60498538291619441</v>
      </c>
      <c r="W140" s="271">
        <f t="shared" si="14"/>
        <v>0.59012208356396145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4.6330427704167662E-2</v>
      </c>
      <c r="C141" s="271">
        <f t="shared" si="15"/>
        <v>4.7980134412134619E-2</v>
      </c>
      <c r="D141" s="271">
        <f t="shared" si="15"/>
        <v>6.8499614440605261E-2</v>
      </c>
      <c r="E141" s="271">
        <f t="shared" si="15"/>
        <v>8.4995109128997867E-2</v>
      </c>
      <c r="F141" s="271">
        <f t="shared" si="15"/>
        <v>8.2553996222229628E-2</v>
      </c>
      <c r="G141" s="271">
        <f t="shared" si="15"/>
        <v>6.4343648799966416E-2</v>
      </c>
      <c r="H141" s="271">
        <f t="shared" si="15"/>
        <v>6.7731099103516518E-2</v>
      </c>
      <c r="I141" s="271">
        <f t="shared" si="15"/>
        <v>7.3677645355592902E-2</v>
      </c>
      <c r="J141" s="271">
        <f t="shared" si="15"/>
        <v>7.2716687601930813E-2</v>
      </c>
      <c r="K141" s="271">
        <f t="shared" si="15"/>
        <v>7.9672913430785586E-2</v>
      </c>
      <c r="L141" s="271">
        <f t="shared" si="15"/>
        <v>7.1745464184971033E-2</v>
      </c>
      <c r="M141" s="271">
        <f t="shared" si="15"/>
        <v>8.4845068833726861E-2</v>
      </c>
      <c r="N141" s="271">
        <f t="shared" si="15"/>
        <v>8.2679369214784887E-2</v>
      </c>
      <c r="O141" s="271">
        <f t="shared" si="15"/>
        <v>7.5639855072609549E-2</v>
      </c>
      <c r="P141" s="271">
        <f t="shared" si="15"/>
        <v>6.8256762519910252E-2</v>
      </c>
      <c r="Q141" s="271">
        <f t="shared" si="15"/>
        <v>5.217895927838459E-2</v>
      </c>
      <c r="R141" s="271">
        <f t="shared" si="15"/>
        <v>6.6363167754511357E-2</v>
      </c>
      <c r="S141" s="271">
        <f t="shared" si="15"/>
        <v>5.1259631252956267E-2</v>
      </c>
      <c r="T141" s="271">
        <f t="shared" si="15"/>
        <v>7.733876953600928E-2</v>
      </c>
      <c r="U141" s="271">
        <f t="shared" si="15"/>
        <v>7.6581921825649116E-2</v>
      </c>
      <c r="V141" s="271">
        <f t="shared" si="15"/>
        <v>6.6321806160230687E-2</v>
      </c>
      <c r="W141" s="271">
        <f t="shared" si="15"/>
        <v>7.5116523866111992E-2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4.220529627809428E-2</v>
      </c>
      <c r="C142" s="320">
        <f t="shared" si="16"/>
        <v>3.9040923048901909E-2</v>
      </c>
      <c r="D142" s="320">
        <f t="shared" si="16"/>
        <v>5.651344123912317E-2</v>
      </c>
      <c r="E142" s="320">
        <f t="shared" si="16"/>
        <v>7.3116552465849194E-2</v>
      </c>
      <c r="F142" s="320">
        <f t="shared" si="16"/>
        <v>6.9794766388518253E-2</v>
      </c>
      <c r="G142" s="320">
        <f t="shared" si="16"/>
        <v>5.6971565925142673E-2</v>
      </c>
      <c r="H142" s="320">
        <f t="shared" si="16"/>
        <v>5.9627363047103678E-2</v>
      </c>
      <c r="I142" s="320">
        <f t="shared" si="16"/>
        <v>6.579271012406443E-2</v>
      </c>
      <c r="J142" s="320">
        <f t="shared" si="16"/>
        <v>6.4102338580437165E-2</v>
      </c>
      <c r="K142" s="320">
        <f t="shared" si="16"/>
        <v>6.6533427743466877E-2</v>
      </c>
      <c r="L142" s="320">
        <f t="shared" si="16"/>
        <v>6.0541731733715479E-2</v>
      </c>
      <c r="M142" s="320">
        <f t="shared" si="16"/>
        <v>7.0660183782756236E-2</v>
      </c>
      <c r="N142" s="320">
        <f t="shared" si="16"/>
        <v>6.8324297742516263E-2</v>
      </c>
      <c r="O142" s="320">
        <f t="shared" si="16"/>
        <v>6.2141706645657713E-2</v>
      </c>
      <c r="P142" s="320">
        <f t="shared" si="16"/>
        <v>5.6761138708982285E-2</v>
      </c>
      <c r="Q142" s="320">
        <f t="shared" si="16"/>
        <v>4.1561216751802139E-2</v>
      </c>
      <c r="R142" s="320">
        <f t="shared" si="16"/>
        <v>5.5348353909228508E-2</v>
      </c>
      <c r="S142" s="320">
        <f t="shared" si="16"/>
        <v>4.3850361073720472E-2</v>
      </c>
      <c r="T142" s="320">
        <f t="shared" si="16"/>
        <v>6.8892219735206678E-2</v>
      </c>
      <c r="U142" s="320">
        <f t="shared" si="16"/>
        <v>6.7718447818384792E-2</v>
      </c>
      <c r="V142" s="320">
        <f t="shared" si="16"/>
        <v>5.8069996892382431E-2</v>
      </c>
      <c r="W142" s="320">
        <f t="shared" si="16"/>
        <v>6.6527817801417921E-2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4.1251314260733795E-3</v>
      </c>
      <c r="C143" s="328">
        <f t="shared" si="17"/>
        <v>8.9392113632327051E-3</v>
      </c>
      <c r="D143" s="328">
        <f t="shared" si="17"/>
        <v>1.1986173201482096E-2</v>
      </c>
      <c r="E143" s="328">
        <f t="shared" si="17"/>
        <v>1.1878556663148673E-2</v>
      </c>
      <c r="F143" s="328">
        <f t="shared" si="17"/>
        <v>1.2759229833711368E-2</v>
      </c>
      <c r="G143" s="328">
        <f t="shared" si="17"/>
        <v>7.3720828748237337E-3</v>
      </c>
      <c r="H143" s="328">
        <f t="shared" si="17"/>
        <v>8.1037360564128452E-3</v>
      </c>
      <c r="I143" s="328">
        <f t="shared" si="17"/>
        <v>7.8849352315284761E-3</v>
      </c>
      <c r="J143" s="328">
        <f t="shared" si="17"/>
        <v>8.6143490214936509E-3</v>
      </c>
      <c r="K143" s="328">
        <f t="shared" si="17"/>
        <v>1.31394856873187E-2</v>
      </c>
      <c r="L143" s="328">
        <f t="shared" si="17"/>
        <v>1.120373245125556E-2</v>
      </c>
      <c r="M143" s="328">
        <f t="shared" si="17"/>
        <v>1.4184885050970628E-2</v>
      </c>
      <c r="N143" s="328">
        <f t="shared" si="17"/>
        <v>1.4355071472268608E-2</v>
      </c>
      <c r="O143" s="328">
        <f t="shared" si="17"/>
        <v>1.3498148426951833E-2</v>
      </c>
      <c r="P143" s="328">
        <f t="shared" si="17"/>
        <v>1.1495623810927972E-2</v>
      </c>
      <c r="Q143" s="328">
        <f t="shared" si="17"/>
        <v>1.0617742526582449E-2</v>
      </c>
      <c r="R143" s="328">
        <f t="shared" si="17"/>
        <v>1.1014813845282858E-2</v>
      </c>
      <c r="S143" s="328">
        <f t="shared" si="17"/>
        <v>7.409270179235798E-3</v>
      </c>
      <c r="T143" s="328">
        <f t="shared" si="17"/>
        <v>8.446549800802599E-3</v>
      </c>
      <c r="U143" s="328">
        <f t="shared" si="17"/>
        <v>8.8634740072643242E-3</v>
      </c>
      <c r="V143" s="328">
        <f t="shared" si="17"/>
        <v>8.2518092678482476E-3</v>
      </c>
      <c r="W143" s="328">
        <f t="shared" si="17"/>
        <v>8.5887060646940849E-3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0.99999999999999989</v>
      </c>
      <c r="D146" s="234">
        <f t="shared" si="18"/>
        <v>1</v>
      </c>
      <c r="E146" s="234">
        <f t="shared" si="18"/>
        <v>0.99999999999999989</v>
      </c>
      <c r="F146" s="234">
        <f t="shared" si="18"/>
        <v>1</v>
      </c>
      <c r="G146" s="234">
        <f t="shared" si="18"/>
        <v>1</v>
      </c>
      <c r="H146" s="234">
        <f t="shared" si="18"/>
        <v>1.0000000000000002</v>
      </c>
      <c r="I146" s="234">
        <f t="shared" si="18"/>
        <v>0.99999999999999989</v>
      </c>
      <c r="J146" s="234">
        <f t="shared" si="18"/>
        <v>1</v>
      </c>
      <c r="K146" s="234">
        <f t="shared" si="18"/>
        <v>0.99999999999999989</v>
      </c>
      <c r="L146" s="234">
        <f t="shared" si="18"/>
        <v>1</v>
      </c>
      <c r="M146" s="234">
        <f t="shared" si="18"/>
        <v>0.99999999999999989</v>
      </c>
      <c r="N146" s="234">
        <f t="shared" si="18"/>
        <v>1.0000000000000002</v>
      </c>
      <c r="O146" s="234">
        <f t="shared" si="18"/>
        <v>1</v>
      </c>
      <c r="P146" s="234">
        <f t="shared" si="18"/>
        <v>0.99999999999999978</v>
      </c>
      <c r="Q146" s="234">
        <f t="shared" si="18"/>
        <v>1</v>
      </c>
      <c r="R146" s="234">
        <f t="shared" si="18"/>
        <v>1</v>
      </c>
      <c r="S146" s="234">
        <f t="shared" si="18"/>
        <v>1</v>
      </c>
      <c r="T146" s="234">
        <f t="shared" si="18"/>
        <v>0.99999999999999978</v>
      </c>
      <c r="U146" s="234">
        <f t="shared" si="18"/>
        <v>0.99999999999999989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6.3548165197127244E-3</v>
      </c>
      <c r="C147" s="268">
        <f t="shared" si="19"/>
        <v>6.3952920917636205E-3</v>
      </c>
      <c r="D147" s="268">
        <f t="shared" si="19"/>
        <v>6.3464427722202052E-3</v>
      </c>
      <c r="E147" s="268">
        <f t="shared" si="19"/>
        <v>6.3270123854820949E-3</v>
      </c>
      <c r="F147" s="268">
        <f t="shared" si="19"/>
        <v>6.3322446553376825E-3</v>
      </c>
      <c r="G147" s="268">
        <f t="shared" si="19"/>
        <v>6.3781838722814779E-3</v>
      </c>
      <c r="H147" s="268">
        <f t="shared" si="19"/>
        <v>6.3925740385341297E-3</v>
      </c>
      <c r="I147" s="268">
        <f t="shared" si="19"/>
        <v>6.3598794636196155E-3</v>
      </c>
      <c r="J147" s="268">
        <f t="shared" si="19"/>
        <v>6.3644855437356889E-3</v>
      </c>
      <c r="K147" s="268">
        <f t="shared" si="19"/>
        <v>6.3447258871348099E-3</v>
      </c>
      <c r="L147" s="268">
        <f t="shared" si="19"/>
        <v>6.3350859648679519E-3</v>
      </c>
      <c r="M147" s="268">
        <f t="shared" si="19"/>
        <v>6.3159901427722234E-3</v>
      </c>
      <c r="N147" s="268">
        <f t="shared" si="19"/>
        <v>6.3352764010722968E-3</v>
      </c>
      <c r="O147" s="268">
        <f t="shared" si="19"/>
        <v>6.3236206863938986E-3</v>
      </c>
      <c r="P147" s="268">
        <f t="shared" si="19"/>
        <v>6.3408052753625085E-3</v>
      </c>
      <c r="Q147" s="268">
        <f t="shared" si="19"/>
        <v>6.3625427821367058E-3</v>
      </c>
      <c r="R147" s="268">
        <f t="shared" si="19"/>
        <v>6.3350842580345455E-3</v>
      </c>
      <c r="S147" s="268">
        <f t="shared" si="19"/>
        <v>6.3672319023994513E-3</v>
      </c>
      <c r="T147" s="268">
        <f t="shared" si="19"/>
        <v>6.3227521267001921E-3</v>
      </c>
      <c r="U147" s="268">
        <f t="shared" si="19"/>
        <v>6.1816724297004324E-3</v>
      </c>
      <c r="V147" s="268">
        <f t="shared" si="19"/>
        <v>6.1461733060755976E-3</v>
      </c>
      <c r="W147" s="268">
        <f t="shared" si="19"/>
        <v>6.1813621993929676E-3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1.8470068810855277E-3</v>
      </c>
      <c r="C148" s="269">
        <f t="shared" si="20"/>
        <v>1.8587709752748692E-3</v>
      </c>
      <c r="D148" s="269">
        <f t="shared" si="20"/>
        <v>1.8445730784428897E-3</v>
      </c>
      <c r="E148" s="269">
        <f t="shared" si="20"/>
        <v>1.8389256993413656E-3</v>
      </c>
      <c r="F148" s="269">
        <f t="shared" si="20"/>
        <v>1.8404464416628783E-3</v>
      </c>
      <c r="G148" s="269">
        <f t="shared" si="20"/>
        <v>1.8537985265804622E-3</v>
      </c>
      <c r="H148" s="269">
        <f t="shared" si="20"/>
        <v>1.8579809818891498E-3</v>
      </c>
      <c r="I148" s="269">
        <f t="shared" si="20"/>
        <v>1.8484784093673553E-3</v>
      </c>
      <c r="J148" s="269">
        <f t="shared" si="20"/>
        <v>1.8498171516650791E-3</v>
      </c>
      <c r="K148" s="269">
        <f t="shared" si="20"/>
        <v>1.8440740713422255E-3</v>
      </c>
      <c r="L148" s="269">
        <f t="shared" si="20"/>
        <v>1.8412722590940224E-3</v>
      </c>
      <c r="M148" s="269">
        <f t="shared" si="20"/>
        <v>1.8357221201244093E-3</v>
      </c>
      <c r="N148" s="269">
        <f t="shared" si="20"/>
        <v>1.8413276087612762E-3</v>
      </c>
      <c r="O148" s="269">
        <f t="shared" si="20"/>
        <v>1.8379399129642075E-3</v>
      </c>
      <c r="P148" s="269">
        <f t="shared" si="20"/>
        <v>1.8429345582030119E-3</v>
      </c>
      <c r="Q148" s="269">
        <f t="shared" si="20"/>
        <v>1.8492524942858302E-3</v>
      </c>
      <c r="R148" s="269">
        <f t="shared" si="20"/>
        <v>1.8412717630084078E-3</v>
      </c>
      <c r="S148" s="269">
        <f t="shared" si="20"/>
        <v>1.8506153719337777E-3</v>
      </c>
      <c r="T148" s="269">
        <f t="shared" si="20"/>
        <v>1.8376874688966365E-3</v>
      </c>
      <c r="U148" s="269">
        <f t="shared" si="20"/>
        <v>1.8306741222628086E-3</v>
      </c>
      <c r="V148" s="269">
        <f t="shared" si="20"/>
        <v>1.8489900194031328E-3</v>
      </c>
      <c r="W148" s="269">
        <f t="shared" si="20"/>
        <v>1.8461746792254807E-3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1.0957117158937662E-2</v>
      </c>
      <c r="C149" s="269">
        <f t="shared" si="21"/>
        <v>1.0032364517777243E-2</v>
      </c>
      <c r="D149" s="269">
        <f t="shared" si="21"/>
        <v>1.4002932670466726E-2</v>
      </c>
      <c r="E149" s="269">
        <f t="shared" si="21"/>
        <v>1.7683470567556259E-2</v>
      </c>
      <c r="F149" s="269">
        <f t="shared" si="21"/>
        <v>1.689782204209617E-2</v>
      </c>
      <c r="G149" s="269">
        <f t="shared" si="21"/>
        <v>1.4384407919767349E-2</v>
      </c>
      <c r="H149" s="269">
        <f t="shared" si="21"/>
        <v>1.4940243173557145E-2</v>
      </c>
      <c r="I149" s="269">
        <f t="shared" si="21"/>
        <v>1.634793948500126E-2</v>
      </c>
      <c r="J149" s="269">
        <f t="shared" si="21"/>
        <v>1.5877707685736011E-2</v>
      </c>
      <c r="K149" s="269">
        <f t="shared" si="21"/>
        <v>1.6104799580262268E-2</v>
      </c>
      <c r="L149" s="269">
        <f t="shared" si="21"/>
        <v>1.4925078140329206E-2</v>
      </c>
      <c r="M149" s="269">
        <f t="shared" si="21"/>
        <v>1.6974514049874902E-2</v>
      </c>
      <c r="N149" s="269">
        <f t="shared" si="21"/>
        <v>1.6485431312498227E-2</v>
      </c>
      <c r="O149" s="269">
        <f t="shared" si="21"/>
        <v>1.506884232419841E-2</v>
      </c>
      <c r="P149" s="269">
        <f t="shared" si="21"/>
        <v>1.3991006979765203E-2</v>
      </c>
      <c r="Q149" s="269">
        <f t="shared" si="21"/>
        <v>1.0503497546213422E-2</v>
      </c>
      <c r="R149" s="269">
        <f t="shared" si="21"/>
        <v>1.3811626370458217E-2</v>
      </c>
      <c r="S149" s="269">
        <f t="shared" si="21"/>
        <v>1.1201160206504187E-2</v>
      </c>
      <c r="T149" s="269">
        <f t="shared" si="21"/>
        <v>1.6910146779050322E-2</v>
      </c>
      <c r="U149" s="269">
        <f t="shared" si="21"/>
        <v>1.6223750370196768E-2</v>
      </c>
      <c r="V149" s="269">
        <f t="shared" si="21"/>
        <v>1.4002617773457489E-2</v>
      </c>
      <c r="W149" s="269">
        <f t="shared" si="21"/>
        <v>1.5910642385992664E-2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5.1832784426762736E-3</v>
      </c>
      <c r="C150" s="269">
        <f t="shared" si="22"/>
        <v>5.2162921668987769E-3</v>
      </c>
      <c r="D150" s="269">
        <f t="shared" si="22"/>
        <v>5.1764484319705732E-3</v>
      </c>
      <c r="E150" s="269">
        <f t="shared" si="22"/>
        <v>5.1606001215748157E-3</v>
      </c>
      <c r="F150" s="269">
        <f t="shared" si="22"/>
        <v>5.1648677997154233E-3</v>
      </c>
      <c r="G150" s="269">
        <f t="shared" si="22"/>
        <v>5.202337922120933E-3</v>
      </c>
      <c r="H150" s="269">
        <f t="shared" si="22"/>
        <v>5.2140751986091728E-3</v>
      </c>
      <c r="I150" s="269">
        <f t="shared" si="22"/>
        <v>5.18740801084361E-3</v>
      </c>
      <c r="J150" s="269">
        <f t="shared" si="22"/>
        <v>5.1911649400479092E-3</v>
      </c>
      <c r="K150" s="269">
        <f t="shared" si="22"/>
        <v>5.1750480621213304E-3</v>
      </c>
      <c r="L150" s="269">
        <f t="shared" si="22"/>
        <v>5.1671853014704306E-3</v>
      </c>
      <c r="M150" s="269">
        <f t="shared" si="22"/>
        <v>5.1516098772694417E-3</v>
      </c>
      <c r="N150" s="269">
        <f t="shared" si="22"/>
        <v>5.1673406299318639E-3</v>
      </c>
      <c r="O150" s="269">
        <f t="shared" si="22"/>
        <v>5.1578336969717812E-3</v>
      </c>
      <c r="P150" s="269">
        <f t="shared" si="22"/>
        <v>5.1718502321889586E-3</v>
      </c>
      <c r="Q150" s="269">
        <f t="shared" si="22"/>
        <v>5.1895803350032127E-3</v>
      </c>
      <c r="R150" s="269">
        <f t="shared" si="22"/>
        <v>5.1671839092991894E-3</v>
      </c>
      <c r="S150" s="269">
        <f t="shared" si="22"/>
        <v>5.1934049955418152E-3</v>
      </c>
      <c r="T150" s="269">
        <f t="shared" si="22"/>
        <v>5.1571252600369618E-3</v>
      </c>
      <c r="U150" s="269">
        <f t="shared" si="22"/>
        <v>5.1489214975263264E-3</v>
      </c>
      <c r="V150" s="269">
        <f t="shared" si="22"/>
        <v>5.1888437484668261E-3</v>
      </c>
      <c r="W150" s="269">
        <f t="shared" si="22"/>
        <v>5.1809430242188209E-3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1.0276120235524818E-2</v>
      </c>
      <c r="C151" s="270">
        <f t="shared" si="23"/>
        <v>1.0274216886888432E-2</v>
      </c>
      <c r="D151" s="270">
        <f t="shared" si="23"/>
        <v>1.0647880842897394E-2</v>
      </c>
      <c r="E151" s="270">
        <f t="shared" si="23"/>
        <v>1.2236355033543055E-2</v>
      </c>
      <c r="F151" s="270">
        <f t="shared" si="23"/>
        <v>1.1754168462066804E-2</v>
      </c>
      <c r="G151" s="270">
        <f t="shared" si="23"/>
        <v>1.1019284444733711E-2</v>
      </c>
      <c r="H151" s="270">
        <f t="shared" si="23"/>
        <v>1.1336245888168997E-2</v>
      </c>
      <c r="I151" s="270">
        <f t="shared" si="23"/>
        <v>1.1775787944728552E-2</v>
      </c>
      <c r="J151" s="270">
        <f t="shared" si="23"/>
        <v>1.1859623652032325E-2</v>
      </c>
      <c r="K151" s="270">
        <f t="shared" si="23"/>
        <v>1.1922678358004203E-2</v>
      </c>
      <c r="L151" s="270">
        <f t="shared" si="23"/>
        <v>1.1149672775237434E-2</v>
      </c>
      <c r="M151" s="270">
        <f t="shared" si="23"/>
        <v>1.1872323787787062E-2</v>
      </c>
      <c r="N151" s="270">
        <f t="shared" si="23"/>
        <v>1.1506022882121441E-2</v>
      </c>
      <c r="O151" s="270">
        <f t="shared" si="23"/>
        <v>1.1211642197258641E-2</v>
      </c>
      <c r="P151" s="270">
        <f t="shared" si="23"/>
        <v>1.077247449912103E-2</v>
      </c>
      <c r="Q151" s="270">
        <f t="shared" si="23"/>
        <v>9.8483415587543744E-3</v>
      </c>
      <c r="R151" s="270">
        <f t="shared" si="23"/>
        <v>1.0818758677278453E-2</v>
      </c>
      <c r="S151" s="270">
        <f t="shared" si="23"/>
        <v>1.012146525770065E-2</v>
      </c>
      <c r="T151" s="270">
        <f t="shared" si="23"/>
        <v>1.2680438527300745E-2</v>
      </c>
      <c r="U151" s="270">
        <f t="shared" si="23"/>
        <v>1.3272462886122343E-2</v>
      </c>
      <c r="V151" s="270">
        <f t="shared" si="23"/>
        <v>1.2128210551947002E-2</v>
      </c>
      <c r="W151" s="270">
        <f t="shared" si="23"/>
        <v>1.323931809754942E-2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3.9683321801710053E-2</v>
      </c>
      <c r="C152" s="271">
        <f t="shared" si="24"/>
        <v>3.6334151019483257E-2</v>
      </c>
      <c r="D152" s="271">
        <f t="shared" si="24"/>
        <v>5.0714332544718896E-2</v>
      </c>
      <c r="E152" s="271">
        <f t="shared" si="24"/>
        <v>6.4044113330576122E-2</v>
      </c>
      <c r="F152" s="271">
        <f t="shared" si="24"/>
        <v>6.1198735042963234E-2</v>
      </c>
      <c r="G152" s="271">
        <f t="shared" si="24"/>
        <v>5.2095919038483499E-2</v>
      </c>
      <c r="H152" s="271">
        <f t="shared" si="24"/>
        <v>5.4108984055944172E-2</v>
      </c>
      <c r="I152" s="271">
        <f t="shared" si="24"/>
        <v>5.9207228869412355E-2</v>
      </c>
      <c r="J152" s="271">
        <f t="shared" si="24"/>
        <v>5.7504193340909435E-2</v>
      </c>
      <c r="K152" s="271">
        <f t="shared" si="24"/>
        <v>5.8326650616698832E-2</v>
      </c>
      <c r="L152" s="271">
        <f t="shared" si="24"/>
        <v>5.4054060951172302E-2</v>
      </c>
      <c r="M152" s="271">
        <f t="shared" si="24"/>
        <v>6.1476490001695229E-2</v>
      </c>
      <c r="N152" s="271">
        <f t="shared" si="24"/>
        <v>5.970518215005393E-2</v>
      </c>
      <c r="O152" s="271">
        <f t="shared" si="24"/>
        <v>5.4574730785152174E-2</v>
      </c>
      <c r="P152" s="271">
        <f t="shared" si="24"/>
        <v>5.067114134625391E-2</v>
      </c>
      <c r="Q152" s="271">
        <f t="shared" si="24"/>
        <v>3.8040450523965298E-2</v>
      </c>
      <c r="R152" s="271">
        <f t="shared" si="24"/>
        <v>5.0021479729894389E-2</v>
      </c>
      <c r="S152" s="271">
        <f t="shared" si="24"/>
        <v>4.0567170961080687E-2</v>
      </c>
      <c r="T152" s="271">
        <f t="shared" si="24"/>
        <v>6.124337146471346E-2</v>
      </c>
      <c r="U152" s="271">
        <f t="shared" si="24"/>
        <v>5.8913233378194714E-2</v>
      </c>
      <c r="V152" s="271">
        <f t="shared" si="24"/>
        <v>5.0967015419036664E-2</v>
      </c>
      <c r="W152" s="271">
        <f t="shared" si="24"/>
        <v>5.8032478848496299E-2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0.11446791292014763</v>
      </c>
      <c r="C153" s="271">
        <f t="shared" si="25"/>
        <v>0.14301576420326231</v>
      </c>
      <c r="D153" s="271">
        <f t="shared" si="25"/>
        <v>0.15119907047466441</v>
      </c>
      <c r="E153" s="271">
        <f t="shared" si="25"/>
        <v>0.1425043986607592</v>
      </c>
      <c r="F153" s="271">
        <f t="shared" si="25"/>
        <v>0.14721217264458777</v>
      </c>
      <c r="G153" s="271">
        <f t="shared" si="25"/>
        <v>0.1286150491856568</v>
      </c>
      <c r="H153" s="271">
        <f t="shared" si="25"/>
        <v>0.13034503340671857</v>
      </c>
      <c r="I153" s="271">
        <f t="shared" si="25"/>
        <v>0.12716354351323295</v>
      </c>
      <c r="J153" s="271">
        <f t="shared" si="25"/>
        <v>0.1294601348527174</v>
      </c>
      <c r="K153" s="271">
        <f t="shared" si="25"/>
        <v>0.1486162840579372</v>
      </c>
      <c r="L153" s="271">
        <f t="shared" si="25"/>
        <v>0.14366873000775635</v>
      </c>
      <c r="M153" s="271">
        <f t="shared" si="25"/>
        <v>0.15323944195081909</v>
      </c>
      <c r="N153" s="271">
        <f t="shared" si="25"/>
        <v>0.15616315298594757</v>
      </c>
      <c r="O153" s="271">
        <f t="shared" si="25"/>
        <v>0.1523658832460604</v>
      </c>
      <c r="P153" s="271">
        <f t="shared" si="25"/>
        <v>0.14653881659045304</v>
      </c>
      <c r="Q153" s="271">
        <f t="shared" si="25"/>
        <v>0.1457966446384068</v>
      </c>
      <c r="R153" s="271">
        <f t="shared" si="25"/>
        <v>0.14238837899512585</v>
      </c>
      <c r="S153" s="271">
        <f t="shared" si="25"/>
        <v>0.13112879994495436</v>
      </c>
      <c r="T153" s="271">
        <f t="shared" si="25"/>
        <v>0.12478185310598969</v>
      </c>
      <c r="U153" s="271">
        <f t="shared" si="25"/>
        <v>0.12749644728205728</v>
      </c>
      <c r="V153" s="271">
        <f t="shared" si="25"/>
        <v>0.12541309121847399</v>
      </c>
      <c r="W153" s="271">
        <f t="shared" si="25"/>
        <v>0.12539834056355378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9.1586641158098711E-2</v>
      </c>
      <c r="C154" s="320">
        <f t="shared" si="26"/>
        <v>9.3919929188746795E-2</v>
      </c>
      <c r="D154" s="320">
        <f t="shared" si="26"/>
        <v>8.7719571246418229E-2</v>
      </c>
      <c r="E154" s="320">
        <f t="shared" si="26"/>
        <v>8.1099513943286183E-2</v>
      </c>
      <c r="F154" s="320">
        <f t="shared" si="26"/>
        <v>8.1185016937766363E-2</v>
      </c>
      <c r="G154" s="320">
        <f t="shared" si="26"/>
        <v>8.8834647585864693E-2</v>
      </c>
      <c r="H154" s="320">
        <f t="shared" si="26"/>
        <v>8.6948564600668007E-2</v>
      </c>
      <c r="I154" s="320">
        <f t="shared" si="26"/>
        <v>8.5290060136919213E-2</v>
      </c>
      <c r="J154" s="320">
        <f t="shared" si="26"/>
        <v>8.3856295716004337E-2</v>
      </c>
      <c r="K154" s="320">
        <f t="shared" si="26"/>
        <v>8.0635641843214173E-2</v>
      </c>
      <c r="L154" s="320">
        <f t="shared" si="26"/>
        <v>8.4633985177825138E-2</v>
      </c>
      <c r="M154" s="320">
        <f t="shared" si="26"/>
        <v>8.040397062390213E-2</v>
      </c>
      <c r="N154" s="320">
        <f t="shared" si="26"/>
        <v>8.2130205918080054E-2</v>
      </c>
      <c r="O154" s="320">
        <f t="shared" si="26"/>
        <v>8.2403795379726252E-2</v>
      </c>
      <c r="P154" s="320">
        <f t="shared" si="26"/>
        <v>8.5974864829826567E-2</v>
      </c>
      <c r="Q154" s="320">
        <f t="shared" si="26"/>
        <v>8.8443792048483183E-2</v>
      </c>
      <c r="R154" s="320">
        <f t="shared" si="26"/>
        <v>8.3545544400301333E-2</v>
      </c>
      <c r="S154" s="320">
        <f t="shared" si="26"/>
        <v>9.0679757217841592E-2</v>
      </c>
      <c r="T154" s="320">
        <f t="shared" si="26"/>
        <v>8.0469915901177747E-2</v>
      </c>
      <c r="U154" s="320">
        <f t="shared" si="26"/>
        <v>8.1878923745327792E-2</v>
      </c>
      <c r="V154" s="320">
        <f t="shared" si="26"/>
        <v>8.2477436180132813E-2</v>
      </c>
      <c r="W154" s="320">
        <f t="shared" si="26"/>
        <v>8.120527528726991E-2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2.2881271762048908E-2</v>
      </c>
      <c r="C155" s="320">
        <f t="shared" si="27"/>
        <v>4.9095835014515518E-2</v>
      </c>
      <c r="D155" s="320">
        <f t="shared" si="27"/>
        <v>6.3479499228246195E-2</v>
      </c>
      <c r="E155" s="320">
        <f t="shared" si="27"/>
        <v>6.1404884717473011E-2</v>
      </c>
      <c r="F155" s="320">
        <f t="shared" si="27"/>
        <v>6.6027155706821397E-2</v>
      </c>
      <c r="G155" s="320">
        <f t="shared" si="27"/>
        <v>3.9780401599792112E-2</v>
      </c>
      <c r="H155" s="320">
        <f t="shared" si="27"/>
        <v>4.3396468806050574E-2</v>
      </c>
      <c r="I155" s="320">
        <f t="shared" si="27"/>
        <v>4.1873483376313712E-2</v>
      </c>
      <c r="J155" s="320">
        <f t="shared" si="27"/>
        <v>4.5603839136713037E-2</v>
      </c>
      <c r="K155" s="320">
        <f t="shared" si="27"/>
        <v>6.7980642214723025E-2</v>
      </c>
      <c r="L155" s="320">
        <f t="shared" si="27"/>
        <v>5.9034744829931186E-2</v>
      </c>
      <c r="M155" s="320">
        <f t="shared" si="27"/>
        <v>7.2835471326916965E-2</v>
      </c>
      <c r="N155" s="320">
        <f t="shared" si="27"/>
        <v>7.4032947067867519E-2</v>
      </c>
      <c r="O155" s="320">
        <f t="shared" si="27"/>
        <v>6.9962087866334163E-2</v>
      </c>
      <c r="P155" s="320">
        <f t="shared" si="27"/>
        <v>6.0563951760626462E-2</v>
      </c>
      <c r="Q155" s="320">
        <f t="shared" si="27"/>
        <v>5.7352852589923627E-2</v>
      </c>
      <c r="R155" s="320">
        <f t="shared" si="27"/>
        <v>5.8842834594824499E-2</v>
      </c>
      <c r="S155" s="320">
        <f t="shared" si="27"/>
        <v>4.044904272711275E-2</v>
      </c>
      <c r="T155" s="320">
        <f t="shared" si="27"/>
        <v>4.4311937204811955E-2</v>
      </c>
      <c r="U155" s="320">
        <f t="shared" si="27"/>
        <v>4.5617523536729467E-2</v>
      </c>
      <c r="V155" s="320">
        <f t="shared" si="27"/>
        <v>4.2935655038341188E-2</v>
      </c>
      <c r="W155" s="320">
        <f t="shared" si="27"/>
        <v>4.4193065276283874E-2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0.71973051597302706</v>
      </c>
      <c r="C157" s="271">
        <f t="shared" si="29"/>
        <v>0.69741892203579436</v>
      </c>
      <c r="D157" s="271">
        <f t="shared" si="29"/>
        <v>0.6596768552391844</v>
      </c>
      <c r="E157" s="271">
        <f t="shared" si="29"/>
        <v>0.64016758297997634</v>
      </c>
      <c r="F157" s="271">
        <f t="shared" si="29"/>
        <v>0.64236998439923332</v>
      </c>
      <c r="G157" s="271">
        <f t="shared" si="29"/>
        <v>0.67804367447711367</v>
      </c>
      <c r="H157" s="271">
        <f t="shared" si="29"/>
        <v>0.67244075438200701</v>
      </c>
      <c r="I157" s="271">
        <f t="shared" si="29"/>
        <v>0.66456354944536689</v>
      </c>
      <c r="J157" s="271">
        <f t="shared" si="29"/>
        <v>0.66686501892607464</v>
      </c>
      <c r="K157" s="271">
        <f t="shared" si="29"/>
        <v>0.64762911593691808</v>
      </c>
      <c r="L157" s="271">
        <f t="shared" si="29"/>
        <v>0.66085562794646557</v>
      </c>
      <c r="M157" s="271">
        <f t="shared" si="29"/>
        <v>0.63606613689658353</v>
      </c>
      <c r="N157" s="271">
        <f t="shared" si="29"/>
        <v>0.6365327536501989</v>
      </c>
      <c r="O157" s="271">
        <f t="shared" si="29"/>
        <v>0.65219165187227668</v>
      </c>
      <c r="P157" s="271">
        <f t="shared" si="29"/>
        <v>0.66530707805791167</v>
      </c>
      <c r="Q157" s="271">
        <f t="shared" si="29"/>
        <v>0.69433183859687675</v>
      </c>
      <c r="R157" s="271">
        <f t="shared" si="29"/>
        <v>0.67227487708327738</v>
      </c>
      <c r="S157" s="271">
        <f t="shared" si="29"/>
        <v>0.70169461277696554</v>
      </c>
      <c r="T157" s="271">
        <f t="shared" si="29"/>
        <v>0.66419565982715811</v>
      </c>
      <c r="U157" s="271">
        <f t="shared" si="29"/>
        <v>0.66344020086978128</v>
      </c>
      <c r="V157" s="271">
        <f t="shared" si="29"/>
        <v>0.68489925469157265</v>
      </c>
      <c r="W157" s="271">
        <f t="shared" si="29"/>
        <v>0.6686615016027263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0.67712201159233598</v>
      </c>
      <c r="C158" s="320">
        <f t="shared" si="30"/>
        <v>0.65840646635937394</v>
      </c>
      <c r="D158" s="320">
        <f t="shared" si="30"/>
        <v>0.60522420958636103</v>
      </c>
      <c r="E158" s="320">
        <f t="shared" si="30"/>
        <v>0.57140257643544523</v>
      </c>
      <c r="F158" s="320">
        <f t="shared" si="30"/>
        <v>0.57666009793356743</v>
      </c>
      <c r="G158" s="320">
        <f t="shared" si="30"/>
        <v>0.62210760124063125</v>
      </c>
      <c r="H158" s="320">
        <f t="shared" si="30"/>
        <v>0.61434322676819997</v>
      </c>
      <c r="I158" s="320">
        <f t="shared" si="30"/>
        <v>0.60099196934286081</v>
      </c>
      <c r="J158" s="320">
        <f t="shared" si="30"/>
        <v>0.60512201046228575</v>
      </c>
      <c r="K158" s="320">
        <f t="shared" si="30"/>
        <v>0.58500302428232387</v>
      </c>
      <c r="L158" s="320">
        <f t="shared" si="30"/>
        <v>0.60281707199238921</v>
      </c>
      <c r="M158" s="320">
        <f t="shared" si="30"/>
        <v>0.57005802127976379</v>
      </c>
      <c r="N158" s="320">
        <f t="shared" si="30"/>
        <v>0.57242651456310456</v>
      </c>
      <c r="O158" s="320">
        <f t="shared" si="30"/>
        <v>0.59359404587161202</v>
      </c>
      <c r="P158" s="320">
        <f t="shared" si="30"/>
        <v>0.61090080736276442</v>
      </c>
      <c r="Q158" s="320">
        <f t="shared" si="30"/>
        <v>0.65348730670781519</v>
      </c>
      <c r="R158" s="320">
        <f t="shared" si="30"/>
        <v>0.61856615660746261</v>
      </c>
      <c r="S158" s="320">
        <f t="shared" si="30"/>
        <v>0.6581371079328785</v>
      </c>
      <c r="T158" s="320">
        <f t="shared" si="30"/>
        <v>0.5984378466485728</v>
      </c>
      <c r="U158" s="320">
        <f t="shared" si="30"/>
        <v>0.59905105128161085</v>
      </c>
      <c r="V158" s="320">
        <f t="shared" si="30"/>
        <v>0.62833780683100715</v>
      </c>
      <c r="W158" s="320">
        <f t="shared" si="30"/>
        <v>0.60476117459698597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4.260850438069106E-2</v>
      </c>
      <c r="C159" s="320">
        <f t="shared" si="31"/>
        <v>3.9012455676420442E-2</v>
      </c>
      <c r="D159" s="320">
        <f t="shared" si="31"/>
        <v>5.4452645652823373E-2</v>
      </c>
      <c r="E159" s="320">
        <f t="shared" si="31"/>
        <v>6.8765006544531146E-2</v>
      </c>
      <c r="F159" s="320">
        <f t="shared" si="31"/>
        <v>6.5709886465665862E-2</v>
      </c>
      <c r="G159" s="320">
        <f t="shared" si="31"/>
        <v>5.593607323648235E-2</v>
      </c>
      <c r="H159" s="320">
        <f t="shared" si="31"/>
        <v>5.8097527613807015E-2</v>
      </c>
      <c r="I159" s="320">
        <f t="shared" si="31"/>
        <v>6.3571580102506034E-2</v>
      </c>
      <c r="J159" s="320">
        <f t="shared" si="31"/>
        <v>6.1743008463788954E-2</v>
      </c>
      <c r="K159" s="320">
        <f t="shared" si="31"/>
        <v>6.2626091654594207E-2</v>
      </c>
      <c r="L159" s="320">
        <f t="shared" si="31"/>
        <v>5.8038555954076324E-2</v>
      </c>
      <c r="M159" s="320">
        <f t="shared" si="31"/>
        <v>6.6008115616819754E-2</v>
      </c>
      <c r="N159" s="320">
        <f t="shared" si="31"/>
        <v>6.410623908709441E-2</v>
      </c>
      <c r="O159" s="320">
        <f t="shared" si="31"/>
        <v>5.8597606000664645E-2</v>
      </c>
      <c r="P159" s="320">
        <f t="shared" si="31"/>
        <v>5.4406270695147231E-2</v>
      </c>
      <c r="Q159" s="320">
        <f t="shared" si="31"/>
        <v>4.0844531889061543E-2</v>
      </c>
      <c r="R159" s="320">
        <f t="shared" si="31"/>
        <v>5.370872047581484E-2</v>
      </c>
      <c r="S159" s="320">
        <f t="shared" si="31"/>
        <v>4.3557504844087026E-2</v>
      </c>
      <c r="T159" s="320">
        <f t="shared" si="31"/>
        <v>6.5757813178585353E-2</v>
      </c>
      <c r="U159" s="320">
        <f t="shared" si="31"/>
        <v>6.4389149588170408E-2</v>
      </c>
      <c r="V159" s="320">
        <f t="shared" si="31"/>
        <v>5.6561447860565509E-2</v>
      </c>
      <c r="W159" s="320">
        <f t="shared" si="31"/>
        <v>6.3900327005740359E-2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9.1499910067178086E-2</v>
      </c>
      <c r="C160" s="271">
        <f t="shared" si="32"/>
        <v>8.9454226102857026E-2</v>
      </c>
      <c r="D160" s="271">
        <f t="shared" si="32"/>
        <v>0.10039146394543447</v>
      </c>
      <c r="E160" s="271">
        <f t="shared" si="32"/>
        <v>0.11003754122119058</v>
      </c>
      <c r="F160" s="271">
        <f t="shared" si="32"/>
        <v>0.10722955851233681</v>
      </c>
      <c r="G160" s="271">
        <f t="shared" si="32"/>
        <v>0.10240734461326222</v>
      </c>
      <c r="H160" s="271">
        <f t="shared" si="32"/>
        <v>0.10336410887457192</v>
      </c>
      <c r="I160" s="271">
        <f t="shared" si="32"/>
        <v>0.10754618485842736</v>
      </c>
      <c r="J160" s="271">
        <f t="shared" si="32"/>
        <v>0.10502785390708153</v>
      </c>
      <c r="K160" s="271">
        <f t="shared" si="32"/>
        <v>0.10403662342958102</v>
      </c>
      <c r="L160" s="271">
        <f t="shared" si="32"/>
        <v>0.10200328665360675</v>
      </c>
      <c r="M160" s="271">
        <f t="shared" si="32"/>
        <v>0.10706777117307399</v>
      </c>
      <c r="N160" s="271">
        <f t="shared" si="32"/>
        <v>0.10626351237941463</v>
      </c>
      <c r="O160" s="271">
        <f t="shared" si="32"/>
        <v>0.10126785527872369</v>
      </c>
      <c r="P160" s="271">
        <f t="shared" si="32"/>
        <v>9.9363892460740372E-2</v>
      </c>
      <c r="Q160" s="271">
        <f t="shared" si="32"/>
        <v>8.8077851524357736E-2</v>
      </c>
      <c r="R160" s="271">
        <f t="shared" si="32"/>
        <v>9.7341339213623382E-2</v>
      </c>
      <c r="S160" s="271">
        <f t="shared" si="32"/>
        <v>9.1875538582919566E-2</v>
      </c>
      <c r="T160" s="271">
        <f t="shared" si="32"/>
        <v>0.10687096544015368</v>
      </c>
      <c r="U160" s="271">
        <f t="shared" si="32"/>
        <v>0.10749263716415799</v>
      </c>
      <c r="V160" s="271">
        <f t="shared" si="32"/>
        <v>9.9405803271566603E-2</v>
      </c>
      <c r="W160" s="271">
        <f t="shared" si="32"/>
        <v>0.10554923859884428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5.166543544168728E-2</v>
      </c>
      <c r="C161" s="320">
        <f t="shared" si="33"/>
        <v>5.2981679171012569E-2</v>
      </c>
      <c r="D161" s="320">
        <f t="shared" si="33"/>
        <v>4.9483961720803354E-2</v>
      </c>
      <c r="E161" s="320">
        <f t="shared" si="33"/>
        <v>4.5749485394448917E-2</v>
      </c>
      <c r="F161" s="320">
        <f t="shared" si="33"/>
        <v>4.5797718951062924E-2</v>
      </c>
      <c r="G161" s="320">
        <f t="shared" si="33"/>
        <v>5.0112993464950135E-2</v>
      </c>
      <c r="H161" s="320">
        <f t="shared" si="33"/>
        <v>4.904902499228684E-2</v>
      </c>
      <c r="I161" s="320">
        <f t="shared" si="33"/>
        <v>4.8113437070095778E-2</v>
      </c>
      <c r="J161" s="320">
        <f t="shared" si="33"/>
        <v>4.730462846885565E-2</v>
      </c>
      <c r="K161" s="320">
        <f t="shared" si="33"/>
        <v>4.5487807995469969E-2</v>
      </c>
      <c r="L161" s="320">
        <f t="shared" si="33"/>
        <v>4.7743335076886211E-2</v>
      </c>
      <c r="M161" s="320">
        <f t="shared" si="33"/>
        <v>4.5357118691072368E-2</v>
      </c>
      <c r="N161" s="320">
        <f t="shared" si="33"/>
        <v>4.6330914618303271E-2</v>
      </c>
      <c r="O161" s="320">
        <f t="shared" si="33"/>
        <v>4.6485250649076618E-2</v>
      </c>
      <c r="P161" s="320">
        <f t="shared" si="33"/>
        <v>4.8499745948816356E-2</v>
      </c>
      <c r="Q161" s="320">
        <f t="shared" si="33"/>
        <v>4.9892505834022056E-2</v>
      </c>
      <c r="R161" s="320">
        <f t="shared" si="33"/>
        <v>4.7129328863619993E-2</v>
      </c>
      <c r="S161" s="320">
        <f t="shared" si="33"/>
        <v>5.1153848237745873E-2</v>
      </c>
      <c r="T161" s="320">
        <f t="shared" si="33"/>
        <v>4.539431943806653E-2</v>
      </c>
      <c r="U161" s="320">
        <f t="shared" si="33"/>
        <v>4.6189162472904999E-2</v>
      </c>
      <c r="V161" s="320">
        <f t="shared" si="33"/>
        <v>4.652679255924138E-2</v>
      </c>
      <c r="W161" s="320">
        <f t="shared" si="33"/>
        <v>4.5809146998157954E-2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3.9834474625490807E-2</v>
      </c>
      <c r="C162" s="328">
        <f t="shared" si="34"/>
        <v>3.647254693184445E-2</v>
      </c>
      <c r="D162" s="328">
        <f t="shared" si="34"/>
        <v>5.090750222463112E-2</v>
      </c>
      <c r="E162" s="328">
        <f t="shared" si="34"/>
        <v>6.4288055826741672E-2</v>
      </c>
      <c r="F162" s="328">
        <f t="shared" si="34"/>
        <v>6.143183956127389E-2</v>
      </c>
      <c r="G162" s="328">
        <f t="shared" si="34"/>
        <v>5.2294351148312081E-2</v>
      </c>
      <c r="H162" s="328">
        <f t="shared" si="34"/>
        <v>5.4315083882285085E-2</v>
      </c>
      <c r="I162" s="328">
        <f t="shared" si="34"/>
        <v>5.9432747788331582E-2</v>
      </c>
      <c r="J162" s="328">
        <f t="shared" si="34"/>
        <v>5.7723225438225875E-2</v>
      </c>
      <c r="K162" s="328">
        <f t="shared" si="34"/>
        <v>5.8548815434111057E-2</v>
      </c>
      <c r="L162" s="328">
        <f t="shared" si="34"/>
        <v>5.4259951576720554E-2</v>
      </c>
      <c r="M162" s="328">
        <f t="shared" si="34"/>
        <v>6.1710652482001631E-2</v>
      </c>
      <c r="N162" s="328">
        <f t="shared" si="34"/>
        <v>5.9932597761111359E-2</v>
      </c>
      <c r="O162" s="328">
        <f t="shared" si="34"/>
        <v>5.4782604629647069E-2</v>
      </c>
      <c r="P162" s="328">
        <f t="shared" si="34"/>
        <v>5.0864146511924009E-2</v>
      </c>
      <c r="Q162" s="328">
        <f t="shared" si="34"/>
        <v>3.8185345690335694E-2</v>
      </c>
      <c r="R162" s="328">
        <f t="shared" si="34"/>
        <v>5.0212010350003396E-2</v>
      </c>
      <c r="S162" s="328">
        <f t="shared" si="34"/>
        <v>4.0721690345173693E-2</v>
      </c>
      <c r="T162" s="328">
        <f t="shared" si="34"/>
        <v>6.1476646002087146E-2</v>
      </c>
      <c r="U162" s="328">
        <f t="shared" si="34"/>
        <v>6.1303474691252996E-2</v>
      </c>
      <c r="V162" s="328">
        <f t="shared" si="34"/>
        <v>5.2879010712325217E-2</v>
      </c>
      <c r="W162" s="328">
        <f t="shared" si="34"/>
        <v>5.9740091600686336E-2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0.99999999999999978</v>
      </c>
      <c r="C165" s="234">
        <f t="shared" si="35"/>
        <v>1</v>
      </c>
      <c r="D165" s="234">
        <f t="shared" si="35"/>
        <v>1</v>
      </c>
      <c r="E165" s="234">
        <f t="shared" si="35"/>
        <v>1.0000000000000004</v>
      </c>
      <c r="F165" s="234">
        <f t="shared" si="35"/>
        <v>1.0000000000000004</v>
      </c>
      <c r="G165" s="234">
        <f t="shared" si="35"/>
        <v>1</v>
      </c>
      <c r="H165" s="234">
        <f t="shared" si="35"/>
        <v>1</v>
      </c>
      <c r="I165" s="234">
        <f t="shared" si="35"/>
        <v>1</v>
      </c>
      <c r="J165" s="234">
        <f t="shared" si="35"/>
        <v>1.0000000000000002</v>
      </c>
      <c r="K165" s="234">
        <f t="shared" si="35"/>
        <v>0.99999999999999978</v>
      </c>
      <c r="L165" s="234">
        <f t="shared" si="35"/>
        <v>1.0000000000000002</v>
      </c>
      <c r="M165" s="234">
        <f t="shared" si="35"/>
        <v>1</v>
      </c>
      <c r="N165" s="234">
        <f t="shared" si="35"/>
        <v>1</v>
      </c>
      <c r="O165" s="234">
        <f t="shared" si="35"/>
        <v>0.99999999999999989</v>
      </c>
      <c r="P165" s="234">
        <f t="shared" si="35"/>
        <v>1</v>
      </c>
      <c r="Q165" s="234">
        <f t="shared" si="35"/>
        <v>1.0000000000000002</v>
      </c>
      <c r="R165" s="234">
        <f t="shared" si="35"/>
        <v>0.99999999999999967</v>
      </c>
      <c r="S165" s="234">
        <f t="shared" si="35"/>
        <v>1</v>
      </c>
      <c r="T165" s="234">
        <f t="shared" si="35"/>
        <v>0.99999999999999978</v>
      </c>
      <c r="U165" s="234">
        <f t="shared" si="35"/>
        <v>0.99999999999999989</v>
      </c>
      <c r="V165" s="234">
        <f t="shared" si="35"/>
        <v>1.0000000000000002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8.4155620064195989E-3</v>
      </c>
      <c r="C166" s="268">
        <f t="shared" si="36"/>
        <v>8.4710122757007851E-3</v>
      </c>
      <c r="D166" s="268">
        <f t="shared" si="36"/>
        <v>8.2148920874270531E-3</v>
      </c>
      <c r="E166" s="268">
        <f t="shared" si="36"/>
        <v>8.1716618371965588E-3</v>
      </c>
      <c r="F166" s="268">
        <f t="shared" si="36"/>
        <v>8.2160226555191458E-3</v>
      </c>
      <c r="G166" s="268">
        <f t="shared" si="36"/>
        <v>8.3091008757831108E-3</v>
      </c>
      <c r="H166" s="268">
        <f t="shared" si="36"/>
        <v>8.342499094765218E-3</v>
      </c>
      <c r="I166" s="268">
        <f t="shared" si="36"/>
        <v>8.265501189574035E-3</v>
      </c>
      <c r="J166" s="268">
        <f t="shared" si="36"/>
        <v>8.3793120695946632E-3</v>
      </c>
      <c r="K166" s="268">
        <f t="shared" si="36"/>
        <v>8.3556903441737475E-3</v>
      </c>
      <c r="L166" s="268">
        <f t="shared" si="36"/>
        <v>8.3173689451143187E-3</v>
      </c>
      <c r="M166" s="268">
        <f t="shared" si="36"/>
        <v>8.1929700130642224E-3</v>
      </c>
      <c r="N166" s="268">
        <f t="shared" si="36"/>
        <v>8.1520592444437271E-3</v>
      </c>
      <c r="O166" s="268">
        <f t="shared" si="36"/>
        <v>8.1559902112727928E-3</v>
      </c>
      <c r="P166" s="268">
        <f t="shared" si="36"/>
        <v>8.1876481931165441E-3</v>
      </c>
      <c r="Q166" s="268">
        <f t="shared" si="36"/>
        <v>8.3582851222055703E-3</v>
      </c>
      <c r="R166" s="268">
        <f t="shared" si="36"/>
        <v>8.1931880583592052E-3</v>
      </c>
      <c r="S166" s="268">
        <f t="shared" si="36"/>
        <v>8.2935608504061484E-3</v>
      </c>
      <c r="T166" s="268">
        <f t="shared" si="36"/>
        <v>8.1156179536710643E-3</v>
      </c>
      <c r="U166" s="268">
        <f t="shared" si="36"/>
        <v>7.9223380796885554E-3</v>
      </c>
      <c r="V166" s="268">
        <f t="shared" si="36"/>
        <v>8.1931215064084909E-3</v>
      </c>
      <c r="W166" s="268">
        <f t="shared" si="36"/>
        <v>8.1489811932666644E-3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2.4490772206027574E-3</v>
      </c>
      <c r="C167" s="269">
        <f t="shared" si="37"/>
        <v>2.4652142285969056E-3</v>
      </c>
      <c r="D167" s="269">
        <f t="shared" si="37"/>
        <v>2.3906787289642963E-3</v>
      </c>
      <c r="E167" s="269">
        <f t="shared" si="37"/>
        <v>2.378097962403525E-3</v>
      </c>
      <c r="F167" s="269">
        <f t="shared" si="37"/>
        <v>2.3910077442527078E-3</v>
      </c>
      <c r="G167" s="269">
        <f t="shared" si="37"/>
        <v>2.4180951507513865E-3</v>
      </c>
      <c r="H167" s="269">
        <f t="shared" si="37"/>
        <v>2.4278146225175483E-3</v>
      </c>
      <c r="I167" s="269">
        <f t="shared" si="37"/>
        <v>2.4054068717940663E-3</v>
      </c>
      <c r="J167" s="269">
        <f t="shared" si="37"/>
        <v>2.4385278485633713E-3</v>
      </c>
      <c r="K167" s="269">
        <f t="shared" si="37"/>
        <v>2.4316535091436658E-3</v>
      </c>
      <c r="L167" s="269">
        <f t="shared" si="37"/>
        <v>2.4205013049977677E-3</v>
      </c>
      <c r="M167" s="269">
        <f t="shared" si="37"/>
        <v>2.3842990180300279E-3</v>
      </c>
      <c r="N167" s="269">
        <f t="shared" si="37"/>
        <v>2.3723932615957724E-3</v>
      </c>
      <c r="O167" s="269">
        <f t="shared" si="37"/>
        <v>2.3735372423909552E-3</v>
      </c>
      <c r="P167" s="269">
        <f t="shared" si="37"/>
        <v>2.3827502744052926E-3</v>
      </c>
      <c r="Q167" s="269">
        <f t="shared" si="37"/>
        <v>2.432408635392562E-3</v>
      </c>
      <c r="R167" s="269">
        <f t="shared" si="37"/>
        <v>2.3843624730630476E-3</v>
      </c>
      <c r="S167" s="269">
        <f t="shared" si="37"/>
        <v>2.4135727288229058E-3</v>
      </c>
      <c r="T167" s="269">
        <f t="shared" si="37"/>
        <v>2.3617882021769719E-3</v>
      </c>
      <c r="U167" s="269">
        <f t="shared" si="37"/>
        <v>2.3566584560857622E-3</v>
      </c>
      <c r="V167" s="269">
        <f t="shared" si="37"/>
        <v>2.3894847124586488E-3</v>
      </c>
      <c r="W167" s="269">
        <f t="shared" si="37"/>
        <v>2.3714974943236837E-3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2.1427064143107005E-2</v>
      </c>
      <c r="C168" s="269">
        <f t="shared" si="38"/>
        <v>1.9743693139334991E-2</v>
      </c>
      <c r="D168" s="269">
        <f t="shared" si="38"/>
        <v>2.6069223629487496E-2</v>
      </c>
      <c r="E168" s="269">
        <f t="shared" si="38"/>
        <v>3.148852747509983E-2</v>
      </c>
      <c r="F168" s="269">
        <f t="shared" si="38"/>
        <v>3.0659879898793891E-2</v>
      </c>
      <c r="G168" s="269">
        <f t="shared" si="38"/>
        <v>2.6298856166800517E-2</v>
      </c>
      <c r="H168" s="269">
        <f t="shared" si="38"/>
        <v>2.7298998210749058E-2</v>
      </c>
      <c r="I168" s="269">
        <f t="shared" si="38"/>
        <v>2.9199480824009014E-2</v>
      </c>
      <c r="J168" s="269">
        <f t="shared" si="38"/>
        <v>2.8966412917475964E-2</v>
      </c>
      <c r="K168" s="269">
        <f t="shared" si="38"/>
        <v>2.990058690590185E-2</v>
      </c>
      <c r="L168" s="269">
        <f t="shared" si="38"/>
        <v>2.7747486908942017E-2</v>
      </c>
      <c r="M168" s="269">
        <f t="shared" si="38"/>
        <v>3.0910078783316235E-2</v>
      </c>
      <c r="N168" s="269">
        <f t="shared" si="38"/>
        <v>3.0024360224579643E-2</v>
      </c>
      <c r="O168" s="269">
        <f t="shared" si="38"/>
        <v>2.8380916681801951E-2</v>
      </c>
      <c r="P168" s="269">
        <f t="shared" si="38"/>
        <v>2.6387740596942259E-2</v>
      </c>
      <c r="Q168" s="269">
        <f t="shared" si="38"/>
        <v>2.1319536981105988E-2</v>
      </c>
      <c r="R168" s="269">
        <f t="shared" si="38"/>
        <v>2.6645786493982984E-2</v>
      </c>
      <c r="S168" s="269">
        <f t="shared" si="38"/>
        <v>2.1925661363097971E-2</v>
      </c>
      <c r="T168" s="269">
        <f t="shared" si="38"/>
        <v>3.0805115026290821E-2</v>
      </c>
      <c r="U168" s="269">
        <f t="shared" si="38"/>
        <v>2.9737340943554208E-2</v>
      </c>
      <c r="V168" s="269">
        <f t="shared" si="38"/>
        <v>2.7545161581460798E-2</v>
      </c>
      <c r="W168" s="269">
        <f t="shared" si="38"/>
        <v>2.9989990083843843E-2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7.4833397458716018E-3</v>
      </c>
      <c r="C169" s="269">
        <f t="shared" si="39"/>
        <v>7.532647588142225E-3</v>
      </c>
      <c r="D169" s="269">
        <f t="shared" si="39"/>
        <v>7.3048987600583849E-3</v>
      </c>
      <c r="E169" s="269">
        <f t="shared" si="39"/>
        <v>7.2664572811022548E-3</v>
      </c>
      <c r="F169" s="269">
        <f t="shared" si="39"/>
        <v>7.3059040910312392E-3</v>
      </c>
      <c r="G169" s="269">
        <f t="shared" si="39"/>
        <v>7.3886716999734554E-3</v>
      </c>
      <c r="H169" s="269">
        <f t="shared" si="39"/>
        <v>7.4183702773660837E-3</v>
      </c>
      <c r="I169" s="269">
        <f t="shared" si="39"/>
        <v>7.3499017087991286E-3</v>
      </c>
      <c r="J169" s="269">
        <f t="shared" si="39"/>
        <v>7.4511053457423648E-3</v>
      </c>
      <c r="K169" s="269">
        <f t="shared" si="39"/>
        <v>7.4301002843366474E-3</v>
      </c>
      <c r="L169" s="269">
        <f t="shared" si="39"/>
        <v>7.3960238853415473E-3</v>
      </c>
      <c r="M169" s="269">
        <f t="shared" si="39"/>
        <v>7.2854050732117847E-3</v>
      </c>
      <c r="N169" s="269">
        <f t="shared" si="39"/>
        <v>7.2490261384931783E-3</v>
      </c>
      <c r="O169" s="269">
        <f t="shared" si="39"/>
        <v>7.2525216578998653E-3</v>
      </c>
      <c r="P169" s="269">
        <f t="shared" si="39"/>
        <v>7.2806727705201227E-3</v>
      </c>
      <c r="Q169" s="269">
        <f t="shared" si="39"/>
        <v>7.4324076294150256E-3</v>
      </c>
      <c r="R169" s="269">
        <f t="shared" si="39"/>
        <v>7.2855989648402996E-3</v>
      </c>
      <c r="S169" s="269">
        <f t="shared" si="39"/>
        <v>7.3748530994490278E-3</v>
      </c>
      <c r="T169" s="269">
        <f t="shared" si="39"/>
        <v>7.2166215813855381E-3</v>
      </c>
      <c r="U169" s="269">
        <f t="shared" si="39"/>
        <v>7.2192995655703347E-3</v>
      </c>
      <c r="V169" s="269">
        <f t="shared" si="39"/>
        <v>7.3012503527730751E-3</v>
      </c>
      <c r="W169" s="269">
        <f t="shared" si="39"/>
        <v>7.2462890541849009E-3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1.178176077229082E-2</v>
      </c>
      <c r="C170" s="270">
        <f t="shared" si="40"/>
        <v>1.1854642926363592E-2</v>
      </c>
      <c r="D170" s="270">
        <f t="shared" si="40"/>
        <v>1.1622162359776251E-2</v>
      </c>
      <c r="E170" s="270">
        <f t="shared" si="40"/>
        <v>1.2774725475801212E-2</v>
      </c>
      <c r="F170" s="270">
        <f t="shared" si="40"/>
        <v>1.2503922889837756E-2</v>
      </c>
      <c r="G170" s="270">
        <f t="shared" si="40"/>
        <v>1.1811713978088162E-2</v>
      </c>
      <c r="H170" s="270">
        <f t="shared" si="40"/>
        <v>1.2144313223200682E-2</v>
      </c>
      <c r="I170" s="270">
        <f t="shared" si="40"/>
        <v>1.2331523740896961E-2</v>
      </c>
      <c r="J170" s="270">
        <f t="shared" si="40"/>
        <v>1.2685058704651258E-2</v>
      </c>
      <c r="K170" s="270">
        <f t="shared" si="40"/>
        <v>1.2978152566051723E-2</v>
      </c>
      <c r="L170" s="270">
        <f t="shared" si="40"/>
        <v>1.2153009072430635E-2</v>
      </c>
      <c r="M170" s="270">
        <f t="shared" si="40"/>
        <v>1.2675151328979561E-2</v>
      </c>
      <c r="N170" s="270">
        <f t="shared" si="40"/>
        <v>1.2286080030393224E-2</v>
      </c>
      <c r="O170" s="270">
        <f t="shared" si="40"/>
        <v>1.2380278611771238E-2</v>
      </c>
      <c r="P170" s="270">
        <f t="shared" si="40"/>
        <v>1.1911963838043339E-2</v>
      </c>
      <c r="Q170" s="270">
        <f t="shared" si="40"/>
        <v>1.1719837530508679E-2</v>
      </c>
      <c r="R170" s="270">
        <f t="shared" si="40"/>
        <v>1.223702407910569E-2</v>
      </c>
      <c r="S170" s="270">
        <f t="shared" si="40"/>
        <v>1.1615762959238898E-2</v>
      </c>
      <c r="T170" s="270">
        <f t="shared" si="40"/>
        <v>1.3543296587970169E-2</v>
      </c>
      <c r="U170" s="270">
        <f t="shared" si="40"/>
        <v>1.40232786976672E-2</v>
      </c>
      <c r="V170" s="270">
        <f t="shared" si="40"/>
        <v>1.3551481479279738E-2</v>
      </c>
      <c r="W170" s="270">
        <f t="shared" si="40"/>
        <v>1.4223973662000951E-2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0.72678445790701163</v>
      </c>
      <c r="C171" s="271">
        <f t="shared" si="41"/>
        <v>0.73967294447664234</v>
      </c>
      <c r="D171" s="271">
        <f t="shared" si="41"/>
        <v>0.69130020659442104</v>
      </c>
      <c r="E171" s="271">
        <f t="shared" si="41"/>
        <v>0.64825908429608836</v>
      </c>
      <c r="F171" s="271">
        <f t="shared" si="41"/>
        <v>0.65485164988507538</v>
      </c>
      <c r="G171" s="271">
        <f t="shared" si="41"/>
        <v>0.68915402569199724</v>
      </c>
      <c r="H171" s="271">
        <f t="shared" si="41"/>
        <v>0.6810172372892247</v>
      </c>
      <c r="I171" s="271">
        <f t="shared" si="41"/>
        <v>0.66624720634028345</v>
      </c>
      <c r="J171" s="271">
        <f t="shared" si="41"/>
        <v>0.66750231200583632</v>
      </c>
      <c r="K171" s="271">
        <f t="shared" si="41"/>
        <v>0.66002844809239192</v>
      </c>
      <c r="L171" s="271">
        <f t="shared" si="41"/>
        <v>0.67757835363586538</v>
      </c>
      <c r="M171" s="271">
        <f t="shared" si="41"/>
        <v>0.65279812282819361</v>
      </c>
      <c r="N171" s="271">
        <f t="shared" si="41"/>
        <v>0.66011380062398639</v>
      </c>
      <c r="O171" s="271">
        <f t="shared" si="41"/>
        <v>0.67277616127158346</v>
      </c>
      <c r="P171" s="271">
        <f t="shared" si="41"/>
        <v>0.68861559642283965</v>
      </c>
      <c r="Q171" s="271">
        <f t="shared" si="41"/>
        <v>0.72779113845964016</v>
      </c>
      <c r="R171" s="271">
        <f t="shared" si="41"/>
        <v>0.6863020966136929</v>
      </c>
      <c r="S171" s="271">
        <f t="shared" si="41"/>
        <v>0.72331196800004016</v>
      </c>
      <c r="T171" s="271">
        <f t="shared" si="41"/>
        <v>0.65296875260361109</v>
      </c>
      <c r="U171" s="271">
        <f t="shared" si="41"/>
        <v>0.65532737230153704</v>
      </c>
      <c r="V171" s="271">
        <f t="shared" si="41"/>
        <v>0.67689399909711423</v>
      </c>
      <c r="W171" s="271">
        <f t="shared" si="41"/>
        <v>0.65776555288031269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0.63294087844429114</v>
      </c>
      <c r="C172" s="320">
        <f t="shared" si="42"/>
        <v>0.65320198309648525</v>
      </c>
      <c r="D172" s="320">
        <f t="shared" si="42"/>
        <v>0.57712547678234616</v>
      </c>
      <c r="E172" s="320">
        <f t="shared" si="42"/>
        <v>0.51034956432929457</v>
      </c>
      <c r="F172" s="320">
        <f t="shared" si="42"/>
        <v>0.52057133708144154</v>
      </c>
      <c r="G172" s="320">
        <f t="shared" si="42"/>
        <v>0.57397357997229093</v>
      </c>
      <c r="H172" s="320">
        <f t="shared" si="42"/>
        <v>0.56145649435528311</v>
      </c>
      <c r="I172" s="320">
        <f t="shared" si="42"/>
        <v>0.53836296701207009</v>
      </c>
      <c r="J172" s="320">
        <f t="shared" si="42"/>
        <v>0.54063883438631366</v>
      </c>
      <c r="K172" s="320">
        <f t="shared" si="42"/>
        <v>0.52907359190932246</v>
      </c>
      <c r="L172" s="320">
        <f t="shared" si="42"/>
        <v>0.55605337591427817</v>
      </c>
      <c r="M172" s="320">
        <f t="shared" si="42"/>
        <v>0.51742202019799566</v>
      </c>
      <c r="N172" s="320">
        <f t="shared" si="42"/>
        <v>0.52861685751808307</v>
      </c>
      <c r="O172" s="320">
        <f t="shared" si="42"/>
        <v>0.5484769669412054</v>
      </c>
      <c r="P172" s="320">
        <f t="shared" si="42"/>
        <v>0.57304586577696248</v>
      </c>
      <c r="Q172" s="320">
        <f t="shared" si="42"/>
        <v>0.63441849303175757</v>
      </c>
      <c r="R172" s="320">
        <f t="shared" si="42"/>
        <v>0.56960220877585344</v>
      </c>
      <c r="S172" s="320">
        <f t="shared" si="42"/>
        <v>0.62728469470406223</v>
      </c>
      <c r="T172" s="320">
        <f t="shared" si="42"/>
        <v>0.51805235712728792</v>
      </c>
      <c r="U172" s="320">
        <f t="shared" si="42"/>
        <v>0.52145899279386021</v>
      </c>
      <c r="V172" s="320">
        <f t="shared" si="42"/>
        <v>0.5554886513099262</v>
      </c>
      <c r="W172" s="320">
        <f t="shared" si="42"/>
        <v>0.52588351341879824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9.3843579462720539E-2</v>
      </c>
      <c r="C173" s="320">
        <f t="shared" si="43"/>
        <v>8.6470961380157002E-2</v>
      </c>
      <c r="D173" s="320">
        <f t="shared" si="43"/>
        <v>0.11417472981207491</v>
      </c>
      <c r="E173" s="320">
        <f t="shared" si="43"/>
        <v>0.13790951996679388</v>
      </c>
      <c r="F173" s="320">
        <f t="shared" si="43"/>
        <v>0.13428031280363373</v>
      </c>
      <c r="G173" s="320">
        <f t="shared" si="43"/>
        <v>0.11518044571970631</v>
      </c>
      <c r="H173" s="320">
        <f t="shared" si="43"/>
        <v>0.11956074293394159</v>
      </c>
      <c r="I173" s="320">
        <f t="shared" si="43"/>
        <v>0.12788423932821336</v>
      </c>
      <c r="J173" s="320">
        <f t="shared" si="43"/>
        <v>0.12686347761952263</v>
      </c>
      <c r="K173" s="320">
        <f t="shared" si="43"/>
        <v>0.13095485618306946</v>
      </c>
      <c r="L173" s="320">
        <f t="shared" si="43"/>
        <v>0.12152497772158713</v>
      </c>
      <c r="M173" s="320">
        <f t="shared" si="43"/>
        <v>0.135376102630198</v>
      </c>
      <c r="N173" s="320">
        <f t="shared" si="43"/>
        <v>0.13149694310590337</v>
      </c>
      <c r="O173" s="320">
        <f t="shared" si="43"/>
        <v>0.124299194330378</v>
      </c>
      <c r="P173" s="320">
        <f t="shared" si="43"/>
        <v>0.11556973064587707</v>
      </c>
      <c r="Q173" s="320">
        <f t="shared" si="43"/>
        <v>9.3372645427882636E-2</v>
      </c>
      <c r="R173" s="320">
        <f t="shared" si="43"/>
        <v>0.11669988783783937</v>
      </c>
      <c r="S173" s="320">
        <f t="shared" si="43"/>
        <v>9.6027273295977947E-2</v>
      </c>
      <c r="T173" s="320">
        <f t="shared" si="43"/>
        <v>0.13491639547632317</v>
      </c>
      <c r="U173" s="320">
        <f t="shared" si="43"/>
        <v>0.13386837950767677</v>
      </c>
      <c r="V173" s="320">
        <f t="shared" si="43"/>
        <v>0.12140534778718816</v>
      </c>
      <c r="W173" s="320">
        <f t="shared" si="43"/>
        <v>0.1318820394615145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7.5226326492547957E-2</v>
      </c>
      <c r="C174" s="271">
        <f t="shared" si="44"/>
        <v>6.9316332669218717E-2</v>
      </c>
      <c r="D174" s="271">
        <f t="shared" si="44"/>
        <v>9.1524061115481656E-2</v>
      </c>
      <c r="E174" s="271">
        <f t="shared" si="44"/>
        <v>0.11055020103505163</v>
      </c>
      <c r="F174" s="271">
        <f t="shared" si="44"/>
        <v>0.10764097778794145</v>
      </c>
      <c r="G174" s="271">
        <f t="shared" si="44"/>
        <v>9.2330257060472098E-2</v>
      </c>
      <c r="H174" s="271">
        <f t="shared" si="44"/>
        <v>9.5841564602863513E-2</v>
      </c>
      <c r="I174" s="271">
        <f t="shared" si="44"/>
        <v>0.10251379578692406</v>
      </c>
      <c r="J174" s="271">
        <f t="shared" si="44"/>
        <v>0.10169553891726192</v>
      </c>
      <c r="K174" s="271">
        <f t="shared" si="44"/>
        <v>0.1049752452262934</v>
      </c>
      <c r="L174" s="271">
        <f t="shared" si="44"/>
        <v>9.7416122695057117E-2</v>
      </c>
      <c r="M174" s="271">
        <f t="shared" si="44"/>
        <v>0.1085193782467931</v>
      </c>
      <c r="N174" s="271">
        <f t="shared" si="44"/>
        <v>0.10540978968930219</v>
      </c>
      <c r="O174" s="271">
        <f t="shared" si="44"/>
        <v>9.9639973549519201E-2</v>
      </c>
      <c r="P174" s="271">
        <f t="shared" si="44"/>
        <v>9.2642313304728816E-2</v>
      </c>
      <c r="Q174" s="271">
        <f t="shared" si="44"/>
        <v>7.4848819180231063E-2</v>
      </c>
      <c r="R174" s="271">
        <f t="shared" si="44"/>
        <v>9.3548263124601475E-2</v>
      </c>
      <c r="S174" s="271">
        <f t="shared" si="44"/>
        <v>7.6976806026692823E-2</v>
      </c>
      <c r="T174" s="271">
        <f t="shared" si="44"/>
        <v>0.10815087055935897</v>
      </c>
      <c r="U174" s="271">
        <f t="shared" si="44"/>
        <v>0.10731076629353524</v>
      </c>
      <c r="V174" s="271">
        <f t="shared" si="44"/>
        <v>9.7320225665607732E-2</v>
      </c>
      <c r="W174" s="271">
        <f t="shared" si="44"/>
        <v>0.10571848831678578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7.7442797757871648E-2</v>
      </c>
      <c r="C175" s="271">
        <f t="shared" si="45"/>
        <v>7.7373918718161502E-2</v>
      </c>
      <c r="D175" s="271">
        <f t="shared" si="45"/>
        <v>7.7637707855228333E-2</v>
      </c>
      <c r="E175" s="271">
        <f t="shared" si="45"/>
        <v>7.7726316679469859E-2</v>
      </c>
      <c r="F175" s="271">
        <f t="shared" si="45"/>
        <v>7.7713738324077755E-2</v>
      </c>
      <c r="G175" s="271">
        <f t="shared" si="45"/>
        <v>7.7613753029222424E-2</v>
      </c>
      <c r="H175" s="271">
        <f t="shared" si="45"/>
        <v>7.7613477193097136E-2</v>
      </c>
      <c r="I175" s="271">
        <f t="shared" si="45"/>
        <v>7.7672394751933257E-2</v>
      </c>
      <c r="J175" s="271">
        <f t="shared" si="45"/>
        <v>7.7617361884701447E-2</v>
      </c>
      <c r="K175" s="271">
        <f t="shared" si="45"/>
        <v>7.7627953731695648E-2</v>
      </c>
      <c r="L175" s="271">
        <f t="shared" si="45"/>
        <v>7.7631390260117616E-2</v>
      </c>
      <c r="M175" s="271">
        <f t="shared" si="45"/>
        <v>7.7712122179514787E-2</v>
      </c>
      <c r="N175" s="271">
        <f t="shared" si="45"/>
        <v>7.7721803320007943E-2</v>
      </c>
      <c r="O175" s="271">
        <f t="shared" si="45"/>
        <v>7.7661397168090063E-2</v>
      </c>
      <c r="P175" s="271">
        <f t="shared" si="45"/>
        <v>7.7629603337887695E-2</v>
      </c>
      <c r="Q175" s="271">
        <f t="shared" si="45"/>
        <v>7.7454162204759217E-2</v>
      </c>
      <c r="R175" s="271">
        <f t="shared" si="45"/>
        <v>7.7611127771245153E-2</v>
      </c>
      <c r="S175" s="271">
        <f t="shared" si="45"/>
        <v>7.7492846710165264E-2</v>
      </c>
      <c r="T175" s="271">
        <f t="shared" si="45"/>
        <v>7.765342115203748E-2</v>
      </c>
      <c r="U175" s="271">
        <f t="shared" si="45"/>
        <v>7.7688883924786165E-2</v>
      </c>
      <c r="V175" s="271">
        <f t="shared" si="45"/>
        <v>7.7553478904728843E-2</v>
      </c>
      <c r="W175" s="271">
        <f t="shared" si="45"/>
        <v>7.7581434183733422E-2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5.4400246406662127E-2</v>
      </c>
      <c r="C176" s="320">
        <f t="shared" si="46"/>
        <v>5.6141655633160037E-2</v>
      </c>
      <c r="D176" s="320">
        <f t="shared" si="46"/>
        <v>4.9603002766529868E-2</v>
      </c>
      <c r="E176" s="320">
        <f t="shared" si="46"/>
        <v>4.3863720923327777E-2</v>
      </c>
      <c r="F176" s="320">
        <f t="shared" si="46"/>
        <v>4.4742265784889663E-2</v>
      </c>
      <c r="G176" s="320">
        <f t="shared" si="46"/>
        <v>4.9332102325501566E-2</v>
      </c>
      <c r="H176" s="320">
        <f t="shared" si="46"/>
        <v>4.8256279029758417E-2</v>
      </c>
      <c r="I176" s="320">
        <f t="shared" si="46"/>
        <v>4.6271427646865253E-2</v>
      </c>
      <c r="J176" s="320">
        <f t="shared" si="46"/>
        <v>4.6467034772529239E-2</v>
      </c>
      <c r="K176" s="320">
        <f t="shared" si="46"/>
        <v>4.5473020857600056E-2</v>
      </c>
      <c r="L176" s="320">
        <f t="shared" si="46"/>
        <v>4.7791889724903426E-2</v>
      </c>
      <c r="M176" s="320">
        <f t="shared" si="46"/>
        <v>4.4471587084387296E-2</v>
      </c>
      <c r="N176" s="320">
        <f t="shared" si="46"/>
        <v>4.543376527422413E-2</v>
      </c>
      <c r="O176" s="320">
        <f t="shared" si="46"/>
        <v>4.7140709608324699E-2</v>
      </c>
      <c r="P176" s="320">
        <f t="shared" si="46"/>
        <v>4.9252366788519256E-2</v>
      </c>
      <c r="Q176" s="320">
        <f t="shared" si="46"/>
        <v>5.4527244994349869E-2</v>
      </c>
      <c r="R176" s="320">
        <f t="shared" si="46"/>
        <v>4.8956390030214736E-2</v>
      </c>
      <c r="S176" s="320">
        <f t="shared" si="46"/>
        <v>5.3914106547997782E-2</v>
      </c>
      <c r="T176" s="320">
        <f t="shared" si="46"/>
        <v>4.4525763525569285E-2</v>
      </c>
      <c r="U176" s="320">
        <f t="shared" si="46"/>
        <v>4.4818558359953749E-2</v>
      </c>
      <c r="V176" s="320">
        <f t="shared" si="46"/>
        <v>4.774335255709692E-2</v>
      </c>
      <c r="W176" s="320">
        <f t="shared" si="46"/>
        <v>4.519883876279264E-2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2.3042551351209514E-2</v>
      </c>
      <c r="C177" s="320">
        <f t="shared" si="47"/>
        <v>2.1232263085001465E-2</v>
      </c>
      <c r="D177" s="320">
        <f t="shared" si="47"/>
        <v>2.8034705088698455E-2</v>
      </c>
      <c r="E177" s="320">
        <f t="shared" si="47"/>
        <v>3.3862595756142089E-2</v>
      </c>
      <c r="F177" s="320">
        <f t="shared" si="47"/>
        <v>3.2971472539188099E-2</v>
      </c>
      <c r="G177" s="320">
        <f t="shared" si="47"/>
        <v>2.8281650703720858E-2</v>
      </c>
      <c r="H177" s="320">
        <f t="shared" si="47"/>
        <v>2.9357198163338722E-2</v>
      </c>
      <c r="I177" s="320">
        <f t="shared" si="47"/>
        <v>3.1400967105068005E-2</v>
      </c>
      <c r="J177" s="320">
        <f t="shared" si="47"/>
        <v>3.1150327112172204E-2</v>
      </c>
      <c r="K177" s="320">
        <f t="shared" si="47"/>
        <v>3.2154932874095585E-2</v>
      </c>
      <c r="L177" s="320">
        <f t="shared" si="47"/>
        <v>2.983950053521418E-2</v>
      </c>
      <c r="M177" s="320">
        <f t="shared" si="47"/>
        <v>3.3240535095127498E-2</v>
      </c>
      <c r="N177" s="320">
        <f t="shared" si="47"/>
        <v>3.2288038045783798E-2</v>
      </c>
      <c r="O177" s="320">
        <f t="shared" si="47"/>
        <v>3.052068755976536E-2</v>
      </c>
      <c r="P177" s="320">
        <f t="shared" si="47"/>
        <v>2.8377236549368447E-2</v>
      </c>
      <c r="Q177" s="320">
        <f t="shared" si="47"/>
        <v>2.2926917210409341E-2</v>
      </c>
      <c r="R177" s="320">
        <f t="shared" si="47"/>
        <v>2.8654737741030417E-2</v>
      </c>
      <c r="S177" s="320">
        <f t="shared" si="47"/>
        <v>2.3578740162167478E-2</v>
      </c>
      <c r="T177" s="320">
        <f t="shared" si="47"/>
        <v>3.3127657626468195E-2</v>
      </c>
      <c r="U177" s="320">
        <f t="shared" si="47"/>
        <v>3.2870325564832416E-2</v>
      </c>
      <c r="V177" s="320">
        <f t="shared" si="47"/>
        <v>2.9810126347631919E-2</v>
      </c>
      <c r="W177" s="320">
        <f t="shared" si="47"/>
        <v>3.2382595420940789E-2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6.8989613954276982E-2</v>
      </c>
      <c r="C178" s="321">
        <f t="shared" si="48"/>
        <v>6.3569593977839137E-2</v>
      </c>
      <c r="D178" s="321">
        <f t="shared" si="48"/>
        <v>8.3936168869155545E-2</v>
      </c>
      <c r="E178" s="321">
        <f t="shared" si="48"/>
        <v>0.10138492795778686</v>
      </c>
      <c r="F178" s="321">
        <f t="shared" si="48"/>
        <v>9.8716896723471198E-2</v>
      </c>
      <c r="G178" s="321">
        <f t="shared" si="48"/>
        <v>8.4675526346911736E-2</v>
      </c>
      <c r="H178" s="321">
        <f t="shared" si="48"/>
        <v>8.7895725486216006E-2</v>
      </c>
      <c r="I178" s="321">
        <f t="shared" si="48"/>
        <v>9.4014788785786077E-2</v>
      </c>
      <c r="J178" s="321">
        <f t="shared" si="48"/>
        <v>9.3264370306172906E-2</v>
      </c>
      <c r="K178" s="321">
        <f t="shared" si="48"/>
        <v>9.6272169340011191E-2</v>
      </c>
      <c r="L178" s="321">
        <f t="shared" si="48"/>
        <v>8.9339743292133775E-2</v>
      </c>
      <c r="M178" s="321">
        <f t="shared" si="48"/>
        <v>9.9522472528896747E-2</v>
      </c>
      <c r="N178" s="321">
        <f t="shared" si="48"/>
        <v>9.6670687467197855E-2</v>
      </c>
      <c r="O178" s="321">
        <f t="shared" si="48"/>
        <v>9.1379223605670343E-2</v>
      </c>
      <c r="P178" s="321">
        <f t="shared" si="48"/>
        <v>8.4961711261516401E-2</v>
      </c>
      <c r="Q178" s="321">
        <f t="shared" si="48"/>
        <v>6.8643404256741938E-2</v>
      </c>
      <c r="R178" s="321">
        <f t="shared" si="48"/>
        <v>8.5792552421109031E-2</v>
      </c>
      <c r="S178" s="321">
        <f t="shared" si="48"/>
        <v>7.0594968262086735E-2</v>
      </c>
      <c r="T178" s="321">
        <f t="shared" si="48"/>
        <v>9.918451633349773E-2</v>
      </c>
      <c r="U178" s="321">
        <f t="shared" si="48"/>
        <v>9.8414061737575637E-2</v>
      </c>
      <c r="V178" s="321">
        <f t="shared" si="48"/>
        <v>8.9251796700168626E-2</v>
      </c>
      <c r="W178" s="321">
        <f t="shared" si="48"/>
        <v>9.695379313154813E-2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0.46593355110910306</v>
      </c>
      <c r="C183" s="322">
        <f>IF(C$5=0,0,C$5/NMM_fec!C$5)</f>
        <v>0.46982633451535533</v>
      </c>
      <c r="D183" s="322">
        <f>IF(D$5=0,0,D$5/NMM_fec!D$5)</f>
        <v>0.47640097183364122</v>
      </c>
      <c r="E183" s="322">
        <f>IF(E$5=0,0,E$5/NMM_fec!E$5)</f>
        <v>0.47769152285692162</v>
      </c>
      <c r="F183" s="322">
        <f>IF(F$5=0,0,F$5/NMM_fec!F$5)</f>
        <v>0.47692042512794225</v>
      </c>
      <c r="G183" s="322">
        <f>IF(G$5=0,0,G$5/NMM_fec!G$5)</f>
        <v>0.47724284925112043</v>
      </c>
      <c r="H183" s="322">
        <f>IF(H$5=0,0,H$5/NMM_fec!H$5)</f>
        <v>0.4756460288995521</v>
      </c>
      <c r="I183" s="322">
        <f>IF(I$5=0,0,I$5/NMM_fec!I$5)</f>
        <v>0.48309721773541742</v>
      </c>
      <c r="J183" s="322">
        <f>IF(J$5=0,0,J$5/NMM_fec!J$5)</f>
        <v>0.48144358787199587</v>
      </c>
      <c r="K183" s="322">
        <f>IF(K$5=0,0,K$5/NMM_fec!K$5)</f>
        <v>0.48262676825253981</v>
      </c>
      <c r="L183" s="322">
        <f>IF(L$5=0,0,L$5/NMM_fec!L$5)</f>
        <v>0.4843567499859846</v>
      </c>
      <c r="M183" s="322">
        <f>IF(M$5=0,0,M$5/NMM_fec!M$5)</f>
        <v>0.48626338698654958</v>
      </c>
      <c r="N183" s="322">
        <f>IF(N$5=0,0,N$5/NMM_fec!N$5)</f>
        <v>0.48518150300451229</v>
      </c>
      <c r="O183" s="322">
        <f>IF(O$5=0,0,O$5/NMM_fec!O$5)</f>
        <v>0.47841405890422034</v>
      </c>
      <c r="P183" s="322">
        <f>IF(P$5=0,0,P$5/NMM_fec!P$5)</f>
        <v>0.47779115459078147</v>
      </c>
      <c r="Q183" s="322">
        <f>IF(Q$5=0,0,Q$5/NMM_fec!Q$5)</f>
        <v>0.47247254942772593</v>
      </c>
      <c r="R183" s="322">
        <f>IF(R$5=0,0,R$5/NMM_fec!R$5)</f>
        <v>0.4968878848137317</v>
      </c>
      <c r="S183" s="322">
        <f>IF(S$5=0,0,S$5/NMM_fec!S$5)</f>
        <v>0.49559870029988373</v>
      </c>
      <c r="T183" s="322">
        <f>IF(T$5=0,0,T$5/NMM_fec!T$5)</f>
        <v>0.49898452326819287</v>
      </c>
      <c r="U183" s="322">
        <f>IF(U$5=0,0,U$5/NMM_fec!U$5)</f>
        <v>0.50939163828223533</v>
      </c>
      <c r="V183" s="322">
        <f>IF(V$5=0,0,V$5/NMM_fec!V$5)</f>
        <v>0.50620332988414574</v>
      </c>
      <c r="W183" s="322">
        <f>IF(W$5=0,0,W$5/NMM_fec!W$5)</f>
        <v>0.5208235482409056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0.39384013999952694</v>
      </c>
      <c r="C184" s="275">
        <f>IF(C$6=0,0,C$6/NMM_fec!C$6)</f>
        <v>0.39384013999952683</v>
      </c>
      <c r="D184" s="275">
        <f>IF(D$6=0,0,D$6/NMM_fec!D$6)</f>
        <v>0.39512061915772823</v>
      </c>
      <c r="E184" s="275">
        <f>IF(E$6=0,0,E$6/NMM_fec!E$6)</f>
        <v>0.39512061915772823</v>
      </c>
      <c r="F184" s="275">
        <f>IF(F$6=0,0,F$6/NMM_fec!F$6)</f>
        <v>0.39512061915772806</v>
      </c>
      <c r="G184" s="275">
        <f>IF(G$6=0,0,G$6/NMM_fec!G$6)</f>
        <v>0.39795945908425678</v>
      </c>
      <c r="H184" s="275">
        <f>IF(H$6=0,0,H$6/NMM_fec!H$6)</f>
        <v>0.39795945908425684</v>
      </c>
      <c r="I184" s="275">
        <f>IF(I$6=0,0,I$6/NMM_fec!I$6)</f>
        <v>0.40177505506363631</v>
      </c>
      <c r="J184" s="275">
        <f>IF(J$6=0,0,J$6/NMM_fec!J$6)</f>
        <v>0.40177505506363637</v>
      </c>
      <c r="K184" s="275">
        <f>IF(K$6=0,0,K$6/NMM_fec!K$6)</f>
        <v>0.40177505506363625</v>
      </c>
      <c r="L184" s="275">
        <f>IF(L$6=0,0,L$6/NMM_fec!L$6)</f>
        <v>0.40177505506363631</v>
      </c>
      <c r="M184" s="275">
        <f>IF(M$6=0,0,M$6/NMM_fec!M$6)</f>
        <v>0.40177505506363631</v>
      </c>
      <c r="N184" s="275">
        <f>IF(N$6=0,0,N$6/NMM_fec!N$6)</f>
        <v>0.4017750550636362</v>
      </c>
      <c r="O184" s="275">
        <f>IF(O$6=0,0,O$6/NMM_fec!O$6)</f>
        <v>0.4017750550636362</v>
      </c>
      <c r="P184" s="275">
        <f>IF(P$6=0,0,P$6/NMM_fec!P$6)</f>
        <v>0.40177505506363614</v>
      </c>
      <c r="Q184" s="275">
        <f>IF(Q$6=0,0,Q$6/NMM_fec!Q$6)</f>
        <v>0.40177505506363625</v>
      </c>
      <c r="R184" s="275">
        <f>IF(R$6=0,0,R$6/NMM_fec!R$6)</f>
        <v>0.41659754955727279</v>
      </c>
      <c r="S184" s="275">
        <f>IF(S$6=0,0,S$6/NMM_fec!S$6)</f>
        <v>0.42089659385885353</v>
      </c>
      <c r="T184" s="275">
        <f>IF(T$6=0,0,T$6/NMM_fec!T$6)</f>
        <v>0.42089659385885347</v>
      </c>
      <c r="U184" s="275">
        <f>IF(U$6=0,0,U$6/NMM_fec!U$6)</f>
        <v>0.4299838301202446</v>
      </c>
      <c r="V184" s="275">
        <f>IF(V$6=0,0,V$6/NMM_fec!V$6)</f>
        <v>0.42998383012024466</v>
      </c>
      <c r="W184" s="275">
        <f>IF(W$6=0,0,W$6/NMM_fec!W$6)</f>
        <v>0.43968472265463004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0.10202130322721588</v>
      </c>
      <c r="C185" s="276">
        <f>IF(C$7=0,0,C$7/NMM_fec!C$7)</f>
        <v>0.10202130322721591</v>
      </c>
      <c r="D185" s="276">
        <f>IF(D$7=0,0,D$7/NMM_fec!D$7)</f>
        <v>0.1023530016479892</v>
      </c>
      <c r="E185" s="276">
        <f>IF(E$7=0,0,E$7/NMM_fec!E$7)</f>
        <v>0.10235300164798922</v>
      </c>
      <c r="F185" s="276">
        <f>IF(F$7=0,0,F$7/NMM_fec!F$7)</f>
        <v>0.1023530016479892</v>
      </c>
      <c r="G185" s="276">
        <f>IF(G$7=0,0,G$7/NMM_fec!G$7)</f>
        <v>0.10308838161448586</v>
      </c>
      <c r="H185" s="276">
        <f>IF(H$7=0,0,H$7/NMM_fec!H$7)</f>
        <v>0.10308838161448586</v>
      </c>
      <c r="I185" s="276">
        <f>IF(I$7=0,0,I$7/NMM_fec!I$7)</f>
        <v>0.10407678283332888</v>
      </c>
      <c r="J185" s="276">
        <f>IF(J$7=0,0,J$7/NMM_fec!J$7)</f>
        <v>0.1040767828333289</v>
      </c>
      <c r="K185" s="276">
        <f>IF(K$7=0,0,K$7/NMM_fec!K$7)</f>
        <v>0.10407678283332888</v>
      </c>
      <c r="L185" s="276">
        <f>IF(L$7=0,0,L$7/NMM_fec!L$7)</f>
        <v>0.10407678283332887</v>
      </c>
      <c r="M185" s="276">
        <f>IF(M$7=0,0,M$7/NMM_fec!M$7)</f>
        <v>0.10407678283332887</v>
      </c>
      <c r="N185" s="276">
        <f>IF(N$7=0,0,N$7/NMM_fec!N$7)</f>
        <v>0.10407678283332886</v>
      </c>
      <c r="O185" s="276">
        <f>IF(O$7=0,0,O$7/NMM_fec!O$7)</f>
        <v>0.10407678283332887</v>
      </c>
      <c r="P185" s="276">
        <f>IF(P$7=0,0,P$7/NMM_fec!P$7)</f>
        <v>0.10407678283332887</v>
      </c>
      <c r="Q185" s="276">
        <f>IF(Q$7=0,0,Q$7/NMM_fec!Q$7)</f>
        <v>0.10407678283332888</v>
      </c>
      <c r="R185" s="276">
        <f>IF(R$7=0,0,R$7/NMM_fec!R$7)</f>
        <v>0.10903007253000677</v>
      </c>
      <c r="S185" s="276">
        <f>IF(S$7=0,0,S$7/NMM_fec!S$7)</f>
        <v>0.10903007253000677</v>
      </c>
      <c r="T185" s="276">
        <f>IF(T$7=0,0,T$7/NMM_fec!T$7)</f>
        <v>0.10903007253000677</v>
      </c>
      <c r="U185" s="276">
        <f>IF(U$7=0,0,U$7/NMM_fec!U$7)</f>
        <v>0.11138405220846674</v>
      </c>
      <c r="V185" s="276">
        <f>IF(V$7=0,0,V$7/NMM_fec!V$7)</f>
        <v>0.11138405220846676</v>
      </c>
      <c r="W185" s="276">
        <f>IF(W$7=0,0,W$7/NMM_fec!W$7)</f>
        <v>0.11389699489334991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0.55923851413439019</v>
      </c>
      <c r="C186" s="276">
        <f>IF(C$8=0,0,C$8/NMM_fec!C$8)</f>
        <v>0.55923851413438985</v>
      </c>
      <c r="D186" s="276">
        <f>IF(D$8=0,0,D$8/NMM_fec!D$8)</f>
        <v>0.56105674744553358</v>
      </c>
      <c r="E186" s="276">
        <f>IF(E$8=0,0,E$8/NMM_fec!E$8)</f>
        <v>0.56105674744553347</v>
      </c>
      <c r="F186" s="276">
        <f>IF(F$8=0,0,F$8/NMM_fec!F$8)</f>
        <v>0.56105674744553335</v>
      </c>
      <c r="G186" s="276">
        <f>IF(G$8=0,0,G$8/NMM_fec!G$8)</f>
        <v>0.56508779573426082</v>
      </c>
      <c r="H186" s="276">
        <f>IF(H$8=0,0,H$8/NMM_fec!H$8)</f>
        <v>0.56508779573426082</v>
      </c>
      <c r="I186" s="276">
        <f>IF(I$8=0,0,I$8/NMM_fec!I$8)</f>
        <v>0.57050580169487208</v>
      </c>
      <c r="J186" s="276">
        <f>IF(J$8=0,0,J$8/NMM_fec!J$8)</f>
        <v>0.57050580169487219</v>
      </c>
      <c r="K186" s="276">
        <f>IF(K$8=0,0,K$8/NMM_fec!K$8)</f>
        <v>0.57050580169487208</v>
      </c>
      <c r="L186" s="276">
        <f>IF(L$8=0,0,L$8/NMM_fec!L$8)</f>
        <v>0.57050580169487197</v>
      </c>
      <c r="M186" s="276">
        <f>IF(M$8=0,0,M$8/NMM_fec!M$8)</f>
        <v>0.57050580169487175</v>
      </c>
      <c r="N186" s="276">
        <f>IF(N$8=0,0,N$8/NMM_fec!N$8)</f>
        <v>0.57050580169487208</v>
      </c>
      <c r="O186" s="276">
        <f>IF(O$8=0,0,O$8/NMM_fec!O$8)</f>
        <v>0.57050580169487197</v>
      </c>
      <c r="P186" s="276">
        <f>IF(P$8=0,0,P$8/NMM_fec!P$8)</f>
        <v>0.57050580169487197</v>
      </c>
      <c r="Q186" s="276">
        <f>IF(Q$8=0,0,Q$8/NMM_fec!Q$8)</f>
        <v>0.57050580169487175</v>
      </c>
      <c r="R186" s="276">
        <f>IF(R$8=0,0,R$8/NMM_fec!R$8)</f>
        <v>0.59007122344111762</v>
      </c>
      <c r="S186" s="276">
        <f>IF(S$8=0,0,S$8/NMM_fec!S$8)</f>
        <v>0.59765768353153093</v>
      </c>
      <c r="T186" s="276">
        <f>IF(T$8=0,0,T$8/NMM_fec!T$8)</f>
        <v>0.59765768353153081</v>
      </c>
      <c r="U186" s="276">
        <f>IF(U$8=0,0,U$8/NMM_fec!U$8)</f>
        <v>0.61056122481204789</v>
      </c>
      <c r="V186" s="276">
        <f>IF(V$8=0,0,V$8/NMM_fec!V$8)</f>
        <v>0.610561224812048</v>
      </c>
      <c r="W186" s="276">
        <f>IF(W$8=0,0,W$8/NMM_fec!W$8)</f>
        <v>0.62433613543114763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0.38927150427847523</v>
      </c>
      <c r="C187" s="276">
        <f>IF(C$9=0,0,C$9/NMM_fec!C$9)</f>
        <v>0.38927150427847523</v>
      </c>
      <c r="D187" s="276">
        <f>IF(D$9=0,0,D$9/NMM_fec!D$9)</f>
        <v>0.39053712958551201</v>
      </c>
      <c r="E187" s="276">
        <f>IF(E$9=0,0,E$9/NMM_fec!E$9)</f>
        <v>0.39053712958551201</v>
      </c>
      <c r="F187" s="276">
        <f>IF(F$9=0,0,F$9/NMM_fec!F$9)</f>
        <v>0.3905371295855119</v>
      </c>
      <c r="G187" s="276">
        <f>IF(G$9=0,0,G$9/NMM_fec!G$9)</f>
        <v>0.39334303831946421</v>
      </c>
      <c r="H187" s="276">
        <f>IF(H$9=0,0,H$9/NMM_fec!H$9)</f>
        <v>0.39334303831946404</v>
      </c>
      <c r="I187" s="276">
        <f>IF(I$9=0,0,I$9/NMM_fec!I$9)</f>
        <v>0.39711437251260601</v>
      </c>
      <c r="J187" s="276">
        <f>IF(J$9=0,0,J$9/NMM_fec!J$9)</f>
        <v>0.39711437251260584</v>
      </c>
      <c r="K187" s="276">
        <f>IF(K$9=0,0,K$9/NMM_fec!K$9)</f>
        <v>0.3971143725126059</v>
      </c>
      <c r="L187" s="276">
        <f>IF(L$9=0,0,L$9/NMM_fec!L$9)</f>
        <v>0.39711437251260584</v>
      </c>
      <c r="M187" s="276">
        <f>IF(M$9=0,0,M$9/NMM_fec!M$9)</f>
        <v>0.39711437251260606</v>
      </c>
      <c r="N187" s="276">
        <f>IF(N$9=0,0,N$9/NMM_fec!N$9)</f>
        <v>0.3971143725126059</v>
      </c>
      <c r="O187" s="276">
        <f>IF(O$9=0,0,O$9/NMM_fec!O$9)</f>
        <v>0.39711437251260595</v>
      </c>
      <c r="P187" s="276">
        <f>IF(P$9=0,0,P$9/NMM_fec!P$9)</f>
        <v>0.3971143725126059</v>
      </c>
      <c r="Q187" s="276">
        <f>IF(Q$9=0,0,Q$9/NMM_fec!Q$9)</f>
        <v>0.39711437251260606</v>
      </c>
      <c r="R187" s="276">
        <f>IF(R$9=0,0,R$9/NMM_fec!R$9)</f>
        <v>0.41601409708344933</v>
      </c>
      <c r="S187" s="276">
        <f>IF(S$9=0,0,S$9/NMM_fec!S$9)</f>
        <v>0.41601409708344939</v>
      </c>
      <c r="T187" s="276">
        <f>IF(T$9=0,0,T$9/NMM_fec!T$9)</f>
        <v>0.41601409708344933</v>
      </c>
      <c r="U187" s="276">
        <f>IF(U$9=0,0,U$9/NMM_fec!U$9)</f>
        <v>0.42499591932536168</v>
      </c>
      <c r="V187" s="276">
        <f>IF(V$9=0,0,V$9/NMM_fec!V$9)</f>
        <v>0.42499591932536168</v>
      </c>
      <c r="W187" s="276">
        <f>IF(W$9=0,0,W$9/NMM_fec!W$9)</f>
        <v>0.43458427928711818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0.58436417347398772</v>
      </c>
      <c r="C188" s="277">
        <f>IF(C$10=0,0,C$10/NMM_fec!C$10)</f>
        <v>0.57344158449219107</v>
      </c>
      <c r="D188" s="277">
        <f>IF(D$10=0,0,D$10/NMM_fec!D$10)</f>
        <v>0.59777844799499402</v>
      </c>
      <c r="E188" s="277">
        <f>IF(E$10=0,0,E$10/NMM_fec!E$10)</f>
        <v>0.62979896772278898</v>
      </c>
      <c r="F188" s="277">
        <f>IF(F$10=0,0,F$10/NMM_fec!F$10)</f>
        <v>0.62174618823830108</v>
      </c>
      <c r="G188" s="277">
        <f>IF(G$10=0,0,G$10/NMM_fec!G$10)</f>
        <v>0.60377575935113525</v>
      </c>
      <c r="H188" s="277">
        <f>IF(H$10=0,0,H$10/NMM_fec!H$10)</f>
        <v>0.61289494754847373</v>
      </c>
      <c r="I188" s="277">
        <f>IF(I$10=0,0,I$10/NMM_fec!I$10)</f>
        <v>0.62752251971276884</v>
      </c>
      <c r="J188" s="277">
        <f>IF(J$10=0,0,J$10/NMM_fec!J$10)</f>
        <v>0.6312399027814064</v>
      </c>
      <c r="K188" s="277">
        <f>IF(K$10=0,0,K$10/NMM_fec!K$10)</f>
        <v>0.63827357931856488</v>
      </c>
      <c r="L188" s="277">
        <f>IF(L$10=0,0,L$10/NMM_fec!L$10)</f>
        <v>0.62032590876511362</v>
      </c>
      <c r="M188" s="277">
        <f>IF(M$10=0,0,M$10/NMM_fec!M$10)</f>
        <v>0.63790006247609798</v>
      </c>
      <c r="N188" s="277">
        <f>IF(N$10=0,0,N$10/NMM_fec!N$10)</f>
        <v>0.63114014409923669</v>
      </c>
      <c r="O188" s="277">
        <f>IF(O$10=0,0,O$10/NMM_fec!O$10)</f>
        <v>0.6317598186691854</v>
      </c>
      <c r="P188" s="277">
        <f>IF(P$10=0,0,P$10/NMM_fec!P$10)</f>
        <v>0.61799987460017625</v>
      </c>
      <c r="Q188" s="277">
        <f>IF(Q$10=0,0,Q$10/NMM_fec!Q$10)</f>
        <v>0.59789293669646471</v>
      </c>
      <c r="R188" s="277">
        <f>IF(R$10=0,0,R$10/NMM_fec!R$10)</f>
        <v>0.65669935436264337</v>
      </c>
      <c r="S188" s="277">
        <f>IF(S$10=0,0,S$10/NMM_fec!S$10)</f>
        <v>0.62554083923546089</v>
      </c>
      <c r="T188" s="277">
        <f>IF(T$10=0,0,T$10/NMM_fec!T$10)</f>
        <v>0.68533539361522466</v>
      </c>
      <c r="U188" s="277">
        <f>IF(U$10=0,0,U$10/NMM_fec!U$10)</f>
        <v>0.70793684228428866</v>
      </c>
      <c r="V188" s="277">
        <f>IF(V$10=0,0,V$10/NMM_fec!V$10)</f>
        <v>0.69837468262364211</v>
      </c>
      <c r="W188" s="277">
        <f>IF(W$10=0,0,W$10/NMM_fec!W$10)</f>
        <v>0.72663645059121551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0.55001190527711319</v>
      </c>
      <c r="C189" s="278">
        <f>IF(C$16=0,0,C$16/NMM_fec!C$16)</f>
        <v>0.5500119052771133</v>
      </c>
      <c r="D189" s="278">
        <f>IF(D$16=0,0,D$16/NMM_fec!D$16)</f>
        <v>0.55180014042620396</v>
      </c>
      <c r="E189" s="278">
        <f>IF(E$16=0,0,E$16/NMM_fec!E$16)</f>
        <v>0.55180014042620384</v>
      </c>
      <c r="F189" s="278">
        <f>IF(F$16=0,0,F$16/NMM_fec!F$16)</f>
        <v>0.55180014042620396</v>
      </c>
      <c r="G189" s="278">
        <f>IF(G$16=0,0,G$16/NMM_fec!G$16)</f>
        <v>0.5557646823765714</v>
      </c>
      <c r="H189" s="278">
        <f>IF(H$16=0,0,H$16/NMM_fec!H$16)</f>
        <v>0.55576468237657151</v>
      </c>
      <c r="I189" s="278">
        <f>IF(I$16=0,0,I$16/NMM_fec!I$16)</f>
        <v>0.56109329924733731</v>
      </c>
      <c r="J189" s="278">
        <f>IF(J$16=0,0,J$16/NMM_fec!J$16)</f>
        <v>0.56109329924733686</v>
      </c>
      <c r="K189" s="278">
        <f>IF(K$16=0,0,K$16/NMM_fec!K$16)</f>
        <v>0.5610932992473372</v>
      </c>
      <c r="L189" s="278">
        <f>IF(L$16=0,0,L$16/NMM_fec!L$16)</f>
        <v>0.5610932992473372</v>
      </c>
      <c r="M189" s="278">
        <f>IF(M$16=0,0,M$16/NMM_fec!M$16)</f>
        <v>0.56109329924733697</v>
      </c>
      <c r="N189" s="278">
        <f>IF(N$16=0,0,N$16/NMM_fec!N$16)</f>
        <v>0.56109329924733697</v>
      </c>
      <c r="O189" s="278">
        <f>IF(O$16=0,0,O$16/NMM_fec!O$16)</f>
        <v>0.5610932992473372</v>
      </c>
      <c r="P189" s="278">
        <f>IF(P$16=0,0,P$16/NMM_fec!P$16)</f>
        <v>0.5610932992473372</v>
      </c>
      <c r="Q189" s="278">
        <f>IF(Q$16=0,0,Q$16/NMM_fec!Q$16)</f>
        <v>0.56109329924733709</v>
      </c>
      <c r="R189" s="278">
        <f>IF(R$16=0,0,R$16/NMM_fec!R$16)</f>
        <v>0.58193396932260333</v>
      </c>
      <c r="S189" s="278">
        <f>IF(S$16=0,0,S$16/NMM_fec!S$16)</f>
        <v>0.58779721516763994</v>
      </c>
      <c r="T189" s="278">
        <f>IF(T$16=0,0,T$16/NMM_fec!T$16)</f>
        <v>0.58779721516764016</v>
      </c>
      <c r="U189" s="278">
        <f>IF(U$16=0,0,U$16/NMM_fec!U$16)</f>
        <v>0.60048786709011015</v>
      </c>
      <c r="V189" s="278">
        <f>IF(V$16=0,0,V$16/NMM_fec!V$16)</f>
        <v>0.60048786709011048</v>
      </c>
      <c r="W189" s="278">
        <f>IF(W$16=0,0,W$16/NMM_fec!W$16)</f>
        <v>0.61403551204507156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0.35006811273499533</v>
      </c>
      <c r="C190" s="278">
        <f>IF(C$17=0,0,C$17/NMM_fec!C$17)</f>
        <v>0.36870544224761193</v>
      </c>
      <c r="D190" s="278">
        <f>IF(D$17=0,0,D$17/NMM_fec!D$17)</f>
        <v>0.37509284394601417</v>
      </c>
      <c r="E190" s="278">
        <f>IF(E$17=0,0,E$17/NMM_fec!E$17)</f>
        <v>0.36832459262094047</v>
      </c>
      <c r="F190" s="278">
        <f>IF(F$17=0,0,F$17/NMM_fec!F$17)</f>
        <v>0.36732691370475279</v>
      </c>
      <c r="G190" s="278">
        <f>IF(G$17=0,0,G$17/NMM_fec!G$17)</f>
        <v>0.37232700712837941</v>
      </c>
      <c r="H190" s="278">
        <f>IF(H$17=0,0,H$17/NMM_fec!H$17)</f>
        <v>0.36856976122233992</v>
      </c>
      <c r="I190" s="278">
        <f>IF(I$17=0,0,I$17/NMM_fec!I$17)</f>
        <v>0.37309788756189266</v>
      </c>
      <c r="J190" s="278">
        <f>IF(J$17=0,0,J$17/NMM_fec!J$17)</f>
        <v>0.36610749537001919</v>
      </c>
      <c r="K190" s="278">
        <f>IF(K$17=0,0,K$17/NMM_fec!K$17)</f>
        <v>0.36583040507710596</v>
      </c>
      <c r="L190" s="278">
        <f>IF(L$17=0,0,L$17/NMM_fec!L$17)</f>
        <v>0.37280517508786271</v>
      </c>
      <c r="M190" s="278">
        <f>IF(M$17=0,0,M$17/NMM_fec!M$17)</f>
        <v>0.37422069595228419</v>
      </c>
      <c r="N190" s="278">
        <f>IF(N$17=0,0,N$17/NMM_fec!N$17)</f>
        <v>0.37836265064690139</v>
      </c>
      <c r="O190" s="278">
        <f>IF(O$17=0,0,O$17/NMM_fec!O$17)</f>
        <v>0.36082918709647943</v>
      </c>
      <c r="P190" s="278">
        <f>IF(P$17=0,0,P$17/NMM_fec!P$17)</f>
        <v>0.36366404034671213</v>
      </c>
      <c r="Q190" s="278">
        <f>IF(Q$17=0,0,Q$17/NMM_fec!Q$17)</f>
        <v>0.35641339576042907</v>
      </c>
      <c r="R190" s="278">
        <f>IF(R$17=0,0,R$17/NMM_fec!R$17)</f>
        <v>0.3731915771172174</v>
      </c>
      <c r="S190" s="278">
        <f>IF(S$17=0,0,S$17/NMM_fec!S$17)</f>
        <v>0.37566648766595301</v>
      </c>
      <c r="T190" s="278">
        <f>IF(T$17=0,0,T$17/NMM_fec!T$17)</f>
        <v>0.36986710426848668</v>
      </c>
      <c r="U190" s="278">
        <f>IF(U$17=0,0,U$17/NMM_fec!U$17)</f>
        <v>0.37720650197282513</v>
      </c>
      <c r="V190" s="278">
        <f>IF(V$17=0,0,V$17/NMM_fec!V$17)</f>
        <v>0.37391406274612332</v>
      </c>
      <c r="W190" s="278">
        <f>IF(W$17=0,0,W$17/NMM_fec!W$17)</f>
        <v>0.38710044958622231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0.53074786129088203</v>
      </c>
      <c r="C191" s="278">
        <f>IF(C$25=0,0,C$25/NMM_fec!C$25)</f>
        <v>0.52507594593588114</v>
      </c>
      <c r="D191" s="278">
        <f>IF(D$25=0,0,D$25/NMM_fec!D$25)</f>
        <v>0.52604429571897282</v>
      </c>
      <c r="E191" s="278">
        <f>IF(E$25=0,0,E$25/NMM_fec!E$25)</f>
        <v>0.52710501095749718</v>
      </c>
      <c r="F191" s="278">
        <f>IF(F$25=0,0,F$25/NMM_fec!F$25)</f>
        <v>0.52733319784301835</v>
      </c>
      <c r="G191" s="278">
        <f>IF(G$25=0,0,G$25/NMM_fec!G$25)</f>
        <v>0.52970801393802525</v>
      </c>
      <c r="H191" s="278">
        <f>IF(H$25=0,0,H$25/NMM_fec!H$25)</f>
        <v>0.52812105213367944</v>
      </c>
      <c r="I191" s="278">
        <f>IF(I$25=0,0,I$25/NMM_fec!I$25)</f>
        <v>0.53570924120394658</v>
      </c>
      <c r="J191" s="278">
        <f>IF(J$25=0,0,J$25/NMM_fec!J$25)</f>
        <v>0.53763084453735688</v>
      </c>
      <c r="K191" s="278">
        <f>IF(K$25=0,0,K$25/NMM_fec!K$25)</f>
        <v>0.53792168016485187</v>
      </c>
      <c r="L191" s="278">
        <f>IF(L$25=0,0,L$25/NMM_fec!L$25)</f>
        <v>0.53922280501988018</v>
      </c>
      <c r="M191" s="278">
        <f>IF(M$25=0,0,M$25/NMM_fec!M$25)</f>
        <v>0.53748019121536095</v>
      </c>
      <c r="N191" s="278">
        <f>IF(N$25=0,0,N$25/NMM_fec!N$25)</f>
        <v>0.5335634620295463</v>
      </c>
      <c r="O191" s="278">
        <f>IF(O$25=0,0,O$25/NMM_fec!O$25)</f>
        <v>0.53498906744690977</v>
      </c>
      <c r="P191" s="278">
        <f>IF(P$25=0,0,P$25/NMM_fec!P$25)</f>
        <v>0.53448618766908484</v>
      </c>
      <c r="Q191" s="278">
        <f>IF(Q$25=0,0,Q$25/NMM_fec!Q$25)</f>
        <v>0.53528590443820223</v>
      </c>
      <c r="R191" s="278">
        <f>IF(R$25=0,0,R$25/NMM_fec!R$25)</f>
        <v>0.55999883688639684</v>
      </c>
      <c r="S191" s="278">
        <f>IF(S$25=0,0,S$25/NMM_fec!S$25)</f>
        <v>0.56044600591297389</v>
      </c>
      <c r="T191" s="278">
        <f>IF(T$25=0,0,T$25/NMM_fec!T$25)</f>
        <v>0.56035585754061012</v>
      </c>
      <c r="U191" s="278">
        <f>IF(U$25=0,0,U$25/NMM_fec!U$25)</f>
        <v>0.57244577473842673</v>
      </c>
      <c r="V191" s="278">
        <f>IF(V$25=0,0,V$25/NMM_fec!V$25)</f>
        <v>0.57285567616177957</v>
      </c>
      <c r="W191" s="278">
        <f>IF(W$25=0,0,W$25/NMM_fec!W$25)</f>
        <v>0.58484435041145477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0.57413535577985231</v>
      </c>
      <c r="C192" s="279">
        <f>IF(C$33=0,0,C$33/NMM_fec!C$33)</f>
        <v>0.58347862996920818</v>
      </c>
      <c r="D192" s="279">
        <f>IF(D$33=0,0,D$33/NMM_fec!D$33)</f>
        <v>0.58732022174977649</v>
      </c>
      <c r="E192" s="279">
        <f>IF(E$33=0,0,E$33/NMM_fec!E$33)</f>
        <v>0.58624171020645943</v>
      </c>
      <c r="F192" s="279">
        <f>IF(F$33=0,0,F$33/NMM_fec!F$33)</f>
        <v>0.58678898312347083</v>
      </c>
      <c r="G192" s="279">
        <f>IF(G$33=0,0,G$33/NMM_fec!G$33)</f>
        <v>0.58746461704533559</v>
      </c>
      <c r="H192" s="279">
        <f>IF(H$33=0,0,H$33/NMM_fec!H$33)</f>
        <v>0.58795113757165141</v>
      </c>
      <c r="I192" s="279">
        <f>IF(I$33=0,0,I$33/NMM_fec!I$33)</f>
        <v>0.59350775872545936</v>
      </c>
      <c r="J192" s="279">
        <f>IF(J$33=0,0,J$33/NMM_fec!J$33)</f>
        <v>0.59381580934473321</v>
      </c>
      <c r="K192" s="279">
        <f>IF(K$33=0,0,K$33/NMM_fec!K$33)</f>
        <v>0.59686668266175857</v>
      </c>
      <c r="L192" s="279">
        <f>IF(L$33=0,0,L$33/NMM_fec!L$33)</f>
        <v>0.59617231281641214</v>
      </c>
      <c r="M192" s="279">
        <f>IF(M$33=0,0,M$33/NMM_fec!M$33)</f>
        <v>0.59743436727226562</v>
      </c>
      <c r="N192" s="279">
        <f>IF(N$33=0,0,N$33/NMM_fec!N$33)</f>
        <v>0.59771668340098849</v>
      </c>
      <c r="O192" s="279">
        <f>IF(O$33=0,0,O$33/NMM_fec!O$33)</f>
        <v>0.5972830345780018</v>
      </c>
      <c r="P192" s="279">
        <f>IF(P$33=0,0,P$33/NMM_fec!P$33)</f>
        <v>0.59631407539445302</v>
      </c>
      <c r="Q192" s="279">
        <f>IF(Q$33=0,0,Q$33/NMM_fec!Q$33)</f>
        <v>0.59604289896411577</v>
      </c>
      <c r="R192" s="279">
        <f>IF(R$33=0,0,R$33/NMM_fec!R$33)</f>
        <v>0.61778961720313308</v>
      </c>
      <c r="S192" s="279">
        <f>IF(S$33=0,0,S$33/NMM_fec!S$33)</f>
        <v>0.62034357658179495</v>
      </c>
      <c r="T192" s="279">
        <f>IF(T$33=0,0,T$33/NMM_fec!T$33)</f>
        <v>0.6214933500415869</v>
      </c>
      <c r="U192" s="279">
        <f>IF(U$33=0,0,U$33/NMM_fec!U$33)</f>
        <v>0.63515914562432574</v>
      </c>
      <c r="V192" s="279">
        <f>IF(V$33=0,0,V$33/NMM_fec!V$33)</f>
        <v>0.63440430760533817</v>
      </c>
      <c r="W192" s="279">
        <f>IF(W$33=0,0,W$33/NMM_fec!W$33)</f>
        <v>0.64926827082594452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0.57073076534105727</v>
      </c>
      <c r="C194" s="322">
        <f>IF(C$48=0,0,C$48/NMM_fec!C$48)</f>
        <v>0.56711863099558102</v>
      </c>
      <c r="D194" s="322">
        <f>IF(D$48=0,0,D$48/NMM_fec!D$48)</f>
        <v>0.57148381007586502</v>
      </c>
      <c r="E194" s="322">
        <f>IF(E$48=0,0,E$48/NMM_fec!E$48)</f>
        <v>0.57323884875244602</v>
      </c>
      <c r="F194" s="322">
        <f>IF(F$48=0,0,F$48/NMM_fec!F$48)</f>
        <v>0.57276518727664538</v>
      </c>
      <c r="G194" s="322">
        <f>IF(G$48=0,0,G$48/NMM_fec!G$48)</f>
        <v>0.56863981480030246</v>
      </c>
      <c r="H194" s="322">
        <f>IF(H$48=0,0,H$48/NMM_fec!H$48)</f>
        <v>0.56735976369353835</v>
      </c>
      <c r="I194" s="322">
        <f>IF(I$48=0,0,I$48/NMM_fec!I$48)</f>
        <v>0.57027642058994621</v>
      </c>
      <c r="J194" s="322">
        <f>IF(J$48=0,0,J$48/NMM_fec!J$48)</f>
        <v>0.56986370241132567</v>
      </c>
      <c r="K194" s="322">
        <f>IF(K$48=0,0,K$48/NMM_fec!K$48)</f>
        <v>0.5716384537983964</v>
      </c>
      <c r="L194" s="322">
        <f>IF(L$48=0,0,L$48/NMM_fec!L$48)</f>
        <v>0.57250829996779395</v>
      </c>
      <c r="M194" s="322">
        <f>IF(M$48=0,0,M$48/NMM_fec!M$48)</f>
        <v>0.57423922677377004</v>
      </c>
      <c r="N194" s="322">
        <f>IF(N$48=0,0,N$48/NMM_fec!N$48)</f>
        <v>0.57249109056732772</v>
      </c>
      <c r="O194" s="322">
        <f>IF(O$48=0,0,O$48/NMM_fec!O$48)</f>
        <v>0.57354630768721215</v>
      </c>
      <c r="P194" s="322">
        <f>IF(P$48=0,0,P$48/NMM_fec!P$48)</f>
        <v>0.57199190613663276</v>
      </c>
      <c r="Q194" s="322">
        <f>IF(Q$48=0,0,Q$48/NMM_fec!Q$48)</f>
        <v>0.57003770663531828</v>
      </c>
      <c r="R194" s="322">
        <f>IF(R$48=0,0,R$48/NMM_fec!R$48)</f>
        <v>0.5725084542161184</v>
      </c>
      <c r="S194" s="322">
        <f>IF(S$48=0,0,S$48/NMM_fec!S$48)</f>
        <v>0.56961790484367869</v>
      </c>
      <c r="T194" s="322">
        <f>IF(T$48=0,0,T$48/NMM_fec!T$48)</f>
        <v>0.57362509603688594</v>
      </c>
      <c r="U194" s="322">
        <f>IF(U$48=0,0,U$48/NMM_fec!U$48)</f>
        <v>0.59206560530156904</v>
      </c>
      <c r="V194" s="322">
        <f>IF(V$48=0,0,V$48/NMM_fec!V$48)</f>
        <v>0.60032725157510025</v>
      </c>
      <c r="W194" s="322">
        <f>IF(W$48=0,0,W$48/NMM_fec!W$48)</f>
        <v>0.60124272585285887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0.50404613695785161</v>
      </c>
      <c r="C195" s="275">
        <f>IF(C$49=0,0,C$49/NMM_fec!C$49)</f>
        <v>0.50404613695785161</v>
      </c>
      <c r="D195" s="275">
        <f>IF(D$49=0,0,D$49/NMM_fec!D$49)</f>
        <v>0.50404613695785161</v>
      </c>
      <c r="E195" s="275">
        <f>IF(E$49=0,0,E$49/NMM_fec!E$49)</f>
        <v>0.5040461369578515</v>
      </c>
      <c r="F195" s="275">
        <f>IF(F$49=0,0,F$49/NMM_fec!F$49)</f>
        <v>0.50404613695785139</v>
      </c>
      <c r="G195" s="275">
        <f>IF(G$49=0,0,G$49/NMM_fec!G$49)</f>
        <v>0.50404613695785139</v>
      </c>
      <c r="H195" s="275">
        <f>IF(H$49=0,0,H$49/NMM_fec!H$49)</f>
        <v>0.50404613695785139</v>
      </c>
      <c r="I195" s="275">
        <f>IF(I$49=0,0,I$49/NMM_fec!I$49)</f>
        <v>0.5040461369578515</v>
      </c>
      <c r="J195" s="275">
        <f>IF(J$49=0,0,J$49/NMM_fec!J$49)</f>
        <v>0.5040461369578515</v>
      </c>
      <c r="K195" s="275">
        <f>IF(K$49=0,0,K$49/NMM_fec!K$49)</f>
        <v>0.50404613695785139</v>
      </c>
      <c r="L195" s="275">
        <f>IF(L$49=0,0,L$49/NMM_fec!L$49)</f>
        <v>0.50404613695785161</v>
      </c>
      <c r="M195" s="275">
        <f>IF(M$49=0,0,M$49/NMM_fec!M$49)</f>
        <v>0.5040461369578515</v>
      </c>
      <c r="N195" s="275">
        <f>IF(N$49=0,0,N$49/NMM_fec!N$49)</f>
        <v>0.5040461369578515</v>
      </c>
      <c r="O195" s="275">
        <f>IF(O$49=0,0,O$49/NMM_fec!O$49)</f>
        <v>0.5040461369578515</v>
      </c>
      <c r="P195" s="275">
        <f>IF(P$49=0,0,P$49/NMM_fec!P$49)</f>
        <v>0.5040461369578515</v>
      </c>
      <c r="Q195" s="275">
        <f>IF(Q$49=0,0,Q$49/NMM_fec!Q$49)</f>
        <v>0.50404613695785139</v>
      </c>
      <c r="R195" s="275">
        <f>IF(R$49=0,0,R$49/NMM_fec!R$49)</f>
        <v>0.5040461369578515</v>
      </c>
      <c r="S195" s="275">
        <f>IF(S$49=0,0,S$49/NMM_fec!S$49)</f>
        <v>0.5040461369578515</v>
      </c>
      <c r="T195" s="275">
        <f>IF(T$49=0,0,T$49/NMM_fec!T$49)</f>
        <v>0.5040461369578515</v>
      </c>
      <c r="U195" s="275">
        <f>IF(U$49=0,0,U$49/NMM_fec!U$49)</f>
        <v>0.50864152326206635</v>
      </c>
      <c r="V195" s="275">
        <f>IF(V$49=0,0,V$49/NMM_fec!V$49)</f>
        <v>0.51277737093585984</v>
      </c>
      <c r="W195" s="275">
        <f>IF(W$49=0,0,W$49/NMM_fec!W$49)</f>
        <v>0.5164996338422736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0.13084484158739876</v>
      </c>
      <c r="C196" s="276">
        <f>IF(C$50=0,0,C$50/NMM_fec!C$50)</f>
        <v>0.13084484158739873</v>
      </c>
      <c r="D196" s="276">
        <f>IF(D$50=0,0,D$50/NMM_fec!D$50)</f>
        <v>0.13084484158739881</v>
      </c>
      <c r="E196" s="276">
        <f>IF(E$50=0,0,E$50/NMM_fec!E$50)</f>
        <v>0.13084484158739867</v>
      </c>
      <c r="F196" s="276">
        <f>IF(F$50=0,0,F$50/NMM_fec!F$50)</f>
        <v>0.13084484158739879</v>
      </c>
      <c r="G196" s="276">
        <f>IF(G$50=0,0,G$50/NMM_fec!G$50)</f>
        <v>0.13084484158739873</v>
      </c>
      <c r="H196" s="276">
        <f>IF(H$50=0,0,H$50/NMM_fec!H$50)</f>
        <v>0.13084484158739873</v>
      </c>
      <c r="I196" s="276">
        <f>IF(I$50=0,0,I$50/NMM_fec!I$50)</f>
        <v>0.13084484158739879</v>
      </c>
      <c r="J196" s="276">
        <f>IF(J$50=0,0,J$50/NMM_fec!J$50)</f>
        <v>0.13084484158739873</v>
      </c>
      <c r="K196" s="276">
        <f>IF(K$50=0,0,K$50/NMM_fec!K$50)</f>
        <v>0.13084484158739873</v>
      </c>
      <c r="L196" s="276">
        <f>IF(L$50=0,0,L$50/NMM_fec!L$50)</f>
        <v>0.13084484158739879</v>
      </c>
      <c r="M196" s="276">
        <f>IF(M$50=0,0,M$50/NMM_fec!M$50)</f>
        <v>0.13084484158739876</v>
      </c>
      <c r="N196" s="276">
        <f>IF(N$50=0,0,N$50/NMM_fec!N$50)</f>
        <v>0.13084484158739873</v>
      </c>
      <c r="O196" s="276">
        <f>IF(O$50=0,0,O$50/NMM_fec!O$50)</f>
        <v>0.1308448415873987</v>
      </c>
      <c r="P196" s="276">
        <f>IF(P$50=0,0,P$50/NMM_fec!P$50)</f>
        <v>0.13084484158739876</v>
      </c>
      <c r="Q196" s="276">
        <f>IF(Q$50=0,0,Q$50/NMM_fec!Q$50)</f>
        <v>0.13084484158739873</v>
      </c>
      <c r="R196" s="276">
        <f>IF(R$50=0,0,R$50/NMM_fec!R$50)</f>
        <v>0.13084484158739867</v>
      </c>
      <c r="S196" s="276">
        <f>IF(S$50=0,0,S$50/NMM_fec!S$50)</f>
        <v>0.13084484158739867</v>
      </c>
      <c r="T196" s="276">
        <f>IF(T$50=0,0,T$50/NMM_fec!T$50)</f>
        <v>0.13084484158739876</v>
      </c>
      <c r="U196" s="276">
        <f>IF(U$50=0,0,U$50/NMM_fec!U$50)</f>
        <v>0.13453574358391632</v>
      </c>
      <c r="V196" s="276">
        <f>IF(V$50=0,0,V$50/NMM_fec!V$50)</f>
        <v>0.13777785962481184</v>
      </c>
      <c r="W196" s="276">
        <f>IF(W$50=0,0,W$50/NMM_fec!W$50)</f>
        <v>0.13777785962481179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0.71461428699250362</v>
      </c>
      <c r="C197" s="276">
        <f>IF(C$51=0,0,C$51/NMM_fec!C$51)</f>
        <v>0.7146142869925034</v>
      </c>
      <c r="D197" s="276">
        <f>IF(D$51=0,0,D$51/NMM_fec!D$51)</f>
        <v>0.7146142869925034</v>
      </c>
      <c r="E197" s="276">
        <f>IF(E$51=0,0,E$51/NMM_fec!E$51)</f>
        <v>0.71461428699250329</v>
      </c>
      <c r="F197" s="276">
        <f>IF(F$51=0,0,F$51/NMM_fec!F$51)</f>
        <v>0.71461428699250318</v>
      </c>
      <c r="G197" s="276">
        <f>IF(G$51=0,0,G$51/NMM_fec!G$51)</f>
        <v>0.71461428699250329</v>
      </c>
      <c r="H197" s="276">
        <f>IF(H$51=0,0,H$51/NMM_fec!H$51)</f>
        <v>0.7146142869925034</v>
      </c>
      <c r="I197" s="276">
        <f>IF(I$51=0,0,I$51/NMM_fec!I$51)</f>
        <v>0.71461428699250329</v>
      </c>
      <c r="J197" s="276">
        <f>IF(J$51=0,0,J$51/NMM_fec!J$51)</f>
        <v>0.71461428699250351</v>
      </c>
      <c r="K197" s="276">
        <f>IF(K$51=0,0,K$51/NMM_fec!K$51)</f>
        <v>0.7146142869925034</v>
      </c>
      <c r="L197" s="276">
        <f>IF(L$51=0,0,L$51/NMM_fec!L$51)</f>
        <v>0.7146142869925034</v>
      </c>
      <c r="M197" s="276">
        <f>IF(M$51=0,0,M$51/NMM_fec!M$51)</f>
        <v>0.71461428699250329</v>
      </c>
      <c r="N197" s="276">
        <f>IF(N$51=0,0,N$51/NMM_fec!N$51)</f>
        <v>0.7146142869925034</v>
      </c>
      <c r="O197" s="276">
        <f>IF(O$51=0,0,O$51/NMM_fec!O$51)</f>
        <v>0.71461428699250329</v>
      </c>
      <c r="P197" s="276">
        <f>IF(P$51=0,0,P$51/NMM_fec!P$51)</f>
        <v>0.71461428699250351</v>
      </c>
      <c r="Q197" s="276">
        <f>IF(Q$51=0,0,Q$51/NMM_fec!Q$51)</f>
        <v>0.71461428699250329</v>
      </c>
      <c r="R197" s="276">
        <f>IF(R$51=0,0,R$51/NMM_fec!R$51)</f>
        <v>0.71461428699250329</v>
      </c>
      <c r="S197" s="276">
        <f>IF(S$51=0,0,S$51/NMM_fec!S$51)</f>
        <v>0.71461428699250296</v>
      </c>
      <c r="T197" s="276">
        <f>IF(T$51=0,0,T$51/NMM_fec!T$51)</f>
        <v>0.71461428699250329</v>
      </c>
      <c r="U197" s="276">
        <f>IF(U$51=0,0,U$51/NMM_fec!U$51)</f>
        <v>0.71976886020898612</v>
      </c>
      <c r="V197" s="276">
        <f>IF(V$51=0,0,V$51/NMM_fec!V$51)</f>
        <v>0.72440797610382046</v>
      </c>
      <c r="W197" s="276">
        <f>IF(W$51=0,0,W$51/NMM_fec!W$51)</f>
        <v>0.72858318040917136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0.49922998506529959</v>
      </c>
      <c r="C198" s="276">
        <f>IF(C$52=0,0,C$52/NMM_fec!C$52)</f>
        <v>0.4992299850652997</v>
      </c>
      <c r="D198" s="276">
        <f>IF(D$52=0,0,D$52/NMM_fec!D$52)</f>
        <v>0.49922998506529953</v>
      </c>
      <c r="E198" s="276">
        <f>IF(E$52=0,0,E$52/NMM_fec!E$52)</f>
        <v>0.49922998506529964</v>
      </c>
      <c r="F198" s="276">
        <f>IF(F$52=0,0,F$52/NMM_fec!F$52)</f>
        <v>0.49922998506529986</v>
      </c>
      <c r="G198" s="276">
        <f>IF(G$52=0,0,G$52/NMM_fec!G$52)</f>
        <v>0.49922998506529959</v>
      </c>
      <c r="H198" s="276">
        <f>IF(H$52=0,0,H$52/NMM_fec!H$52)</f>
        <v>0.49922998506529964</v>
      </c>
      <c r="I198" s="276">
        <f>IF(I$52=0,0,I$52/NMM_fec!I$52)</f>
        <v>0.49922998506529953</v>
      </c>
      <c r="J198" s="276">
        <f>IF(J$52=0,0,J$52/NMM_fec!J$52)</f>
        <v>0.49922998506529948</v>
      </c>
      <c r="K198" s="276">
        <f>IF(K$52=0,0,K$52/NMM_fec!K$52)</f>
        <v>0.49922998506529948</v>
      </c>
      <c r="L198" s="276">
        <f>IF(L$52=0,0,L$52/NMM_fec!L$52)</f>
        <v>0.49922998506529948</v>
      </c>
      <c r="M198" s="276">
        <f>IF(M$52=0,0,M$52/NMM_fec!M$52)</f>
        <v>0.49922998506529964</v>
      </c>
      <c r="N198" s="276">
        <f>IF(N$52=0,0,N$52/NMM_fec!N$52)</f>
        <v>0.49922998506529964</v>
      </c>
      <c r="O198" s="276">
        <f>IF(O$52=0,0,O$52/NMM_fec!O$52)</f>
        <v>0.49922998506529942</v>
      </c>
      <c r="P198" s="276">
        <f>IF(P$52=0,0,P$52/NMM_fec!P$52)</f>
        <v>0.49922998506529953</v>
      </c>
      <c r="Q198" s="276">
        <f>IF(Q$52=0,0,Q$52/NMM_fec!Q$52)</f>
        <v>0.49922998506529953</v>
      </c>
      <c r="R198" s="276">
        <f>IF(R$52=0,0,R$52/NMM_fec!R$52)</f>
        <v>0.49922998506529953</v>
      </c>
      <c r="S198" s="276">
        <f>IF(S$52=0,0,S$52/NMM_fec!S$52)</f>
        <v>0.49922998506529953</v>
      </c>
      <c r="T198" s="276">
        <f>IF(T$52=0,0,T$52/NMM_fec!T$52)</f>
        <v>0.49922998506529948</v>
      </c>
      <c r="U198" s="276">
        <f>IF(U$52=0,0,U$52/NMM_fec!U$52)</f>
        <v>0.51445920448399829</v>
      </c>
      <c r="V198" s="276">
        <f>IF(V$52=0,0,V$52/NMM_fec!V$52)</f>
        <v>0.52568246457679269</v>
      </c>
      <c r="W198" s="276">
        <f>IF(W$52=0,0,W$52/NMM_fec!W$52)</f>
        <v>0.52568246457679257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0.74685899896372177</v>
      </c>
      <c r="C199" s="277">
        <f>IF(C$53=0,0,C$53/NMM_fec!C$53)</f>
        <v>0.73289915295786445</v>
      </c>
      <c r="D199" s="277">
        <f>IF(D$53=0,0,D$53/NMM_fec!D$53)</f>
        <v>0.76152746784447889</v>
      </c>
      <c r="E199" s="277">
        <f>IF(E$53=0,0,E$53/NMM_fec!E$53)</f>
        <v>0.80231934548603667</v>
      </c>
      <c r="F199" s="277">
        <f>IF(F$53=0,0,F$53/NMM_fec!F$53)</f>
        <v>0.79206067391548884</v>
      </c>
      <c r="G199" s="277">
        <f>IF(G$53=0,0,G$53/NMM_fec!G$53)</f>
        <v>0.76368076866574652</v>
      </c>
      <c r="H199" s="277">
        <f>IF(H$53=0,0,H$53/NMM_fec!H$53)</f>
        <v>0.7752150983308449</v>
      </c>
      <c r="I199" s="277">
        <f>IF(I$53=0,0,I$53/NMM_fec!I$53)</f>
        <v>0.78617885662450071</v>
      </c>
      <c r="J199" s="277">
        <f>IF(J$53=0,0,J$53/NMM_fec!J$53)</f>
        <v>0.79083610457772857</v>
      </c>
      <c r="K199" s="277">
        <f>IF(K$53=0,0,K$53/NMM_fec!K$53)</f>
        <v>0.79964810351663684</v>
      </c>
      <c r="L199" s="277">
        <f>IF(L$53=0,0,L$53/NMM_fec!L$53)</f>
        <v>0.77716272861527991</v>
      </c>
      <c r="M199" s="277">
        <f>IF(M$53=0,0,M$53/NMM_fec!M$53)</f>
        <v>0.79918015051906943</v>
      </c>
      <c r="N199" s="277">
        <f>IF(N$53=0,0,N$53/NMM_fec!N$53)</f>
        <v>0.79071112393683896</v>
      </c>
      <c r="O199" s="277">
        <f>IF(O$53=0,0,O$53/NMM_fec!O$53)</f>
        <v>0.79148747064883351</v>
      </c>
      <c r="P199" s="277">
        <f>IF(P$53=0,0,P$53/NMM_fec!P$53)</f>
        <v>0.77424860390610339</v>
      </c>
      <c r="Q199" s="277">
        <f>IF(Q$53=0,0,Q$53/NMM_fec!Q$53)</f>
        <v>0.74905803471570165</v>
      </c>
      <c r="R199" s="277">
        <f>IF(R$53=0,0,R$53/NMM_fec!R$53)</f>
        <v>0.78535532246388295</v>
      </c>
      <c r="S199" s="277">
        <f>IF(S$53=0,0,S$53/NMM_fec!S$53)</f>
        <v>0.74809244785826656</v>
      </c>
      <c r="T199" s="277">
        <f>IF(T$53=0,0,T$53/NMM_fec!T$53)</f>
        <v>0.81960153527328361</v>
      </c>
      <c r="U199" s="277">
        <f>IF(U$53=0,0,U$53/NMM_fec!U$53)</f>
        <v>0.87265027864393863</v>
      </c>
      <c r="V199" s="277">
        <f>IF(V$53=0,0,V$53/NMM_fec!V$53)</f>
        <v>0.86086332139874733</v>
      </c>
      <c r="W199" s="277">
        <f>IF(W$53=0,0,W$53/NMM_fec!W$53)</f>
        <v>0.87593856038283791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0.60691585640706125</v>
      </c>
      <c r="C200" s="278">
        <f>IF(C$59=0,0,C$59/NMM_fec!C$59)</f>
        <v>0.60691585640706158</v>
      </c>
      <c r="D200" s="278">
        <f>IF(D$59=0,0,D$59/NMM_fec!D$59)</f>
        <v>0.60691585640706147</v>
      </c>
      <c r="E200" s="278">
        <f>IF(E$59=0,0,E$59/NMM_fec!E$59)</f>
        <v>0.60691585640706147</v>
      </c>
      <c r="F200" s="278">
        <f>IF(F$59=0,0,F$59/NMM_fec!F$59)</f>
        <v>0.60691585640706158</v>
      </c>
      <c r="G200" s="278">
        <f>IF(G$59=0,0,G$59/NMM_fec!G$59)</f>
        <v>0.60691585640706158</v>
      </c>
      <c r="H200" s="278">
        <f>IF(H$59=0,0,H$59/NMM_fec!H$59)</f>
        <v>0.60691585640706147</v>
      </c>
      <c r="I200" s="278">
        <f>IF(I$59=0,0,I$59/NMM_fec!I$59)</f>
        <v>0.60691585640706147</v>
      </c>
      <c r="J200" s="278">
        <f>IF(J$59=0,0,J$59/NMM_fec!J$59)</f>
        <v>0.60691585640706147</v>
      </c>
      <c r="K200" s="278">
        <f>IF(K$59=0,0,K$59/NMM_fec!K$59)</f>
        <v>0.60691585640706136</v>
      </c>
      <c r="L200" s="278">
        <f>IF(L$59=0,0,L$59/NMM_fec!L$59)</f>
        <v>0.60691585640706169</v>
      </c>
      <c r="M200" s="278">
        <f>IF(M$59=0,0,M$59/NMM_fec!M$59)</f>
        <v>0.60691585640706147</v>
      </c>
      <c r="N200" s="278">
        <f>IF(N$59=0,0,N$59/NMM_fec!N$59)</f>
        <v>0.60691585640706136</v>
      </c>
      <c r="O200" s="278">
        <f>IF(O$59=0,0,O$59/NMM_fec!O$59)</f>
        <v>0.60691585640706147</v>
      </c>
      <c r="P200" s="278">
        <f>IF(P$59=0,0,P$59/NMM_fec!P$59)</f>
        <v>0.60691585640706158</v>
      </c>
      <c r="Q200" s="278">
        <f>IF(Q$59=0,0,Q$59/NMM_fec!Q$59)</f>
        <v>0.60691585640706169</v>
      </c>
      <c r="R200" s="278">
        <f>IF(R$59=0,0,R$59/NMM_fec!R$59)</f>
        <v>0.60691585640706136</v>
      </c>
      <c r="S200" s="278">
        <f>IF(S$59=0,0,S$59/NMM_fec!S$59)</f>
        <v>0.60691585640706136</v>
      </c>
      <c r="T200" s="278">
        <f>IF(T$59=0,0,T$59/NMM_fec!T$59)</f>
        <v>0.60691585640706136</v>
      </c>
      <c r="U200" s="278">
        <f>IF(U$59=0,0,U$59/NMM_fec!U$59)</f>
        <v>0.61291427076635541</v>
      </c>
      <c r="V200" s="278">
        <f>IF(V$59=0,0,V$59/NMM_fec!V$59)</f>
        <v>0.61831284368971962</v>
      </c>
      <c r="W200" s="278">
        <f>IF(W$59=0,0,W$59/NMM_fec!W$59)</f>
        <v>0.62317155932074775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0.43218412651556931</v>
      </c>
      <c r="C201" s="278">
        <f>IF(C$60=0,0,C$60/NMM_fec!C$60)</f>
        <v>0.46216551117409466</v>
      </c>
      <c r="D201" s="278">
        <f>IF(D$60=0,0,D$60/NMM_fec!D$60)</f>
        <v>0.48084551656642971</v>
      </c>
      <c r="E201" s="278">
        <f>IF(E$60=0,0,E$60/NMM_fec!E$60)</f>
        <v>0.47521754108593856</v>
      </c>
      <c r="F201" s="278">
        <f>IF(F$60=0,0,F$60/NMM_fec!F$60)</f>
        <v>0.47747391852314452</v>
      </c>
      <c r="G201" s="278">
        <f>IF(G$60=0,0,G$60/NMM_fec!G$60)</f>
        <v>0.45359003167947315</v>
      </c>
      <c r="H201" s="278">
        <f>IF(H$60=0,0,H$60/NMM_fec!H$60)</f>
        <v>0.45371958484353803</v>
      </c>
      <c r="I201" s="278">
        <f>IF(I$60=0,0,I$60/NMM_fec!I$60)</f>
        <v>0.45425975043975458</v>
      </c>
      <c r="J201" s="278">
        <f>IF(J$60=0,0,J$60/NMM_fec!J$60)</f>
        <v>0.45143168178391124</v>
      </c>
      <c r="K201" s="278">
        <f>IF(K$60=0,0,K$60/NMM_fec!K$60)</f>
        <v>0.47214194955384997</v>
      </c>
      <c r="L201" s="278">
        <f>IF(L$60=0,0,L$60/NMM_fec!L$60)</f>
        <v>0.46971114707334743</v>
      </c>
      <c r="M201" s="278">
        <f>IF(M$60=0,0,M$60/NMM_fec!M$60)</f>
        <v>0.48369763313325087</v>
      </c>
      <c r="N201" s="278">
        <f>IF(N$60=0,0,N$60/NMM_fec!N$60)</f>
        <v>0.48764472498061551</v>
      </c>
      <c r="O201" s="278">
        <f>IF(O$60=0,0,O$60/NMM_fec!O$60)</f>
        <v>0.48652206399564241</v>
      </c>
      <c r="P201" s="278">
        <f>IF(P$60=0,0,P$60/NMM_fec!P$60)</f>
        <v>0.47955814645721684</v>
      </c>
      <c r="Q201" s="278">
        <f>IF(Q$60=0,0,Q$60/NMM_fec!Q$60)</f>
        <v>0.47362188573695913</v>
      </c>
      <c r="R201" s="278">
        <f>IF(R$60=0,0,R$60/NMM_fec!R$60)</f>
        <v>0.4779734454775979</v>
      </c>
      <c r="S201" s="278">
        <f>IF(S$60=0,0,S$60/NMM_fec!S$60)</f>
        <v>0.46029277198731111</v>
      </c>
      <c r="T201" s="278">
        <f>IF(T$60=0,0,T$60/NMM_fec!T$60)</f>
        <v>0.46340448439708354</v>
      </c>
      <c r="U201" s="278">
        <f>IF(U$60=0,0,U$60/NMM_fec!U$60)</f>
        <v>0.48344763740210517</v>
      </c>
      <c r="V201" s="278">
        <f>IF(V$60=0,0,V$60/NMM_fec!V$60)</f>
        <v>0.48089004889117426</v>
      </c>
      <c r="W201" s="278">
        <f>IF(W$60=0,0,W$60/NMM_fec!W$60)</f>
        <v>0.48291191800828426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0.61495732067293596</v>
      </c>
      <c r="C202" s="278">
        <f>IF(C$79=0,0,C$79/NMM_fec!C$79)</f>
        <v>0.60858573754267486</v>
      </c>
      <c r="D202" s="278">
        <f>IF(D$79=0,0,D$79/NMM_fec!D$79)</f>
        <v>0.60909827231816982</v>
      </c>
      <c r="E202" s="278">
        <f>IF(E$79=0,0,E$79/NMM_fec!E$79)</f>
        <v>0.61144729997053171</v>
      </c>
      <c r="F202" s="278">
        <f>IF(F$79=0,0,F$79/NMM_fec!F$79)</f>
        <v>0.61143609131853005</v>
      </c>
      <c r="G202" s="278">
        <f>IF(G$79=0,0,G$79/NMM_fec!G$79)</f>
        <v>0.6089729319658429</v>
      </c>
      <c r="H202" s="278">
        <f>IF(H$79=0,0,H$79/NMM_fec!H$79)</f>
        <v>0.60748817662317112</v>
      </c>
      <c r="I202" s="278">
        <f>IF(I$79=0,0,I$79/NMM_fec!I$79)</f>
        <v>0.61058885942719987</v>
      </c>
      <c r="J202" s="278">
        <f>IF(J$79=0,0,J$79/NMM_fec!J$79)</f>
        <v>0.6124391122516003</v>
      </c>
      <c r="K202" s="278">
        <f>IF(K$79=0,0,K$79/NMM_fec!K$79)</f>
        <v>0.61293491011929968</v>
      </c>
      <c r="L202" s="278">
        <f>IF(L$79=0,0,L$79/NMM_fec!L$79)</f>
        <v>0.61387874199124792</v>
      </c>
      <c r="M202" s="278">
        <f>IF(M$79=0,0,M$79/NMM_fec!M$79)</f>
        <v>0.61281248488737483</v>
      </c>
      <c r="N202" s="278">
        <f>IF(N$79=0,0,N$79/NMM_fec!N$79)</f>
        <v>0.60861815145170528</v>
      </c>
      <c r="O202" s="278">
        <f>IF(O$79=0,0,O$79/NMM_fec!O$79)</f>
        <v>0.60955133171698217</v>
      </c>
      <c r="P202" s="278">
        <f>IF(P$79=0,0,P$79/NMM_fec!P$79)</f>
        <v>0.6086205707535044</v>
      </c>
      <c r="Q202" s="278">
        <f>IF(Q$79=0,0,Q$79/NMM_fec!Q$79)</f>
        <v>0.60833023889084603</v>
      </c>
      <c r="R202" s="278">
        <f>IF(R$79=0,0,R$79/NMM_fec!R$79)</f>
        <v>0.60860148492552368</v>
      </c>
      <c r="S202" s="278">
        <f>IF(S$79=0,0,S$79/NMM_fec!S$79)</f>
        <v>0.60816744549173507</v>
      </c>
      <c r="T202" s="278">
        <f>IF(T$79=0,0,T$79/NMM_fec!T$79)</f>
        <v>0.60991373318832964</v>
      </c>
      <c r="U202" s="278">
        <f>IF(U$79=0,0,U$79/NMM_fec!U$79)</f>
        <v>0.62818042161067045</v>
      </c>
      <c r="V202" s="278">
        <f>IF(V$79=0,0,V$79/NMM_fec!V$79)</f>
        <v>0.6414259610251547</v>
      </c>
      <c r="W202" s="278">
        <f>IF(W$79=0,0,W$79/NMM_fec!W$79)</f>
        <v>0.64152539148752985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0.49373376923212692</v>
      </c>
      <c r="C203" s="279">
        <f>IF(C$89=0,0,C$89/NMM_fec!C$89)</f>
        <v>0.48984067823170141</v>
      </c>
      <c r="D203" s="279">
        <f>IF(D$89=0,0,D$89/NMM_fec!D$89)</f>
        <v>0.50663647265554401</v>
      </c>
      <c r="E203" s="279">
        <f>IF(E$89=0,0,E$89/NMM_fec!E$89)</f>
        <v>0.51140711754397616</v>
      </c>
      <c r="F203" s="279">
        <f>IF(F$89=0,0,F$89/NMM_fec!F$89)</f>
        <v>0.50888830564962517</v>
      </c>
      <c r="G203" s="279">
        <f>IF(G$89=0,0,G$89/NMM_fec!G$89)</f>
        <v>0.50206122620582216</v>
      </c>
      <c r="H203" s="279">
        <f>IF(H$89=0,0,H$89/NMM_fec!H$89)</f>
        <v>0.50094456094803563</v>
      </c>
      <c r="I203" s="279">
        <f>IF(I$89=0,0,I$89/NMM_fec!I$89)</f>
        <v>0.50572608389463514</v>
      </c>
      <c r="J203" s="279">
        <f>IF(J$89=0,0,J$89/NMM_fec!J$89)</f>
        <v>0.5000478808110187</v>
      </c>
      <c r="K203" s="279">
        <f>IF(K$89=0,0,K$89/NMM_fec!K$89)</f>
        <v>0.50165485028170276</v>
      </c>
      <c r="L203" s="279">
        <f>IF(L$89=0,0,L$89/NMM_fec!L$89)</f>
        <v>0.50242448129869743</v>
      </c>
      <c r="M203" s="279">
        <f>IF(M$89=0,0,M$89/NMM_fec!M$89)</f>
        <v>0.51009275055401804</v>
      </c>
      <c r="N203" s="279">
        <f>IF(N$89=0,0,N$89/NMM_fec!N$89)</f>
        <v>0.51171958790133809</v>
      </c>
      <c r="O203" s="279">
        <f>IF(O$89=0,0,O$89/NMM_fec!O$89)</f>
        <v>0.51064465679132331</v>
      </c>
      <c r="P203" s="279">
        <f>IF(P$89=0,0,P$89/NMM_fec!P$89)</f>
        <v>0.50809692820121388</v>
      </c>
      <c r="Q203" s="279">
        <f>IF(Q$89=0,0,Q$89/NMM_fec!Q$89)</f>
        <v>0.49652670839442969</v>
      </c>
      <c r="R203" s="279">
        <f>IF(R$89=0,0,R$89/NMM_fec!R$89)</f>
        <v>0.50787665165973417</v>
      </c>
      <c r="S203" s="279">
        <f>IF(S$89=0,0,S$89/NMM_fec!S$89)</f>
        <v>0.50021527417474121</v>
      </c>
      <c r="T203" s="279">
        <f>IF(T$89=0,0,T$89/NMM_fec!T$89)</f>
        <v>0.51364304515538584</v>
      </c>
      <c r="U203" s="279">
        <f>IF(U$89=0,0,U$89/NMM_fec!U$89)</f>
        <v>0.53878294000913762</v>
      </c>
      <c r="V203" s="279">
        <f>IF(V$89=0,0,V$89/NMM_fec!V$89)</f>
        <v>0.5342551704595585</v>
      </c>
      <c r="W203" s="279">
        <f>IF(W$89=0,0,W$89/NMM_fec!W$89)</f>
        <v>0.538649907972505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0.4006523366622044</v>
      </c>
      <c r="C205" s="322">
        <f>IF(C$99=0,0,C$99/NMM_fec!C$99)</f>
        <v>0.39869587806885864</v>
      </c>
      <c r="D205" s="322">
        <f>IF(D$99=0,0,D$99/NMM_fec!D$99)</f>
        <v>0.41205546758374745</v>
      </c>
      <c r="E205" s="322">
        <f>IF(E$99=0,0,E$99/NMM_fec!E$99)</f>
        <v>0.41573484739171901</v>
      </c>
      <c r="F205" s="322">
        <f>IF(F$99=0,0,F$99/NMM_fec!F$99)</f>
        <v>0.41582203563418901</v>
      </c>
      <c r="G205" s="322">
        <f>IF(G$99=0,0,G$99/NMM_fec!G$99)</f>
        <v>0.41437433897034942</v>
      </c>
      <c r="H205" s="322">
        <f>IF(H$99=0,0,H$99/NMM_fec!H$99)</f>
        <v>0.41271543978939768</v>
      </c>
      <c r="I205" s="322">
        <f>IF(I$99=0,0,I$99/NMM_fec!I$99)</f>
        <v>0.41656012186937258</v>
      </c>
      <c r="J205" s="322">
        <f>IF(J$99=0,0,J$99/NMM_fec!J$99)</f>
        <v>0.4109022499991356</v>
      </c>
      <c r="K205" s="322">
        <f>IF(K$99=0,0,K$99/NMM_fec!K$99)</f>
        <v>0.41206387994511889</v>
      </c>
      <c r="L205" s="322">
        <f>IF(L$99=0,0,L$99/NMM_fec!L$99)</f>
        <v>0.41396242075581724</v>
      </c>
      <c r="M205" s="322">
        <f>IF(M$99=0,0,M$99/NMM_fec!M$99)</f>
        <v>0.42024786827602018</v>
      </c>
      <c r="N205" s="322">
        <f>IF(N$99=0,0,N$99/NMM_fec!N$99)</f>
        <v>0.42235686463906891</v>
      </c>
      <c r="O205" s="322">
        <f>IF(O$99=0,0,O$99/NMM_fec!O$99)</f>
        <v>0.42215330004661789</v>
      </c>
      <c r="P205" s="322">
        <f>IF(P$99=0,0,P$99/NMM_fec!P$99)</f>
        <v>0.42201759785037657</v>
      </c>
      <c r="Q205" s="322">
        <f>IF(Q$99=0,0,Q$99/NMM_fec!Q$99)</f>
        <v>0.41340198043006854</v>
      </c>
      <c r="R205" s="322">
        <f>IF(R$99=0,0,R$99/NMM_fec!R$99)</f>
        <v>0.42361396431105636</v>
      </c>
      <c r="S205" s="322">
        <f>IF(S$99=0,0,S$99/NMM_fec!S$99)</f>
        <v>0.42954237435589088</v>
      </c>
      <c r="T205" s="322">
        <f>IF(T$99=0,0,T$99/NMM_fec!T$99)</f>
        <v>0.44091610317395868</v>
      </c>
      <c r="U205" s="322">
        <f>IF(U$99=0,0,U$99/NMM_fec!U$99)</f>
        <v>0.46544742725680754</v>
      </c>
      <c r="V205" s="322">
        <f>IF(V$99=0,0,V$99/NMM_fec!V$99)</f>
        <v>0.46205156175841255</v>
      </c>
      <c r="W205" s="322">
        <f>IF(W$99=0,0,W$99/NMM_fec!W$99)</f>
        <v>0.47456517470698478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0.39713451028016922</v>
      </c>
      <c r="C206" s="275">
        <f>IF(C$100=0,0,C$100/NMM_fec!C$100)</f>
        <v>0.39779917740765047</v>
      </c>
      <c r="D206" s="275">
        <f>IF(D$100=0,0,D$100/NMM_fec!D$100)</f>
        <v>0.39869828534982593</v>
      </c>
      <c r="E206" s="275">
        <f>IF(E$100=0,0,E$100/NMM_fec!E$100)</f>
        <v>0.40014153998020319</v>
      </c>
      <c r="F206" s="275">
        <f>IF(F$100=0,0,F$100/NMM_fec!F$100)</f>
        <v>0.4023981285088008</v>
      </c>
      <c r="G206" s="275">
        <f>IF(G$100=0,0,G$100/NMM_fec!G$100)</f>
        <v>0.40554001077723534</v>
      </c>
      <c r="H206" s="275">
        <f>IF(H$100=0,0,H$100/NMM_fec!H$100)</f>
        <v>0.40554001077723539</v>
      </c>
      <c r="I206" s="275">
        <f>IF(I$100=0,0,I$100/NMM_fec!I$100)</f>
        <v>0.40554001077723539</v>
      </c>
      <c r="J206" s="275">
        <f>IF(J$100=0,0,J$100/NMM_fec!J$100)</f>
        <v>0.40554001077723539</v>
      </c>
      <c r="K206" s="275">
        <f>IF(K$100=0,0,K$100/NMM_fec!K$100)</f>
        <v>0.40554001077723573</v>
      </c>
      <c r="L206" s="275">
        <f>IF(L$100=0,0,L$100/NMM_fec!L$100)</f>
        <v>0.40554001077723528</v>
      </c>
      <c r="M206" s="275">
        <f>IF(M$100=0,0,M$100/NMM_fec!M$100)</f>
        <v>0.40554001077723528</v>
      </c>
      <c r="N206" s="275">
        <f>IF(N$100=0,0,N$100/NMM_fec!N$100)</f>
        <v>0.40554001077723562</v>
      </c>
      <c r="O206" s="275">
        <f>IF(O$100=0,0,O$100/NMM_fec!O$100)</f>
        <v>0.40554001077723545</v>
      </c>
      <c r="P206" s="275">
        <f>IF(P$100=0,0,P$100/NMM_fec!P$100)</f>
        <v>0.40698327165897569</v>
      </c>
      <c r="Q206" s="275">
        <f>IF(Q$100=0,0,Q$100/NMM_fec!Q$100)</f>
        <v>0.40698327165897591</v>
      </c>
      <c r="R206" s="275">
        <f>IF(R$100=0,0,R$100/NMM_fec!R$100)</f>
        <v>0.4087991793740493</v>
      </c>
      <c r="S206" s="275">
        <f>IF(S$100=0,0,S$100/NMM_fec!S$100)</f>
        <v>0.41959844764703241</v>
      </c>
      <c r="T206" s="275">
        <f>IF(T$100=0,0,T$100/NMM_fec!T$100)</f>
        <v>0.42146777897520787</v>
      </c>
      <c r="U206" s="275">
        <f>IF(U$100=0,0,U$100/NMM_fec!U$100)</f>
        <v>0.43432100107768717</v>
      </c>
      <c r="V206" s="275">
        <f>IF(V$100=0,0,V$100/NMM_fec!V$100)</f>
        <v>0.44588890096991857</v>
      </c>
      <c r="W206" s="275">
        <f>IF(W$100=0,0,W$100/NMM_fec!W$100)</f>
        <v>0.45549750703559644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0.10308085017096875</v>
      </c>
      <c r="C207" s="276">
        <f>IF(C$101=0,0,C$101/NMM_fec!C$101)</f>
        <v>0.10325337220269333</v>
      </c>
      <c r="D207" s="276">
        <f>IF(D$101=0,0,D$101/NMM_fec!D$101)</f>
        <v>0.10348674605632677</v>
      </c>
      <c r="E207" s="276">
        <f>IF(E$101=0,0,E$101/NMM_fec!E$101)</f>
        <v>0.10386135946931747</v>
      </c>
      <c r="F207" s="276">
        <f>IF(F$101=0,0,F$101/NMM_fec!F$101)</f>
        <v>0.10444708309190021</v>
      </c>
      <c r="G207" s="276">
        <f>IF(G$101=0,0,G$101/NMM_fec!G$101)</f>
        <v>0.10526259493230625</v>
      </c>
      <c r="H207" s="276">
        <f>IF(H$101=0,0,H$101/NMM_fec!H$101)</f>
        <v>0.10526259493230623</v>
      </c>
      <c r="I207" s="276">
        <f>IF(I$101=0,0,I$101/NMM_fec!I$101)</f>
        <v>0.10526259493230623</v>
      </c>
      <c r="J207" s="276">
        <f>IF(J$101=0,0,J$101/NMM_fec!J$101)</f>
        <v>0.10526259493230623</v>
      </c>
      <c r="K207" s="276">
        <f>IF(K$101=0,0,K$101/NMM_fec!K$101)</f>
        <v>0.10526259493230623</v>
      </c>
      <c r="L207" s="276">
        <f>IF(L$101=0,0,L$101/NMM_fec!L$101)</f>
        <v>0.10526259493230622</v>
      </c>
      <c r="M207" s="276">
        <f>IF(M$101=0,0,M$101/NMM_fec!M$101)</f>
        <v>0.10526259493230627</v>
      </c>
      <c r="N207" s="276">
        <f>IF(N$101=0,0,N$101/NMM_fec!N$101)</f>
        <v>0.10526259493230629</v>
      </c>
      <c r="O207" s="276">
        <f>IF(O$101=0,0,O$101/NMM_fec!O$101)</f>
        <v>0.10526259493230625</v>
      </c>
      <c r="P207" s="276">
        <f>IF(P$101=0,0,P$101/NMM_fec!P$101)</f>
        <v>0.10563720996791055</v>
      </c>
      <c r="Q207" s="276">
        <f>IF(Q$101=0,0,Q$101/NMM_fec!Q$101)</f>
        <v>0.10563720996791054</v>
      </c>
      <c r="R207" s="276">
        <f>IF(R$101=0,0,R$101/NMM_fec!R$101)</f>
        <v>0.10610854979423215</v>
      </c>
      <c r="S207" s="276">
        <f>IF(S$101=0,0,S$101/NMM_fec!S$101)</f>
        <v>0.10891162463660267</v>
      </c>
      <c r="T207" s="276">
        <f>IF(T$101=0,0,T$101/NMM_fec!T$101)</f>
        <v>0.10939683117889895</v>
      </c>
      <c r="U207" s="276">
        <f>IF(U$101=0,0,U$101/NMM_fec!U$101)</f>
        <v>0.11523253421626649</v>
      </c>
      <c r="V207" s="276">
        <f>IF(V$101=0,0,V$101/NMM_fec!V$101)</f>
        <v>0.11598518827868576</v>
      </c>
      <c r="W207" s="276">
        <f>IF(W$101=0,0,W$101/NMM_fec!W$101)</f>
        <v>0.11822964023665887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0.5632388932470781</v>
      </c>
      <c r="C208" s="276">
        <f>IF(C$102=0,0,C$102/NMM_fec!C$102)</f>
        <v>0.56418156221079097</v>
      </c>
      <c r="D208" s="276">
        <f>IF(D$102=0,0,D$102/NMM_fec!D$102)</f>
        <v>0.56545672855657936</v>
      </c>
      <c r="E208" s="276">
        <f>IF(E$102=0,0,E$102/NMM_fec!E$102)</f>
        <v>0.56750363488087252</v>
      </c>
      <c r="F208" s="276">
        <f>IF(F$102=0,0,F$102/NMM_fec!F$102)</f>
        <v>0.57070405789237222</v>
      </c>
      <c r="G208" s="276">
        <f>IF(G$102=0,0,G$102/NMM_fec!G$102)</f>
        <v>0.57516005515722168</v>
      </c>
      <c r="H208" s="276">
        <f>IF(H$102=0,0,H$102/NMM_fec!H$102)</f>
        <v>0.57516005515722157</v>
      </c>
      <c r="I208" s="276">
        <f>IF(I$102=0,0,I$102/NMM_fec!I$102)</f>
        <v>0.57516005515722168</v>
      </c>
      <c r="J208" s="276">
        <f>IF(J$102=0,0,J$102/NMM_fec!J$102)</f>
        <v>0.57516005515722157</v>
      </c>
      <c r="K208" s="276">
        <f>IF(K$102=0,0,K$102/NMM_fec!K$102)</f>
        <v>0.57516005515722157</v>
      </c>
      <c r="L208" s="276">
        <f>IF(L$102=0,0,L$102/NMM_fec!L$102)</f>
        <v>0.57516005515722168</v>
      </c>
      <c r="M208" s="276">
        <f>IF(M$102=0,0,M$102/NMM_fec!M$102)</f>
        <v>0.57516005515722157</v>
      </c>
      <c r="N208" s="276">
        <f>IF(N$102=0,0,N$102/NMM_fec!N$102)</f>
        <v>0.57516005515722168</v>
      </c>
      <c r="O208" s="276">
        <f>IF(O$102=0,0,O$102/NMM_fec!O$102)</f>
        <v>0.57516005515722168</v>
      </c>
      <c r="P208" s="276">
        <f>IF(P$102=0,0,P$102/NMM_fec!P$102)</f>
        <v>0.57720697034755541</v>
      </c>
      <c r="Q208" s="276">
        <f>IF(Q$102=0,0,Q$102/NMM_fec!Q$102)</f>
        <v>0.57720697034755553</v>
      </c>
      <c r="R208" s="276">
        <f>IF(R$102=0,0,R$102/NMM_fec!R$102)</f>
        <v>0.57978239460608971</v>
      </c>
      <c r="S208" s="276">
        <f>IF(S$102=0,0,S$102/NMM_fec!S$102)</f>
        <v>0.59509853498800269</v>
      </c>
      <c r="T208" s="276">
        <f>IF(T$102=0,0,T$102/NMM_fec!T$102)</f>
        <v>0.59774972767244339</v>
      </c>
      <c r="U208" s="276">
        <f>IF(U$102=0,0,U$102/NMM_fec!U$102)</f>
        <v>0.61459075682093212</v>
      </c>
      <c r="V208" s="276">
        <f>IF(V$102=0,0,V$102/NMM_fec!V$102)</f>
        <v>0.62974768305457196</v>
      </c>
      <c r="W208" s="276">
        <f>IF(W$102=0,0,W$102/NMM_fec!W$102)</f>
        <v>0.64338891666484777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0.39345711506754144</v>
      </c>
      <c r="C209" s="276">
        <f>IF(C$103=0,0,C$103/NMM_fec!C$103)</f>
        <v>0.39411562749516832</v>
      </c>
      <c r="D209" s="276">
        <f>IF(D$103=0,0,D$103/NMM_fec!D$103)</f>
        <v>0.39500640985707652</v>
      </c>
      <c r="E209" s="276">
        <f>IF(E$103=0,0,E$103/NMM_fec!E$103)</f>
        <v>0.39643630020524995</v>
      </c>
      <c r="F209" s="276">
        <f>IF(F$103=0,0,F$103/NMM_fec!F$103)</f>
        <v>0.39867199312382845</v>
      </c>
      <c r="G209" s="276">
        <f>IF(G$103=0,0,G$103/NMM_fec!G$103)</f>
        <v>0.40178478211904334</v>
      </c>
      <c r="H209" s="276">
        <f>IF(H$103=0,0,H$103/NMM_fec!H$103)</f>
        <v>0.40178478211904334</v>
      </c>
      <c r="I209" s="276">
        <f>IF(I$103=0,0,I$103/NMM_fec!I$103)</f>
        <v>0.40178478211904328</v>
      </c>
      <c r="J209" s="276">
        <f>IF(J$103=0,0,J$103/NMM_fec!J$103)</f>
        <v>0.40178478211904328</v>
      </c>
      <c r="K209" s="276">
        <f>IF(K$103=0,0,K$103/NMM_fec!K$103)</f>
        <v>0.40178478211904323</v>
      </c>
      <c r="L209" s="276">
        <f>IF(L$103=0,0,L$103/NMM_fec!L$103)</f>
        <v>0.40178478211904323</v>
      </c>
      <c r="M209" s="276">
        <f>IF(M$103=0,0,M$103/NMM_fec!M$103)</f>
        <v>0.40178478211904328</v>
      </c>
      <c r="N209" s="276">
        <f>IF(N$103=0,0,N$103/NMM_fec!N$103)</f>
        <v>0.40178478211904323</v>
      </c>
      <c r="O209" s="276">
        <f>IF(O$103=0,0,O$103/NMM_fec!O$103)</f>
        <v>0.40178478211904306</v>
      </c>
      <c r="P209" s="276">
        <f>IF(P$103=0,0,P$103/NMM_fec!P$103)</f>
        <v>0.40321467866069316</v>
      </c>
      <c r="Q209" s="276">
        <f>IF(Q$103=0,0,Q$103/NMM_fec!Q$103)</f>
        <v>0.40321467866069316</v>
      </c>
      <c r="R209" s="276">
        <f>IF(R$103=0,0,R$103/NMM_fec!R$103)</f>
        <v>0.4050137713920135</v>
      </c>
      <c r="S209" s="276">
        <f>IF(S$103=0,0,S$103/NMM_fec!S$103)</f>
        <v>0.4157130403538849</v>
      </c>
      <c r="T209" s="276">
        <f>IF(T$103=0,0,T$103/NMM_fec!T$103)</f>
        <v>0.41756506200511423</v>
      </c>
      <c r="U209" s="276">
        <f>IF(U$103=0,0,U$103/NMM_fec!U$103)</f>
        <v>0.44096077372983133</v>
      </c>
      <c r="V209" s="276">
        <f>IF(V$103=0,0,V$103/NMM_fec!V$103)</f>
        <v>0.44271266190574937</v>
      </c>
      <c r="W209" s="276">
        <f>IF(W$103=0,0,W$103/NMM_fec!W$103)</f>
        <v>0.451279680812046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0.58779094712316593</v>
      </c>
      <c r="C210" s="277">
        <f>IF(C$104=0,0,C$104/NMM_fec!C$104)</f>
        <v>0.57776967973739046</v>
      </c>
      <c r="D210" s="277">
        <f>IF(D$104=0,0,D$104/NMM_fec!D$104)</f>
        <v>0.60169525590544337</v>
      </c>
      <c r="E210" s="277">
        <f>IF(E$104=0,0,E$104/NMM_fec!E$104)</f>
        <v>0.6362203407192869</v>
      </c>
      <c r="F210" s="277">
        <f>IF(F$104=0,0,F$104/NMM_fec!F$104)</f>
        <v>0.63162752855179227</v>
      </c>
      <c r="G210" s="277">
        <f>IF(G$104=0,0,G$104/NMM_fec!G$104)</f>
        <v>0.61375099497168417</v>
      </c>
      <c r="H210" s="277">
        <f>IF(H$104=0,0,H$104/NMM_fec!H$104)</f>
        <v>0.6230208451482887</v>
      </c>
      <c r="I210" s="277">
        <f>IF(I$104=0,0,I$104/NMM_fec!I$104)</f>
        <v>0.63183214148761768</v>
      </c>
      <c r="J210" s="277">
        <f>IF(J$104=0,0,J$104/NMM_fec!J$104)</f>
        <v>0.63557505434126593</v>
      </c>
      <c r="K210" s="277">
        <f>IF(K$104=0,0,K$104/NMM_fec!K$104)</f>
        <v>0.64265703589475398</v>
      </c>
      <c r="L210" s="277">
        <f>IF(L$104=0,0,L$104/NMM_fec!L$104)</f>
        <v>0.62458610654278102</v>
      </c>
      <c r="M210" s="277">
        <f>IF(M$104=0,0,M$104/NMM_fec!M$104)</f>
        <v>0.64228095385937845</v>
      </c>
      <c r="N210" s="277">
        <f>IF(N$104=0,0,N$104/NMM_fec!N$104)</f>
        <v>0.63547461054872167</v>
      </c>
      <c r="O210" s="277">
        <f>IF(O$104=0,0,O$104/NMM_fec!O$104)</f>
        <v>0.63609854084326334</v>
      </c>
      <c r="P210" s="277">
        <f>IF(P$104=0,0,P$104/NMM_fec!P$104)</f>
        <v>0.62445857872215893</v>
      </c>
      <c r="Q210" s="277">
        <f>IF(Q$104=0,0,Q$104/NMM_fec!Q$104)</f>
        <v>0.60414150361930452</v>
      </c>
      <c r="R210" s="277">
        <f>IF(R$104=0,0,R$104/NMM_fec!R$104)</f>
        <v>0.63624275990775758</v>
      </c>
      <c r="S210" s="277">
        <f>IF(S$104=0,0,S$104/NMM_fec!S$104)</f>
        <v>0.62206503315530526</v>
      </c>
      <c r="T210" s="277">
        <f>IF(T$104=0,0,T$104/NMM_fec!T$104)</f>
        <v>0.68456357738332574</v>
      </c>
      <c r="U210" s="277">
        <f>IF(U$104=0,0,U$104/NMM_fec!U$104)</f>
        <v>0.73152478566973578</v>
      </c>
      <c r="V210" s="277">
        <f>IF(V$104=0,0,V$104/NMM_fec!V$104)</f>
        <v>0.72396936814301716</v>
      </c>
      <c r="W210" s="277">
        <f>IF(W$104=0,0,W$104/NMM_fec!W$104)</f>
        <v>0.75090235825746987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0.38459582819693822</v>
      </c>
      <c r="C211" s="278">
        <f>IF(C$110=0,0,C$110/NMM_fec!C$110)</f>
        <v>0.3838011224395475</v>
      </c>
      <c r="D211" s="278">
        <f>IF(D$110=0,0,D$110/NMM_fec!D$110)</f>
        <v>0.3934326872686344</v>
      </c>
      <c r="E211" s="278">
        <f>IF(E$110=0,0,E$110/NMM_fec!E$110)</f>
        <v>0.3918876283071584</v>
      </c>
      <c r="F211" s="278">
        <f>IF(F$110=0,0,F$110/NMM_fec!F$110)</f>
        <v>0.39222576598443248</v>
      </c>
      <c r="G211" s="278">
        <f>IF(G$110=0,0,G$110/NMM_fec!G$110)</f>
        <v>0.39418604048768963</v>
      </c>
      <c r="H211" s="278">
        <f>IF(H$110=0,0,H$110/NMM_fec!H$110)</f>
        <v>0.39106791324169499</v>
      </c>
      <c r="I211" s="278">
        <f>IF(I$110=0,0,I$110/NMM_fec!I$110)</f>
        <v>0.39373742134954764</v>
      </c>
      <c r="J211" s="278">
        <f>IF(J$110=0,0,J$110/NMM_fec!J$110)</f>
        <v>0.38695674157880017</v>
      </c>
      <c r="K211" s="278">
        <f>IF(K$110=0,0,K$110/NMM_fec!K$110)</f>
        <v>0.38727908455270194</v>
      </c>
      <c r="L211" s="278">
        <f>IF(L$110=0,0,L$110/NMM_fec!L$110)</f>
        <v>0.39211462052429225</v>
      </c>
      <c r="M211" s="278">
        <f>IF(M$110=0,0,M$110/NMM_fec!M$110)</f>
        <v>0.39642904925522982</v>
      </c>
      <c r="N211" s="278">
        <f>IF(N$110=0,0,N$110/NMM_fec!N$110)</f>
        <v>0.40007260291694213</v>
      </c>
      <c r="O211" s="278">
        <f>IF(O$110=0,0,O$110/NMM_fec!O$110)</f>
        <v>0.40138591596127998</v>
      </c>
      <c r="P211" s="278">
        <f>IF(P$110=0,0,P$110/NMM_fec!P$110)</f>
        <v>0.40288197450145397</v>
      </c>
      <c r="Q211" s="278">
        <f>IF(Q$110=0,0,Q$110/NMM_fec!Q$110)</f>
        <v>0.39750605295837421</v>
      </c>
      <c r="R211" s="278">
        <f>IF(R$110=0,0,R$110/NMM_fec!R$110)</f>
        <v>0.40396571949533711</v>
      </c>
      <c r="S211" s="278">
        <f>IF(S$110=0,0,S$110/NMM_fec!S$110)</f>
        <v>0.4131686662732591</v>
      </c>
      <c r="T211" s="278">
        <f>IF(T$110=0,0,T$110/NMM_fec!T$110)</f>
        <v>0.41700716940277993</v>
      </c>
      <c r="U211" s="278">
        <f>IF(U$110=0,0,U$110/NMM_fec!U$110)</f>
        <v>0.44077832996811867</v>
      </c>
      <c r="V211" s="278">
        <f>IF(V$110=0,0,V$110/NMM_fec!V$110)</f>
        <v>0.43885697720893391</v>
      </c>
      <c r="W211" s="278">
        <f>IF(W$110=0,0,W$110/NMM_fec!W$110)</f>
        <v>0.448831648033026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0.48023699514094997</v>
      </c>
      <c r="C212" s="278">
        <f>IF(C$118=0,0,C$118/NMM_fec!C$118)</f>
        <v>0.48104074736043206</v>
      </c>
      <c r="D212" s="278">
        <f>IF(D$118=0,0,D$118/NMM_fec!D$118)</f>
        <v>0.48212799836803916</v>
      </c>
      <c r="E212" s="278">
        <f>IF(E$118=0,0,E$118/NMM_fec!E$118)</f>
        <v>0.48387326162009608</v>
      </c>
      <c r="F212" s="278">
        <f>IF(F$118=0,0,F$118/NMM_fec!F$118)</f>
        <v>0.48660205316601046</v>
      </c>
      <c r="G212" s="278">
        <f>IF(G$118=0,0,G$118/NMM_fec!G$118)</f>
        <v>0.49040139082270312</v>
      </c>
      <c r="H212" s="278">
        <f>IF(H$118=0,0,H$118/NMM_fec!H$118)</f>
        <v>0.49040139082270301</v>
      </c>
      <c r="I212" s="278">
        <f>IF(I$118=0,0,I$118/NMM_fec!I$118)</f>
        <v>0.49040139082270295</v>
      </c>
      <c r="J212" s="278">
        <f>IF(J$118=0,0,J$118/NMM_fec!J$118)</f>
        <v>0.49040139082270279</v>
      </c>
      <c r="K212" s="278">
        <f>IF(K$118=0,0,K$118/NMM_fec!K$118)</f>
        <v>0.49040139082270295</v>
      </c>
      <c r="L212" s="278">
        <f>IF(L$118=0,0,L$118/NMM_fec!L$118)</f>
        <v>0.49040139082270295</v>
      </c>
      <c r="M212" s="278">
        <f>IF(M$118=0,0,M$118/NMM_fec!M$118)</f>
        <v>0.49040139082270318</v>
      </c>
      <c r="N212" s="278">
        <f>IF(N$118=0,0,N$118/NMM_fec!N$118)</f>
        <v>0.4904013908227029</v>
      </c>
      <c r="O212" s="278">
        <f>IF(O$118=0,0,O$118/NMM_fec!O$118)</f>
        <v>0.49040139082270279</v>
      </c>
      <c r="P212" s="278">
        <f>IF(P$118=0,0,P$118/NMM_fec!P$118)</f>
        <v>0.49214666163425358</v>
      </c>
      <c r="Q212" s="278">
        <f>IF(Q$118=0,0,Q$118/NMM_fec!Q$118)</f>
        <v>0.49214666163425391</v>
      </c>
      <c r="R212" s="278">
        <f>IF(R$118=0,0,R$118/NMM_fec!R$118)</f>
        <v>0.49434255758881263</v>
      </c>
      <c r="S212" s="278">
        <f>IF(S$118=0,0,S$118/NMM_fec!S$118)</f>
        <v>0.50740162954274548</v>
      </c>
      <c r="T212" s="278">
        <f>IF(T$118=0,0,T$118/NMM_fec!T$118)</f>
        <v>0.50966212828241064</v>
      </c>
      <c r="U212" s="278">
        <f>IF(U$118=0,0,U$118/NMM_fec!U$118)</f>
        <v>0.53862062564498658</v>
      </c>
      <c r="V212" s="278">
        <f>IF(V$118=0,0,V$118/NMM_fec!V$118)</f>
        <v>0.5403562175460267</v>
      </c>
      <c r="W212" s="278">
        <f>IF(W$118=0,0,W$118/NMM_fec!W$118)</f>
        <v>0.55081275590642542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0.41254595838659702</v>
      </c>
      <c r="C213" s="278">
        <f>IF(C$119=0,0,C$119/NMM_fec!C$119)</f>
        <v>0.41052293112131155</v>
      </c>
      <c r="D213" s="278">
        <f>IF(D$119=0,0,D$119/NMM_fec!D$119)</f>
        <v>0.42444025002570734</v>
      </c>
      <c r="E213" s="278">
        <f>IF(E$119=0,0,E$119/NMM_fec!E$119)</f>
        <v>0.42792508894940179</v>
      </c>
      <c r="F213" s="278">
        <f>IF(F$119=0,0,F$119/NMM_fec!F$119)</f>
        <v>0.4280671336096552</v>
      </c>
      <c r="G213" s="278">
        <f>IF(G$119=0,0,G$119/NMM_fec!G$119)</f>
        <v>0.4267157106315686</v>
      </c>
      <c r="H213" s="278">
        <f>IF(H$119=0,0,H$119/NMM_fec!H$119)</f>
        <v>0.42488550863141994</v>
      </c>
      <c r="I213" s="278">
        <f>IF(I$119=0,0,I$119/NMM_fec!I$119)</f>
        <v>0.42883656247899293</v>
      </c>
      <c r="J213" s="278">
        <f>IF(J$119=0,0,J$119/NMM_fec!J$119)</f>
        <v>0.42284898416874273</v>
      </c>
      <c r="K213" s="278">
        <f>IF(K$119=0,0,K$119/NMM_fec!K$119)</f>
        <v>0.42398385865853322</v>
      </c>
      <c r="L213" s="278">
        <f>IF(L$119=0,0,L$119/NMM_fec!L$119)</f>
        <v>0.42618183762763673</v>
      </c>
      <c r="M213" s="278">
        <f>IF(M$119=0,0,M$119/NMM_fec!M$119)</f>
        <v>0.43258284230777222</v>
      </c>
      <c r="N213" s="278">
        <f>IF(N$119=0,0,N$119/NMM_fec!N$119)</f>
        <v>0.4348801919554931</v>
      </c>
      <c r="O213" s="278">
        <f>IF(O$119=0,0,O$119/NMM_fec!O$119)</f>
        <v>0.43464753686156266</v>
      </c>
      <c r="P213" s="278">
        <f>IF(P$119=0,0,P$119/NMM_fec!P$119)</f>
        <v>0.43462575313819024</v>
      </c>
      <c r="Q213" s="278">
        <f>IF(Q$119=0,0,Q$119/NMM_fec!Q$119)</f>
        <v>0.42572523184005395</v>
      </c>
      <c r="R213" s="278">
        <f>IF(R$119=0,0,R$119/NMM_fec!R$119)</f>
        <v>0.43616702969989551</v>
      </c>
      <c r="S213" s="278">
        <f>IF(S$119=0,0,S$119/NMM_fec!S$119)</f>
        <v>0.44243161384590518</v>
      </c>
      <c r="T213" s="278">
        <f>IF(T$119=0,0,T$119/NMM_fec!T$119)</f>
        <v>0.45367956651492042</v>
      </c>
      <c r="U213" s="278">
        <f>IF(U$119=0,0,U$119/NMM_fec!U$119)</f>
        <v>0.47929098536754455</v>
      </c>
      <c r="V213" s="278">
        <f>IF(V$119=0,0,V$119/NMM_fec!V$119)</f>
        <v>0.47543918983623423</v>
      </c>
      <c r="W213" s="278">
        <f>IF(W$119=0,0,W$119/NMM_fec!W$119)</f>
        <v>0.48814545543681021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0.49357691167264306</v>
      </c>
      <c r="C214" s="279">
        <f>IF(C$127=0,0,C$127/NMM_fec!C$127)</f>
        <v>0.49440299034266627</v>
      </c>
      <c r="D214" s="279">
        <f>IF(D$127=0,0,D$127/NMM_fec!D$127)</f>
        <v>0.49552044276715124</v>
      </c>
      <c r="E214" s="279">
        <f>IF(E$127=0,0,E$127/NMM_fec!E$127)</f>
        <v>0.49731418555398749</v>
      </c>
      <c r="F214" s="279">
        <f>IF(F$127=0,0,F$127/NMM_fec!F$127)</f>
        <v>0.50011877686506601</v>
      </c>
      <c r="G214" s="279">
        <f>IF(G$127=0,0,G$127/NMM_fec!G$127)</f>
        <v>0.50402365167888918</v>
      </c>
      <c r="H214" s="279">
        <f>IF(H$127=0,0,H$127/NMM_fec!H$127)</f>
        <v>0.50402365167888918</v>
      </c>
      <c r="I214" s="279">
        <f>IF(I$127=0,0,I$127/NMM_fec!I$127)</f>
        <v>0.50402365167888918</v>
      </c>
      <c r="J214" s="279">
        <f>IF(J$127=0,0,J$127/NMM_fec!J$127)</f>
        <v>0.5040236516788893</v>
      </c>
      <c r="K214" s="279">
        <f>IF(K$127=0,0,K$127/NMM_fec!K$127)</f>
        <v>0.50402365167888918</v>
      </c>
      <c r="L214" s="279">
        <f>IF(L$127=0,0,L$127/NMM_fec!L$127)</f>
        <v>0.5040236516788893</v>
      </c>
      <c r="M214" s="279">
        <f>IF(M$127=0,0,M$127/NMM_fec!M$127)</f>
        <v>0.5040236516788893</v>
      </c>
      <c r="N214" s="279">
        <f>IF(N$127=0,0,N$127/NMM_fec!N$127)</f>
        <v>0.50402365167888896</v>
      </c>
      <c r="O214" s="279">
        <f>IF(O$127=0,0,O$127/NMM_fec!O$127)</f>
        <v>0.50402365167888918</v>
      </c>
      <c r="P214" s="279">
        <f>IF(P$127=0,0,P$127/NMM_fec!P$127)</f>
        <v>0.50581740223520522</v>
      </c>
      <c r="Q214" s="279">
        <f>IF(Q$127=0,0,Q$127/NMM_fec!Q$127)</f>
        <v>0.50581740223520522</v>
      </c>
      <c r="R214" s="279">
        <f>IF(R$127=0,0,R$127/NMM_fec!R$127)</f>
        <v>0.50807429529961301</v>
      </c>
      <c r="S214" s="279">
        <f>IF(S$127=0,0,S$127/NMM_fec!S$127)</f>
        <v>0.52149611925226602</v>
      </c>
      <c r="T214" s="279">
        <f>IF(T$127=0,0,T$127/NMM_fec!T$127)</f>
        <v>0.52381940962358853</v>
      </c>
      <c r="U214" s="279">
        <f>IF(U$127=0,0,U$127/NMM_fec!U$127)</f>
        <v>0.55358230969068067</v>
      </c>
      <c r="V214" s="279">
        <f>IF(V$127=0,0,V$127/NMM_fec!V$127)</f>
        <v>0.55536611247786072</v>
      </c>
      <c r="W214" s="279">
        <f>IF(W$127=0,0,W$127/NMM_fec!W$127)</f>
        <v>0.56611311023715927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SK: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3162.9176951192912</v>
      </c>
      <c r="C5" s="225">
        <f t="shared" si="0"/>
        <v>2824.3682117491753</v>
      </c>
      <c r="D5" s="225">
        <f t="shared" si="0"/>
        <v>2680.2194203626659</v>
      </c>
      <c r="E5" s="225">
        <f t="shared" si="0"/>
        <v>2346.7471145399563</v>
      </c>
      <c r="F5" s="225">
        <f t="shared" si="0"/>
        <v>2797.4401009671396</v>
      </c>
      <c r="G5" s="225">
        <f t="shared" si="0"/>
        <v>3011.8614859512927</v>
      </c>
      <c r="H5" s="225">
        <f t="shared" si="0"/>
        <v>3113.8100671833854</v>
      </c>
      <c r="I5" s="225">
        <f t="shared" si="0"/>
        <v>3221.449129770946</v>
      </c>
      <c r="J5" s="225">
        <f t="shared" si="0"/>
        <v>3311.7642419407985</v>
      </c>
      <c r="K5" s="225">
        <f t="shared" si="0"/>
        <v>2608.6504522261857</v>
      </c>
      <c r="L5" s="225">
        <f t="shared" si="0"/>
        <v>2185.2175388938913</v>
      </c>
      <c r="M5" s="225">
        <f t="shared" si="0"/>
        <v>2657.3854263983435</v>
      </c>
      <c r="N5" s="225">
        <f t="shared" si="0"/>
        <v>2352.7158860315972</v>
      </c>
      <c r="O5" s="225">
        <f t="shared" si="0"/>
        <v>2710.2556057470274</v>
      </c>
      <c r="P5" s="225">
        <f t="shared" si="0"/>
        <v>2887.1763683932049</v>
      </c>
      <c r="Q5" s="225">
        <f t="shared" si="0"/>
        <v>2976.2123755276361</v>
      </c>
      <c r="R5" s="225">
        <f t="shared" si="0"/>
        <v>3037.3332284774565</v>
      </c>
      <c r="S5" s="225">
        <f t="shared" si="0"/>
        <v>3112.7679231496572</v>
      </c>
      <c r="T5" s="225">
        <f t="shared" si="0"/>
        <v>3077.6549854190107</v>
      </c>
      <c r="U5" s="225">
        <f t="shared" si="0"/>
        <v>3191.6656484045061</v>
      </c>
      <c r="V5" s="225">
        <f t="shared" si="0"/>
        <v>3220.4209533826815</v>
      </c>
      <c r="W5" s="225">
        <f t="shared" si="0"/>
        <v>3245.1991502109468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2.72608052143881</v>
      </c>
      <c r="C10" s="262">
        <v>2.919186320525609</v>
      </c>
      <c r="D10" s="262">
        <v>2.2387327852850749</v>
      </c>
      <c r="E10" s="262">
        <v>1.706737803273654</v>
      </c>
      <c r="F10" s="262">
        <v>1.8626950349239439</v>
      </c>
      <c r="G10" s="262">
        <v>2.6631677483786631</v>
      </c>
      <c r="H10" s="262">
        <v>2.2189667233161772</v>
      </c>
      <c r="I10" s="262">
        <v>2.090471299874586</v>
      </c>
      <c r="J10" s="262">
        <v>1.8783772106011269</v>
      </c>
      <c r="K10" s="262">
        <v>1.4744131321835929</v>
      </c>
      <c r="L10" s="262">
        <v>1.5448622602159121</v>
      </c>
      <c r="M10" s="262">
        <v>1.4560625224583139</v>
      </c>
      <c r="N10" s="262">
        <v>1.3557434675996769</v>
      </c>
      <c r="O10" s="262">
        <v>1.566305521142118</v>
      </c>
      <c r="P10" s="262">
        <v>1.877031817876021</v>
      </c>
      <c r="Q10" s="262">
        <v>2.0087732870518069</v>
      </c>
      <c r="R10" s="262">
        <v>1.689603921960356</v>
      </c>
      <c r="S10" s="262">
        <v>2.294151955067135</v>
      </c>
      <c r="T10" s="262">
        <v>1.3087393600239901</v>
      </c>
      <c r="U10" s="262">
        <v>1.3537109422489439</v>
      </c>
      <c r="V10" s="262">
        <v>1.472978986112838</v>
      </c>
      <c r="W10" s="262">
        <v>1.344596121438314</v>
      </c>
      <c r="DA10" s="68" t="s">
        <v>1698</v>
      </c>
    </row>
    <row r="11" spans="1:105" ht="12" customHeight="1" x14ac:dyDescent="0.25">
      <c r="A11" s="37" t="s">
        <v>160</v>
      </c>
      <c r="B11" s="228">
        <v>5.2436606710844887E-2</v>
      </c>
      <c r="C11" s="228">
        <v>4.156510056099029E-2</v>
      </c>
      <c r="D11" s="228">
        <v>2.2145810998353201E-2</v>
      </c>
      <c r="E11" s="228">
        <v>4.3424595339585099E-2</v>
      </c>
      <c r="F11" s="228">
        <v>0.22190453157292439</v>
      </c>
      <c r="G11" s="228">
        <v>3.0132409422210051E-2</v>
      </c>
      <c r="H11" s="228">
        <v>1.5610556513333949E-2</v>
      </c>
      <c r="I11" s="228">
        <v>2.5418571540438809E-2</v>
      </c>
      <c r="J11" s="228">
        <v>3.1018443712410939E-2</v>
      </c>
      <c r="K11" s="228">
        <v>1.5788473022511011E-2</v>
      </c>
      <c r="L11" s="228">
        <v>1.266071515827351E-2</v>
      </c>
      <c r="M11" s="228">
        <v>1.15013022487507E-2</v>
      </c>
      <c r="N11" s="228">
        <v>1.1380823279068241E-2</v>
      </c>
      <c r="O11" s="228">
        <v>3.119476404790383E-2</v>
      </c>
      <c r="P11" s="228">
        <v>3.083306263753148E-2</v>
      </c>
      <c r="Q11" s="228">
        <v>3.7401509205474089E-2</v>
      </c>
      <c r="R11" s="228">
        <v>3.1581199676293331E-2</v>
      </c>
      <c r="S11" s="228">
        <v>0.12538253059377519</v>
      </c>
      <c r="T11" s="228">
        <v>3.3297112316624397E-2</v>
      </c>
      <c r="U11" s="228">
        <v>1.6312966379261721E-2</v>
      </c>
      <c r="V11" s="228">
        <v>1.9293289649835139E-2</v>
      </c>
      <c r="W11" s="228">
        <v>1.6396084742758901E-2</v>
      </c>
      <c r="DA11" s="69" t="s">
        <v>1699</v>
      </c>
    </row>
    <row r="12" spans="1:105" ht="12" customHeight="1" x14ac:dyDescent="0.25">
      <c r="A12" s="37" t="s">
        <v>162</v>
      </c>
      <c r="B12" s="228">
        <v>2.6736439147279651</v>
      </c>
      <c r="C12" s="228">
        <v>2.8776212199646189</v>
      </c>
      <c r="D12" s="228">
        <v>2.2165869742867219</v>
      </c>
      <c r="E12" s="228">
        <v>1.6633132079340689</v>
      </c>
      <c r="F12" s="228">
        <v>1.6407905033510199</v>
      </c>
      <c r="G12" s="228">
        <v>2.6330353389564531</v>
      </c>
      <c r="H12" s="228">
        <v>2.203356166802843</v>
      </c>
      <c r="I12" s="228">
        <v>2.0650527283341469</v>
      </c>
      <c r="J12" s="228">
        <v>1.8473587668887159</v>
      </c>
      <c r="K12" s="228">
        <v>1.4586246591610821</v>
      </c>
      <c r="L12" s="228">
        <v>1.5322015450576389</v>
      </c>
      <c r="M12" s="228">
        <v>1.4445612202095639</v>
      </c>
      <c r="N12" s="228">
        <v>1.344362644320608</v>
      </c>
      <c r="O12" s="228">
        <v>1.535110757094214</v>
      </c>
      <c r="P12" s="228">
        <v>1.84619875523849</v>
      </c>
      <c r="Q12" s="228">
        <v>1.9713717778463331</v>
      </c>
      <c r="R12" s="228">
        <v>1.6580227222840631</v>
      </c>
      <c r="S12" s="228">
        <v>2.1687694244733602</v>
      </c>
      <c r="T12" s="228">
        <v>1.275442247707365</v>
      </c>
      <c r="U12" s="228">
        <v>1.3373979758696819</v>
      </c>
      <c r="V12" s="228">
        <v>1.4536856964630029</v>
      </c>
      <c r="W12" s="228">
        <v>1.3282000366955551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559.20759900321718</v>
      </c>
      <c r="C17" s="263">
        <v>400.2235238537483</v>
      </c>
      <c r="D17" s="263">
        <v>330.82606528962941</v>
      </c>
      <c r="E17" s="263">
        <v>330.11319978493401</v>
      </c>
      <c r="F17" s="263">
        <v>351.25230996207227</v>
      </c>
      <c r="G17" s="263">
        <v>412.57750032174681</v>
      </c>
      <c r="H17" s="263">
        <v>376.26623754776512</v>
      </c>
      <c r="I17" s="263">
        <v>363.24753213383951</v>
      </c>
      <c r="J17" s="263">
        <v>364.57585651201452</v>
      </c>
      <c r="K17" s="263">
        <v>313.5694667183829</v>
      </c>
      <c r="L17" s="263">
        <v>266.54633887138198</v>
      </c>
      <c r="M17" s="263">
        <v>286.43118885781013</v>
      </c>
      <c r="N17" s="263">
        <v>247.42560017919729</v>
      </c>
      <c r="O17" s="263">
        <v>402.09630616097911</v>
      </c>
      <c r="P17" s="263">
        <v>415.6644139048916</v>
      </c>
      <c r="Q17" s="263">
        <v>448.74368529039288</v>
      </c>
      <c r="R17" s="263">
        <v>465.36047159428023</v>
      </c>
      <c r="S17" s="263">
        <v>489.76630925489559</v>
      </c>
      <c r="T17" s="263">
        <v>478.6089719088107</v>
      </c>
      <c r="U17" s="263">
        <v>514.23740341191785</v>
      </c>
      <c r="V17" s="263">
        <v>533.31574688010062</v>
      </c>
      <c r="W17" s="263">
        <v>496.03033686655061</v>
      </c>
      <c r="DA17" s="70" t="s">
        <v>1705</v>
      </c>
    </row>
    <row r="18" spans="1:105" ht="12" customHeight="1" x14ac:dyDescent="0.25">
      <c r="A18" s="18" t="s">
        <v>30</v>
      </c>
      <c r="B18" s="232">
        <v>112.7127378041466</v>
      </c>
      <c r="C18" s="232">
        <v>144.23177752653089</v>
      </c>
      <c r="D18" s="232">
        <v>109.5243154764069</v>
      </c>
      <c r="E18" s="232">
        <v>140.7044732062466</v>
      </c>
      <c r="F18" s="232">
        <v>153.74073126892799</v>
      </c>
      <c r="G18" s="232">
        <v>162.1987320784902</v>
      </c>
      <c r="H18" s="232">
        <v>150.31239410042281</v>
      </c>
      <c r="I18" s="232">
        <v>156.00616748816819</v>
      </c>
      <c r="J18" s="232">
        <v>190.9333874398184</v>
      </c>
      <c r="K18" s="232">
        <v>169.07333043552319</v>
      </c>
      <c r="L18" s="232">
        <v>135.30355486052071</v>
      </c>
      <c r="M18" s="232">
        <v>134.40363404336881</v>
      </c>
      <c r="N18" s="232">
        <v>91.893311490757156</v>
      </c>
      <c r="O18" s="232">
        <v>60.968292302811747</v>
      </c>
      <c r="P18" s="232">
        <v>61.424813735548859</v>
      </c>
      <c r="Q18" s="232">
        <v>54.331516352593269</v>
      </c>
      <c r="R18" s="232">
        <v>52.190013429016197</v>
      </c>
      <c r="S18" s="232">
        <v>50.976738158595971</v>
      </c>
      <c r="T18" s="232">
        <v>55.859586749558069</v>
      </c>
      <c r="U18" s="232">
        <v>56.161560607259062</v>
      </c>
      <c r="V18" s="232">
        <v>50.303232787117878</v>
      </c>
      <c r="W18" s="232">
        <v>62.324843503193208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0.79752437726249248</v>
      </c>
      <c r="O19" s="232">
        <v>0.78907545084990216</v>
      </c>
      <c r="P19" s="232">
        <v>0.76908092279447504</v>
      </c>
      <c r="Q19" s="232">
        <v>0.67400417505000521</v>
      </c>
      <c r="R19" s="232">
        <v>0</v>
      </c>
      <c r="S19" s="232">
        <v>0.71089233097292281</v>
      </c>
      <c r="T19" s="232">
        <v>0.77141301885946267</v>
      </c>
      <c r="U19" s="232">
        <v>0.75464651610935596</v>
      </c>
      <c r="V19" s="232">
        <v>1.410626880995526</v>
      </c>
      <c r="W19" s="232">
        <v>1.4816892889694799</v>
      </c>
      <c r="DA19" s="71" t="s">
        <v>1707</v>
      </c>
    </row>
    <row r="20" spans="1:105" ht="12" customHeight="1" x14ac:dyDescent="0.25">
      <c r="A20" s="18" t="s">
        <v>160</v>
      </c>
      <c r="B20" s="297">
        <v>2.4271881728170381</v>
      </c>
      <c r="C20" s="297">
        <v>2.398579692999991</v>
      </c>
      <c r="D20" s="297">
        <v>1.6332072705698659</v>
      </c>
      <c r="E20" s="297">
        <v>3.461942595679055</v>
      </c>
      <c r="F20" s="297">
        <v>15.97286758921207</v>
      </c>
      <c r="G20" s="297">
        <v>1.9364449675683699</v>
      </c>
      <c r="H20" s="297">
        <v>0.94723907966091714</v>
      </c>
      <c r="I20" s="297">
        <v>1.796591051086299</v>
      </c>
      <c r="J20" s="297">
        <v>1.829032099689478</v>
      </c>
      <c r="K20" s="297">
        <v>0.94104627951479158</v>
      </c>
      <c r="L20" s="297">
        <v>0.83539826812350071</v>
      </c>
      <c r="M20" s="297">
        <v>0.86575525903580652</v>
      </c>
      <c r="N20" s="297">
        <v>0.85444453211193772</v>
      </c>
      <c r="O20" s="297">
        <v>1.6784649927948121</v>
      </c>
      <c r="P20" s="297">
        <v>1.6307236482604961</v>
      </c>
      <c r="Q20" s="297">
        <v>1.431367946639893</v>
      </c>
      <c r="R20" s="297">
        <v>1.4322776186623249</v>
      </c>
      <c r="S20" s="297">
        <v>5.2911125170223103</v>
      </c>
      <c r="T20" s="297">
        <v>1.6438733619589101</v>
      </c>
      <c r="U20" s="297">
        <v>0.80408567331980851</v>
      </c>
      <c r="V20" s="297">
        <v>0.74934757363797744</v>
      </c>
      <c r="W20" s="297">
        <v>0.80572069524697187</v>
      </c>
      <c r="DA20" s="122" t="s">
        <v>1708</v>
      </c>
    </row>
    <row r="21" spans="1:105" ht="12" customHeight="1" x14ac:dyDescent="0.25">
      <c r="A21" s="18" t="s">
        <v>70</v>
      </c>
      <c r="B21" s="297">
        <v>0</v>
      </c>
      <c r="C21" s="297">
        <v>10.298862466750711</v>
      </c>
      <c r="D21" s="297">
        <v>1.6148193747376809</v>
      </c>
      <c r="E21" s="297">
        <v>20.523496965682341</v>
      </c>
      <c r="F21" s="297">
        <v>0</v>
      </c>
      <c r="G21" s="297">
        <v>22.982174064514378</v>
      </c>
      <c r="H21" s="297">
        <v>44.059531108922137</v>
      </c>
      <c r="I21" s="297">
        <v>42.617107628580563</v>
      </c>
      <c r="J21" s="297">
        <v>42.666683785449678</v>
      </c>
      <c r="K21" s="297">
        <v>24.26444146115217</v>
      </c>
      <c r="L21" s="297">
        <v>3.3068939533555848</v>
      </c>
      <c r="M21" s="297">
        <v>0</v>
      </c>
      <c r="N21" s="297">
        <v>0</v>
      </c>
      <c r="O21" s="297">
        <v>0</v>
      </c>
      <c r="P21" s="297">
        <v>0.82849715369474097</v>
      </c>
      <c r="Q21" s="297">
        <v>0.72607514249385108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45.979549167971847</v>
      </c>
      <c r="D22" s="297">
        <v>42.153573878512169</v>
      </c>
      <c r="E22" s="297">
        <v>31.489379161584949</v>
      </c>
      <c r="F22" s="297">
        <v>62.441764402497732</v>
      </c>
      <c r="G22" s="297">
        <v>49.186660684880508</v>
      </c>
      <c r="H22" s="297">
        <v>43.245528819357723</v>
      </c>
      <c r="I22" s="297">
        <v>14.595745874182811</v>
      </c>
      <c r="J22" s="297">
        <v>18.026150412081769</v>
      </c>
      <c r="K22" s="297">
        <v>30.179328145331251</v>
      </c>
      <c r="L22" s="297">
        <v>24.04614310713389</v>
      </c>
      <c r="M22" s="297">
        <v>40.32108723060724</v>
      </c>
      <c r="N22" s="297">
        <v>51.119075637567619</v>
      </c>
      <c r="O22" s="297">
        <v>50.528994026759023</v>
      </c>
      <c r="P22" s="297">
        <v>52.702252152736349</v>
      </c>
      <c r="Q22" s="297">
        <v>51.463776464328717</v>
      </c>
      <c r="R22" s="297">
        <v>60.421934120587999</v>
      </c>
      <c r="S22" s="297">
        <v>55.008513748306527</v>
      </c>
      <c r="T22" s="297">
        <v>63.102785300925788</v>
      </c>
      <c r="U22" s="297">
        <v>67.359682063432629</v>
      </c>
      <c r="V22" s="297">
        <v>65.482839801883344</v>
      </c>
      <c r="W22" s="297">
        <v>72.38751691268935</v>
      </c>
      <c r="DA22" s="122" t="s">
        <v>1710</v>
      </c>
    </row>
    <row r="23" spans="1:105" ht="12" customHeight="1" x14ac:dyDescent="0.25">
      <c r="A23" s="18" t="s">
        <v>162</v>
      </c>
      <c r="B23" s="297">
        <v>123.757758085628</v>
      </c>
      <c r="C23" s="297">
        <v>166.05767168120019</v>
      </c>
      <c r="D23" s="297">
        <v>163.46865610497329</v>
      </c>
      <c r="E23" s="297">
        <v>132.6044560570347</v>
      </c>
      <c r="F23" s="297">
        <v>118.10542698651339</v>
      </c>
      <c r="G23" s="297">
        <v>169.2107644001984</v>
      </c>
      <c r="H23" s="297">
        <v>133.69831279396129</v>
      </c>
      <c r="I23" s="297">
        <v>145.95844797352549</v>
      </c>
      <c r="J23" s="297">
        <v>108.93127055663</v>
      </c>
      <c r="K23" s="297">
        <v>86.938952662172198</v>
      </c>
      <c r="L23" s="297">
        <v>101.10001695448069</v>
      </c>
      <c r="M23" s="297">
        <v>108.7386842243416</v>
      </c>
      <c r="N23" s="297">
        <v>100.9314776662918</v>
      </c>
      <c r="O23" s="297">
        <v>82.598145698060478</v>
      </c>
      <c r="P23" s="297">
        <v>97.643234632546736</v>
      </c>
      <c r="Q23" s="297">
        <v>75.445040418495964</v>
      </c>
      <c r="R23" s="297">
        <v>75.195016677712388</v>
      </c>
      <c r="S23" s="297">
        <v>91.521546056081732</v>
      </c>
      <c r="T23" s="297">
        <v>62.968389444279943</v>
      </c>
      <c r="U23" s="297">
        <v>65.921949872392872</v>
      </c>
      <c r="V23" s="297">
        <v>56.460866407305133</v>
      </c>
      <c r="W23" s="297">
        <v>65.269134295369881</v>
      </c>
      <c r="DA23" s="122" t="s">
        <v>1711</v>
      </c>
    </row>
    <row r="24" spans="1:105" ht="12" customHeight="1" x14ac:dyDescent="0.25">
      <c r="A24" s="18" t="s">
        <v>73</v>
      </c>
      <c r="B24" s="297">
        <v>320.30991494062562</v>
      </c>
      <c r="C24" s="297">
        <v>31.25708331829474</v>
      </c>
      <c r="D24" s="297">
        <v>12.431493184429289</v>
      </c>
      <c r="E24" s="297">
        <v>1.329451798706268</v>
      </c>
      <c r="F24" s="297">
        <v>0.99151971492108404</v>
      </c>
      <c r="G24" s="297">
        <v>7.0627241260948974</v>
      </c>
      <c r="H24" s="297">
        <v>4.0032316454402084</v>
      </c>
      <c r="I24" s="297">
        <v>2.2734721182961319</v>
      </c>
      <c r="J24" s="297">
        <v>2.1893322183451498</v>
      </c>
      <c r="K24" s="297">
        <v>2.172367734689332</v>
      </c>
      <c r="L24" s="297">
        <v>1.954331727767604</v>
      </c>
      <c r="M24" s="297">
        <v>2.1020281004567352</v>
      </c>
      <c r="N24" s="297">
        <v>1.8297664752062031</v>
      </c>
      <c r="O24" s="297">
        <v>205.5333336897032</v>
      </c>
      <c r="P24" s="297">
        <v>200.6658116593099</v>
      </c>
      <c r="Q24" s="297">
        <v>264.67190479079119</v>
      </c>
      <c r="R24" s="297">
        <v>276.12122974830118</v>
      </c>
      <c r="S24" s="297">
        <v>286.25750644391621</v>
      </c>
      <c r="T24" s="297">
        <v>294.26292403322861</v>
      </c>
      <c r="U24" s="297">
        <v>323.23547867940408</v>
      </c>
      <c r="V24" s="297">
        <v>358.90883342916078</v>
      </c>
      <c r="W24" s="297">
        <v>293.76143217108171</v>
      </c>
      <c r="DA24" s="122" t="s">
        <v>1712</v>
      </c>
    </row>
    <row r="25" spans="1:105" ht="12" customHeight="1" x14ac:dyDescent="0.25">
      <c r="A25" s="57" t="s">
        <v>1463</v>
      </c>
      <c r="B25" s="263">
        <v>848.07347999608055</v>
      </c>
      <c r="C25" s="263">
        <v>606.96413506532122</v>
      </c>
      <c r="D25" s="263">
        <v>501.71852629272388</v>
      </c>
      <c r="E25" s="263">
        <v>500.63742093862288</v>
      </c>
      <c r="F25" s="263">
        <v>532.69621048994884</v>
      </c>
      <c r="G25" s="263">
        <v>625.69971704539535</v>
      </c>
      <c r="H25" s="263">
        <v>570.63140424228982</v>
      </c>
      <c r="I25" s="263">
        <v>550.88771902572307</v>
      </c>
      <c r="J25" s="263">
        <v>552.90220645395277</v>
      </c>
      <c r="K25" s="263">
        <v>475.54780967639221</v>
      </c>
      <c r="L25" s="263">
        <v>404.23428005950092</v>
      </c>
      <c r="M25" s="263">
        <v>434.39090517913388</v>
      </c>
      <c r="N25" s="263">
        <v>375.23647775552388</v>
      </c>
      <c r="O25" s="263">
        <v>609.8043271717936</v>
      </c>
      <c r="P25" s="263">
        <v>630.38121556145848</v>
      </c>
      <c r="Q25" s="263">
        <v>680.5480102359985</v>
      </c>
      <c r="R25" s="263">
        <v>705.74841132534038</v>
      </c>
      <c r="S25" s="263">
        <v>742.76139847707327</v>
      </c>
      <c r="T25" s="263">
        <v>725.84059495535678</v>
      </c>
      <c r="U25" s="263">
        <v>779.87335120813441</v>
      </c>
      <c r="V25" s="263">
        <v>808.80685848962105</v>
      </c>
      <c r="W25" s="263">
        <v>752.26119015529252</v>
      </c>
      <c r="DA25" s="70" t="s">
        <v>1713</v>
      </c>
    </row>
    <row r="26" spans="1:105" ht="12" customHeight="1" x14ac:dyDescent="0.25">
      <c r="A26" s="18" t="s">
        <v>30</v>
      </c>
      <c r="B26" s="232">
        <v>170.9359528730196</v>
      </c>
      <c r="C26" s="232">
        <v>218.7365581422327</v>
      </c>
      <c r="D26" s="232">
        <v>166.10050996415501</v>
      </c>
      <c r="E26" s="232">
        <v>213.3871793869352</v>
      </c>
      <c r="F26" s="232">
        <v>233.15748429883541</v>
      </c>
      <c r="G26" s="232">
        <v>245.9845742617774</v>
      </c>
      <c r="H26" s="232">
        <v>227.95819545105019</v>
      </c>
      <c r="I26" s="232">
        <v>236.59316074812691</v>
      </c>
      <c r="J26" s="232">
        <v>289.56248559954781</v>
      </c>
      <c r="K26" s="232">
        <v>256.41033486055409</v>
      </c>
      <c r="L26" s="232">
        <v>205.19634717221049</v>
      </c>
      <c r="M26" s="232">
        <v>203.83156067702811</v>
      </c>
      <c r="N26" s="232">
        <v>139.3619839988653</v>
      </c>
      <c r="O26" s="232">
        <v>92.462248214846525</v>
      </c>
      <c r="P26" s="232">
        <v>93.154591668054721</v>
      </c>
      <c r="Q26" s="232">
        <v>82.397160247356837</v>
      </c>
      <c r="R26" s="232">
        <v>79.149436432342398</v>
      </c>
      <c r="S26" s="232">
        <v>77.309428208898083</v>
      </c>
      <c r="T26" s="232">
        <v>84.714575070658412</v>
      </c>
      <c r="U26" s="232">
        <v>85.172537410270365</v>
      </c>
      <c r="V26" s="232">
        <v>76.288014971303284</v>
      </c>
      <c r="W26" s="232">
        <v>94.5195433935083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1.2094958566591609</v>
      </c>
      <c r="O27" s="297">
        <v>1.196682528589714</v>
      </c>
      <c r="P27" s="297">
        <v>1.1663595697832341</v>
      </c>
      <c r="Q27" s="297">
        <v>1.0221697045702289</v>
      </c>
      <c r="R27" s="297">
        <v>0</v>
      </c>
      <c r="S27" s="297">
        <v>1.0781129121016539</v>
      </c>
      <c r="T27" s="297">
        <v>1.1698963400793549</v>
      </c>
      <c r="U27" s="297">
        <v>1.1444688845869879</v>
      </c>
      <c r="V27" s="297">
        <v>2.1393043479278808</v>
      </c>
      <c r="W27" s="297">
        <v>2.2470749571520678</v>
      </c>
      <c r="DA27" s="122" t="s">
        <v>1715</v>
      </c>
    </row>
    <row r="28" spans="1:105" ht="12" customHeight="1" x14ac:dyDescent="0.25">
      <c r="A28" s="18" t="s">
        <v>160</v>
      </c>
      <c r="B28" s="297">
        <v>3.6809834558675791</v>
      </c>
      <c r="C28" s="297">
        <v>3.6375968976750799</v>
      </c>
      <c r="D28" s="297">
        <v>2.4768615018393541</v>
      </c>
      <c r="E28" s="297">
        <v>5.2502535907909031</v>
      </c>
      <c r="F28" s="297">
        <v>24.22385787683433</v>
      </c>
      <c r="G28" s="297">
        <v>2.9367405332007261</v>
      </c>
      <c r="H28" s="297">
        <v>1.4365476150686161</v>
      </c>
      <c r="I28" s="297">
        <v>2.7246432765585662</v>
      </c>
      <c r="J28" s="297">
        <v>2.7738421662601018</v>
      </c>
      <c r="K28" s="297">
        <v>1.42715584431978</v>
      </c>
      <c r="L28" s="297">
        <v>1.2669339931951109</v>
      </c>
      <c r="M28" s="297">
        <v>1.3129722783884781</v>
      </c>
      <c r="N28" s="297">
        <v>1.295818849928799</v>
      </c>
      <c r="O28" s="297">
        <v>2.5454976828433682</v>
      </c>
      <c r="P28" s="297">
        <v>2.4730949324675162</v>
      </c>
      <c r="Q28" s="297">
        <v>2.1707594779211061</v>
      </c>
      <c r="R28" s="297">
        <v>2.1721390527321311</v>
      </c>
      <c r="S28" s="297">
        <v>8.0243047722534921</v>
      </c>
      <c r="T28" s="297">
        <v>2.4930372999837029</v>
      </c>
      <c r="U28" s="297">
        <v>1.2194464746238161</v>
      </c>
      <c r="V28" s="297">
        <v>1.136432705196702</v>
      </c>
      <c r="W28" s="297">
        <v>1.221926088166462</v>
      </c>
      <c r="DA28" s="122" t="s">
        <v>1716</v>
      </c>
    </row>
    <row r="29" spans="1:105" ht="12" customHeight="1" x14ac:dyDescent="0.25">
      <c r="A29" s="18" t="s">
        <v>70</v>
      </c>
      <c r="B29" s="297">
        <v>0</v>
      </c>
      <c r="C29" s="297">
        <v>15.61887239684674</v>
      </c>
      <c r="D29" s="297">
        <v>2.4489751018047272</v>
      </c>
      <c r="E29" s="297">
        <v>31.125173413952641</v>
      </c>
      <c r="F29" s="297">
        <v>0</v>
      </c>
      <c r="G29" s="297">
        <v>34.853911805759012</v>
      </c>
      <c r="H29" s="297">
        <v>66.819048849020035</v>
      </c>
      <c r="I29" s="297">
        <v>64.631522959204133</v>
      </c>
      <c r="J29" s="297">
        <v>64.706708317836174</v>
      </c>
      <c r="K29" s="297">
        <v>36.798550925990043</v>
      </c>
      <c r="L29" s="297">
        <v>5.0151125771524674</v>
      </c>
      <c r="M29" s="297">
        <v>0</v>
      </c>
      <c r="N29" s="297">
        <v>0</v>
      </c>
      <c r="O29" s="297">
        <v>0</v>
      </c>
      <c r="P29" s="297">
        <v>1.2564680193065549</v>
      </c>
      <c r="Q29" s="297">
        <v>1.101138600281911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69.730876942729878</v>
      </c>
      <c r="D30" s="297">
        <v>63.928544885914619</v>
      </c>
      <c r="E30" s="297">
        <v>47.755623164068943</v>
      </c>
      <c r="F30" s="297">
        <v>94.696861287854205</v>
      </c>
      <c r="G30" s="297">
        <v>74.594663181916204</v>
      </c>
      <c r="H30" s="297">
        <v>65.584563202426196</v>
      </c>
      <c r="I30" s="297">
        <v>22.135366219487739</v>
      </c>
      <c r="J30" s="297">
        <v>27.33779036292929</v>
      </c>
      <c r="K30" s="297">
        <v>45.768848437997512</v>
      </c>
      <c r="L30" s="297">
        <v>36.467487748201151</v>
      </c>
      <c r="M30" s="297">
        <v>61.14946368010618</v>
      </c>
      <c r="N30" s="297">
        <v>77.525291944191565</v>
      </c>
      <c r="O30" s="297">
        <v>76.630396084313873</v>
      </c>
      <c r="P30" s="297">
        <v>79.926278660145513</v>
      </c>
      <c r="Q30" s="297">
        <v>78.04805241853046</v>
      </c>
      <c r="R30" s="297">
        <v>91.633661683210065</v>
      </c>
      <c r="S30" s="297">
        <v>83.423869359239859</v>
      </c>
      <c r="T30" s="297">
        <v>95.699341037198252</v>
      </c>
      <c r="U30" s="297">
        <v>102.1551925989407</v>
      </c>
      <c r="V30" s="297">
        <v>99.308843316504323</v>
      </c>
      <c r="W30" s="297">
        <v>109.78022023636061</v>
      </c>
      <c r="DA30" s="122" t="s">
        <v>1718</v>
      </c>
    </row>
    <row r="31" spans="1:105" ht="12" customHeight="1" x14ac:dyDescent="0.25">
      <c r="A31" s="18" t="s">
        <v>162</v>
      </c>
      <c r="B31" s="297">
        <v>187.6864205051474</v>
      </c>
      <c r="C31" s="297">
        <v>251.83689877202801</v>
      </c>
      <c r="D31" s="297">
        <v>247.91049388516939</v>
      </c>
      <c r="E31" s="297">
        <v>201.10299415053149</v>
      </c>
      <c r="F31" s="297">
        <v>179.1143050441616</v>
      </c>
      <c r="G31" s="297">
        <v>256.61876210814438</v>
      </c>
      <c r="H31" s="297">
        <v>202.76189666036171</v>
      </c>
      <c r="I31" s="297">
        <v>221.3551624269372</v>
      </c>
      <c r="J31" s="297">
        <v>165.2011200599303</v>
      </c>
      <c r="K31" s="297">
        <v>131.8483873660642</v>
      </c>
      <c r="L31" s="297">
        <v>153.32453163919891</v>
      </c>
      <c r="M31" s="297">
        <v>164.90905077955091</v>
      </c>
      <c r="N31" s="297">
        <v>153.06893121297929</v>
      </c>
      <c r="O31" s="297">
        <v>125.2652807083447</v>
      </c>
      <c r="P31" s="297">
        <v>148.08210392795701</v>
      </c>
      <c r="Q31" s="297">
        <v>114.4171468524532</v>
      </c>
      <c r="R31" s="297">
        <v>114.0379701311319</v>
      </c>
      <c r="S31" s="297">
        <v>138.7981783451342</v>
      </c>
      <c r="T31" s="297">
        <v>95.495521271433475</v>
      </c>
      <c r="U31" s="297">
        <v>99.974781344281737</v>
      </c>
      <c r="V31" s="297">
        <v>85.62645347271399</v>
      </c>
      <c r="W31" s="297">
        <v>98.984745480698322</v>
      </c>
      <c r="DA31" s="122" t="s">
        <v>1719</v>
      </c>
    </row>
    <row r="32" spans="1:105" ht="12" customHeight="1" x14ac:dyDescent="0.25">
      <c r="A32" s="18" t="s">
        <v>73</v>
      </c>
      <c r="B32" s="297">
        <v>485.77012316204599</v>
      </c>
      <c r="C32" s="297">
        <v>47.403331913808898</v>
      </c>
      <c r="D32" s="297">
        <v>18.853140953840761</v>
      </c>
      <c r="E32" s="297">
        <v>2.016197232343738</v>
      </c>
      <c r="F32" s="297">
        <v>1.503701982263314</v>
      </c>
      <c r="G32" s="297">
        <v>10.711065154597661</v>
      </c>
      <c r="H32" s="297">
        <v>6.0711524643630286</v>
      </c>
      <c r="I32" s="297">
        <v>3.4478633954084921</v>
      </c>
      <c r="J32" s="297">
        <v>3.320259947449014</v>
      </c>
      <c r="K32" s="297">
        <v>3.294532241466527</v>
      </c>
      <c r="L32" s="297">
        <v>2.9638669295427249</v>
      </c>
      <c r="M32" s="297">
        <v>3.1878577640602441</v>
      </c>
      <c r="N32" s="297">
        <v>2.7749558928997291</v>
      </c>
      <c r="O32" s="297">
        <v>311.70422195285551</v>
      </c>
      <c r="P32" s="297">
        <v>304.32231878374381</v>
      </c>
      <c r="Q32" s="297">
        <v>401.39158293488481</v>
      </c>
      <c r="R32" s="297">
        <v>418.75520402592377</v>
      </c>
      <c r="S32" s="297">
        <v>434.12750487944601</v>
      </c>
      <c r="T32" s="297">
        <v>446.26822393600361</v>
      </c>
      <c r="U32" s="297">
        <v>490.20692449543083</v>
      </c>
      <c r="V32" s="297">
        <v>544.30780967597491</v>
      </c>
      <c r="W32" s="297">
        <v>445.50767999940672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5.7277875680829533</v>
      </c>
      <c r="C33" s="263">
        <f t="shared" si="1"/>
        <v>2.143498020719921</v>
      </c>
      <c r="D33" s="263">
        <f t="shared" si="1"/>
        <v>1.2774856033672359</v>
      </c>
      <c r="E33" s="263">
        <f t="shared" si="1"/>
        <v>1.2411927513117329</v>
      </c>
      <c r="F33" s="263">
        <f t="shared" si="1"/>
        <v>1.249047169888565</v>
      </c>
      <c r="G33" s="263">
        <f t="shared" si="1"/>
        <v>2.5592543758373831</v>
      </c>
      <c r="H33" s="263">
        <f t="shared" si="1"/>
        <v>2.1295430515083891</v>
      </c>
      <c r="I33" s="263">
        <f t="shared" si="1"/>
        <v>2.0732853034966272</v>
      </c>
      <c r="J33" s="263">
        <f t="shared" si="1"/>
        <v>1.918644413150197</v>
      </c>
      <c r="K33" s="263">
        <f t="shared" si="1"/>
        <v>1.0894480005360889</v>
      </c>
      <c r="L33" s="263">
        <f t="shared" si="1"/>
        <v>1.089103943331579</v>
      </c>
      <c r="M33" s="263">
        <f t="shared" si="1"/>
        <v>0.90343375262129466</v>
      </c>
      <c r="N33" s="263">
        <f t="shared" si="1"/>
        <v>0.77701991846335783</v>
      </c>
      <c r="O33" s="263">
        <f t="shared" si="1"/>
        <v>1.382503423113455</v>
      </c>
      <c r="P33" s="263">
        <f t="shared" si="1"/>
        <v>1.69130130215898</v>
      </c>
      <c r="Q33" s="263">
        <f t="shared" si="1"/>
        <v>2.0430047369429958</v>
      </c>
      <c r="R33" s="263">
        <f t="shared" si="1"/>
        <v>1.963424598496377</v>
      </c>
      <c r="S33" s="263">
        <f t="shared" si="1"/>
        <v>3.109613133213069</v>
      </c>
      <c r="T33" s="263">
        <f t="shared" si="1"/>
        <v>2.5619449165969792</v>
      </c>
      <c r="U33" s="263">
        <f t="shared" si="1"/>
        <v>2.6949980812277419</v>
      </c>
      <c r="V33" s="263">
        <f t="shared" si="1"/>
        <v>3.0325403938350308</v>
      </c>
      <c r="W33" s="263">
        <f t="shared" si="1"/>
        <v>2.672547889852376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5.7277875680829533</v>
      </c>
      <c r="C35" s="264">
        <v>2.143498020719921</v>
      </c>
      <c r="D35" s="264">
        <v>1.2774856033672359</v>
      </c>
      <c r="E35" s="264">
        <v>1.2411927513117329</v>
      </c>
      <c r="F35" s="264">
        <v>1.249047169888565</v>
      </c>
      <c r="G35" s="264">
        <v>2.5592543758373831</v>
      </c>
      <c r="H35" s="264">
        <v>2.1295430515083891</v>
      </c>
      <c r="I35" s="264">
        <v>2.0732853034966272</v>
      </c>
      <c r="J35" s="264">
        <v>1.918644413150197</v>
      </c>
      <c r="K35" s="264">
        <v>1.0894480005360889</v>
      </c>
      <c r="L35" s="264">
        <v>1.089103943331579</v>
      </c>
      <c r="M35" s="264">
        <v>0.90343375262129466</v>
      </c>
      <c r="N35" s="264">
        <v>0.77701991846335783</v>
      </c>
      <c r="O35" s="264">
        <v>1.382503423113455</v>
      </c>
      <c r="P35" s="264">
        <v>1.69130130215898</v>
      </c>
      <c r="Q35" s="264">
        <v>2.0430047369429958</v>
      </c>
      <c r="R35" s="264">
        <v>1.963424598496377</v>
      </c>
      <c r="S35" s="264">
        <v>3.109613133213069</v>
      </c>
      <c r="T35" s="264">
        <v>2.5619449165969792</v>
      </c>
      <c r="U35" s="264">
        <v>2.6949980812277419</v>
      </c>
      <c r="V35" s="264">
        <v>3.0325403938350308</v>
      </c>
      <c r="W35" s="264">
        <v>2.672547889852376</v>
      </c>
      <c r="DA35" s="72" t="s">
        <v>1722</v>
      </c>
    </row>
    <row r="36" spans="1:105" ht="12" customHeight="1" x14ac:dyDescent="0.25">
      <c r="A36" s="64" t="s">
        <v>30</v>
      </c>
      <c r="B36" s="231">
        <v>1.154481125631968</v>
      </c>
      <c r="C36" s="231">
        <v>0.77246966064396017</v>
      </c>
      <c r="D36" s="231">
        <v>0.42292839325483261</v>
      </c>
      <c r="E36" s="231">
        <v>0.5290348048321204</v>
      </c>
      <c r="F36" s="231">
        <v>0.54669939482757557</v>
      </c>
      <c r="G36" s="231">
        <v>1.0061329435159001</v>
      </c>
      <c r="H36" s="231">
        <v>0.85071867329449469</v>
      </c>
      <c r="I36" s="231">
        <v>0.89042668069353348</v>
      </c>
      <c r="J36" s="231">
        <v>1.00482045245686</v>
      </c>
      <c r="K36" s="231">
        <v>0.5874188061568677</v>
      </c>
      <c r="L36" s="231">
        <v>0.55284809301575133</v>
      </c>
      <c r="M36" s="231">
        <v>0.42392303699167833</v>
      </c>
      <c r="N36" s="231">
        <v>0.28858345033886029</v>
      </c>
      <c r="O36" s="231">
        <v>0.2096235939463566</v>
      </c>
      <c r="P36" s="231">
        <v>0.24993207015209459</v>
      </c>
      <c r="Q36" s="231">
        <v>0.2473562278693982</v>
      </c>
      <c r="R36" s="231">
        <v>0.22019737905828199</v>
      </c>
      <c r="S36" s="231">
        <v>0.32366034876407612</v>
      </c>
      <c r="T36" s="231">
        <v>0.29901065946483102</v>
      </c>
      <c r="U36" s="231">
        <v>0.28766153517900123</v>
      </c>
      <c r="V36" s="231">
        <v>0.28105023668069179</v>
      </c>
      <c r="W36" s="231">
        <v>0.32913770605433568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2.50456026435515E-3</v>
      </c>
      <c r="O38" s="231">
        <v>2.7130304237563459E-3</v>
      </c>
      <c r="P38" s="231">
        <v>3.1293214494073828E-3</v>
      </c>
      <c r="Q38" s="231">
        <v>3.0685528676697282E-3</v>
      </c>
      <c r="R38" s="231">
        <v>0</v>
      </c>
      <c r="S38" s="231">
        <v>4.5135814508289506E-3</v>
      </c>
      <c r="T38" s="231">
        <v>4.1292950576786881E-3</v>
      </c>
      <c r="U38" s="231">
        <v>3.865326621878874E-3</v>
      </c>
      <c r="V38" s="231">
        <v>7.8813427449034093E-3</v>
      </c>
      <c r="W38" s="231">
        <v>7.8248060684132821E-3</v>
      </c>
      <c r="DA38" s="73" t="s">
        <v>1725</v>
      </c>
    </row>
    <row r="39" spans="1:105" ht="12" customHeight="1" x14ac:dyDescent="0.25">
      <c r="A39" s="64" t="s">
        <v>160</v>
      </c>
      <c r="B39" s="231">
        <v>2.4860925113393221E-2</v>
      </c>
      <c r="C39" s="231">
        <v>1.2846198481734549E-2</v>
      </c>
      <c r="D39" s="231">
        <v>6.3066335889861531E-3</v>
      </c>
      <c r="E39" s="231">
        <v>1.3016559343926841E-2</v>
      </c>
      <c r="F39" s="231">
        <v>5.6799242286732263E-2</v>
      </c>
      <c r="G39" s="231">
        <v>1.201193776430569E-2</v>
      </c>
      <c r="H39" s="231">
        <v>5.3610613946010414E-3</v>
      </c>
      <c r="I39" s="231">
        <v>1.0254290788239549E-2</v>
      </c>
      <c r="J39" s="231">
        <v>9.6256023454639964E-3</v>
      </c>
      <c r="K39" s="231">
        <v>3.2695179105243269E-3</v>
      </c>
      <c r="L39" s="231">
        <v>3.4134235417305971E-3</v>
      </c>
      <c r="M39" s="231">
        <v>2.7306821077735868E-3</v>
      </c>
      <c r="N39" s="231">
        <v>2.6833133685125439E-3</v>
      </c>
      <c r="O39" s="231">
        <v>5.7709647230281312E-3</v>
      </c>
      <c r="P39" s="231">
        <v>6.6352685904824422E-3</v>
      </c>
      <c r="Q39" s="231">
        <v>6.5166187094115721E-3</v>
      </c>
      <c r="R39" s="231">
        <v>6.0429909285659809E-3</v>
      </c>
      <c r="S39" s="231">
        <v>3.3594211486845278E-2</v>
      </c>
      <c r="T39" s="231">
        <v>8.7994861157810328E-3</v>
      </c>
      <c r="U39" s="231">
        <v>4.118555764860996E-3</v>
      </c>
      <c r="V39" s="231">
        <v>4.1866953922887681E-3</v>
      </c>
      <c r="W39" s="231">
        <v>4.2550136742903442E-3</v>
      </c>
      <c r="DA39" s="73" t="s">
        <v>1726</v>
      </c>
    </row>
    <row r="40" spans="1:105" ht="12" customHeight="1" x14ac:dyDescent="0.25">
      <c r="A40" s="64" t="s">
        <v>70</v>
      </c>
      <c r="B40" s="231">
        <v>0</v>
      </c>
      <c r="C40" s="231">
        <v>5.5158155374229807E-2</v>
      </c>
      <c r="D40" s="231">
        <v>6.2356286874187148E-3</v>
      </c>
      <c r="E40" s="231">
        <v>7.71663044130593E-2</v>
      </c>
      <c r="F40" s="231">
        <v>0</v>
      </c>
      <c r="G40" s="231">
        <v>0.14256043893570661</v>
      </c>
      <c r="H40" s="231">
        <v>0.24936244329870819</v>
      </c>
      <c r="I40" s="231">
        <v>0.24324300953905609</v>
      </c>
      <c r="J40" s="231">
        <v>0.22454090969104359</v>
      </c>
      <c r="K40" s="231">
        <v>8.4303001534643582E-2</v>
      </c>
      <c r="L40" s="231">
        <v>1.351191413856485E-2</v>
      </c>
      <c r="M40" s="231">
        <v>0</v>
      </c>
      <c r="N40" s="231">
        <v>0</v>
      </c>
      <c r="O40" s="231">
        <v>0</v>
      </c>
      <c r="P40" s="231">
        <v>3.3710807757518142E-3</v>
      </c>
      <c r="Q40" s="231">
        <v>3.3056174473665768E-3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0.24625507188117499</v>
      </c>
      <c r="D41" s="231">
        <v>0.16277612138309519</v>
      </c>
      <c r="E41" s="231">
        <v>0.1183969292476918</v>
      </c>
      <c r="F41" s="231">
        <v>0.22204183971974409</v>
      </c>
      <c r="G41" s="231">
        <v>0.30510916492644702</v>
      </c>
      <c r="H41" s="231">
        <v>0.24475545827940051</v>
      </c>
      <c r="I41" s="231">
        <v>8.3307229196439417E-2</v>
      </c>
      <c r="J41" s="231">
        <v>9.4865779400852987E-2</v>
      </c>
      <c r="K41" s="231">
        <v>0.10485334892310209</v>
      </c>
      <c r="L41" s="231">
        <v>9.8252144039134501E-2</v>
      </c>
      <c r="M41" s="231">
        <v>0.12717690169069309</v>
      </c>
      <c r="N41" s="231">
        <v>0.1605352880019591</v>
      </c>
      <c r="O41" s="231">
        <v>0.17373078572999029</v>
      </c>
      <c r="P41" s="231">
        <v>0.21444074765810719</v>
      </c>
      <c r="Q41" s="231">
        <v>0.23430020865822301</v>
      </c>
      <c r="R41" s="231">
        <v>0.25492906893157818</v>
      </c>
      <c r="S41" s="231">
        <v>0.34925880681850058</v>
      </c>
      <c r="T41" s="231">
        <v>0.33778276111301042</v>
      </c>
      <c r="U41" s="231">
        <v>0.34501871639642351</v>
      </c>
      <c r="V41" s="231">
        <v>0.36586053430657839</v>
      </c>
      <c r="W41" s="231">
        <v>0.38227871783410572</v>
      </c>
      <c r="DA41" s="73" t="s">
        <v>1728</v>
      </c>
    </row>
    <row r="42" spans="1:105" ht="12" customHeight="1" x14ac:dyDescent="0.25">
      <c r="A42" s="64" t="s">
        <v>162</v>
      </c>
      <c r="B42" s="231">
        <v>1.2676117947613941</v>
      </c>
      <c r="C42" s="231">
        <v>0.88936374140786889</v>
      </c>
      <c r="D42" s="231">
        <v>0.63123458725378567</v>
      </c>
      <c r="E42" s="231">
        <v>0.49857954712763458</v>
      </c>
      <c r="F42" s="231">
        <v>0.41998086601028739</v>
      </c>
      <c r="G42" s="231">
        <v>1.0496291942538829</v>
      </c>
      <c r="H42" s="231">
        <v>0.75668844184467143</v>
      </c>
      <c r="I42" s="231">
        <v>0.83307793814050946</v>
      </c>
      <c r="J42" s="231">
        <v>0.57326992431804968</v>
      </c>
      <c r="K42" s="231">
        <v>0.30205577455527349</v>
      </c>
      <c r="L42" s="231">
        <v>0.41309300139795091</v>
      </c>
      <c r="M42" s="231">
        <v>0.34297311663453722</v>
      </c>
      <c r="N42" s="231">
        <v>0.31696707410166391</v>
      </c>
      <c r="O42" s="231">
        <v>0.28399221137006841</v>
      </c>
      <c r="P42" s="231">
        <v>0.3973015835770532</v>
      </c>
      <c r="Q42" s="231">
        <v>0.34348020931837481</v>
      </c>
      <c r="R42" s="231">
        <v>0.31725888733859642</v>
      </c>
      <c r="S42" s="231">
        <v>0.58108652271514249</v>
      </c>
      <c r="T42" s="231">
        <v>0.33706335382657299</v>
      </c>
      <c r="U42" s="231">
        <v>0.33765460035728873</v>
      </c>
      <c r="V42" s="231">
        <v>0.31545367937135332</v>
      </c>
      <c r="W42" s="231">
        <v>0.34468651553099772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6.1055589023995431E-2</v>
      </c>
      <c r="V43" s="231">
        <v>5.2840907710213478E-2</v>
      </c>
      <c r="W43" s="231">
        <v>5.301002930000883E-2</v>
      </c>
      <c r="DA43" s="73" t="s">
        <v>1730</v>
      </c>
    </row>
    <row r="44" spans="1:105" ht="12" customHeight="1" x14ac:dyDescent="0.25">
      <c r="A44" s="64" t="s">
        <v>73</v>
      </c>
      <c r="B44" s="231">
        <v>3.2808337225761979</v>
      </c>
      <c r="C44" s="231">
        <v>0.1674051929309526</v>
      </c>
      <c r="D44" s="231">
        <v>4.8004239199117872E-2</v>
      </c>
      <c r="E44" s="231">
        <v>4.9986063473002494E-3</v>
      </c>
      <c r="F44" s="231">
        <v>3.52582704422534E-3</v>
      </c>
      <c r="G44" s="231">
        <v>4.3810696441140579E-2</v>
      </c>
      <c r="H44" s="231">
        <v>2.265697339651283E-2</v>
      </c>
      <c r="I44" s="231">
        <v>1.297615513884893E-2</v>
      </c>
      <c r="J44" s="231">
        <v>1.1521744937926849E-2</v>
      </c>
      <c r="K44" s="231">
        <v>7.5475514556776809E-3</v>
      </c>
      <c r="L44" s="231">
        <v>7.9853671984471616E-3</v>
      </c>
      <c r="M44" s="231">
        <v>6.6300151966124064E-3</v>
      </c>
      <c r="N44" s="231">
        <v>5.7462323880067391E-3</v>
      </c>
      <c r="O44" s="231">
        <v>0.70667283692025529</v>
      </c>
      <c r="P44" s="231">
        <v>0.81649122995608359</v>
      </c>
      <c r="Q44" s="231">
        <v>1.2049773020725529</v>
      </c>
      <c r="R44" s="231">
        <v>1.1649962722393541</v>
      </c>
      <c r="S44" s="231">
        <v>1.8174996619776751</v>
      </c>
      <c r="T44" s="231">
        <v>1.575159361019105</v>
      </c>
      <c r="U44" s="231">
        <v>1.6556237578842929</v>
      </c>
      <c r="V44" s="231">
        <v>2.0052669976290018</v>
      </c>
      <c r="W44" s="231">
        <v>1.5513551013902249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1747.1827480304721</v>
      </c>
      <c r="C46" s="281">
        <v>1812.11786848886</v>
      </c>
      <c r="D46" s="281">
        <v>1844.15861039166</v>
      </c>
      <c r="E46" s="281">
        <v>1513.048563261814</v>
      </c>
      <c r="F46" s="281">
        <v>1910.379838310306</v>
      </c>
      <c r="G46" s="281">
        <v>1968.3618464599349</v>
      </c>
      <c r="H46" s="281">
        <v>2162.5639156185061</v>
      </c>
      <c r="I46" s="281">
        <v>2303.1501220080122</v>
      </c>
      <c r="J46" s="281">
        <v>2390.4891573510799</v>
      </c>
      <c r="K46" s="281">
        <v>1816.9693146986911</v>
      </c>
      <c r="L46" s="281">
        <v>1511.8029537594609</v>
      </c>
      <c r="M46" s="281">
        <v>1934.2038360863201</v>
      </c>
      <c r="N46" s="281">
        <v>1727.921044710813</v>
      </c>
      <c r="O46" s="281">
        <v>1695.406163469999</v>
      </c>
      <c r="P46" s="281">
        <v>1837.5624058068199</v>
      </c>
      <c r="Q46" s="281">
        <v>1842.8689019772501</v>
      </c>
      <c r="R46" s="281">
        <v>1862.571317037379</v>
      </c>
      <c r="S46" s="281">
        <v>1874.8364503294081</v>
      </c>
      <c r="T46" s="281">
        <v>1869.334734278222</v>
      </c>
      <c r="U46" s="281">
        <v>1893.506184760977</v>
      </c>
      <c r="V46" s="281">
        <v>1873.792828633012</v>
      </c>
      <c r="W46" s="281">
        <v>1992.8904791778129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1358.819374173926</v>
      </c>
      <c r="C48" s="225">
        <f t="shared" si="2"/>
        <v>855.93868779271588</v>
      </c>
      <c r="D48" s="225">
        <f t="shared" si="2"/>
        <v>799.78694549500392</v>
      </c>
      <c r="E48" s="225">
        <f t="shared" si="2"/>
        <v>761.05638008833159</v>
      </c>
      <c r="F48" s="225">
        <f t="shared" si="2"/>
        <v>648.00373701118565</v>
      </c>
      <c r="G48" s="225">
        <f t="shared" si="2"/>
        <v>699.63098171326067</v>
      </c>
      <c r="H48" s="225">
        <f t="shared" si="2"/>
        <v>563.742630355355</v>
      </c>
      <c r="I48" s="225">
        <f t="shared" si="2"/>
        <v>593.62886986898013</v>
      </c>
      <c r="J48" s="225">
        <f t="shared" si="2"/>
        <v>681.20702356299876</v>
      </c>
      <c r="K48" s="225">
        <f t="shared" si="2"/>
        <v>470.5840779214314</v>
      </c>
      <c r="L48" s="225">
        <f t="shared" si="2"/>
        <v>660.87852272529176</v>
      </c>
      <c r="M48" s="225">
        <f t="shared" si="2"/>
        <v>641.89668753303727</v>
      </c>
      <c r="N48" s="225">
        <f t="shared" si="2"/>
        <v>572.93717507563656</v>
      </c>
      <c r="O48" s="225">
        <f t="shared" si="2"/>
        <v>537.20396972833476</v>
      </c>
      <c r="P48" s="225">
        <f t="shared" si="2"/>
        <v>627.11587874577708</v>
      </c>
      <c r="Q48" s="225">
        <f t="shared" si="2"/>
        <v>683.41622380237163</v>
      </c>
      <c r="R48" s="225">
        <f t="shared" si="2"/>
        <v>693.25407865635702</v>
      </c>
      <c r="S48" s="225">
        <f t="shared" si="2"/>
        <v>762.19931700416487</v>
      </c>
      <c r="T48" s="225">
        <f t="shared" si="2"/>
        <v>619.84313087591488</v>
      </c>
      <c r="U48" s="225">
        <f t="shared" si="2"/>
        <v>625.09020529439886</v>
      </c>
      <c r="V48" s="225">
        <f t="shared" si="2"/>
        <v>651.61262138907114</v>
      </c>
      <c r="W48" s="225">
        <f t="shared" si="2"/>
        <v>627.50299969072671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4.0351328106216942</v>
      </c>
      <c r="C53" s="262">
        <v>2.3834574824046939</v>
      </c>
      <c r="D53" s="262">
        <v>1.8253132177315281</v>
      </c>
      <c r="E53" s="262">
        <v>1.171614809480243</v>
      </c>
      <c r="F53" s="262">
        <v>0.47036829644016481</v>
      </c>
      <c r="G53" s="262">
        <v>0.94236581659229235</v>
      </c>
      <c r="H53" s="262">
        <v>0.84640198030091685</v>
      </c>
      <c r="I53" s="262">
        <v>1.180800096289027</v>
      </c>
      <c r="J53" s="262">
        <v>1.0328429609499179</v>
      </c>
      <c r="K53" s="262">
        <v>0.63634391803240253</v>
      </c>
      <c r="L53" s="262">
        <v>1.2352315411894419</v>
      </c>
      <c r="M53" s="262">
        <v>1.0195194565012531</v>
      </c>
      <c r="N53" s="262">
        <v>0.94411442147314628</v>
      </c>
      <c r="O53" s="262">
        <v>0.79257560452324016</v>
      </c>
      <c r="P53" s="262">
        <v>1.253424073313967</v>
      </c>
      <c r="Q53" s="262">
        <v>1.6495622910377421</v>
      </c>
      <c r="R53" s="262">
        <v>1.345489356449038</v>
      </c>
      <c r="S53" s="262">
        <v>1.664421094350137</v>
      </c>
      <c r="T53" s="262">
        <v>0.58827637334136529</v>
      </c>
      <c r="U53" s="262">
        <v>0.63468902499769353</v>
      </c>
      <c r="V53" s="262">
        <v>0.86432770721814867</v>
      </c>
      <c r="W53" s="262">
        <v>0.7852337888302372</v>
      </c>
      <c r="DA53" s="68" t="s">
        <v>1738</v>
      </c>
    </row>
    <row r="54" spans="1:105" ht="12" customHeight="1" x14ac:dyDescent="0.25">
      <c r="A54" s="37" t="s">
        <v>160</v>
      </c>
      <c r="B54" s="228">
        <v>7.7616442563817112E-2</v>
      </c>
      <c r="C54" s="228">
        <v>3.3937076658114178E-2</v>
      </c>
      <c r="D54" s="228">
        <v>1.8056215461878342E-2</v>
      </c>
      <c r="E54" s="228">
        <v>2.9809440499858161E-2</v>
      </c>
      <c r="F54" s="228">
        <v>5.6035397384613231E-2</v>
      </c>
      <c r="G54" s="228">
        <v>1.0662397300486079E-2</v>
      </c>
      <c r="H54" s="228">
        <v>5.9544858458891606E-3</v>
      </c>
      <c r="I54" s="228">
        <v>1.4357648308436629E-2</v>
      </c>
      <c r="J54" s="228">
        <v>1.7055776159961081E-2</v>
      </c>
      <c r="K54" s="228">
        <v>6.8141679991782023E-3</v>
      </c>
      <c r="L54" s="228">
        <v>1.012317738626679E-2</v>
      </c>
      <c r="M54" s="228">
        <v>8.0530892299225769E-3</v>
      </c>
      <c r="N54" s="228">
        <v>7.9253927035541072E-3</v>
      </c>
      <c r="O54" s="228">
        <v>1.5785048727402069E-2</v>
      </c>
      <c r="P54" s="228">
        <v>2.0589370193847208E-2</v>
      </c>
      <c r="Q54" s="228">
        <v>3.071333117128407E-2</v>
      </c>
      <c r="R54" s="228">
        <v>2.514918879866419E-2</v>
      </c>
      <c r="S54" s="228">
        <v>9.0965782943167664E-2</v>
      </c>
      <c r="T54" s="228">
        <v>1.4967001891044881E-2</v>
      </c>
      <c r="U54" s="228">
        <v>7.6483541670078143E-3</v>
      </c>
      <c r="V54" s="228">
        <v>1.132108805689384E-2</v>
      </c>
      <c r="W54" s="228">
        <v>9.5751873289401535E-3</v>
      </c>
      <c r="DA54" s="69" t="s">
        <v>1739</v>
      </c>
    </row>
    <row r="55" spans="1:105" ht="12" customHeight="1" x14ac:dyDescent="0.25">
      <c r="A55" s="37" t="s">
        <v>162</v>
      </c>
      <c r="B55" s="228">
        <v>3.9575163680578771</v>
      </c>
      <c r="C55" s="228">
        <v>2.3495204057465799</v>
      </c>
      <c r="D55" s="228">
        <v>1.8072570022696499</v>
      </c>
      <c r="E55" s="228">
        <v>1.141805368980384</v>
      </c>
      <c r="F55" s="228">
        <v>0.4143328990555516</v>
      </c>
      <c r="G55" s="228">
        <v>0.93170341929180622</v>
      </c>
      <c r="H55" s="228">
        <v>0.84044749445502764</v>
      </c>
      <c r="I55" s="228">
        <v>1.166442447980591</v>
      </c>
      <c r="J55" s="228">
        <v>1.0157871847899571</v>
      </c>
      <c r="K55" s="228">
        <v>0.62952975003322431</v>
      </c>
      <c r="L55" s="228">
        <v>1.225108363803175</v>
      </c>
      <c r="M55" s="228">
        <v>1.0114663672713311</v>
      </c>
      <c r="N55" s="228">
        <v>0.9361890287695922</v>
      </c>
      <c r="O55" s="228">
        <v>0.77679055579583811</v>
      </c>
      <c r="P55" s="228">
        <v>1.2328347031201199</v>
      </c>
      <c r="Q55" s="228">
        <v>1.6188489598664579</v>
      </c>
      <c r="R55" s="228">
        <v>1.320340167650373</v>
      </c>
      <c r="S55" s="228">
        <v>1.5734553114069689</v>
      </c>
      <c r="T55" s="228">
        <v>0.57330937145032046</v>
      </c>
      <c r="U55" s="228">
        <v>0.62704067083068571</v>
      </c>
      <c r="V55" s="228">
        <v>0.85300661916125486</v>
      </c>
      <c r="W55" s="228">
        <v>0.77565860150129706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129.51737668148618</v>
      </c>
      <c r="C60" s="263">
        <f t="shared" si="3"/>
        <v>60.080723292203032</v>
      </c>
      <c r="D60" s="263">
        <f t="shared" si="3"/>
        <v>48.964368902271019</v>
      </c>
      <c r="E60" s="263">
        <f t="shared" si="3"/>
        <v>42.496810693456915</v>
      </c>
      <c r="F60" s="263">
        <f t="shared" si="3"/>
        <v>16.233097889543711</v>
      </c>
      <c r="G60" s="263">
        <f t="shared" si="3"/>
        <v>28.225038027107281</v>
      </c>
      <c r="H60" s="263">
        <f t="shared" si="3"/>
        <v>27.641278562386642</v>
      </c>
      <c r="I60" s="263">
        <f t="shared" si="3"/>
        <v>40.46833259666586</v>
      </c>
      <c r="J60" s="263">
        <f t="shared" si="3"/>
        <v>39.228445282082973</v>
      </c>
      <c r="K60" s="263">
        <f t="shared" si="3"/>
        <v>25.367238488552239</v>
      </c>
      <c r="L60" s="263">
        <f t="shared" si="3"/>
        <v>40.288462037502107</v>
      </c>
      <c r="M60" s="263">
        <f t="shared" si="3"/>
        <v>36.714940270628198</v>
      </c>
      <c r="N60" s="263">
        <f t="shared" si="3"/>
        <v>30.803903613336633</v>
      </c>
      <c r="O60" s="263">
        <f t="shared" si="3"/>
        <v>26.84196550664679</v>
      </c>
      <c r="P60" s="263">
        <f t="shared" si="3"/>
        <v>37.845673063090459</v>
      </c>
      <c r="Q60" s="263">
        <f t="shared" si="3"/>
        <v>46.599970843552676</v>
      </c>
      <c r="R60" s="263">
        <f t="shared" si="3"/>
        <v>45.721477342357275</v>
      </c>
      <c r="S60" s="263">
        <f t="shared" si="3"/>
        <v>47.003707281357173</v>
      </c>
      <c r="T60" s="263">
        <f t="shared" si="3"/>
        <v>27.530749065048553</v>
      </c>
      <c r="U60" s="263">
        <f t="shared" si="3"/>
        <v>30.124087025540877</v>
      </c>
      <c r="V60" s="263">
        <f t="shared" si="3"/>
        <v>38.089287807163252</v>
      </c>
      <c r="W60" s="263">
        <f t="shared" si="3"/>
        <v>37.600872709763102</v>
      </c>
      <c r="DA60" s="70"/>
    </row>
    <row r="61" spans="1:105" ht="12" customHeight="1" x14ac:dyDescent="0.25">
      <c r="A61" s="60" t="s">
        <v>1501</v>
      </c>
      <c r="B61" s="264">
        <v>100.2600934246443</v>
      </c>
      <c r="C61" s="264">
        <v>54.041283991571078</v>
      </c>
      <c r="D61" s="264">
        <v>45.370029416178809</v>
      </c>
      <c r="E61" s="264">
        <v>39.556554216775261</v>
      </c>
      <c r="F61" s="264">
        <v>15.14466147079942</v>
      </c>
      <c r="G61" s="264">
        <v>25.09994898609364</v>
      </c>
      <c r="H61" s="264">
        <v>24.83816788440469</v>
      </c>
      <c r="I61" s="264">
        <v>36.427050381290101</v>
      </c>
      <c r="J61" s="264">
        <v>35.587837300026337</v>
      </c>
      <c r="K61" s="264">
        <v>23.744654621987479</v>
      </c>
      <c r="L61" s="264">
        <v>37.283383135647533</v>
      </c>
      <c r="M61" s="264">
        <v>34.532010586791777</v>
      </c>
      <c r="N61" s="264">
        <v>28.936633255902041</v>
      </c>
      <c r="O61" s="264">
        <v>24.427848157317658</v>
      </c>
      <c r="P61" s="264">
        <v>33.948270016384143</v>
      </c>
      <c r="Q61" s="264">
        <v>40.810550147718033</v>
      </c>
      <c r="R61" s="264">
        <v>40.325904930766313</v>
      </c>
      <c r="S61" s="264">
        <v>39.21840763326145</v>
      </c>
      <c r="T61" s="264">
        <v>23.556766380982481</v>
      </c>
      <c r="U61" s="264">
        <v>25.76373603570033</v>
      </c>
      <c r="V61" s="264">
        <v>31.948608482492322</v>
      </c>
      <c r="W61" s="264">
        <v>32.214944489428888</v>
      </c>
      <c r="DA61" s="72" t="s">
        <v>1745</v>
      </c>
    </row>
    <row r="62" spans="1:105" ht="12" customHeight="1" x14ac:dyDescent="0.25">
      <c r="A62" s="59" t="s">
        <v>30</v>
      </c>
      <c r="B62" s="232">
        <v>47.303052211382649</v>
      </c>
      <c r="C62" s="232">
        <v>24.13246685312722</v>
      </c>
      <c r="D62" s="232">
        <v>17.988355989336849</v>
      </c>
      <c r="E62" s="232">
        <v>18.721458280323631</v>
      </c>
      <c r="F62" s="232">
        <v>8.0896366128268369</v>
      </c>
      <c r="G62" s="232">
        <v>11.42536814683687</v>
      </c>
      <c r="H62" s="232">
        <v>11.347374348845429</v>
      </c>
      <c r="I62" s="232">
        <v>16.406467411133178</v>
      </c>
      <c r="J62" s="232">
        <v>19.731963497308961</v>
      </c>
      <c r="K62" s="232">
        <v>14.275725979238191</v>
      </c>
      <c r="L62" s="232">
        <v>20.97136151430503</v>
      </c>
      <c r="M62" s="232">
        <v>19.02079569174651</v>
      </c>
      <c r="N62" s="232">
        <v>13.67301203350068</v>
      </c>
      <c r="O62" s="232">
        <v>10.198477112296761</v>
      </c>
      <c r="P62" s="232">
        <v>12.848509293077701</v>
      </c>
      <c r="Q62" s="232">
        <v>16.720703164488331</v>
      </c>
      <c r="R62" s="232">
        <v>16.337940584509589</v>
      </c>
      <c r="S62" s="232">
        <v>13.46277848707822</v>
      </c>
      <c r="T62" s="232">
        <v>10.85314934004937</v>
      </c>
      <c r="U62" s="232">
        <v>11.702566951256371</v>
      </c>
      <c r="V62" s="232">
        <v>14.754482052308189</v>
      </c>
      <c r="W62" s="232">
        <v>15.458653530293709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0.1186654418087545</v>
      </c>
      <c r="O63" s="297">
        <v>0.1319926739197326</v>
      </c>
      <c r="P63" s="297">
        <v>0.16087217498446821</v>
      </c>
      <c r="Q63" s="297">
        <v>0.20742700552474189</v>
      </c>
      <c r="R63" s="297">
        <v>0</v>
      </c>
      <c r="S63" s="297">
        <v>0.18774418147892649</v>
      </c>
      <c r="T63" s="297">
        <v>0.14988046249028689</v>
      </c>
      <c r="U63" s="297">
        <v>0.15724814773328491</v>
      </c>
      <c r="V63" s="297">
        <v>0.4137521158179317</v>
      </c>
      <c r="W63" s="297">
        <v>0.36750868626814759</v>
      </c>
      <c r="DA63" s="122" t="s">
        <v>1747</v>
      </c>
    </row>
    <row r="64" spans="1:105" ht="12" customHeight="1" x14ac:dyDescent="0.25">
      <c r="A64" s="59" t="s">
        <v>160</v>
      </c>
      <c r="B64" s="297">
        <v>1.018637388305822</v>
      </c>
      <c r="C64" s="297">
        <v>0.40132379929422191</v>
      </c>
      <c r="D64" s="297">
        <v>0.26823919108366878</v>
      </c>
      <c r="E64" s="297">
        <v>0.460629377282679</v>
      </c>
      <c r="F64" s="297">
        <v>0.8404714443272604</v>
      </c>
      <c r="G64" s="297">
        <v>0.13640425154403679</v>
      </c>
      <c r="H64" s="297">
        <v>7.1508916474227177E-2</v>
      </c>
      <c r="I64" s="297">
        <v>0.18893940544380319</v>
      </c>
      <c r="J64" s="297">
        <v>0.18902086801269749</v>
      </c>
      <c r="K64" s="297">
        <v>7.9457350165926435E-2</v>
      </c>
      <c r="L64" s="297">
        <v>0.1294824744797162</v>
      </c>
      <c r="M64" s="297">
        <v>0.12252164175755501</v>
      </c>
      <c r="N64" s="297">
        <v>0.12713471938271009</v>
      </c>
      <c r="O64" s="297">
        <v>0.28076539732801081</v>
      </c>
      <c r="P64" s="297">
        <v>0.34110592568212578</v>
      </c>
      <c r="Q64" s="297">
        <v>0.44050820153092352</v>
      </c>
      <c r="R64" s="297">
        <v>0.44837058082107972</v>
      </c>
      <c r="S64" s="297">
        <v>1.397364334007835</v>
      </c>
      <c r="T64" s="297">
        <v>0.31939375372500822</v>
      </c>
      <c r="U64" s="297">
        <v>0.16754994563585651</v>
      </c>
      <c r="V64" s="297">
        <v>0.2197917452536691</v>
      </c>
      <c r="W64" s="297">
        <v>0.19984578171258721</v>
      </c>
      <c r="DA64" s="122" t="s">
        <v>1748</v>
      </c>
    </row>
    <row r="65" spans="1:105" ht="12" customHeight="1" x14ac:dyDescent="0.25">
      <c r="A65" s="59" t="s">
        <v>70</v>
      </c>
      <c r="B65" s="297">
        <v>0</v>
      </c>
      <c r="C65" s="297">
        <v>1.7231775227762129</v>
      </c>
      <c r="D65" s="297">
        <v>0.26521914923556028</v>
      </c>
      <c r="E65" s="297">
        <v>2.730757476673547</v>
      </c>
      <c r="F65" s="297">
        <v>0</v>
      </c>
      <c r="G65" s="297">
        <v>1.618877016712418</v>
      </c>
      <c r="H65" s="297">
        <v>3.3261395117791852</v>
      </c>
      <c r="I65" s="297">
        <v>4.4818496519895037</v>
      </c>
      <c r="J65" s="297">
        <v>4.4093778374464767</v>
      </c>
      <c r="K65" s="297">
        <v>2.0487708880305791</v>
      </c>
      <c r="L65" s="297">
        <v>0.51255171127454613</v>
      </c>
      <c r="M65" s="297">
        <v>0</v>
      </c>
      <c r="N65" s="297">
        <v>0</v>
      </c>
      <c r="O65" s="297">
        <v>0</v>
      </c>
      <c r="P65" s="297">
        <v>0.17330053981709781</v>
      </c>
      <c r="Q65" s="297">
        <v>0.223452017314694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51.938403824955792</v>
      </c>
      <c r="C66" s="297">
        <v>27.784315816373429</v>
      </c>
      <c r="D66" s="297">
        <v>26.848215086522728</v>
      </c>
      <c r="E66" s="297">
        <v>17.643709082495398</v>
      </c>
      <c r="F66" s="297">
        <v>6.2145534136453247</v>
      </c>
      <c r="G66" s="297">
        <v>11.91929957100032</v>
      </c>
      <c r="H66" s="297">
        <v>10.09314510730584</v>
      </c>
      <c r="I66" s="297">
        <v>15.349793912723619</v>
      </c>
      <c r="J66" s="297">
        <v>11.25747509725821</v>
      </c>
      <c r="K66" s="297">
        <v>7.3407004045527806</v>
      </c>
      <c r="L66" s="297">
        <v>15.669987435588229</v>
      </c>
      <c r="M66" s="297">
        <v>15.388693253287711</v>
      </c>
      <c r="N66" s="297">
        <v>15.01782106120989</v>
      </c>
      <c r="O66" s="297">
        <v>13.816612973773159</v>
      </c>
      <c r="P66" s="297">
        <v>20.424482082822749</v>
      </c>
      <c r="Q66" s="297">
        <v>23.218459758859339</v>
      </c>
      <c r="R66" s="297">
        <v>23.539593765435651</v>
      </c>
      <c r="S66" s="297">
        <v>24.170520630696469</v>
      </c>
      <c r="T66" s="297">
        <v>12.234342824717819</v>
      </c>
      <c r="U66" s="297">
        <v>13.73637099107482</v>
      </c>
      <c r="V66" s="297">
        <v>16.56058256911253</v>
      </c>
      <c r="W66" s="297">
        <v>16.18893649115444</v>
      </c>
      <c r="DA66" s="122" t="s">
        <v>1750</v>
      </c>
    </row>
    <row r="67" spans="1:105" ht="12" customHeight="1" x14ac:dyDescent="0.25">
      <c r="A67" s="60" t="s">
        <v>1508</v>
      </c>
      <c r="B67" s="264">
        <v>29.25728325684188</v>
      </c>
      <c r="C67" s="264">
        <v>6.0394393006319564</v>
      </c>
      <c r="D67" s="264">
        <v>3.5943394860922071</v>
      </c>
      <c r="E67" s="264">
        <v>2.9402564766816521</v>
      </c>
      <c r="F67" s="264">
        <v>1.0884364187442901</v>
      </c>
      <c r="G67" s="264">
        <v>3.12508904101364</v>
      </c>
      <c r="H67" s="264">
        <v>2.803110677981953</v>
      </c>
      <c r="I67" s="264">
        <v>4.0412822153757553</v>
      </c>
      <c r="J67" s="264">
        <v>3.6406079820566362</v>
      </c>
      <c r="K67" s="264">
        <v>1.6225838665647601</v>
      </c>
      <c r="L67" s="264">
        <v>3.005078901854576</v>
      </c>
      <c r="M67" s="264">
        <v>2.1829296838364192</v>
      </c>
      <c r="N67" s="264">
        <v>1.8672703574345919</v>
      </c>
      <c r="O67" s="264">
        <v>2.4141173493291319</v>
      </c>
      <c r="P67" s="264">
        <v>3.897403046706315</v>
      </c>
      <c r="Q67" s="264">
        <v>5.7894206958346448</v>
      </c>
      <c r="R67" s="264">
        <v>5.3955724115909636</v>
      </c>
      <c r="S67" s="264">
        <v>7.7852996480957213</v>
      </c>
      <c r="T67" s="264">
        <v>3.9739826840660708</v>
      </c>
      <c r="U67" s="264">
        <v>4.3603509898405477</v>
      </c>
      <c r="V67" s="264">
        <v>6.1406793246709297</v>
      </c>
      <c r="W67" s="264">
        <v>5.3859282203342129</v>
      </c>
      <c r="DA67" s="72" t="s">
        <v>1751</v>
      </c>
    </row>
    <row r="68" spans="1:105" ht="12" customHeight="1" x14ac:dyDescent="0.25">
      <c r="A68" s="147" t="s">
        <v>30</v>
      </c>
      <c r="B68" s="231">
        <v>5.8970380632669031</v>
      </c>
      <c r="C68" s="231">
        <v>2.1764814251949112</v>
      </c>
      <c r="D68" s="231">
        <v>1.1899533111438001</v>
      </c>
      <c r="E68" s="231">
        <v>1.2532284044148301</v>
      </c>
      <c r="F68" s="231">
        <v>0.47640116865152882</v>
      </c>
      <c r="G68" s="231">
        <v>1.228582459512467</v>
      </c>
      <c r="H68" s="231">
        <v>1.119798256898985</v>
      </c>
      <c r="I68" s="231">
        <v>1.735634503709633</v>
      </c>
      <c r="J68" s="231">
        <v>1.9066364432489731</v>
      </c>
      <c r="K68" s="231">
        <v>0.87488001016831651</v>
      </c>
      <c r="L68" s="231">
        <v>1.5254302864518869</v>
      </c>
      <c r="M68" s="231">
        <v>1.024307735266927</v>
      </c>
      <c r="N68" s="231">
        <v>0.69350001159508634</v>
      </c>
      <c r="O68" s="231">
        <v>0.36604318406312919</v>
      </c>
      <c r="P68" s="231">
        <v>0.57593878183440728</v>
      </c>
      <c r="Q68" s="231">
        <v>0.70095249363616186</v>
      </c>
      <c r="R68" s="231">
        <v>0.6051115507370971</v>
      </c>
      <c r="S68" s="231">
        <v>0.81032356482617363</v>
      </c>
      <c r="T68" s="231">
        <v>0.46381293187317219</v>
      </c>
      <c r="U68" s="231">
        <v>0.46541972270547749</v>
      </c>
      <c r="V68" s="231">
        <v>0.56910680599259988</v>
      </c>
      <c r="W68" s="231">
        <v>0.66330413241426844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6.0187532248691736E-3</v>
      </c>
      <c r="O70" s="231">
        <v>4.7374738505153577E-3</v>
      </c>
      <c r="P70" s="231">
        <v>7.2111497433810443E-3</v>
      </c>
      <c r="Q70" s="231">
        <v>8.6955958334841345E-3</v>
      </c>
      <c r="R70" s="231">
        <v>0</v>
      </c>
      <c r="S70" s="231">
        <v>1.130030732938195E-2</v>
      </c>
      <c r="T70" s="231">
        <v>6.4051912085649806E-3</v>
      </c>
      <c r="U70" s="231">
        <v>6.2538748651310436E-3</v>
      </c>
      <c r="V70" s="231">
        <v>1.5959160360291099E-2</v>
      </c>
      <c r="W70" s="231">
        <v>1.576916319536464E-2</v>
      </c>
      <c r="DA70" s="73" t="s">
        <v>1754</v>
      </c>
    </row>
    <row r="71" spans="1:105" ht="12" customHeight="1" x14ac:dyDescent="0.25">
      <c r="A71" s="147" t="s">
        <v>160</v>
      </c>
      <c r="B71" s="231">
        <v>0.1269884958937334</v>
      </c>
      <c r="C71" s="231">
        <v>3.6194965063811327E-2</v>
      </c>
      <c r="D71" s="231">
        <v>1.7744373849269881E-2</v>
      </c>
      <c r="E71" s="231">
        <v>3.0834874659592431E-2</v>
      </c>
      <c r="F71" s="231">
        <v>4.9495619823129368E-2</v>
      </c>
      <c r="G71" s="231">
        <v>1.4667699867187731E-2</v>
      </c>
      <c r="H71" s="231">
        <v>7.0567478924075657E-3</v>
      </c>
      <c r="I71" s="231">
        <v>1.998783424737249E-2</v>
      </c>
      <c r="J71" s="231">
        <v>1.8264481157017828E-2</v>
      </c>
      <c r="K71" s="231">
        <v>4.8694999765485037E-3</v>
      </c>
      <c r="L71" s="231">
        <v>9.4183912666501082E-3</v>
      </c>
      <c r="M71" s="231">
        <v>6.5980344578499203E-3</v>
      </c>
      <c r="N71" s="231">
        <v>6.4483179821698709E-3</v>
      </c>
      <c r="O71" s="231">
        <v>1.0077216321717051E-2</v>
      </c>
      <c r="P71" s="231">
        <v>1.529018867735144E-2</v>
      </c>
      <c r="Q71" s="231">
        <v>1.8466646964109941E-2</v>
      </c>
      <c r="R71" s="231">
        <v>1.6606390264558579E-2</v>
      </c>
      <c r="S71" s="231">
        <v>8.4107247963783674E-2</v>
      </c>
      <c r="T71" s="231">
        <v>1.364939785639217E-2</v>
      </c>
      <c r="U71" s="231">
        <v>6.6635849691751839E-3</v>
      </c>
      <c r="V71" s="231">
        <v>8.4777613799927685E-3</v>
      </c>
      <c r="W71" s="231">
        <v>8.5750374439629677E-3</v>
      </c>
      <c r="DA71" s="73" t="s">
        <v>1755</v>
      </c>
    </row>
    <row r="72" spans="1:105" ht="12" customHeight="1" x14ac:dyDescent="0.25">
      <c r="A72" s="147" t="s">
        <v>70</v>
      </c>
      <c r="B72" s="231">
        <v>0</v>
      </c>
      <c r="C72" s="231">
        <v>0.15541154136713561</v>
      </c>
      <c r="D72" s="231">
        <v>1.754459412514835E-2</v>
      </c>
      <c r="E72" s="231">
        <v>0.18279894568535149</v>
      </c>
      <c r="F72" s="231">
        <v>0</v>
      </c>
      <c r="G72" s="231">
        <v>0.17407963413339861</v>
      </c>
      <c r="H72" s="231">
        <v>0.32823498308858912</v>
      </c>
      <c r="I72" s="231">
        <v>0.47413332203088282</v>
      </c>
      <c r="J72" s="231">
        <v>0.42606405987302559</v>
      </c>
      <c r="K72" s="231">
        <v>0.12555779635722561</v>
      </c>
      <c r="L72" s="231">
        <v>3.7282362578968033E-2</v>
      </c>
      <c r="M72" s="231">
        <v>0</v>
      </c>
      <c r="N72" s="231">
        <v>0</v>
      </c>
      <c r="O72" s="231">
        <v>0</v>
      </c>
      <c r="P72" s="231">
        <v>7.7682554074408224E-3</v>
      </c>
      <c r="Q72" s="231">
        <v>9.3673840868975563E-3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0.69383901674870996</v>
      </c>
      <c r="D73" s="231">
        <v>0.45798765867736158</v>
      </c>
      <c r="E73" s="231">
        <v>0.2804700057036616</v>
      </c>
      <c r="F73" s="231">
        <v>0.19349023052309031</v>
      </c>
      <c r="G73" s="231">
        <v>0.37256683689853293</v>
      </c>
      <c r="H73" s="231">
        <v>0.32217082350666498</v>
      </c>
      <c r="I73" s="231">
        <v>0.16238383747572349</v>
      </c>
      <c r="J73" s="231">
        <v>0.1800068378192666</v>
      </c>
      <c r="K73" s="231">
        <v>0.15616472950906571</v>
      </c>
      <c r="L73" s="231">
        <v>0.27109941794057851</v>
      </c>
      <c r="M73" s="231">
        <v>0.30729229785079021</v>
      </c>
      <c r="N73" s="231">
        <v>0.38578519994840937</v>
      </c>
      <c r="O73" s="231">
        <v>0.30336742530360672</v>
      </c>
      <c r="P73" s="231">
        <v>0.49415324294602042</v>
      </c>
      <c r="Q73" s="231">
        <v>0.66395464117915037</v>
      </c>
      <c r="R73" s="231">
        <v>0.70055567822322629</v>
      </c>
      <c r="S73" s="231">
        <v>0.87441245882855456</v>
      </c>
      <c r="T73" s="231">
        <v>0.52395460766664659</v>
      </c>
      <c r="U73" s="231">
        <v>0.55822032380346254</v>
      </c>
      <c r="V73" s="231">
        <v>0.74084164659330864</v>
      </c>
      <c r="W73" s="231">
        <v>0.77039806928571797</v>
      </c>
      <c r="DA73" s="73" t="s">
        <v>1757</v>
      </c>
    </row>
    <row r="74" spans="1:105" ht="12" customHeight="1" x14ac:dyDescent="0.25">
      <c r="A74" s="147" t="s">
        <v>162</v>
      </c>
      <c r="B74" s="231">
        <v>6.474904471965341</v>
      </c>
      <c r="C74" s="231">
        <v>2.5058377850107618</v>
      </c>
      <c r="D74" s="231">
        <v>1.776044595706626</v>
      </c>
      <c r="E74" s="231">
        <v>1.181083067906872</v>
      </c>
      <c r="F74" s="231">
        <v>0.36597694687715071</v>
      </c>
      <c r="G74" s="231">
        <v>1.2816954512454499</v>
      </c>
      <c r="H74" s="231">
        <v>0.99602656529433842</v>
      </c>
      <c r="I74" s="231">
        <v>1.6238493803776779</v>
      </c>
      <c r="J74" s="231">
        <v>1.0877737677919139</v>
      </c>
      <c r="K74" s="231">
        <v>0.44987078442930573</v>
      </c>
      <c r="L74" s="231">
        <v>1.1398150475953479</v>
      </c>
      <c r="M74" s="231">
        <v>0.82871178422006453</v>
      </c>
      <c r="N74" s="231">
        <v>0.7617092016421988</v>
      </c>
      <c r="O74" s="231">
        <v>0.4959051189897597</v>
      </c>
      <c r="P74" s="231">
        <v>0.91553432869579798</v>
      </c>
      <c r="Q74" s="231">
        <v>0.97334646194356778</v>
      </c>
      <c r="R74" s="231">
        <v>0.87184061010903913</v>
      </c>
      <c r="S74" s="231">
        <v>1.45482171157829</v>
      </c>
      <c r="T74" s="231">
        <v>0.52283869292524343</v>
      </c>
      <c r="U74" s="231">
        <v>0.54630561006611034</v>
      </c>
      <c r="V74" s="231">
        <v>0.63877133862587543</v>
      </c>
      <c r="W74" s="231">
        <v>0.69463931337432949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9.8784410976201636E-2</v>
      </c>
      <c r="V75" s="231">
        <v>0.1069990922899489</v>
      </c>
      <c r="W75" s="231">
        <v>0.10682997070014399</v>
      </c>
      <c r="DA75" s="73" t="s">
        <v>1759</v>
      </c>
    </row>
    <row r="76" spans="1:105" ht="12" customHeight="1" x14ac:dyDescent="0.25">
      <c r="A76" s="147" t="s">
        <v>73</v>
      </c>
      <c r="B76" s="231">
        <v>16.7583522257159</v>
      </c>
      <c r="C76" s="231">
        <v>0.47167456724662687</v>
      </c>
      <c r="D76" s="231">
        <v>0.13506495259000101</v>
      </c>
      <c r="E76" s="231">
        <v>1.184117831134536E-2</v>
      </c>
      <c r="F76" s="231">
        <v>3.072452869390653E-3</v>
      </c>
      <c r="G76" s="231">
        <v>5.3496959356604097E-2</v>
      </c>
      <c r="H76" s="231">
        <v>2.9823301300968309E-2</v>
      </c>
      <c r="I76" s="231">
        <v>2.5293337534465499E-2</v>
      </c>
      <c r="J76" s="231">
        <v>2.1862392166439169E-2</v>
      </c>
      <c r="K76" s="231">
        <v>1.1241046124297599E-2</v>
      </c>
      <c r="L76" s="231">
        <v>2.2033396021144819E-2</v>
      </c>
      <c r="M76" s="231">
        <v>1.6019832040787801E-2</v>
      </c>
      <c r="N76" s="231">
        <v>1.380887304185827E-2</v>
      </c>
      <c r="O76" s="231">
        <v>1.2339869308004039</v>
      </c>
      <c r="P76" s="231">
        <v>1.8815070994019161</v>
      </c>
      <c r="Q76" s="231">
        <v>3.414637472191274</v>
      </c>
      <c r="R76" s="231">
        <v>3.201458182257042</v>
      </c>
      <c r="S76" s="231">
        <v>4.5503343575695379</v>
      </c>
      <c r="T76" s="231">
        <v>2.443321862536052</v>
      </c>
      <c r="U76" s="231">
        <v>2.678703462454989</v>
      </c>
      <c r="V76" s="231">
        <v>4.0605235194289131</v>
      </c>
      <c r="W76" s="231">
        <v>3.1264125339204258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711.74980865057148</v>
      </c>
      <c r="C79" s="263">
        <f t="shared" si="4"/>
        <v>280.98513582555148</v>
      </c>
      <c r="D79" s="263">
        <f t="shared" si="4"/>
        <v>231.93698097262561</v>
      </c>
      <c r="E79" s="263">
        <f t="shared" si="4"/>
        <v>194.85702864100679</v>
      </c>
      <c r="F79" s="263">
        <f t="shared" si="4"/>
        <v>76.269450047903632</v>
      </c>
      <c r="G79" s="263">
        <f t="shared" si="4"/>
        <v>125.53409109510361</v>
      </c>
      <c r="H79" s="263">
        <f t="shared" si="4"/>
        <v>123.4116824466451</v>
      </c>
      <c r="I79" s="263">
        <f t="shared" si="4"/>
        <v>176.42900453231451</v>
      </c>
      <c r="J79" s="263">
        <f t="shared" si="4"/>
        <v>172.3750992200944</v>
      </c>
      <c r="K79" s="263">
        <f t="shared" si="4"/>
        <v>116.37015573510099</v>
      </c>
      <c r="L79" s="263">
        <f t="shared" si="4"/>
        <v>183.25948906806539</v>
      </c>
      <c r="M79" s="263">
        <f t="shared" si="4"/>
        <v>172.45307433948241</v>
      </c>
      <c r="N79" s="263">
        <f t="shared" si="4"/>
        <v>148.15860639847551</v>
      </c>
      <c r="O79" s="263">
        <f t="shared" si="4"/>
        <v>174.95624383469399</v>
      </c>
      <c r="P79" s="263">
        <f t="shared" si="4"/>
        <v>238.67359954081579</v>
      </c>
      <c r="Q79" s="263">
        <f t="shared" si="4"/>
        <v>316.86282275198027</v>
      </c>
      <c r="R79" s="263">
        <f t="shared" si="4"/>
        <v>318.65445121857209</v>
      </c>
      <c r="S79" s="263">
        <f t="shared" si="4"/>
        <v>305.5378925202175</v>
      </c>
      <c r="T79" s="263">
        <f t="shared" si="4"/>
        <v>184.98828191678581</v>
      </c>
      <c r="U79" s="263">
        <f t="shared" si="4"/>
        <v>207.3164923284881</v>
      </c>
      <c r="V79" s="263">
        <f t="shared" si="4"/>
        <v>269.09239985310961</v>
      </c>
      <c r="W79" s="263">
        <f t="shared" si="4"/>
        <v>249.08668010529621</v>
      </c>
      <c r="DA79" s="70"/>
    </row>
    <row r="80" spans="1:105" ht="12" customHeight="1" x14ac:dyDescent="0.25">
      <c r="A80" s="60" t="s">
        <v>1523</v>
      </c>
      <c r="B80" s="264">
        <v>711.74980865057148</v>
      </c>
      <c r="C80" s="264">
        <v>280.98513582555148</v>
      </c>
      <c r="D80" s="264">
        <v>231.93698097262561</v>
      </c>
      <c r="E80" s="264">
        <v>194.85702864100679</v>
      </c>
      <c r="F80" s="264">
        <v>76.269450047903632</v>
      </c>
      <c r="G80" s="264">
        <v>125.53409109510361</v>
      </c>
      <c r="H80" s="264">
        <v>123.4116824466451</v>
      </c>
      <c r="I80" s="264">
        <v>176.42900453231451</v>
      </c>
      <c r="J80" s="264">
        <v>172.3750992200944</v>
      </c>
      <c r="K80" s="264">
        <v>116.37015573510099</v>
      </c>
      <c r="L80" s="264">
        <v>183.25948906806539</v>
      </c>
      <c r="M80" s="264">
        <v>172.45307433948241</v>
      </c>
      <c r="N80" s="264">
        <v>148.15860639847551</v>
      </c>
      <c r="O80" s="264">
        <v>174.95624383469399</v>
      </c>
      <c r="P80" s="264">
        <v>238.67359954081579</v>
      </c>
      <c r="Q80" s="264">
        <v>316.86282275198027</v>
      </c>
      <c r="R80" s="264">
        <v>318.65445121857209</v>
      </c>
      <c r="S80" s="264">
        <v>305.5378925202175</v>
      </c>
      <c r="T80" s="264">
        <v>184.98828191678581</v>
      </c>
      <c r="U80" s="264">
        <v>207.3164923284881</v>
      </c>
      <c r="V80" s="264">
        <v>269.09239985310961</v>
      </c>
      <c r="W80" s="264">
        <v>249.08668010529621</v>
      </c>
      <c r="DA80" s="72" t="s">
        <v>1763</v>
      </c>
    </row>
    <row r="81" spans="1:105" ht="12" customHeight="1" x14ac:dyDescent="0.25">
      <c r="A81" s="59" t="s">
        <v>30</v>
      </c>
      <c r="B81" s="232">
        <v>143.45883301224919</v>
      </c>
      <c r="C81" s="232">
        <v>101.2608784421742</v>
      </c>
      <c r="D81" s="232">
        <v>76.785784857828006</v>
      </c>
      <c r="E81" s="232">
        <v>83.054102602772275</v>
      </c>
      <c r="F81" s="232">
        <v>33.382616117484908</v>
      </c>
      <c r="G81" s="232">
        <v>49.351868175973443</v>
      </c>
      <c r="H81" s="232">
        <v>49.301009756851983</v>
      </c>
      <c r="I81" s="232">
        <v>75.772057332787995</v>
      </c>
      <c r="J81" s="232">
        <v>90.275208894099691</v>
      </c>
      <c r="K81" s="232">
        <v>62.745553638691007</v>
      </c>
      <c r="L81" s="232">
        <v>93.025702164293321</v>
      </c>
      <c r="M81" s="232">
        <v>80.921075618911814</v>
      </c>
      <c r="N81" s="232">
        <v>55.025773234261663</v>
      </c>
      <c r="O81" s="232">
        <v>26.527931868255429</v>
      </c>
      <c r="P81" s="232">
        <v>35.26999402633988</v>
      </c>
      <c r="Q81" s="232">
        <v>38.364077757968722</v>
      </c>
      <c r="R81" s="232">
        <v>35.736984775132058</v>
      </c>
      <c r="S81" s="232">
        <v>31.801544635089002</v>
      </c>
      <c r="T81" s="232">
        <v>21.590420547634899</v>
      </c>
      <c r="U81" s="232">
        <v>22.6417169804045</v>
      </c>
      <c r="V81" s="232">
        <v>25.381244994624861</v>
      </c>
      <c r="W81" s="232">
        <v>31.297054237368371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0.47755810319726738</v>
      </c>
      <c r="O82" s="297">
        <v>0.34333485502748401</v>
      </c>
      <c r="P82" s="297">
        <v>0.44160458783832751</v>
      </c>
      <c r="Q82" s="297">
        <v>0.4759217175719368</v>
      </c>
      <c r="R82" s="297">
        <v>0</v>
      </c>
      <c r="S82" s="297">
        <v>0.44348608818090229</v>
      </c>
      <c r="T82" s="297">
        <v>0.29816066430581267</v>
      </c>
      <c r="U82" s="297">
        <v>0.30423821299203391</v>
      </c>
      <c r="V82" s="297">
        <v>0.71175279358427002</v>
      </c>
      <c r="W82" s="297">
        <v>0.74404535067031008</v>
      </c>
      <c r="DA82" s="122" t="s">
        <v>1765</v>
      </c>
    </row>
    <row r="83" spans="1:105" ht="12" customHeight="1" x14ac:dyDescent="0.25">
      <c r="A83" s="59" t="s">
        <v>160</v>
      </c>
      <c r="B83" s="297">
        <v>3.0892833370662371</v>
      </c>
      <c r="C83" s="297">
        <v>1.6839720822414621</v>
      </c>
      <c r="D83" s="297">
        <v>1.145016077578066</v>
      </c>
      <c r="E83" s="297">
        <v>2.0434924988132579</v>
      </c>
      <c r="F83" s="297">
        <v>3.4682813241818491</v>
      </c>
      <c r="G83" s="297">
        <v>0.58919805071728404</v>
      </c>
      <c r="H83" s="297">
        <v>0.31068524580371248</v>
      </c>
      <c r="I83" s="297">
        <v>0.87260268179339329</v>
      </c>
      <c r="J83" s="297">
        <v>0.86478460937338963</v>
      </c>
      <c r="K83" s="297">
        <v>0.3492358591132359</v>
      </c>
      <c r="L83" s="297">
        <v>0.57436414408427894</v>
      </c>
      <c r="M83" s="297">
        <v>0.52124964687562769</v>
      </c>
      <c r="N83" s="297">
        <v>0.51164192804146902</v>
      </c>
      <c r="O83" s="297">
        <v>0.73031740418386537</v>
      </c>
      <c r="P83" s="297">
        <v>0.93635796081335765</v>
      </c>
      <c r="Q83" s="297">
        <v>1.0107045577154381</v>
      </c>
      <c r="R83" s="297">
        <v>0.9807486162369965</v>
      </c>
      <c r="S83" s="297">
        <v>3.3008300836327491</v>
      </c>
      <c r="T83" s="297">
        <v>0.63537736809390366</v>
      </c>
      <c r="U83" s="297">
        <v>0.32416977104001488</v>
      </c>
      <c r="V83" s="297">
        <v>0.37809447422838133</v>
      </c>
      <c r="W83" s="297">
        <v>0.40460084425278431</v>
      </c>
      <c r="DA83" s="122" t="s">
        <v>1766</v>
      </c>
    </row>
    <row r="84" spans="1:105" ht="12" customHeight="1" x14ac:dyDescent="0.25">
      <c r="A84" s="59" t="s">
        <v>70</v>
      </c>
      <c r="B84" s="297">
        <v>0</v>
      </c>
      <c r="C84" s="297">
        <v>7.2305276841400703</v>
      </c>
      <c r="D84" s="297">
        <v>1.1321246113569201</v>
      </c>
      <c r="E84" s="297">
        <v>12.114473576521609</v>
      </c>
      <c r="F84" s="297">
        <v>0</v>
      </c>
      <c r="G84" s="297">
        <v>6.9927379227621103</v>
      </c>
      <c r="H84" s="297">
        <v>14.4510995655626</v>
      </c>
      <c r="I84" s="297">
        <v>20.699091417878151</v>
      </c>
      <c r="J84" s="297">
        <v>20.17323341505174</v>
      </c>
      <c r="K84" s="297">
        <v>9.004884503616065</v>
      </c>
      <c r="L84" s="297">
        <v>2.273599775784747</v>
      </c>
      <c r="M84" s="297">
        <v>0</v>
      </c>
      <c r="N84" s="297">
        <v>0</v>
      </c>
      <c r="O84" s="297">
        <v>0</v>
      </c>
      <c r="P84" s="297">
        <v>0.47572125798310322</v>
      </c>
      <c r="Q84" s="297">
        <v>0.5126895970285722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32.280885800409187</v>
      </c>
      <c r="D85" s="297">
        <v>29.553211455781661</v>
      </c>
      <c r="E85" s="297">
        <v>18.58734173966381</v>
      </c>
      <c r="F85" s="297">
        <v>13.558342239837531</v>
      </c>
      <c r="G85" s="297">
        <v>14.965922131634681</v>
      </c>
      <c r="H85" s="297">
        <v>14.18411469674929</v>
      </c>
      <c r="I85" s="297">
        <v>7.0891408397508462</v>
      </c>
      <c r="J85" s="297">
        <v>8.5229436078594016</v>
      </c>
      <c r="K85" s="297">
        <v>11.199984338421</v>
      </c>
      <c r="L85" s="297">
        <v>16.532524582891831</v>
      </c>
      <c r="M85" s="297">
        <v>24.27632089004285</v>
      </c>
      <c r="N85" s="297">
        <v>30.610134930884371</v>
      </c>
      <c r="O85" s="297">
        <v>21.985685678316599</v>
      </c>
      <c r="P85" s="297">
        <v>30.261518196935231</v>
      </c>
      <c r="Q85" s="297">
        <v>36.339135266965357</v>
      </c>
      <c r="R85" s="297">
        <v>41.373772449557869</v>
      </c>
      <c r="S85" s="297">
        <v>34.316744626425091</v>
      </c>
      <c r="T85" s="297">
        <v>24.390006293501258</v>
      </c>
      <c r="U85" s="297">
        <v>27.1562762978695</v>
      </c>
      <c r="V85" s="297">
        <v>33.040341701080557</v>
      </c>
      <c r="W85" s="297">
        <v>36.350128064241112</v>
      </c>
      <c r="DA85" s="122" t="s">
        <v>1768</v>
      </c>
    </row>
    <row r="86" spans="1:105" ht="12" customHeight="1" x14ac:dyDescent="0.25">
      <c r="A86" s="59" t="s">
        <v>162</v>
      </c>
      <c r="B86" s="297">
        <v>157.51674475361111</v>
      </c>
      <c r="C86" s="297">
        <v>116.584195209044</v>
      </c>
      <c r="D86" s="297">
        <v>114.6053185000608</v>
      </c>
      <c r="E86" s="297">
        <v>78.272878238933131</v>
      </c>
      <c r="F86" s="297">
        <v>25.644915943490489</v>
      </c>
      <c r="G86" s="297">
        <v>51.485404550469561</v>
      </c>
      <c r="H86" s="297">
        <v>43.851751966148711</v>
      </c>
      <c r="I86" s="297">
        <v>70.891888866467454</v>
      </c>
      <c r="J86" s="297">
        <v>51.503790596597703</v>
      </c>
      <c r="K86" s="297">
        <v>32.264300368982461</v>
      </c>
      <c r="L86" s="297">
        <v>69.509630221524375</v>
      </c>
      <c r="M86" s="297">
        <v>65.468849495390955</v>
      </c>
      <c r="N86" s="297">
        <v>60.437832875605253</v>
      </c>
      <c r="O86" s="297">
        <v>35.939303837469147</v>
      </c>
      <c r="P86" s="297">
        <v>56.06653228171411</v>
      </c>
      <c r="Q86" s="297">
        <v>53.27256795640902</v>
      </c>
      <c r="R86" s="297">
        <v>51.489604804032822</v>
      </c>
      <c r="S86" s="297">
        <v>57.095189631783988</v>
      </c>
      <c r="T86" s="297">
        <v>24.33806063414913</v>
      </c>
      <c r="U86" s="297">
        <v>26.576649859231491</v>
      </c>
      <c r="V86" s="297">
        <v>28.48817070976768</v>
      </c>
      <c r="W86" s="297">
        <v>32.775559812895672</v>
      </c>
      <c r="DA86" s="122" t="s">
        <v>1769</v>
      </c>
    </row>
    <row r="87" spans="1:105" ht="12" customHeight="1" x14ac:dyDescent="0.25">
      <c r="A87" s="59" t="s">
        <v>73</v>
      </c>
      <c r="B87" s="297">
        <v>407.68494754764492</v>
      </c>
      <c r="C87" s="297">
        <v>21.944676607542618</v>
      </c>
      <c r="D87" s="297">
        <v>8.7155254700201148</v>
      </c>
      <c r="E87" s="297">
        <v>0.78473998430270653</v>
      </c>
      <c r="F87" s="297">
        <v>0.2152944229088512</v>
      </c>
      <c r="G87" s="297">
        <v>2.1489602635465128</v>
      </c>
      <c r="H87" s="297">
        <v>1.3130212155288341</v>
      </c>
      <c r="I87" s="297">
        <v>1.104223393636629</v>
      </c>
      <c r="J87" s="297">
        <v>1.035138097112468</v>
      </c>
      <c r="K87" s="297">
        <v>0.80619702627725875</v>
      </c>
      <c r="L87" s="297">
        <v>1.343668179486871</v>
      </c>
      <c r="M87" s="297">
        <v>1.26557868826114</v>
      </c>
      <c r="N87" s="297">
        <v>1.095665326485463</v>
      </c>
      <c r="O87" s="297">
        <v>89.429670191441474</v>
      </c>
      <c r="P87" s="297">
        <v>115.22187122919181</v>
      </c>
      <c r="Q87" s="297">
        <v>186.88772589832121</v>
      </c>
      <c r="R87" s="297">
        <v>189.0733405736124</v>
      </c>
      <c r="S87" s="297">
        <v>178.58009745510569</v>
      </c>
      <c r="T87" s="297">
        <v>113.7362564091008</v>
      </c>
      <c r="U87" s="297">
        <v>130.3134412069505</v>
      </c>
      <c r="V87" s="297">
        <v>181.0927951798239</v>
      </c>
      <c r="W87" s="297">
        <v>147.515291795868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53.41613775524678</v>
      </c>
      <c r="C89" s="263">
        <f t="shared" si="5"/>
        <v>28.791880912556781</v>
      </c>
      <c r="D89" s="263">
        <f t="shared" si="5"/>
        <v>24.172047506376089</v>
      </c>
      <c r="E89" s="263">
        <f t="shared" si="5"/>
        <v>21.07476940218752</v>
      </c>
      <c r="F89" s="263">
        <f t="shared" si="5"/>
        <v>8.0687070572981625</v>
      </c>
      <c r="G89" s="263">
        <f t="shared" si="5"/>
        <v>13.372641964457671</v>
      </c>
      <c r="H89" s="263">
        <f t="shared" si="5"/>
        <v>13.233171364422301</v>
      </c>
      <c r="I89" s="263">
        <f t="shared" si="5"/>
        <v>19.40744592111087</v>
      </c>
      <c r="J89" s="263">
        <f t="shared" si="5"/>
        <v>18.960333615271232</v>
      </c>
      <c r="K89" s="263">
        <f t="shared" si="5"/>
        <v>12.65057411094608</v>
      </c>
      <c r="L89" s="263">
        <f t="shared" si="5"/>
        <v>19.863679172134781</v>
      </c>
      <c r="M89" s="263">
        <f t="shared" si="5"/>
        <v>18.39781483802517</v>
      </c>
      <c r="N89" s="263">
        <f t="shared" si="5"/>
        <v>15.4167339703514</v>
      </c>
      <c r="O89" s="263">
        <f t="shared" si="5"/>
        <v>13.01456299974679</v>
      </c>
      <c r="P89" s="263">
        <f t="shared" si="5"/>
        <v>18.08681206855681</v>
      </c>
      <c r="Q89" s="263">
        <f t="shared" si="5"/>
        <v>21.74286791580105</v>
      </c>
      <c r="R89" s="263">
        <f t="shared" si="5"/>
        <v>21.484660738978771</v>
      </c>
      <c r="S89" s="263">
        <f t="shared" si="5"/>
        <v>20.894613131936129</v>
      </c>
      <c r="T89" s="263">
        <f t="shared" si="5"/>
        <v>12.55047182875883</v>
      </c>
      <c r="U89" s="263">
        <f t="shared" si="5"/>
        <v>13.7262915499589</v>
      </c>
      <c r="V89" s="263">
        <f t="shared" si="5"/>
        <v>17.021441068892671</v>
      </c>
      <c r="W89" s="263">
        <f t="shared" si="5"/>
        <v>17.163338411591621</v>
      </c>
      <c r="DA89" s="70"/>
    </row>
    <row r="90" spans="1:105" ht="12" customHeight="1" x14ac:dyDescent="0.25">
      <c r="A90" s="60" t="s">
        <v>1535</v>
      </c>
      <c r="B90" s="264">
        <v>53.41613775524678</v>
      </c>
      <c r="C90" s="264">
        <v>28.791880912556781</v>
      </c>
      <c r="D90" s="264">
        <v>24.172047506376089</v>
      </c>
      <c r="E90" s="264">
        <v>21.07476940218752</v>
      </c>
      <c r="F90" s="264">
        <v>8.0687070572981625</v>
      </c>
      <c r="G90" s="264">
        <v>13.372641964457671</v>
      </c>
      <c r="H90" s="264">
        <v>13.233171364422301</v>
      </c>
      <c r="I90" s="264">
        <v>19.40744592111087</v>
      </c>
      <c r="J90" s="264">
        <v>18.960333615271232</v>
      </c>
      <c r="K90" s="264">
        <v>12.65057411094608</v>
      </c>
      <c r="L90" s="264">
        <v>19.863679172134781</v>
      </c>
      <c r="M90" s="264">
        <v>18.39781483802517</v>
      </c>
      <c r="N90" s="264">
        <v>15.4167339703514</v>
      </c>
      <c r="O90" s="264">
        <v>13.01456299974679</v>
      </c>
      <c r="P90" s="264">
        <v>18.08681206855681</v>
      </c>
      <c r="Q90" s="264">
        <v>21.74286791580105</v>
      </c>
      <c r="R90" s="264">
        <v>21.484660738978771</v>
      </c>
      <c r="S90" s="264">
        <v>20.894613131936129</v>
      </c>
      <c r="T90" s="264">
        <v>12.55047182875883</v>
      </c>
      <c r="U90" s="264">
        <v>13.7262915499589</v>
      </c>
      <c r="V90" s="264">
        <v>17.021441068892671</v>
      </c>
      <c r="W90" s="264">
        <v>17.163338411591621</v>
      </c>
      <c r="DA90" s="72" t="s">
        <v>1772</v>
      </c>
    </row>
    <row r="91" spans="1:105" ht="12" customHeight="1" x14ac:dyDescent="0.25">
      <c r="A91" s="59" t="s">
        <v>30</v>
      </c>
      <c r="B91" s="232">
        <v>25.201915007848608</v>
      </c>
      <c r="C91" s="232">
        <v>12.857191029543911</v>
      </c>
      <c r="D91" s="232">
        <v>9.5837582900222138</v>
      </c>
      <c r="E91" s="232">
        <v>9.9743373492115932</v>
      </c>
      <c r="F91" s="232">
        <v>4.3099615105129203</v>
      </c>
      <c r="G91" s="232">
        <v>6.0871580904175886</v>
      </c>
      <c r="H91" s="232">
        <v>6.0456048929762112</v>
      </c>
      <c r="I91" s="232">
        <v>8.7409665538436716</v>
      </c>
      <c r="J91" s="232">
        <v>10.512709936241469</v>
      </c>
      <c r="K91" s="232">
        <v>7.6057593746038181</v>
      </c>
      <c r="L91" s="232">
        <v>11.173031036572389</v>
      </c>
      <c r="M91" s="232">
        <v>10.13381703706847</v>
      </c>
      <c r="N91" s="232">
        <v>7.2846480525131314</v>
      </c>
      <c r="O91" s="232">
        <v>5.4335004059578376</v>
      </c>
      <c r="P91" s="232">
        <v>6.845373058269141</v>
      </c>
      <c r="Q91" s="232">
        <v>8.9083837157023726</v>
      </c>
      <c r="R91" s="232">
        <v>8.7044571283501924</v>
      </c>
      <c r="S91" s="232">
        <v>7.1726407354152606</v>
      </c>
      <c r="T91" s="232">
        <v>5.7822938362018554</v>
      </c>
      <c r="U91" s="232">
        <v>6.2348428672484673</v>
      </c>
      <c r="V91" s="232">
        <v>7.8608289588895026</v>
      </c>
      <c r="W91" s="232">
        <v>8.2359943849985591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6.3222059444895645E-2</v>
      </c>
      <c r="O92" s="297">
        <v>7.0322484369905472E-2</v>
      </c>
      <c r="P92" s="297">
        <v>8.5708779699224705E-2</v>
      </c>
      <c r="Q92" s="297">
        <v>0.1105120604101139</v>
      </c>
      <c r="R92" s="297">
        <v>0</v>
      </c>
      <c r="S92" s="297">
        <v>0.1000255307777255</v>
      </c>
      <c r="T92" s="297">
        <v>7.9852662786701098E-2</v>
      </c>
      <c r="U92" s="297">
        <v>8.3777986177438507E-2</v>
      </c>
      <c r="V92" s="297">
        <v>0.2204370578575878</v>
      </c>
      <c r="W92" s="297">
        <v>0.1957996840158919</v>
      </c>
      <c r="DA92" s="122" t="s">
        <v>1774</v>
      </c>
    </row>
    <row r="93" spans="1:105" ht="12" customHeight="1" x14ac:dyDescent="0.25">
      <c r="A93" s="59" t="s">
        <v>160</v>
      </c>
      <c r="B93" s="297">
        <v>0.54270520999748084</v>
      </c>
      <c r="C93" s="297">
        <v>0.21381555328064211</v>
      </c>
      <c r="D93" s="297">
        <v>0.14291131289489981</v>
      </c>
      <c r="E93" s="297">
        <v>0.24541212191806239</v>
      </c>
      <c r="F93" s="297">
        <v>0.44778273105519473</v>
      </c>
      <c r="G93" s="297">
        <v>7.2672865563943659E-2</v>
      </c>
      <c r="H93" s="297">
        <v>3.8098210391023353E-2</v>
      </c>
      <c r="I93" s="297">
        <v>0.1006623170181474</v>
      </c>
      <c r="J93" s="297">
        <v>0.1007057182923066</v>
      </c>
      <c r="K93" s="297">
        <v>4.2332942421603049E-2</v>
      </c>
      <c r="L93" s="297">
        <v>6.8985111198775942E-2</v>
      </c>
      <c r="M93" s="297">
        <v>6.5276548929604938E-2</v>
      </c>
      <c r="N93" s="297">
        <v>6.7734284420208041E-2</v>
      </c>
      <c r="O93" s="297">
        <v>0.1495849707326645</v>
      </c>
      <c r="P93" s="297">
        <v>0.18173293573740809</v>
      </c>
      <c r="Q93" s="297">
        <v>0.23469204916487749</v>
      </c>
      <c r="R93" s="297">
        <v>0.23888093350461359</v>
      </c>
      <c r="S93" s="297">
        <v>0.7444817096219063</v>
      </c>
      <c r="T93" s="297">
        <v>0.1701652189259461</v>
      </c>
      <c r="U93" s="297">
        <v>8.9266533385945465E-2</v>
      </c>
      <c r="V93" s="297">
        <v>0.1170996928180625</v>
      </c>
      <c r="W93" s="297">
        <v>0.10647296886659979</v>
      </c>
      <c r="DA93" s="122" t="s">
        <v>1775</v>
      </c>
    </row>
    <row r="94" spans="1:105" ht="12" customHeight="1" x14ac:dyDescent="0.25">
      <c r="A94" s="59" t="s">
        <v>70</v>
      </c>
      <c r="B94" s="297">
        <v>0</v>
      </c>
      <c r="C94" s="297">
        <v>0.91806704730971289</v>
      </c>
      <c r="D94" s="297">
        <v>0.14130230809673031</v>
      </c>
      <c r="E94" s="297">
        <v>1.454881125358195</v>
      </c>
      <c r="F94" s="297">
        <v>0</v>
      </c>
      <c r="G94" s="297">
        <v>0.86249827603150642</v>
      </c>
      <c r="H94" s="297">
        <v>1.7720861839003079</v>
      </c>
      <c r="I94" s="297">
        <v>2.387820420184549</v>
      </c>
      <c r="J94" s="297">
        <v>2.3492092011364378</v>
      </c>
      <c r="K94" s="297">
        <v>1.09153526837908</v>
      </c>
      <c r="L94" s="297">
        <v>0.2730750778394837</v>
      </c>
      <c r="M94" s="297">
        <v>0</v>
      </c>
      <c r="N94" s="297">
        <v>0</v>
      </c>
      <c r="O94" s="297">
        <v>0</v>
      </c>
      <c r="P94" s="297">
        <v>9.2330310013987241E-2</v>
      </c>
      <c r="Q94" s="297">
        <v>0.11904979669244541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27.671517537400689</v>
      </c>
      <c r="C95" s="297">
        <v>14.80280728242251</v>
      </c>
      <c r="D95" s="297">
        <v>14.304075595362249</v>
      </c>
      <c r="E95" s="297">
        <v>9.4001388056996724</v>
      </c>
      <c r="F95" s="297">
        <v>3.310962815730047</v>
      </c>
      <c r="G95" s="297">
        <v>6.3503127324446336</v>
      </c>
      <c r="H95" s="297">
        <v>5.3773820771547598</v>
      </c>
      <c r="I95" s="297">
        <v>8.1779966300645039</v>
      </c>
      <c r="J95" s="297">
        <v>5.9977087596010126</v>
      </c>
      <c r="K95" s="297">
        <v>3.910946525541585</v>
      </c>
      <c r="L95" s="297">
        <v>8.3485879465241233</v>
      </c>
      <c r="M95" s="297">
        <v>8.1987212520270969</v>
      </c>
      <c r="N95" s="297">
        <v>8.0011295739731665</v>
      </c>
      <c r="O95" s="297">
        <v>7.3611551386863816</v>
      </c>
      <c r="P95" s="297">
        <v>10.88166698483705</v>
      </c>
      <c r="Q95" s="297">
        <v>12.37023029383124</v>
      </c>
      <c r="R95" s="297">
        <v>12.54132267712397</v>
      </c>
      <c r="S95" s="297">
        <v>12.877465156121239</v>
      </c>
      <c r="T95" s="297">
        <v>6.5181601108443283</v>
      </c>
      <c r="U95" s="297">
        <v>7.318404163147048</v>
      </c>
      <c r="V95" s="297">
        <v>8.8230753593275164</v>
      </c>
      <c r="W95" s="297">
        <v>8.625071373710572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460.10091827599979</v>
      </c>
      <c r="C97" s="281">
        <v>483.6974902799999</v>
      </c>
      <c r="D97" s="281">
        <v>492.88823489599969</v>
      </c>
      <c r="E97" s="281">
        <v>501.45615654220012</v>
      </c>
      <c r="F97" s="281">
        <v>546.96211372000005</v>
      </c>
      <c r="G97" s="281">
        <v>531.5568448099998</v>
      </c>
      <c r="H97" s="281">
        <v>398.61009600160003</v>
      </c>
      <c r="I97" s="281">
        <v>356.1432867225999</v>
      </c>
      <c r="J97" s="281">
        <v>449.61030248460031</v>
      </c>
      <c r="K97" s="281">
        <v>315.55976566879968</v>
      </c>
      <c r="L97" s="281">
        <v>416.23166090640012</v>
      </c>
      <c r="M97" s="281">
        <v>413.31133862840022</v>
      </c>
      <c r="N97" s="281">
        <v>377.61381667199993</v>
      </c>
      <c r="O97" s="281">
        <v>321.59862178272391</v>
      </c>
      <c r="P97" s="281">
        <v>331.25637</v>
      </c>
      <c r="Q97" s="281">
        <v>296.56099999999992</v>
      </c>
      <c r="R97" s="281">
        <v>306.04799999999989</v>
      </c>
      <c r="S97" s="281">
        <v>387.09868297630391</v>
      </c>
      <c r="T97" s="281">
        <v>394.18535169198032</v>
      </c>
      <c r="U97" s="281">
        <v>373.28864536541329</v>
      </c>
      <c r="V97" s="281">
        <v>326.54516495268751</v>
      </c>
      <c r="W97" s="281">
        <v>322.86687467524553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189.55970628042053</v>
      </c>
      <c r="C99" s="225">
        <f t="shared" si="6"/>
        <v>170.04223018653721</v>
      </c>
      <c r="D99" s="225">
        <f t="shared" si="6"/>
        <v>129.52399101754125</v>
      </c>
      <c r="E99" s="225">
        <f t="shared" si="6"/>
        <v>122.00264989903043</v>
      </c>
      <c r="F99" s="225">
        <f t="shared" si="6"/>
        <v>125.43686052929407</v>
      </c>
      <c r="G99" s="225">
        <f t="shared" si="6"/>
        <v>148.83347585553696</v>
      </c>
      <c r="H99" s="225">
        <f t="shared" si="6"/>
        <v>151.96086773200412</v>
      </c>
      <c r="I99" s="225">
        <f t="shared" si="6"/>
        <v>159.66636643892934</v>
      </c>
      <c r="J99" s="225">
        <f t="shared" si="6"/>
        <v>123.91012177978679</v>
      </c>
      <c r="K99" s="225">
        <f t="shared" si="6"/>
        <v>106.73511297261308</v>
      </c>
      <c r="L99" s="225">
        <f t="shared" si="6"/>
        <v>91.832511221223811</v>
      </c>
      <c r="M99" s="225">
        <f t="shared" si="6"/>
        <v>87.316270448233226</v>
      </c>
      <c r="N99" s="225">
        <f t="shared" si="6"/>
        <v>67.285888164402976</v>
      </c>
      <c r="O99" s="225">
        <f t="shared" si="6"/>
        <v>80.930234190811973</v>
      </c>
      <c r="P99" s="225">
        <f t="shared" si="6"/>
        <v>69.324752505072141</v>
      </c>
      <c r="Q99" s="225">
        <f t="shared" si="6"/>
        <v>91.350958430864836</v>
      </c>
      <c r="R99" s="225">
        <f t="shared" si="6"/>
        <v>94.61940227935024</v>
      </c>
      <c r="S99" s="225">
        <f t="shared" si="6"/>
        <v>92.334746219326945</v>
      </c>
      <c r="T99" s="225">
        <f t="shared" si="6"/>
        <v>82.777604688448662</v>
      </c>
      <c r="U99" s="225">
        <f t="shared" si="6"/>
        <v>91.900210281270901</v>
      </c>
      <c r="V99" s="225">
        <f t="shared" si="6"/>
        <v>87.092616490703591</v>
      </c>
      <c r="W99" s="225">
        <f t="shared" si="6"/>
        <v>85.330705715665403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1.157280772725805</v>
      </c>
      <c r="C104" s="262">
        <v>1.117038852508961</v>
      </c>
      <c r="D104" s="262">
        <v>0.75005967806665419</v>
      </c>
      <c r="E104" s="262">
        <v>0.50949610498389775</v>
      </c>
      <c r="F104" s="262">
        <v>0.54218093384355659</v>
      </c>
      <c r="G104" s="262">
        <v>0.75008984007639601</v>
      </c>
      <c r="H104" s="262">
        <v>0.70535398990421139</v>
      </c>
      <c r="I104" s="262">
        <v>0.66323778189082305</v>
      </c>
      <c r="J104" s="262">
        <v>0.50382959435543229</v>
      </c>
      <c r="K104" s="262">
        <v>0.4333239682033283</v>
      </c>
      <c r="L104" s="262">
        <v>0.45013700524102368</v>
      </c>
      <c r="M104" s="262">
        <v>0.38507630904450868</v>
      </c>
      <c r="N104" s="262">
        <v>0.31454807252808781</v>
      </c>
      <c r="O104" s="262">
        <v>0.37935113681912591</v>
      </c>
      <c r="P104" s="262">
        <v>0.3635433901128346</v>
      </c>
      <c r="Q104" s="262">
        <v>0.55358524947964982</v>
      </c>
      <c r="R104" s="262">
        <v>0.45966333008837779</v>
      </c>
      <c r="S104" s="262">
        <v>0.5643617989168489</v>
      </c>
      <c r="T104" s="262">
        <v>0.28826017779645791</v>
      </c>
      <c r="U104" s="262">
        <v>0.31412154620073268</v>
      </c>
      <c r="V104" s="262">
        <v>0.32126762303243872</v>
      </c>
      <c r="W104" s="262">
        <v>0.27664846746771782</v>
      </c>
      <c r="DA104" s="68" t="s">
        <v>1784</v>
      </c>
    </row>
    <row r="105" spans="1:105" ht="12" customHeight="1" x14ac:dyDescent="0.25">
      <c r="A105" s="37" t="s">
        <v>160</v>
      </c>
      <c r="B105" s="228">
        <v>2.2260485798642919E-2</v>
      </c>
      <c r="C105" s="228">
        <v>1.5905059539573461E-2</v>
      </c>
      <c r="D105" s="228">
        <v>7.4196795513648594E-3</v>
      </c>
      <c r="E105" s="228">
        <v>1.296312892559345E-2</v>
      </c>
      <c r="F105" s="228">
        <v>6.4590501341642112E-2</v>
      </c>
      <c r="G105" s="228">
        <v>8.4868909134177273E-3</v>
      </c>
      <c r="H105" s="228">
        <v>4.9622052487789106E-3</v>
      </c>
      <c r="I105" s="228">
        <v>8.0644766605144184E-3</v>
      </c>
      <c r="J105" s="228">
        <v>8.3199528960210632E-3</v>
      </c>
      <c r="K105" s="228">
        <v>4.640167421632653E-3</v>
      </c>
      <c r="L105" s="228">
        <v>3.6890385326380898E-3</v>
      </c>
      <c r="M105" s="228">
        <v>3.0416818995360282E-3</v>
      </c>
      <c r="N105" s="228">
        <v>2.6404818549867061E-3</v>
      </c>
      <c r="O105" s="228">
        <v>7.5552113202970598E-3</v>
      </c>
      <c r="P105" s="228">
        <v>5.9717453972055893E-3</v>
      </c>
      <c r="Q105" s="228">
        <v>1.0307247680904571E-2</v>
      </c>
      <c r="R105" s="228">
        <v>8.5917884201807664E-3</v>
      </c>
      <c r="S105" s="228">
        <v>3.0844125369445741E-2</v>
      </c>
      <c r="T105" s="228">
        <v>7.3339519003408271E-3</v>
      </c>
      <c r="U105" s="228">
        <v>3.785338555113732E-3</v>
      </c>
      <c r="V105" s="228">
        <v>4.208009323090278E-3</v>
      </c>
      <c r="W105" s="228">
        <v>3.3734677976781421E-3</v>
      </c>
      <c r="DA105" s="69" t="s">
        <v>1785</v>
      </c>
    </row>
    <row r="106" spans="1:105" ht="12" customHeight="1" x14ac:dyDescent="0.25">
      <c r="A106" s="37" t="s">
        <v>162</v>
      </c>
      <c r="B106" s="228">
        <v>1.1350202869271619</v>
      </c>
      <c r="C106" s="228">
        <v>1.1011337929693881</v>
      </c>
      <c r="D106" s="228">
        <v>0.74263999851528928</v>
      </c>
      <c r="E106" s="228">
        <v>0.49653297605830432</v>
      </c>
      <c r="F106" s="228">
        <v>0.47759043250191452</v>
      </c>
      <c r="G106" s="228">
        <v>0.74160294916297831</v>
      </c>
      <c r="H106" s="228">
        <v>0.7003917846554325</v>
      </c>
      <c r="I106" s="228">
        <v>0.65517330523030859</v>
      </c>
      <c r="J106" s="228">
        <v>0.49550964145941118</v>
      </c>
      <c r="K106" s="228">
        <v>0.42868380078169571</v>
      </c>
      <c r="L106" s="228">
        <v>0.44644796670838571</v>
      </c>
      <c r="M106" s="228">
        <v>0.38203462714497272</v>
      </c>
      <c r="N106" s="228">
        <v>0.31190759067310109</v>
      </c>
      <c r="O106" s="228">
        <v>0.37179592549882878</v>
      </c>
      <c r="P106" s="228">
        <v>0.35757164471562902</v>
      </c>
      <c r="Q106" s="228">
        <v>0.5432780017987453</v>
      </c>
      <c r="R106" s="228">
        <v>0.45107154166819707</v>
      </c>
      <c r="S106" s="228">
        <v>0.5335176735474032</v>
      </c>
      <c r="T106" s="228">
        <v>0.28092622589611699</v>
      </c>
      <c r="U106" s="228">
        <v>0.31033620764561898</v>
      </c>
      <c r="V106" s="228">
        <v>0.31705961370934838</v>
      </c>
      <c r="W106" s="228">
        <v>0.2732749996700396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152.80318916100521</v>
      </c>
      <c r="C110" s="263">
        <f t="shared" si="7"/>
        <v>134.58911522302199</v>
      </c>
      <c r="D110" s="263">
        <f t="shared" si="7"/>
        <v>99.071990936860573</v>
      </c>
      <c r="E110" s="263">
        <f t="shared" si="7"/>
        <v>91.410877495198122</v>
      </c>
      <c r="F110" s="263">
        <f t="shared" si="7"/>
        <v>92.76607434249982</v>
      </c>
      <c r="G110" s="263">
        <f t="shared" si="7"/>
        <v>106.1671128118435</v>
      </c>
      <c r="H110" s="263">
        <f t="shared" si="7"/>
        <v>109.99512156182389</v>
      </c>
      <c r="I110" s="263">
        <f t="shared" si="7"/>
        <v>108.72772323921561</v>
      </c>
      <c r="J110" s="263">
        <f t="shared" si="7"/>
        <v>92.251701588502954</v>
      </c>
      <c r="K110" s="263">
        <f t="shared" si="7"/>
        <v>85.923128238650449</v>
      </c>
      <c r="L110" s="263">
        <f t="shared" si="7"/>
        <v>72.199645915173107</v>
      </c>
      <c r="M110" s="263">
        <f t="shared" si="7"/>
        <v>69.31010501344133</v>
      </c>
      <c r="N110" s="263">
        <f t="shared" si="7"/>
        <v>51.231114766565923</v>
      </c>
      <c r="O110" s="263">
        <f t="shared" si="7"/>
        <v>62.131138292694928</v>
      </c>
      <c r="P110" s="263">
        <f t="shared" si="7"/>
        <v>52.323800165278811</v>
      </c>
      <c r="Q110" s="263">
        <f t="shared" si="7"/>
        <v>72.779932450324594</v>
      </c>
      <c r="R110" s="263">
        <f t="shared" si="7"/>
        <v>73.209446543536444</v>
      </c>
      <c r="S110" s="263">
        <f t="shared" si="7"/>
        <v>70.665553236406211</v>
      </c>
      <c r="T110" s="263">
        <f t="shared" si="7"/>
        <v>61.339796100867623</v>
      </c>
      <c r="U110" s="263">
        <f t="shared" si="7"/>
        <v>67.759312066423462</v>
      </c>
      <c r="V110" s="263">
        <f t="shared" si="7"/>
        <v>63.105016045377234</v>
      </c>
      <c r="W110" s="263">
        <f t="shared" si="7"/>
        <v>60.312882672487468</v>
      </c>
      <c r="DA110" s="70"/>
    </row>
    <row r="111" spans="1:105" ht="12" customHeight="1" x14ac:dyDescent="0.25">
      <c r="A111" s="60" t="s">
        <v>1556</v>
      </c>
      <c r="B111" s="264">
        <v>152.80318916100521</v>
      </c>
      <c r="C111" s="264">
        <v>134.58911522302199</v>
      </c>
      <c r="D111" s="264">
        <v>99.071990936860573</v>
      </c>
      <c r="E111" s="264">
        <v>91.410877495198122</v>
      </c>
      <c r="F111" s="264">
        <v>92.76607434249982</v>
      </c>
      <c r="G111" s="264">
        <v>106.1671128118435</v>
      </c>
      <c r="H111" s="264">
        <v>109.99512156182389</v>
      </c>
      <c r="I111" s="264">
        <v>108.72772323921561</v>
      </c>
      <c r="J111" s="264">
        <v>92.251701588502954</v>
      </c>
      <c r="K111" s="264">
        <v>85.923128238650449</v>
      </c>
      <c r="L111" s="264">
        <v>72.199645915173107</v>
      </c>
      <c r="M111" s="264">
        <v>69.31010501344133</v>
      </c>
      <c r="N111" s="264">
        <v>51.231114766565923</v>
      </c>
      <c r="O111" s="264">
        <v>62.131138292694928</v>
      </c>
      <c r="P111" s="264">
        <v>52.323800165278811</v>
      </c>
      <c r="Q111" s="264">
        <v>72.779932450324594</v>
      </c>
      <c r="R111" s="264">
        <v>73.209446543536444</v>
      </c>
      <c r="S111" s="264">
        <v>70.665553236406211</v>
      </c>
      <c r="T111" s="264">
        <v>61.339796100867623</v>
      </c>
      <c r="U111" s="264">
        <v>67.759312066423462</v>
      </c>
      <c r="V111" s="264">
        <v>63.105016045377234</v>
      </c>
      <c r="W111" s="264">
        <v>60.312882672487468</v>
      </c>
      <c r="DA111" s="72" t="s">
        <v>1790</v>
      </c>
    </row>
    <row r="112" spans="1:105" ht="12" customHeight="1" x14ac:dyDescent="0.25">
      <c r="A112" s="59" t="s">
        <v>30</v>
      </c>
      <c r="B112" s="232">
        <v>72.093063032914813</v>
      </c>
      <c r="C112" s="232">
        <v>60.101594966135337</v>
      </c>
      <c r="D112" s="232">
        <v>39.2801650004903</v>
      </c>
      <c r="E112" s="232">
        <v>43.263245833186708</v>
      </c>
      <c r="F112" s="232">
        <v>49.551707238635963</v>
      </c>
      <c r="G112" s="232">
        <v>48.326725669208379</v>
      </c>
      <c r="H112" s="232">
        <v>50.251525262153628</v>
      </c>
      <c r="I112" s="232">
        <v>48.970142499572923</v>
      </c>
      <c r="J112" s="232">
        <v>51.149700190059917</v>
      </c>
      <c r="K112" s="232">
        <v>51.658575521164877</v>
      </c>
      <c r="L112" s="232">
        <v>40.611252208070702</v>
      </c>
      <c r="M112" s="232">
        <v>38.177138383549988</v>
      </c>
      <c r="N112" s="232">
        <v>24.207503426475402</v>
      </c>
      <c r="O112" s="232">
        <v>25.939370007471521</v>
      </c>
      <c r="P112" s="232">
        <v>19.803154397801929</v>
      </c>
      <c r="Q112" s="232">
        <v>29.81904537989756</v>
      </c>
      <c r="R112" s="232">
        <v>29.66062608902747</v>
      </c>
      <c r="S112" s="232">
        <v>24.257861226413461</v>
      </c>
      <c r="T112" s="232">
        <v>28.26066858260911</v>
      </c>
      <c r="U112" s="232">
        <v>30.778062813933769</v>
      </c>
      <c r="V112" s="232">
        <v>29.14311047889197</v>
      </c>
      <c r="W112" s="232">
        <v>28.941721658194549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0.21009226658701149</v>
      </c>
      <c r="O113" s="297">
        <v>0.33571745755562288</v>
      </c>
      <c r="P113" s="297">
        <v>0.24794911587478971</v>
      </c>
      <c r="Q113" s="297">
        <v>0.36991717572589389</v>
      </c>
      <c r="R113" s="297">
        <v>0</v>
      </c>
      <c r="S113" s="297">
        <v>0.33828620925120623</v>
      </c>
      <c r="T113" s="297">
        <v>0.39027584940860199</v>
      </c>
      <c r="U113" s="297">
        <v>0.41356681730329148</v>
      </c>
      <c r="V113" s="297">
        <v>0.81724479242366443</v>
      </c>
      <c r="W113" s="297">
        <v>0.68805048797412205</v>
      </c>
      <c r="DA113" s="122" t="s">
        <v>1792</v>
      </c>
    </row>
    <row r="114" spans="1:105" ht="12" customHeight="1" x14ac:dyDescent="0.25">
      <c r="A114" s="59" t="s">
        <v>160</v>
      </c>
      <c r="B114" s="297">
        <v>1.552472536331263</v>
      </c>
      <c r="C114" s="297">
        <v>0.99949170477473515</v>
      </c>
      <c r="D114" s="297">
        <v>0.58573889084752229</v>
      </c>
      <c r="E114" s="297">
        <v>1.064464193385674</v>
      </c>
      <c r="F114" s="297">
        <v>5.1481663447902264</v>
      </c>
      <c r="G114" s="297">
        <v>0.57695916313273099</v>
      </c>
      <c r="H114" s="297">
        <v>0.31667520716274628</v>
      </c>
      <c r="I114" s="297">
        <v>0.5639477028485177</v>
      </c>
      <c r="J114" s="297">
        <v>0.48998472604274451</v>
      </c>
      <c r="K114" s="297">
        <v>0.28752678009004429</v>
      </c>
      <c r="L114" s="297">
        <v>0.25074411234739957</v>
      </c>
      <c r="M114" s="297">
        <v>0.2459164037174103</v>
      </c>
      <c r="N114" s="297">
        <v>0.225086772946618</v>
      </c>
      <c r="O114" s="297">
        <v>0.71411421983824741</v>
      </c>
      <c r="P114" s="297">
        <v>0.52573984718426592</v>
      </c>
      <c r="Q114" s="297">
        <v>0.7855850272831294</v>
      </c>
      <c r="R114" s="297">
        <v>0.81399195193935214</v>
      </c>
      <c r="S114" s="297">
        <v>2.5178361309024471</v>
      </c>
      <c r="T114" s="297">
        <v>0.83167389838357042</v>
      </c>
      <c r="U114" s="297">
        <v>0.44066082020560021</v>
      </c>
      <c r="V114" s="297">
        <v>0.43413351221462188</v>
      </c>
      <c r="W114" s="297">
        <v>0.37415166706178898</v>
      </c>
      <c r="DA114" s="122" t="s">
        <v>1793</v>
      </c>
    </row>
    <row r="115" spans="1:105" ht="12" customHeight="1" x14ac:dyDescent="0.25">
      <c r="A115" s="59" t="s">
        <v>70</v>
      </c>
      <c r="B115" s="297">
        <v>0</v>
      </c>
      <c r="C115" s="297">
        <v>4.2915512184873794</v>
      </c>
      <c r="D115" s="297">
        <v>0.57914419469116396</v>
      </c>
      <c r="E115" s="297">
        <v>6.3104823489261861</v>
      </c>
      <c r="F115" s="297">
        <v>0</v>
      </c>
      <c r="G115" s="297">
        <v>6.8474839911838634</v>
      </c>
      <c r="H115" s="297">
        <v>14.72971443112966</v>
      </c>
      <c r="I115" s="297">
        <v>13.377457231936081</v>
      </c>
      <c r="J115" s="297">
        <v>11.43010194808241</v>
      </c>
      <c r="K115" s="297">
        <v>7.4137445478299604</v>
      </c>
      <c r="L115" s="297">
        <v>0.99256153693455762</v>
      </c>
      <c r="M115" s="297">
        <v>0</v>
      </c>
      <c r="N115" s="297">
        <v>0</v>
      </c>
      <c r="O115" s="297">
        <v>0</v>
      </c>
      <c r="P115" s="297">
        <v>0.26710470988797042</v>
      </c>
      <c r="Q115" s="297">
        <v>0.39849555242914431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79.1576535917591</v>
      </c>
      <c r="C116" s="297">
        <v>69.196477333624557</v>
      </c>
      <c r="D116" s="297">
        <v>58.626942850831583</v>
      </c>
      <c r="E116" s="297">
        <v>40.77268511969956</v>
      </c>
      <c r="F116" s="297">
        <v>38.066200759073638</v>
      </c>
      <c r="G116" s="297">
        <v>50.415943988318489</v>
      </c>
      <c r="H116" s="297">
        <v>44.697206661377813</v>
      </c>
      <c r="I116" s="297">
        <v>45.816175804858048</v>
      </c>
      <c r="J116" s="297">
        <v>29.18191472431787</v>
      </c>
      <c r="K116" s="297">
        <v>26.56328138956556</v>
      </c>
      <c r="L116" s="297">
        <v>30.345088057820451</v>
      </c>
      <c r="M116" s="297">
        <v>30.88705022617393</v>
      </c>
      <c r="N116" s="297">
        <v>26.588432300556899</v>
      </c>
      <c r="O116" s="297">
        <v>35.141936607829543</v>
      </c>
      <c r="P116" s="297">
        <v>31.47985209452985</v>
      </c>
      <c r="Q116" s="297">
        <v>41.406889314988859</v>
      </c>
      <c r="R116" s="297">
        <v>42.73482850256962</v>
      </c>
      <c r="S116" s="297">
        <v>43.551569669839097</v>
      </c>
      <c r="T116" s="297">
        <v>31.85717777046634</v>
      </c>
      <c r="U116" s="297">
        <v>36.127021614980798</v>
      </c>
      <c r="V116" s="297">
        <v>32.710527261846977</v>
      </c>
      <c r="W116" s="297">
        <v>30.308958859257011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12.7782363466895</v>
      </c>
      <c r="C119" s="263">
        <f t="shared" si="8"/>
        <v>11.25507611100627</v>
      </c>
      <c r="D119" s="263">
        <f t="shared" si="8"/>
        <v>8.284940402614021</v>
      </c>
      <c r="E119" s="263">
        <f t="shared" si="8"/>
        <v>7.6442762988484114</v>
      </c>
      <c r="F119" s="263">
        <f t="shared" si="8"/>
        <v>7.7576052529506914</v>
      </c>
      <c r="G119" s="263">
        <f t="shared" si="8"/>
        <v>8.8782732036170682</v>
      </c>
      <c r="H119" s="263">
        <f t="shared" si="8"/>
        <v>9.1983921802760182</v>
      </c>
      <c r="I119" s="263">
        <f t="shared" si="8"/>
        <v>9.092405417822901</v>
      </c>
      <c r="J119" s="263">
        <f t="shared" si="8"/>
        <v>7.7145905969283994</v>
      </c>
      <c r="K119" s="263">
        <f t="shared" si="8"/>
        <v>7.1853607657593166</v>
      </c>
      <c r="L119" s="263">
        <f t="shared" si="8"/>
        <v>6.037728300809686</v>
      </c>
      <c r="M119" s="263">
        <f t="shared" si="8"/>
        <v>5.7960891257473808</v>
      </c>
      <c r="N119" s="263">
        <f t="shared" si="8"/>
        <v>4.2842253253089613</v>
      </c>
      <c r="O119" s="263">
        <f t="shared" si="8"/>
        <v>5.1957447612979113</v>
      </c>
      <c r="P119" s="263">
        <f t="shared" si="8"/>
        <v>4.3756016398609923</v>
      </c>
      <c r="Q119" s="263">
        <f t="shared" si="8"/>
        <v>6.0862550268268656</v>
      </c>
      <c r="R119" s="263">
        <f t="shared" si="8"/>
        <v>6.1221733386594286</v>
      </c>
      <c r="S119" s="263">
        <f t="shared" si="8"/>
        <v>5.9094391012540806</v>
      </c>
      <c r="T119" s="263">
        <f t="shared" si="8"/>
        <v>5.1295684097845804</v>
      </c>
      <c r="U119" s="263">
        <f t="shared" si="8"/>
        <v>5.6664033586467113</v>
      </c>
      <c r="V119" s="263">
        <f t="shared" si="8"/>
        <v>5.2771857322939084</v>
      </c>
      <c r="W119" s="263">
        <f t="shared" si="8"/>
        <v>5.0436923062328116</v>
      </c>
      <c r="DA119" s="70"/>
    </row>
    <row r="120" spans="1:105" ht="12" customHeight="1" x14ac:dyDescent="0.25">
      <c r="A120" s="60" t="s">
        <v>1568</v>
      </c>
      <c r="B120" s="264">
        <v>12.7782363466895</v>
      </c>
      <c r="C120" s="264">
        <v>11.25507611100627</v>
      </c>
      <c r="D120" s="264">
        <v>8.284940402614021</v>
      </c>
      <c r="E120" s="264">
        <v>7.6442762988484114</v>
      </c>
      <c r="F120" s="264">
        <v>7.7576052529506914</v>
      </c>
      <c r="G120" s="264">
        <v>8.8782732036170682</v>
      </c>
      <c r="H120" s="264">
        <v>9.1983921802760182</v>
      </c>
      <c r="I120" s="264">
        <v>9.092405417822901</v>
      </c>
      <c r="J120" s="264">
        <v>7.7145905969283994</v>
      </c>
      <c r="K120" s="264">
        <v>7.1853607657593166</v>
      </c>
      <c r="L120" s="264">
        <v>6.037728300809686</v>
      </c>
      <c r="M120" s="264">
        <v>5.7960891257473808</v>
      </c>
      <c r="N120" s="264">
        <v>4.2842253253089613</v>
      </c>
      <c r="O120" s="264">
        <v>5.1957447612979113</v>
      </c>
      <c r="P120" s="264">
        <v>4.3756016398609923</v>
      </c>
      <c r="Q120" s="264">
        <v>6.0862550268268656</v>
      </c>
      <c r="R120" s="264">
        <v>6.1221733386594286</v>
      </c>
      <c r="S120" s="264">
        <v>5.9094391012540806</v>
      </c>
      <c r="T120" s="264">
        <v>5.1295684097845804</v>
      </c>
      <c r="U120" s="264">
        <v>5.6664033586467113</v>
      </c>
      <c r="V120" s="264">
        <v>5.2771857322939084</v>
      </c>
      <c r="W120" s="264">
        <v>5.0436923062328116</v>
      </c>
      <c r="DA120" s="72" t="s">
        <v>1798</v>
      </c>
    </row>
    <row r="121" spans="1:105" ht="12" customHeight="1" x14ac:dyDescent="0.25">
      <c r="A121" s="59" t="s">
        <v>30</v>
      </c>
      <c r="B121" s="232">
        <v>6.0288152586965884</v>
      </c>
      <c r="C121" s="232">
        <v>5.026023275476704</v>
      </c>
      <c r="D121" s="232">
        <v>3.2848217034551079</v>
      </c>
      <c r="E121" s="232">
        <v>3.6179086537185259</v>
      </c>
      <c r="F121" s="232">
        <v>4.1437841052524416</v>
      </c>
      <c r="G121" s="232">
        <v>4.0413444631191133</v>
      </c>
      <c r="H121" s="232">
        <v>4.2023067064709227</v>
      </c>
      <c r="I121" s="232">
        <v>4.095150488850507</v>
      </c>
      <c r="J121" s="232">
        <v>4.2774169942370008</v>
      </c>
      <c r="K121" s="232">
        <v>4.3199719257640341</v>
      </c>
      <c r="L121" s="232">
        <v>3.3961344779456661</v>
      </c>
      <c r="M121" s="232">
        <v>3.1925805998149119</v>
      </c>
      <c r="N121" s="232">
        <v>2.024363508675632</v>
      </c>
      <c r="O121" s="232">
        <v>2.1691916409575001</v>
      </c>
      <c r="P121" s="232">
        <v>1.6560478134946801</v>
      </c>
      <c r="Q121" s="232">
        <v>2.4936312624699419</v>
      </c>
      <c r="R121" s="232">
        <v>2.4803833770578119</v>
      </c>
      <c r="S121" s="232">
        <v>2.0285747026503178</v>
      </c>
      <c r="T121" s="232">
        <v>2.3633112924334099</v>
      </c>
      <c r="U121" s="232">
        <v>2.5738295325452989</v>
      </c>
      <c r="V121" s="232">
        <v>2.437105898258304</v>
      </c>
      <c r="W121" s="232">
        <v>2.4202646663273311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1.7569061560827898E-2</v>
      </c>
      <c r="O122" s="297">
        <v>2.807452541998523E-2</v>
      </c>
      <c r="P122" s="297">
        <v>2.0734857839009781E-2</v>
      </c>
      <c r="Q122" s="297">
        <v>3.0934492441415811E-2</v>
      </c>
      <c r="R122" s="297">
        <v>0</v>
      </c>
      <c r="S122" s="297">
        <v>2.82893384514563E-2</v>
      </c>
      <c r="T122" s="297">
        <v>3.2636995808336143E-2</v>
      </c>
      <c r="U122" s="297">
        <v>3.4584713615376822E-2</v>
      </c>
      <c r="V122" s="297">
        <v>6.8342468295522929E-2</v>
      </c>
      <c r="W122" s="297">
        <v>5.7538535694594488E-2</v>
      </c>
      <c r="DA122" s="122" t="s">
        <v>1800</v>
      </c>
    </row>
    <row r="123" spans="1:105" ht="12" customHeight="1" x14ac:dyDescent="0.25">
      <c r="A123" s="59" t="s">
        <v>160</v>
      </c>
      <c r="B123" s="297">
        <v>0.12982622352261691</v>
      </c>
      <c r="C123" s="297">
        <v>8.3582949415472549E-2</v>
      </c>
      <c r="D123" s="297">
        <v>4.8982681747636453E-2</v>
      </c>
      <c r="E123" s="297">
        <v>8.9016303392321611E-2</v>
      </c>
      <c r="F123" s="297">
        <v>0.43051775729946662</v>
      </c>
      <c r="G123" s="297">
        <v>4.8248473015376443E-2</v>
      </c>
      <c r="H123" s="297">
        <v>2.6482108550749381E-2</v>
      </c>
      <c r="I123" s="297">
        <v>4.7160383718025098E-2</v>
      </c>
      <c r="J123" s="297">
        <v>4.0975196067700392E-2</v>
      </c>
      <c r="K123" s="297">
        <v>2.404455804991024E-2</v>
      </c>
      <c r="L123" s="297">
        <v>2.0968590693090091E-2</v>
      </c>
      <c r="M123" s="297">
        <v>2.0564871358266811E-2</v>
      </c>
      <c r="N123" s="297">
        <v>1.882298399017656E-2</v>
      </c>
      <c r="O123" s="297">
        <v>5.9718127152503242E-2</v>
      </c>
      <c r="P123" s="297">
        <v>4.3965234371609471E-2</v>
      </c>
      <c r="Q123" s="297">
        <v>6.5694906004004447E-2</v>
      </c>
      <c r="R123" s="297">
        <v>6.8070448027262476E-2</v>
      </c>
      <c r="S123" s="297">
        <v>0.2105551941655173</v>
      </c>
      <c r="T123" s="297">
        <v>6.9549108858717124E-2</v>
      </c>
      <c r="U123" s="297">
        <v>3.6850461958487603E-2</v>
      </c>
      <c r="V123" s="297">
        <v>3.6304612852364117E-2</v>
      </c>
      <c r="W123" s="297">
        <v>3.1288603709611021E-2</v>
      </c>
      <c r="DA123" s="122" t="s">
        <v>1801</v>
      </c>
    </row>
    <row r="124" spans="1:105" ht="12" customHeight="1" x14ac:dyDescent="0.25">
      <c r="A124" s="59" t="s">
        <v>70</v>
      </c>
      <c r="B124" s="297">
        <v>0</v>
      </c>
      <c r="C124" s="297">
        <v>0.35888292688690587</v>
      </c>
      <c r="D124" s="297">
        <v>4.8431197275465118E-2</v>
      </c>
      <c r="E124" s="297">
        <v>0.52771696297009851</v>
      </c>
      <c r="F124" s="297">
        <v>0</v>
      </c>
      <c r="G124" s="297">
        <v>0.5726239700882465</v>
      </c>
      <c r="H124" s="297">
        <v>1.2317790836282549</v>
      </c>
      <c r="I124" s="297">
        <v>1.118695958939012</v>
      </c>
      <c r="J124" s="297">
        <v>0.95584748565330457</v>
      </c>
      <c r="K124" s="297">
        <v>0.61997776725937503</v>
      </c>
      <c r="L124" s="297">
        <v>8.3003410970821923E-2</v>
      </c>
      <c r="M124" s="297">
        <v>0</v>
      </c>
      <c r="N124" s="297">
        <v>0</v>
      </c>
      <c r="O124" s="297">
        <v>0</v>
      </c>
      <c r="P124" s="297">
        <v>2.2336753120159571E-2</v>
      </c>
      <c r="Q124" s="297">
        <v>3.332437222026044E-2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6.6195948644702929</v>
      </c>
      <c r="C125" s="297">
        <v>5.786586959227189</v>
      </c>
      <c r="D125" s="297">
        <v>4.9027048201358117</v>
      </c>
      <c r="E125" s="297">
        <v>3.4096343787674641</v>
      </c>
      <c r="F125" s="297">
        <v>3.1833033903987831</v>
      </c>
      <c r="G125" s="297">
        <v>4.2160562973943323</v>
      </c>
      <c r="H125" s="297">
        <v>3.737824281626092</v>
      </c>
      <c r="I125" s="297">
        <v>3.8313985863153559</v>
      </c>
      <c r="J125" s="297">
        <v>2.4403509209703942</v>
      </c>
      <c r="K125" s="297">
        <v>2.221366514685998</v>
      </c>
      <c r="L125" s="297">
        <v>2.537621821200108</v>
      </c>
      <c r="M125" s="297">
        <v>2.5829436545742022</v>
      </c>
      <c r="N125" s="297">
        <v>2.2234697710823248</v>
      </c>
      <c r="O125" s="297">
        <v>2.938760467767922</v>
      </c>
      <c r="P125" s="297">
        <v>2.6325169810355331</v>
      </c>
      <c r="Q125" s="297">
        <v>3.462669993691244</v>
      </c>
      <c r="R125" s="297">
        <v>3.5737195135743551</v>
      </c>
      <c r="S125" s="297">
        <v>3.6420198659867902</v>
      </c>
      <c r="T125" s="297">
        <v>2.6640710126841172</v>
      </c>
      <c r="U125" s="297">
        <v>3.021138650527547</v>
      </c>
      <c r="V125" s="297">
        <v>2.735432752887716</v>
      </c>
      <c r="W125" s="297">
        <v>2.5346005005012739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22.821000000000002</v>
      </c>
      <c r="C128" s="281">
        <v>23.081</v>
      </c>
      <c r="D128" s="281">
        <v>21.417000000000002</v>
      </c>
      <c r="E128" s="281">
        <v>22.437999999999999</v>
      </c>
      <c r="F128" s="281">
        <v>24.370999999999999</v>
      </c>
      <c r="G128" s="281">
        <v>33.037999999999997</v>
      </c>
      <c r="H128" s="281">
        <v>32.061999999999998</v>
      </c>
      <c r="I128" s="281">
        <v>41.183</v>
      </c>
      <c r="J128" s="281">
        <v>23.44</v>
      </c>
      <c r="K128" s="281">
        <v>13.193300000000001</v>
      </c>
      <c r="L128" s="281">
        <v>13.145</v>
      </c>
      <c r="M128" s="281">
        <v>11.824999999999999</v>
      </c>
      <c r="N128" s="281">
        <v>11.456</v>
      </c>
      <c r="O128" s="281">
        <v>13.224</v>
      </c>
      <c r="P128" s="281">
        <v>12.261807309819501</v>
      </c>
      <c r="Q128" s="281">
        <v>11.931185704233719</v>
      </c>
      <c r="R128" s="281">
        <v>14.828119067066</v>
      </c>
      <c r="S128" s="281">
        <v>15.195392082749811</v>
      </c>
      <c r="T128" s="281">
        <v>16.01998</v>
      </c>
      <c r="U128" s="281">
        <v>18.160373310000001</v>
      </c>
      <c r="V128" s="281">
        <v>18.389147090000002</v>
      </c>
      <c r="W128" s="281">
        <v>19.697482269477401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0.99999999999999989</v>
      </c>
      <c r="D132" s="234">
        <f t="shared" si="9"/>
        <v>0.99999999999999978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0.99999999999999989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8.6188790990212422E-4</v>
      </c>
      <c r="C137" s="270">
        <f t="shared" si="14"/>
        <v>1.0335714402895475E-3</v>
      </c>
      <c r="D137" s="270">
        <f t="shared" si="14"/>
        <v>8.3527966713342725E-4</v>
      </c>
      <c r="E137" s="270">
        <f t="shared" si="14"/>
        <v>7.2727810879112708E-4</v>
      </c>
      <c r="F137" s="270">
        <f t="shared" si="14"/>
        <v>6.6585698627826461E-4</v>
      </c>
      <c r="G137" s="270">
        <f t="shared" si="14"/>
        <v>8.8422650271299081E-4</v>
      </c>
      <c r="H137" s="270">
        <f t="shared" si="14"/>
        <v>7.1262108973889858E-4</v>
      </c>
      <c r="I137" s="270">
        <f t="shared" si="14"/>
        <v>6.4892264805783983E-4</v>
      </c>
      <c r="J137" s="270">
        <f t="shared" si="14"/>
        <v>5.67183251396041E-4</v>
      </c>
      <c r="K137" s="270">
        <f t="shared" si="14"/>
        <v>5.6520149371693299E-4</v>
      </c>
      <c r="L137" s="270">
        <f t="shared" si="14"/>
        <v>7.0696039763523373E-4</v>
      </c>
      <c r="M137" s="270">
        <f t="shared" si="14"/>
        <v>5.4793049890085809E-4</v>
      </c>
      <c r="N137" s="270">
        <f t="shared" si="14"/>
        <v>5.762461483976519E-4</v>
      </c>
      <c r="O137" s="270">
        <f t="shared" si="14"/>
        <v>5.779180081099389E-4</v>
      </c>
      <c r="P137" s="270">
        <f t="shared" si="14"/>
        <v>6.5012717561159668E-4</v>
      </c>
      <c r="Q137" s="270">
        <f t="shared" si="14"/>
        <v>6.749428581001995E-4</v>
      </c>
      <c r="R137" s="270">
        <f t="shared" si="14"/>
        <v>5.5627874680293623E-4</v>
      </c>
      <c r="S137" s="270">
        <f t="shared" si="14"/>
        <v>7.3701349143491404E-4</v>
      </c>
      <c r="T137" s="270">
        <f t="shared" si="14"/>
        <v>4.2523914026243925E-4</v>
      </c>
      <c r="U137" s="270">
        <f t="shared" si="14"/>
        <v>4.2413933393231705E-4</v>
      </c>
      <c r="V137" s="270">
        <f t="shared" si="14"/>
        <v>4.5738709548689375E-4</v>
      </c>
      <c r="W137" s="270">
        <f t="shared" si="14"/>
        <v>4.143339312013907E-4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0.17680118577417689</v>
      </c>
      <c r="C139" s="271">
        <f t="shared" si="16"/>
        <v>0.14170373472865411</v>
      </c>
      <c r="D139" s="271">
        <f t="shared" si="16"/>
        <v>0.12343245585649278</v>
      </c>
      <c r="E139" s="271">
        <f t="shared" si="16"/>
        <v>0.14066841618324419</v>
      </c>
      <c r="F139" s="271">
        <f t="shared" si="16"/>
        <v>0.12556204861746145</v>
      </c>
      <c r="G139" s="271">
        <f t="shared" si="16"/>
        <v>0.13698422130174248</v>
      </c>
      <c r="H139" s="271">
        <f t="shared" si="16"/>
        <v>0.12083788973298519</v>
      </c>
      <c r="I139" s="271">
        <f t="shared" si="16"/>
        <v>0.11275904647287335</v>
      </c>
      <c r="J139" s="271">
        <f t="shared" si="16"/>
        <v>0.11008508754788703</v>
      </c>
      <c r="K139" s="271">
        <f t="shared" si="16"/>
        <v>0.12020371163594844</v>
      </c>
      <c r="L139" s="271">
        <f t="shared" si="16"/>
        <v>0.12197702705896359</v>
      </c>
      <c r="M139" s="271">
        <f t="shared" si="16"/>
        <v>0.10778684417112248</v>
      </c>
      <c r="N139" s="271">
        <f t="shared" si="16"/>
        <v>0.10516594955140893</v>
      </c>
      <c r="O139" s="271">
        <f t="shared" si="16"/>
        <v>0.14836102739104912</v>
      </c>
      <c r="P139" s="271">
        <f t="shared" si="16"/>
        <v>0.14396917987252042</v>
      </c>
      <c r="Q139" s="271">
        <f t="shared" si="16"/>
        <v>0.15077676881537649</v>
      </c>
      <c r="R139" s="271">
        <f t="shared" si="16"/>
        <v>0.15321350559469382</v>
      </c>
      <c r="S139" s="271">
        <f t="shared" si="16"/>
        <v>0.15734109363325907</v>
      </c>
      <c r="T139" s="271">
        <f t="shared" si="16"/>
        <v>0.15551092444614936</v>
      </c>
      <c r="U139" s="271">
        <f t="shared" si="16"/>
        <v>0.16111882009601536</v>
      </c>
      <c r="V139" s="271">
        <f t="shared" si="16"/>
        <v>0.16560435874692525</v>
      </c>
      <c r="W139" s="271">
        <f t="shared" si="16"/>
        <v>0.1528505074439907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0.26813011331428116</v>
      </c>
      <c r="C140" s="271">
        <f t="shared" si="17"/>
        <v>0.21490262230696147</v>
      </c>
      <c r="D140" s="271">
        <f t="shared" si="17"/>
        <v>0.18719307922365375</v>
      </c>
      <c r="E140" s="271">
        <f t="shared" si="17"/>
        <v>0.21333249664472909</v>
      </c>
      <c r="F140" s="271">
        <f t="shared" si="17"/>
        <v>0.19042274052830782</v>
      </c>
      <c r="G140" s="271">
        <f t="shared" si="17"/>
        <v>0.20774518348999335</v>
      </c>
      <c r="H140" s="271">
        <f t="shared" si="17"/>
        <v>0.18325825658289355</v>
      </c>
      <c r="I140" s="271">
        <f t="shared" si="17"/>
        <v>0.17100618288046435</v>
      </c>
      <c r="J140" s="271">
        <f t="shared" si="17"/>
        <v>0.16695095606501706</v>
      </c>
      <c r="K140" s="271">
        <f t="shared" si="17"/>
        <v>0.18229648562940517</v>
      </c>
      <c r="L140" s="271">
        <f t="shared" si="17"/>
        <v>0.18498582995270821</v>
      </c>
      <c r="M140" s="271">
        <f t="shared" si="17"/>
        <v>0.16346552549882859</v>
      </c>
      <c r="N140" s="271">
        <f t="shared" si="17"/>
        <v>0.15949077403835935</v>
      </c>
      <c r="O140" s="271">
        <f t="shared" si="17"/>
        <v>0.2249988251583058</v>
      </c>
      <c r="P140" s="271">
        <f t="shared" si="17"/>
        <v>0.21833831229100958</v>
      </c>
      <c r="Q140" s="271">
        <f t="shared" si="17"/>
        <v>0.22866244890045789</v>
      </c>
      <c r="R140" s="271">
        <f t="shared" si="17"/>
        <v>0.2323579134183823</v>
      </c>
      <c r="S140" s="271">
        <f t="shared" si="17"/>
        <v>0.23861766017092256</v>
      </c>
      <c r="T140" s="271">
        <f t="shared" si="17"/>
        <v>0.23584209354010369</v>
      </c>
      <c r="U140" s="271">
        <f t="shared" si="17"/>
        <v>0.24434681984874834</v>
      </c>
      <c r="V140" s="271">
        <f t="shared" si="17"/>
        <v>0.25114942120844869</v>
      </c>
      <c r="W140" s="271">
        <f t="shared" si="17"/>
        <v>0.23180740390197424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1.8109189426337338E-3</v>
      </c>
      <c r="C141" s="271">
        <f t="shared" si="18"/>
        <v>7.5893008985270351E-4</v>
      </c>
      <c r="D141" s="271">
        <f t="shared" si="18"/>
        <v>4.7663470895766317E-4</v>
      </c>
      <c r="E141" s="271">
        <f t="shared" si="18"/>
        <v>5.2889923401697658E-4</v>
      </c>
      <c r="F141" s="271">
        <f t="shared" si="18"/>
        <v>4.4649648421667387E-4</v>
      </c>
      <c r="G141" s="271">
        <f t="shared" si="18"/>
        <v>8.4972512440393514E-4</v>
      </c>
      <c r="H141" s="271">
        <f t="shared" si="18"/>
        <v>6.8390268049800464E-4</v>
      </c>
      <c r="I141" s="271">
        <f t="shared" si="18"/>
        <v>6.4358778300622848E-4</v>
      </c>
      <c r="J141" s="271">
        <f t="shared" si="18"/>
        <v>5.7934208868255994E-4</v>
      </c>
      <c r="K141" s="271">
        <f t="shared" si="18"/>
        <v>4.1762896964841312E-4</v>
      </c>
      <c r="L141" s="271">
        <f t="shared" si="18"/>
        <v>4.9839612027041452E-4</v>
      </c>
      <c r="M141" s="271">
        <f t="shared" si="18"/>
        <v>3.3997091413485813E-4</v>
      </c>
      <c r="N141" s="271">
        <f t="shared" si="18"/>
        <v>3.302650877127296E-4</v>
      </c>
      <c r="O141" s="271">
        <f t="shared" si="18"/>
        <v>5.101007521880564E-4</v>
      </c>
      <c r="P141" s="271">
        <f t="shared" si="18"/>
        <v>5.85797709026081E-4</v>
      </c>
      <c r="Q141" s="271">
        <f t="shared" si="18"/>
        <v>6.8644454063221979E-4</v>
      </c>
      <c r="R141" s="271">
        <f t="shared" si="18"/>
        <v>6.4643042129447069E-4</v>
      </c>
      <c r="S141" s="271">
        <f t="shared" si="18"/>
        <v>9.9898650011357218E-4</v>
      </c>
      <c r="T141" s="271">
        <f t="shared" si="18"/>
        <v>8.3243408658042952E-4</v>
      </c>
      <c r="U141" s="271">
        <f t="shared" si="18"/>
        <v>8.4438609118563362E-4</v>
      </c>
      <c r="V141" s="271">
        <f t="shared" si="18"/>
        <v>9.4165962702785679E-4</v>
      </c>
      <c r="W141" s="271">
        <f t="shared" si="18"/>
        <v>8.2353894665560142E-4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1.8109189426337338E-3</v>
      </c>
      <c r="C143" s="329">
        <f t="shared" si="20"/>
        <v>7.5893008985270351E-4</v>
      </c>
      <c r="D143" s="329">
        <f t="shared" si="20"/>
        <v>4.7663470895766317E-4</v>
      </c>
      <c r="E143" s="329">
        <f t="shared" si="20"/>
        <v>5.2889923401697658E-4</v>
      </c>
      <c r="F143" s="329">
        <f t="shared" si="20"/>
        <v>4.4649648421667387E-4</v>
      </c>
      <c r="G143" s="329">
        <f t="shared" si="20"/>
        <v>8.4972512440393514E-4</v>
      </c>
      <c r="H143" s="329">
        <f t="shared" si="20"/>
        <v>6.8390268049800464E-4</v>
      </c>
      <c r="I143" s="329">
        <f t="shared" si="20"/>
        <v>6.4358778300622848E-4</v>
      </c>
      <c r="J143" s="329">
        <f t="shared" si="20"/>
        <v>5.7934208868255994E-4</v>
      </c>
      <c r="K143" s="329">
        <f t="shared" si="20"/>
        <v>4.1762896964841312E-4</v>
      </c>
      <c r="L143" s="329">
        <f t="shared" si="20"/>
        <v>4.9839612027041452E-4</v>
      </c>
      <c r="M143" s="329">
        <f t="shared" si="20"/>
        <v>3.3997091413485813E-4</v>
      </c>
      <c r="N143" s="329">
        <f t="shared" si="20"/>
        <v>3.302650877127296E-4</v>
      </c>
      <c r="O143" s="329">
        <f t="shared" si="20"/>
        <v>5.101007521880564E-4</v>
      </c>
      <c r="P143" s="329">
        <f t="shared" si="20"/>
        <v>5.85797709026081E-4</v>
      </c>
      <c r="Q143" s="329">
        <f t="shared" si="20"/>
        <v>6.8644454063221979E-4</v>
      </c>
      <c r="R143" s="329">
        <f t="shared" si="20"/>
        <v>6.4643042129447069E-4</v>
      </c>
      <c r="S143" s="329">
        <f t="shared" si="20"/>
        <v>9.9898650011357218E-4</v>
      </c>
      <c r="T143" s="329">
        <f t="shared" si="20"/>
        <v>8.3243408658042952E-4</v>
      </c>
      <c r="U143" s="329">
        <f t="shared" si="20"/>
        <v>8.4438609118563362E-4</v>
      </c>
      <c r="V143" s="329">
        <f t="shared" si="20"/>
        <v>9.4165962702785679E-4</v>
      </c>
      <c r="W143" s="329">
        <f t="shared" si="20"/>
        <v>8.2353894665560142E-4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0.55239589405900624</v>
      </c>
      <c r="C144" s="312">
        <f t="shared" si="21"/>
        <v>0.64160114143424207</v>
      </c>
      <c r="D144" s="312">
        <f t="shared" si="21"/>
        <v>0.6880625505437622</v>
      </c>
      <c r="E144" s="312">
        <f t="shared" si="21"/>
        <v>0.64474290982921856</v>
      </c>
      <c r="F144" s="312">
        <f t="shared" si="21"/>
        <v>0.6829028573837358</v>
      </c>
      <c r="G144" s="312">
        <f t="shared" si="21"/>
        <v>0.65353664358114738</v>
      </c>
      <c r="H144" s="312">
        <f t="shared" si="21"/>
        <v>0.69450732991388442</v>
      </c>
      <c r="I144" s="312">
        <f t="shared" si="21"/>
        <v>0.71494226021559826</v>
      </c>
      <c r="J144" s="312">
        <f t="shared" si="21"/>
        <v>0.72181743104701734</v>
      </c>
      <c r="K144" s="312">
        <f t="shared" si="21"/>
        <v>0.69651697227128107</v>
      </c>
      <c r="L144" s="312">
        <f t="shared" si="21"/>
        <v>0.69183178647042254</v>
      </c>
      <c r="M144" s="312">
        <f t="shared" si="21"/>
        <v>0.72785972891701334</v>
      </c>
      <c r="N144" s="312">
        <f t="shared" si="21"/>
        <v>0.73443676517412138</v>
      </c>
      <c r="O144" s="312">
        <f t="shared" si="21"/>
        <v>0.62555212869034704</v>
      </c>
      <c r="P144" s="312">
        <f t="shared" si="21"/>
        <v>0.63645658295183238</v>
      </c>
      <c r="Q144" s="312">
        <f t="shared" si="21"/>
        <v>0.61919939488543319</v>
      </c>
      <c r="R144" s="312">
        <f t="shared" si="21"/>
        <v>0.61322587181882648</v>
      </c>
      <c r="S144" s="312">
        <f t="shared" si="21"/>
        <v>0.60230524620426984</v>
      </c>
      <c r="T144" s="312">
        <f t="shared" si="21"/>
        <v>0.607389308786904</v>
      </c>
      <c r="U144" s="312">
        <f t="shared" si="21"/>
        <v>0.59326583463011828</v>
      </c>
      <c r="V144" s="312">
        <f t="shared" si="21"/>
        <v>0.58184717332211133</v>
      </c>
      <c r="W144" s="312">
        <f t="shared" si="21"/>
        <v>0.61410421577617802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1.0000000000000002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1</v>
      </c>
      <c r="O146" s="234">
        <f t="shared" si="22"/>
        <v>0.99999999999999989</v>
      </c>
      <c r="P146" s="234">
        <f t="shared" si="22"/>
        <v>0.99999999999999989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2.9695873397998854E-3</v>
      </c>
      <c r="C151" s="270">
        <f t="shared" si="27"/>
        <v>2.7846123985248578E-3</v>
      </c>
      <c r="D151" s="270">
        <f t="shared" si="27"/>
        <v>2.2822493265400898E-3</v>
      </c>
      <c r="E151" s="270">
        <f t="shared" si="27"/>
        <v>1.5394586263691268E-3</v>
      </c>
      <c r="F151" s="270">
        <f t="shared" si="27"/>
        <v>7.258728145761379E-4</v>
      </c>
      <c r="G151" s="270">
        <f t="shared" si="27"/>
        <v>1.3469469494970349E-3</v>
      </c>
      <c r="H151" s="270">
        <f t="shared" si="27"/>
        <v>1.5013978626512378E-3</v>
      </c>
      <c r="I151" s="270">
        <f t="shared" si="27"/>
        <v>1.9891217496710387E-3</v>
      </c>
      <c r="J151" s="270">
        <f t="shared" si="27"/>
        <v>1.5161954078918851E-3</v>
      </c>
      <c r="K151" s="270">
        <f t="shared" si="27"/>
        <v>1.3522427720953328E-3</v>
      </c>
      <c r="L151" s="270">
        <f t="shared" si="27"/>
        <v>1.8690750247044906E-3</v>
      </c>
      <c r="M151" s="270">
        <f t="shared" si="27"/>
        <v>1.588292129095588E-3</v>
      </c>
      <c r="N151" s="270">
        <f t="shared" si="27"/>
        <v>1.6478498211405265E-3</v>
      </c>
      <c r="O151" s="270">
        <f t="shared" si="27"/>
        <v>1.4753718311576278E-3</v>
      </c>
      <c r="P151" s="270">
        <f t="shared" si="27"/>
        <v>1.9987120654970459E-3</v>
      </c>
      <c r="Q151" s="270">
        <f t="shared" si="27"/>
        <v>2.4137008071888526E-3</v>
      </c>
      <c r="R151" s="270">
        <f t="shared" si="27"/>
        <v>1.9408315044562342E-3</v>
      </c>
      <c r="S151" s="270">
        <f t="shared" si="27"/>
        <v>2.1837084568537366E-3</v>
      </c>
      <c r="T151" s="270">
        <f t="shared" si="27"/>
        <v>9.4907298966120371E-4</v>
      </c>
      <c r="U151" s="270">
        <f t="shared" si="27"/>
        <v>1.0153558952323912E-3</v>
      </c>
      <c r="V151" s="270">
        <f t="shared" si="27"/>
        <v>1.3264440847932373E-3</v>
      </c>
      <c r="W151" s="270">
        <f t="shared" si="27"/>
        <v>1.2513626057839569E-3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9.5316109810565763E-2</v>
      </c>
      <c r="C153" s="271">
        <f t="shared" si="29"/>
        <v>7.0192788512853016E-2</v>
      </c>
      <c r="D153" s="271">
        <f t="shared" si="29"/>
        <v>6.1221765594043305E-2</v>
      </c>
      <c r="E153" s="271">
        <f t="shared" si="29"/>
        <v>5.5839241093445069E-2</v>
      </c>
      <c r="F153" s="271">
        <f t="shared" si="29"/>
        <v>2.5050932521494856E-2</v>
      </c>
      <c r="G153" s="271">
        <f t="shared" si="29"/>
        <v>4.0342750342458586E-2</v>
      </c>
      <c r="H153" s="271">
        <f t="shared" si="29"/>
        <v>4.9031733762910513E-2</v>
      </c>
      <c r="I153" s="271">
        <f t="shared" si="29"/>
        <v>6.8171099235112387E-2</v>
      </c>
      <c r="J153" s="271">
        <f t="shared" si="29"/>
        <v>5.7586671782832964E-2</v>
      </c>
      <c r="K153" s="271">
        <f t="shared" si="29"/>
        <v>5.3905858014999704E-2</v>
      </c>
      <c r="L153" s="271">
        <f t="shared" si="29"/>
        <v>6.0961978112653636E-2</v>
      </c>
      <c r="M153" s="271">
        <f t="shared" si="29"/>
        <v>5.7197584881972997E-2</v>
      </c>
      <c r="N153" s="271">
        <f t="shared" si="29"/>
        <v>5.3764888985027098E-2</v>
      </c>
      <c r="O153" s="271">
        <f t="shared" si="29"/>
        <v>4.9966059484297616E-2</v>
      </c>
      <c r="P153" s="271">
        <f t="shared" si="29"/>
        <v>6.0348771807183822E-2</v>
      </c>
      <c r="Q153" s="271">
        <f t="shared" si="29"/>
        <v>6.8186808010323618E-2</v>
      </c>
      <c r="R153" s="271">
        <f t="shared" si="29"/>
        <v>6.595197742070727E-2</v>
      </c>
      <c r="S153" s="271">
        <f t="shared" si="29"/>
        <v>6.1668524535164769E-2</v>
      </c>
      <c r="T153" s="271">
        <f t="shared" si="29"/>
        <v>4.4415671794481623E-2</v>
      </c>
      <c r="U153" s="271">
        <f t="shared" si="29"/>
        <v>4.8191583823255287E-2</v>
      </c>
      <c r="V153" s="271">
        <f t="shared" si="29"/>
        <v>5.8453882808418678E-2</v>
      </c>
      <c r="W153" s="271">
        <f t="shared" si="29"/>
        <v>5.9921423050240716E-2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7.3784709969708762E-2</v>
      </c>
      <c r="C154" s="320">
        <f t="shared" si="30"/>
        <v>6.313686337853483E-2</v>
      </c>
      <c r="D154" s="320">
        <f t="shared" si="30"/>
        <v>5.6727644370462189E-2</v>
      </c>
      <c r="E154" s="320">
        <f t="shared" si="30"/>
        <v>5.1975852580309692E-2</v>
      </c>
      <c r="F154" s="320">
        <f t="shared" si="30"/>
        <v>2.3371256376779195E-2</v>
      </c>
      <c r="G154" s="320">
        <f t="shared" si="30"/>
        <v>3.5875982685370407E-2</v>
      </c>
      <c r="H154" s="320">
        <f t="shared" si="30"/>
        <v>4.405941035317474E-2</v>
      </c>
      <c r="I154" s="320">
        <f t="shared" si="30"/>
        <v>6.1363340346519732E-2</v>
      </c>
      <c r="J154" s="320">
        <f t="shared" si="30"/>
        <v>5.2242322919524527E-2</v>
      </c>
      <c r="K154" s="320">
        <f t="shared" si="30"/>
        <v>5.0457836837292824E-2</v>
      </c>
      <c r="L154" s="320">
        <f t="shared" si="30"/>
        <v>5.6414880879924079E-2</v>
      </c>
      <c r="M154" s="320">
        <f t="shared" si="30"/>
        <v>5.3796835623979564E-2</v>
      </c>
      <c r="N154" s="320">
        <f t="shared" si="30"/>
        <v>5.0505770117084757E-2</v>
      </c>
      <c r="O154" s="320">
        <f t="shared" si="30"/>
        <v>4.5472203360058708E-2</v>
      </c>
      <c r="P154" s="320">
        <f t="shared" si="30"/>
        <v>5.4133966571345962E-2</v>
      </c>
      <c r="Q154" s="320">
        <f t="shared" si="30"/>
        <v>5.9715512635414858E-2</v>
      </c>
      <c r="R154" s="320">
        <f t="shared" si="30"/>
        <v>5.8169012159185123E-2</v>
      </c>
      <c r="S154" s="320">
        <f t="shared" si="30"/>
        <v>5.1454267615208514E-2</v>
      </c>
      <c r="T154" s="320">
        <f t="shared" si="30"/>
        <v>3.8004400157978457E-2</v>
      </c>
      <c r="U154" s="320">
        <f t="shared" si="30"/>
        <v>4.1216029010671153E-2</v>
      </c>
      <c r="V154" s="320">
        <f t="shared" si="30"/>
        <v>4.9030063927224241E-2</v>
      </c>
      <c r="W154" s="320">
        <f t="shared" si="30"/>
        <v>5.1338311538441178E-2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2.1531399840857002E-2</v>
      </c>
      <c r="C155" s="320">
        <f t="shared" si="31"/>
        <v>7.0559251343181931E-3</v>
      </c>
      <c r="D155" s="320">
        <f t="shared" si="31"/>
        <v>4.4941212235811122E-3</v>
      </c>
      <c r="E155" s="320">
        <f t="shared" si="31"/>
        <v>3.8633885131353777E-3</v>
      </c>
      <c r="F155" s="320">
        <f t="shared" si="31"/>
        <v>1.6796761447156622E-3</v>
      </c>
      <c r="G155" s="320">
        <f t="shared" si="31"/>
        <v>4.4667676570881738E-3</v>
      </c>
      <c r="H155" s="320">
        <f t="shared" si="31"/>
        <v>4.9723234097357747E-3</v>
      </c>
      <c r="I155" s="320">
        <f t="shared" si="31"/>
        <v>6.8077588885926436E-3</v>
      </c>
      <c r="J155" s="320">
        <f t="shared" si="31"/>
        <v>5.3443488633084374E-3</v>
      </c>
      <c r="K155" s="320">
        <f t="shared" si="31"/>
        <v>3.4480211777068799E-3</v>
      </c>
      <c r="L155" s="320">
        <f t="shared" si="31"/>
        <v>4.547097232729563E-3</v>
      </c>
      <c r="M155" s="320">
        <f t="shared" si="31"/>
        <v>3.4007492579934333E-3</v>
      </c>
      <c r="N155" s="320">
        <f t="shared" si="31"/>
        <v>3.2591188679423418E-3</v>
      </c>
      <c r="O155" s="320">
        <f t="shared" si="31"/>
        <v>4.4938561242389118E-3</v>
      </c>
      <c r="P155" s="320">
        <f t="shared" si="31"/>
        <v>6.2148052358378583E-3</v>
      </c>
      <c r="Q155" s="320">
        <f t="shared" si="31"/>
        <v>8.4712953749087657E-3</v>
      </c>
      <c r="R155" s="320">
        <f t="shared" si="31"/>
        <v>7.7829652615221392E-3</v>
      </c>
      <c r="S155" s="320">
        <f t="shared" si="31"/>
        <v>1.0214256919956253E-2</v>
      </c>
      <c r="T155" s="320">
        <f t="shared" si="31"/>
        <v>6.4112716365031623E-3</v>
      </c>
      <c r="U155" s="320">
        <f t="shared" si="31"/>
        <v>6.9755548125841329E-3</v>
      </c>
      <c r="V155" s="320">
        <f t="shared" si="31"/>
        <v>9.4238188811944356E-3</v>
      </c>
      <c r="W155" s="320">
        <f t="shared" si="31"/>
        <v>8.583111511799529E-3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0.52380016224251236</v>
      </c>
      <c r="C157" s="271">
        <f t="shared" si="33"/>
        <v>0.32827717666338052</v>
      </c>
      <c r="D157" s="271">
        <f t="shared" si="33"/>
        <v>0.28999845806319735</v>
      </c>
      <c r="E157" s="271">
        <f t="shared" si="33"/>
        <v>0.2560349452932657</v>
      </c>
      <c r="F157" s="271">
        <f t="shared" si="33"/>
        <v>0.11769908982266732</v>
      </c>
      <c r="G157" s="271">
        <f t="shared" si="33"/>
        <v>0.17942900525602076</v>
      </c>
      <c r="H157" s="271">
        <f t="shared" si="33"/>
        <v>0.21891493706774062</v>
      </c>
      <c r="I157" s="271">
        <f t="shared" si="33"/>
        <v>0.29720421880973236</v>
      </c>
      <c r="J157" s="271">
        <f t="shared" si="33"/>
        <v>0.25304363175602662</v>
      </c>
      <c r="K157" s="271">
        <f t="shared" si="33"/>
        <v>0.24728876558915391</v>
      </c>
      <c r="L157" s="271">
        <f t="shared" si="33"/>
        <v>0.27729678415384229</v>
      </c>
      <c r="M157" s="271">
        <f t="shared" si="33"/>
        <v>0.26866172966596991</v>
      </c>
      <c r="N157" s="271">
        <f t="shared" si="33"/>
        <v>0.25859485619678335</v>
      </c>
      <c r="O157" s="271">
        <f t="shared" si="33"/>
        <v>0.32567935773663353</v>
      </c>
      <c r="P157" s="271">
        <f t="shared" si="33"/>
        <v>0.3805893099344887</v>
      </c>
      <c r="Q157" s="271">
        <f t="shared" si="33"/>
        <v>0.46364545018997055</v>
      </c>
      <c r="R157" s="271">
        <f t="shared" si="33"/>
        <v>0.45965030863745943</v>
      </c>
      <c r="S157" s="271">
        <f t="shared" si="33"/>
        <v>0.40086350867006609</v>
      </c>
      <c r="T157" s="271">
        <f t="shared" si="33"/>
        <v>0.29844370728989855</v>
      </c>
      <c r="U157" s="271">
        <f t="shared" si="33"/>
        <v>0.33165851995848855</v>
      </c>
      <c r="V157" s="271">
        <f t="shared" si="33"/>
        <v>0.41296376254878792</v>
      </c>
      <c r="W157" s="271">
        <f t="shared" si="33"/>
        <v>0.39694898706151516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0.52380016224251236</v>
      </c>
      <c r="C158" s="320">
        <f t="shared" si="34"/>
        <v>0.32827717666338052</v>
      </c>
      <c r="D158" s="320">
        <f t="shared" si="34"/>
        <v>0.28999845806319735</v>
      </c>
      <c r="E158" s="320">
        <f t="shared" si="34"/>
        <v>0.2560349452932657</v>
      </c>
      <c r="F158" s="320">
        <f t="shared" si="34"/>
        <v>0.11769908982266732</v>
      </c>
      <c r="G158" s="320">
        <f t="shared" si="34"/>
        <v>0.17942900525602076</v>
      </c>
      <c r="H158" s="320">
        <f t="shared" si="34"/>
        <v>0.21891493706774062</v>
      </c>
      <c r="I158" s="320">
        <f t="shared" si="34"/>
        <v>0.29720421880973236</v>
      </c>
      <c r="J158" s="320">
        <f t="shared" si="34"/>
        <v>0.25304363175602662</v>
      </c>
      <c r="K158" s="320">
        <f t="shared" si="34"/>
        <v>0.24728876558915391</v>
      </c>
      <c r="L158" s="320">
        <f t="shared" si="34"/>
        <v>0.27729678415384229</v>
      </c>
      <c r="M158" s="320">
        <f t="shared" si="34"/>
        <v>0.26866172966596991</v>
      </c>
      <c r="N158" s="320">
        <f t="shared" si="34"/>
        <v>0.25859485619678335</v>
      </c>
      <c r="O158" s="320">
        <f t="shared" si="34"/>
        <v>0.32567935773663353</v>
      </c>
      <c r="P158" s="320">
        <f t="shared" si="34"/>
        <v>0.3805893099344887</v>
      </c>
      <c r="Q158" s="320">
        <f t="shared" si="34"/>
        <v>0.46364545018997055</v>
      </c>
      <c r="R158" s="320">
        <f t="shared" si="34"/>
        <v>0.45965030863745943</v>
      </c>
      <c r="S158" s="320">
        <f t="shared" si="34"/>
        <v>0.40086350867006609</v>
      </c>
      <c r="T158" s="320">
        <f t="shared" si="34"/>
        <v>0.29844370728989855</v>
      </c>
      <c r="U158" s="320">
        <f t="shared" si="34"/>
        <v>0.33165851995848855</v>
      </c>
      <c r="V158" s="320">
        <f t="shared" si="34"/>
        <v>0.41296376254878792</v>
      </c>
      <c r="W158" s="320">
        <f t="shared" si="34"/>
        <v>0.39694898706151516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3.9310697779622344E-2</v>
      </c>
      <c r="C160" s="271">
        <f t="shared" si="36"/>
        <v>3.3637784251585742E-2</v>
      </c>
      <c r="D160" s="271">
        <f t="shared" si="36"/>
        <v>3.0223108344704892E-2</v>
      </c>
      <c r="E160" s="271">
        <f t="shared" si="36"/>
        <v>2.7691469322866053E-2</v>
      </c>
      <c r="F160" s="271">
        <f t="shared" si="36"/>
        <v>1.2451636613260585E-2</v>
      </c>
      <c r="G160" s="271">
        <f t="shared" si="36"/>
        <v>1.9113850464012705E-2</v>
      </c>
      <c r="H160" s="271">
        <f t="shared" si="36"/>
        <v>2.3473781566032668E-2</v>
      </c>
      <c r="I160" s="271">
        <f t="shared" si="36"/>
        <v>3.2692894342207936E-2</v>
      </c>
      <c r="J160" s="271">
        <f t="shared" si="36"/>
        <v>2.7833438234533645E-2</v>
      </c>
      <c r="K160" s="271">
        <f t="shared" si="36"/>
        <v>2.6882707478807253E-2</v>
      </c>
      <c r="L160" s="271">
        <f t="shared" si="36"/>
        <v>3.0056475568644773E-2</v>
      </c>
      <c r="M160" s="271">
        <f t="shared" si="36"/>
        <v>2.8661644771423231E-2</v>
      </c>
      <c r="N160" s="271">
        <f t="shared" si="36"/>
        <v>2.6908245163732223E-2</v>
      </c>
      <c r="O160" s="271">
        <f t="shared" si="36"/>
        <v>2.4226483297076683E-2</v>
      </c>
      <c r="P160" s="271">
        <f t="shared" si="36"/>
        <v>2.8841259935452727E-2</v>
      </c>
      <c r="Q160" s="271">
        <f t="shared" si="36"/>
        <v>3.1814971840774725E-2</v>
      </c>
      <c r="R160" s="271">
        <f t="shared" si="36"/>
        <v>3.0991034024090643E-2</v>
      </c>
      <c r="S160" s="271">
        <f t="shared" si="36"/>
        <v>2.7413581547229272E-2</v>
      </c>
      <c r="T160" s="271">
        <f t="shared" si="36"/>
        <v>2.0247819494302478E-2</v>
      </c>
      <c r="U160" s="271">
        <f t="shared" si="36"/>
        <v>2.1958897185877718E-2</v>
      </c>
      <c r="V160" s="271">
        <f t="shared" si="36"/>
        <v>2.6122024819911129E-2</v>
      </c>
      <c r="W160" s="271">
        <f t="shared" si="36"/>
        <v>2.7351802971540856E-2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3.9310697779622344E-2</v>
      </c>
      <c r="C161" s="320">
        <f t="shared" si="37"/>
        <v>3.3637784251585742E-2</v>
      </c>
      <c r="D161" s="320">
        <f t="shared" si="37"/>
        <v>3.0223108344704892E-2</v>
      </c>
      <c r="E161" s="320">
        <f t="shared" si="37"/>
        <v>2.7691469322866053E-2</v>
      </c>
      <c r="F161" s="320">
        <f t="shared" si="37"/>
        <v>1.2451636613260585E-2</v>
      </c>
      <c r="G161" s="320">
        <f t="shared" si="37"/>
        <v>1.9113850464012705E-2</v>
      </c>
      <c r="H161" s="320">
        <f t="shared" si="37"/>
        <v>2.3473781566032668E-2</v>
      </c>
      <c r="I161" s="320">
        <f t="shared" si="37"/>
        <v>3.2692894342207936E-2</v>
      </c>
      <c r="J161" s="320">
        <f t="shared" si="37"/>
        <v>2.7833438234533645E-2</v>
      </c>
      <c r="K161" s="320">
        <f t="shared" si="37"/>
        <v>2.6882707478807253E-2</v>
      </c>
      <c r="L161" s="320">
        <f t="shared" si="37"/>
        <v>3.0056475568644773E-2</v>
      </c>
      <c r="M161" s="320">
        <f t="shared" si="37"/>
        <v>2.8661644771423231E-2</v>
      </c>
      <c r="N161" s="320">
        <f t="shared" si="37"/>
        <v>2.6908245163732223E-2</v>
      </c>
      <c r="O161" s="320">
        <f t="shared" si="37"/>
        <v>2.4226483297076683E-2</v>
      </c>
      <c r="P161" s="320">
        <f t="shared" si="37"/>
        <v>2.8841259935452727E-2</v>
      </c>
      <c r="Q161" s="320">
        <f t="shared" si="37"/>
        <v>3.1814971840774725E-2</v>
      </c>
      <c r="R161" s="320">
        <f t="shared" si="37"/>
        <v>3.0991034024090643E-2</v>
      </c>
      <c r="S161" s="320">
        <f t="shared" si="37"/>
        <v>2.7413581547229272E-2</v>
      </c>
      <c r="T161" s="320">
        <f t="shared" si="37"/>
        <v>2.0247819494302478E-2</v>
      </c>
      <c r="U161" s="320">
        <f t="shared" si="37"/>
        <v>2.1958897185877718E-2</v>
      </c>
      <c r="V161" s="320">
        <f t="shared" si="37"/>
        <v>2.6122024819911129E-2</v>
      </c>
      <c r="W161" s="320">
        <f t="shared" si="37"/>
        <v>2.7351802971540856E-2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0.33860344282749966</v>
      </c>
      <c r="C163" s="312">
        <f t="shared" si="39"/>
        <v>0.56510763817365584</v>
      </c>
      <c r="D163" s="312">
        <f t="shared" si="39"/>
        <v>0.61627441867151433</v>
      </c>
      <c r="E163" s="312">
        <f t="shared" si="39"/>
        <v>0.65889488566405408</v>
      </c>
      <c r="F163" s="312">
        <f t="shared" si="39"/>
        <v>0.84407246822800119</v>
      </c>
      <c r="G163" s="312">
        <f t="shared" si="39"/>
        <v>0.75976744698801091</v>
      </c>
      <c r="H163" s="312">
        <f t="shared" si="39"/>
        <v>0.70707814974066496</v>
      </c>
      <c r="I163" s="312">
        <f t="shared" si="39"/>
        <v>0.59994266586327638</v>
      </c>
      <c r="J163" s="312">
        <f t="shared" si="39"/>
        <v>0.66002006281871506</v>
      </c>
      <c r="K163" s="312">
        <f t="shared" si="39"/>
        <v>0.67057042614494378</v>
      </c>
      <c r="L163" s="312">
        <f t="shared" si="39"/>
        <v>0.6298156871401549</v>
      </c>
      <c r="M163" s="312">
        <f t="shared" si="39"/>
        <v>0.64389074855153827</v>
      </c>
      <c r="N163" s="312">
        <f t="shared" si="39"/>
        <v>0.65908415983331692</v>
      </c>
      <c r="O163" s="312">
        <f t="shared" si="39"/>
        <v>0.59865272765083444</v>
      </c>
      <c r="P163" s="312">
        <f t="shared" si="39"/>
        <v>0.52822194625737762</v>
      </c>
      <c r="Q163" s="312">
        <f t="shared" si="39"/>
        <v>0.4339390691517423</v>
      </c>
      <c r="R163" s="312">
        <f t="shared" si="39"/>
        <v>0.44146584841328645</v>
      </c>
      <c r="S163" s="312">
        <f t="shared" si="39"/>
        <v>0.50787067679068609</v>
      </c>
      <c r="T163" s="312">
        <f t="shared" si="39"/>
        <v>0.63594372843165614</v>
      </c>
      <c r="U163" s="312">
        <f t="shared" si="39"/>
        <v>0.59717564313714599</v>
      </c>
      <c r="V163" s="312">
        <f t="shared" si="39"/>
        <v>0.50113388573808915</v>
      </c>
      <c r="W163" s="312">
        <f t="shared" si="39"/>
        <v>0.51452642431091933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0.99999999999999989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0.99999999999999989</v>
      </c>
      <c r="H165" s="234">
        <f t="shared" si="40"/>
        <v>1</v>
      </c>
      <c r="I165" s="234">
        <f t="shared" si="40"/>
        <v>1</v>
      </c>
      <c r="J165" s="234">
        <f t="shared" si="40"/>
        <v>0.99999999999999989</v>
      </c>
      <c r="K165" s="234">
        <f t="shared" si="40"/>
        <v>1.0000000000000002</v>
      </c>
      <c r="L165" s="234">
        <f t="shared" si="40"/>
        <v>1</v>
      </c>
      <c r="M165" s="234">
        <f t="shared" si="40"/>
        <v>1</v>
      </c>
      <c r="N165" s="234">
        <f t="shared" si="40"/>
        <v>0.99999999999999989</v>
      </c>
      <c r="O165" s="234">
        <f t="shared" si="40"/>
        <v>0.99999999999999978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6.1050989972194301E-3</v>
      </c>
      <c r="C170" s="270">
        <f t="shared" si="45"/>
        <v>6.5691849094402224E-3</v>
      </c>
      <c r="D170" s="270">
        <f t="shared" si="45"/>
        <v>5.7908938118272982E-3</v>
      </c>
      <c r="E170" s="270">
        <f t="shared" si="45"/>
        <v>4.1761068747732727E-3</v>
      </c>
      <c r="F170" s="270">
        <f t="shared" si="45"/>
        <v>4.3223413879761256E-3</v>
      </c>
      <c r="G170" s="270">
        <f t="shared" si="45"/>
        <v>5.0397925316510092E-3</v>
      </c>
      <c r="H170" s="270">
        <f t="shared" si="45"/>
        <v>4.6416817726269042E-3</v>
      </c>
      <c r="I170" s="270">
        <f t="shared" si="45"/>
        <v>4.1538978852161974E-3</v>
      </c>
      <c r="J170" s="270">
        <f t="shared" si="45"/>
        <v>4.0660890903718005E-3</v>
      </c>
      <c r="K170" s="270">
        <f t="shared" si="45"/>
        <v>4.0598070881745722E-3</v>
      </c>
      <c r="L170" s="270">
        <f t="shared" si="45"/>
        <v>4.9017172595514358E-3</v>
      </c>
      <c r="M170" s="270">
        <f t="shared" si="45"/>
        <v>4.4101323506803578E-3</v>
      </c>
      <c r="N170" s="270">
        <f t="shared" si="45"/>
        <v>4.6748000377068184E-3</v>
      </c>
      <c r="O170" s="270">
        <f t="shared" si="45"/>
        <v>4.6873846419956825E-3</v>
      </c>
      <c r="P170" s="270">
        <f t="shared" si="45"/>
        <v>5.2440632959524225E-3</v>
      </c>
      <c r="Q170" s="270">
        <f t="shared" si="45"/>
        <v>6.0599829382042853E-3</v>
      </c>
      <c r="R170" s="270">
        <f t="shared" si="45"/>
        <v>4.8580240311737292E-3</v>
      </c>
      <c r="S170" s="270">
        <f t="shared" si="45"/>
        <v>6.1121281210465943E-3</v>
      </c>
      <c r="T170" s="270">
        <f t="shared" si="45"/>
        <v>3.4823449999717574E-3</v>
      </c>
      <c r="U170" s="270">
        <f t="shared" si="45"/>
        <v>3.418072115823549E-3</v>
      </c>
      <c r="V170" s="270">
        <f t="shared" si="45"/>
        <v>3.6888043553810483E-3</v>
      </c>
      <c r="W170" s="270">
        <f t="shared" si="45"/>
        <v>3.2420740593609018E-3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0.8060953045314363</v>
      </c>
      <c r="C171" s="271">
        <f t="shared" si="46"/>
        <v>0.79150405799416435</v>
      </c>
      <c r="D171" s="271">
        <f t="shared" si="46"/>
        <v>0.76489297587690452</v>
      </c>
      <c r="E171" s="271">
        <f t="shared" si="46"/>
        <v>0.74925321352323004</v>
      </c>
      <c r="F171" s="271">
        <f t="shared" si="46"/>
        <v>0.73954397416408213</v>
      </c>
      <c r="G171" s="271">
        <f t="shared" si="46"/>
        <v>0.71332818239690277</v>
      </c>
      <c r="H171" s="271">
        <f t="shared" si="46"/>
        <v>0.72383846712305977</v>
      </c>
      <c r="I171" s="271">
        <f t="shared" si="46"/>
        <v>0.68096823184614019</v>
      </c>
      <c r="J171" s="271">
        <f t="shared" si="46"/>
        <v>0.74450497072751476</v>
      </c>
      <c r="K171" s="271">
        <f t="shared" si="46"/>
        <v>0.80501276333213112</v>
      </c>
      <c r="L171" s="271">
        <f t="shared" si="46"/>
        <v>0.78621007914337349</v>
      </c>
      <c r="M171" s="271">
        <f t="shared" si="46"/>
        <v>0.79378224307613865</v>
      </c>
      <c r="N171" s="271">
        <f t="shared" si="46"/>
        <v>0.76139464253470768</v>
      </c>
      <c r="O171" s="271">
        <f t="shared" si="46"/>
        <v>0.76771232548525958</v>
      </c>
      <c r="P171" s="271">
        <f t="shared" si="46"/>
        <v>0.75476360570418977</v>
      </c>
      <c r="Q171" s="271">
        <f t="shared" si="46"/>
        <v>0.79670682935861092</v>
      </c>
      <c r="R171" s="271">
        <f t="shared" si="46"/>
        <v>0.77372552330647826</v>
      </c>
      <c r="S171" s="271">
        <f t="shared" si="46"/>
        <v>0.7653191905520712</v>
      </c>
      <c r="T171" s="271">
        <f t="shared" si="46"/>
        <v>0.74101922049729696</v>
      </c>
      <c r="U171" s="271">
        <f t="shared" si="46"/>
        <v>0.73731400460389029</v>
      </c>
      <c r="V171" s="271">
        <f t="shared" si="46"/>
        <v>0.72457366178811689</v>
      </c>
      <c r="W171" s="271">
        <f t="shared" si="46"/>
        <v>0.70681335829401148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0.8060953045314363</v>
      </c>
      <c r="C172" s="320">
        <f t="shared" si="47"/>
        <v>0.79150405799416435</v>
      </c>
      <c r="D172" s="320">
        <f t="shared" si="47"/>
        <v>0.76489297587690452</v>
      </c>
      <c r="E172" s="320">
        <f t="shared" si="47"/>
        <v>0.74925321352323004</v>
      </c>
      <c r="F172" s="320">
        <f t="shared" si="47"/>
        <v>0.73954397416408213</v>
      </c>
      <c r="G172" s="320">
        <f t="shared" si="47"/>
        <v>0.71332818239690277</v>
      </c>
      <c r="H172" s="320">
        <f t="shared" si="47"/>
        <v>0.72383846712305977</v>
      </c>
      <c r="I172" s="320">
        <f t="shared" si="47"/>
        <v>0.68096823184614019</v>
      </c>
      <c r="J172" s="320">
        <f t="shared" si="47"/>
        <v>0.74450497072751476</v>
      </c>
      <c r="K172" s="320">
        <f t="shared" si="47"/>
        <v>0.80501276333213112</v>
      </c>
      <c r="L172" s="320">
        <f t="shared" si="47"/>
        <v>0.78621007914337349</v>
      </c>
      <c r="M172" s="320">
        <f t="shared" si="47"/>
        <v>0.79378224307613865</v>
      </c>
      <c r="N172" s="320">
        <f t="shared" si="47"/>
        <v>0.76139464253470768</v>
      </c>
      <c r="O172" s="320">
        <f t="shared" si="47"/>
        <v>0.76771232548525958</v>
      </c>
      <c r="P172" s="320">
        <f t="shared" si="47"/>
        <v>0.75476360570418977</v>
      </c>
      <c r="Q172" s="320">
        <f t="shared" si="47"/>
        <v>0.79670682935861092</v>
      </c>
      <c r="R172" s="320">
        <f t="shared" si="47"/>
        <v>0.77372552330647826</v>
      </c>
      <c r="S172" s="320">
        <f t="shared" si="47"/>
        <v>0.7653191905520712</v>
      </c>
      <c r="T172" s="320">
        <f t="shared" si="47"/>
        <v>0.74101922049729696</v>
      </c>
      <c r="U172" s="320">
        <f t="shared" si="47"/>
        <v>0.73731400460389029</v>
      </c>
      <c r="V172" s="320">
        <f t="shared" si="47"/>
        <v>0.72457366178811689</v>
      </c>
      <c r="W172" s="320">
        <f t="shared" si="47"/>
        <v>0.70681335829401148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6.7410087288204218E-2</v>
      </c>
      <c r="C175" s="271">
        <f t="shared" si="50"/>
        <v>6.6189887645318413E-2</v>
      </c>
      <c r="D175" s="271">
        <f t="shared" si="50"/>
        <v>6.3964523772989695E-2</v>
      </c>
      <c r="E175" s="271">
        <f t="shared" si="50"/>
        <v>6.2656641517006603E-2</v>
      </c>
      <c r="F175" s="271">
        <f t="shared" si="50"/>
        <v>6.1844701949783004E-2</v>
      </c>
      <c r="G175" s="271">
        <f t="shared" si="50"/>
        <v>5.9652394413167067E-2</v>
      </c>
      <c r="H175" s="271">
        <f t="shared" si="50"/>
        <v>6.0531321764351616E-2</v>
      </c>
      <c r="I175" s="271">
        <f t="shared" si="50"/>
        <v>5.6946278797549058E-2</v>
      </c>
      <c r="J175" s="271">
        <f t="shared" si="50"/>
        <v>6.2259567548797815E-2</v>
      </c>
      <c r="K175" s="271">
        <f t="shared" si="50"/>
        <v>6.7319559286951727E-2</v>
      </c>
      <c r="L175" s="271">
        <f t="shared" si="50"/>
        <v>6.5747176250738101E-2</v>
      </c>
      <c r="M175" s="271">
        <f t="shared" si="50"/>
        <v>6.6380401911275866E-2</v>
      </c>
      <c r="N175" s="271">
        <f t="shared" si="50"/>
        <v>6.3671974052584387E-2</v>
      </c>
      <c r="O175" s="271">
        <f t="shared" si="50"/>
        <v>6.4200293169147715E-2</v>
      </c>
      <c r="P175" s="271">
        <f t="shared" si="50"/>
        <v>6.3117450574971062E-2</v>
      </c>
      <c r="Q175" s="271">
        <f t="shared" si="50"/>
        <v>6.6624971772277511E-2</v>
      </c>
      <c r="R175" s="271">
        <f t="shared" si="50"/>
        <v>6.4703149577975433E-2</v>
      </c>
      <c r="S175" s="271">
        <f t="shared" si="50"/>
        <v>6.4000166169484229E-2</v>
      </c>
      <c r="T175" s="271">
        <f t="shared" si="50"/>
        <v>6.196807009686757E-2</v>
      </c>
      <c r="U175" s="271">
        <f t="shared" si="50"/>
        <v>6.1658219728812899E-2</v>
      </c>
      <c r="V175" s="271">
        <f t="shared" si="50"/>
        <v>6.0592802753344811E-2</v>
      </c>
      <c r="W175" s="271">
        <f t="shared" si="50"/>
        <v>5.9107589277875475E-2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6.7410087288204218E-2</v>
      </c>
      <c r="C176" s="320">
        <f t="shared" si="51"/>
        <v>6.6189887645318413E-2</v>
      </c>
      <c r="D176" s="320">
        <f t="shared" si="51"/>
        <v>6.3964523772989695E-2</v>
      </c>
      <c r="E176" s="320">
        <f t="shared" si="51"/>
        <v>6.2656641517006603E-2</v>
      </c>
      <c r="F176" s="320">
        <f t="shared" si="51"/>
        <v>6.1844701949783004E-2</v>
      </c>
      <c r="G176" s="320">
        <f t="shared" si="51"/>
        <v>5.9652394413167067E-2</v>
      </c>
      <c r="H176" s="320">
        <f t="shared" si="51"/>
        <v>6.0531321764351616E-2</v>
      </c>
      <c r="I176" s="320">
        <f t="shared" si="51"/>
        <v>5.6946278797549058E-2</v>
      </c>
      <c r="J176" s="320">
        <f t="shared" si="51"/>
        <v>6.2259567548797815E-2</v>
      </c>
      <c r="K176" s="320">
        <f t="shared" si="51"/>
        <v>6.7319559286951727E-2</v>
      </c>
      <c r="L176" s="320">
        <f t="shared" si="51"/>
        <v>6.5747176250738101E-2</v>
      </c>
      <c r="M176" s="320">
        <f t="shared" si="51"/>
        <v>6.6380401911275866E-2</v>
      </c>
      <c r="N176" s="320">
        <f t="shared" si="51"/>
        <v>6.3671974052584387E-2</v>
      </c>
      <c r="O176" s="320">
        <f t="shared" si="51"/>
        <v>6.4200293169147715E-2</v>
      </c>
      <c r="P176" s="320">
        <f t="shared" si="51"/>
        <v>6.3117450574971062E-2</v>
      </c>
      <c r="Q176" s="320">
        <f t="shared" si="51"/>
        <v>6.6624971772277511E-2</v>
      </c>
      <c r="R176" s="320">
        <f t="shared" si="51"/>
        <v>6.4703149577975433E-2</v>
      </c>
      <c r="S176" s="320">
        <f t="shared" si="51"/>
        <v>6.4000166169484229E-2</v>
      </c>
      <c r="T176" s="320">
        <f t="shared" si="51"/>
        <v>6.196807009686757E-2</v>
      </c>
      <c r="U176" s="320">
        <f t="shared" si="51"/>
        <v>6.1658219728812899E-2</v>
      </c>
      <c r="V176" s="320">
        <f t="shared" si="51"/>
        <v>6.0592802753344811E-2</v>
      </c>
      <c r="W176" s="320">
        <f t="shared" si="51"/>
        <v>5.9107589277875475E-2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0.12038950918313997</v>
      </c>
      <c r="C179" s="312">
        <f t="shared" si="54"/>
        <v>0.13573686945107707</v>
      </c>
      <c r="D179" s="312">
        <f t="shared" si="54"/>
        <v>0.16535160653827852</v>
      </c>
      <c r="E179" s="312">
        <f t="shared" si="54"/>
        <v>0.18391403808499013</v>
      </c>
      <c r="F179" s="312">
        <f t="shared" si="54"/>
        <v>0.19428898249815879</v>
      </c>
      <c r="G179" s="312">
        <f t="shared" si="54"/>
        <v>0.22197963065827911</v>
      </c>
      <c r="H179" s="312">
        <f t="shared" si="54"/>
        <v>0.21098852933996176</v>
      </c>
      <c r="I179" s="312">
        <f t="shared" si="54"/>
        <v>0.25793159147109451</v>
      </c>
      <c r="J179" s="312">
        <f t="shared" si="54"/>
        <v>0.1891693726333156</v>
      </c>
      <c r="K179" s="312">
        <f t="shared" si="54"/>
        <v>0.12360787029274274</v>
      </c>
      <c r="L179" s="312">
        <f t="shared" si="54"/>
        <v>0.14314102734633702</v>
      </c>
      <c r="M179" s="312">
        <f t="shared" si="54"/>
        <v>0.13542722266190504</v>
      </c>
      <c r="N179" s="312">
        <f t="shared" si="54"/>
        <v>0.17025858337500102</v>
      </c>
      <c r="O179" s="312">
        <f t="shared" si="54"/>
        <v>0.16339999670359689</v>
      </c>
      <c r="P179" s="312">
        <f t="shared" si="54"/>
        <v>0.17687488042488672</v>
      </c>
      <c r="Q179" s="312">
        <f t="shared" si="54"/>
        <v>0.13060821593090718</v>
      </c>
      <c r="R179" s="312">
        <f t="shared" si="54"/>
        <v>0.1567133030843727</v>
      </c>
      <c r="S179" s="312">
        <f t="shared" si="54"/>
        <v>0.16456851515739807</v>
      </c>
      <c r="T179" s="312">
        <f t="shared" si="54"/>
        <v>0.19353036440586369</v>
      </c>
      <c r="U179" s="312">
        <f t="shared" si="54"/>
        <v>0.19760970355147328</v>
      </c>
      <c r="V179" s="312">
        <f t="shared" si="54"/>
        <v>0.21114473110315718</v>
      </c>
      <c r="W179" s="312">
        <f t="shared" si="54"/>
        <v>0.23083697836875205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464.93758525084382</v>
      </c>
      <c r="C183" s="322">
        <f t="shared" si="55"/>
        <v>324.12755147624563</v>
      </c>
      <c r="D183" s="322">
        <f t="shared" si="55"/>
        <v>266.17663482044117</v>
      </c>
      <c r="E183" s="322">
        <f t="shared" si="55"/>
        <v>264.8782775536929</v>
      </c>
      <c r="F183" s="322">
        <f t="shared" si="55"/>
        <v>280.86566055521934</v>
      </c>
      <c r="G183" s="322">
        <f t="shared" si="55"/>
        <v>298.25481273431535</v>
      </c>
      <c r="H183" s="322">
        <f t="shared" si="55"/>
        <v>264.78601767313029</v>
      </c>
      <c r="I183" s="322">
        <f t="shared" si="55"/>
        <v>246.96012751765775</v>
      </c>
      <c r="J183" s="322">
        <f t="shared" si="55"/>
        <v>258.97747782052699</v>
      </c>
      <c r="K183" s="322">
        <f t="shared" si="55"/>
        <v>262.92963717286443</v>
      </c>
      <c r="L183" s="322">
        <f t="shared" si="55"/>
        <v>233.17679540665873</v>
      </c>
      <c r="M183" s="322">
        <f t="shared" si="55"/>
        <v>224.66032628518906</v>
      </c>
      <c r="N183" s="322">
        <f t="shared" si="55"/>
        <v>214.33785294023471</v>
      </c>
      <c r="O183" s="322">
        <f t="shared" si="55"/>
        <v>325.16803661551688</v>
      </c>
      <c r="P183" s="322">
        <f t="shared" si="55"/>
        <v>310.91887335835764</v>
      </c>
      <c r="Q183" s="322">
        <f t="shared" si="55"/>
        <v>342.46848074022085</v>
      </c>
      <c r="R183" s="322">
        <f t="shared" si="55"/>
        <v>329.93237613940323</v>
      </c>
      <c r="S183" s="322">
        <f t="shared" si="55"/>
        <v>335.89373720566243</v>
      </c>
      <c r="T183" s="322">
        <f t="shared" si="55"/>
        <v>322.05518285111214</v>
      </c>
      <c r="U183" s="322">
        <f t="shared" si="55"/>
        <v>326.37299696360276</v>
      </c>
      <c r="V183" s="322">
        <f t="shared" si="55"/>
        <v>346.04406418425845</v>
      </c>
      <c r="W183" s="322">
        <f t="shared" si="55"/>
        <v>314.88303606591222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0.89526453906036452</v>
      </c>
      <c r="C188" s="277">
        <f>IF(C$10=0,0,C$10/NMM!C$9*1000)</f>
        <v>0.93473785479526383</v>
      </c>
      <c r="D188" s="277">
        <f>IF(D$10=0,0,D$10/NMM!D$9*1000)</f>
        <v>0.7127452356845192</v>
      </c>
      <c r="E188" s="277">
        <f>IF(E$10=0,0,E$10/NMM!E$9*1000)</f>
        <v>0.54225567367703731</v>
      </c>
      <c r="F188" s="277">
        <f>IF(F$10=0,0,F$10/NMM!F$9*1000)</f>
        <v>0.58977624567456499</v>
      </c>
      <c r="G188" s="277">
        <f>IF(G$10=0,0,G$10/NMM!G$9*1000)</f>
        <v>0.76119106132122871</v>
      </c>
      <c r="H188" s="277">
        <f>IF(H$10=0,0,H$10/NMM!H$9*1000)</f>
        <v>0.61766490308477373</v>
      </c>
      <c r="I188" s="277">
        <f>IF(I$10=0,0,I$10/NMM!I$9*1000)</f>
        <v>0.56219494350396704</v>
      </c>
      <c r="J188" s="277">
        <f>IF(J$10=0,0,J$10/NMM!J$9*1000)</f>
        <v>0.52802621120886606</v>
      </c>
      <c r="K188" s="277">
        <f>IF(K$10=0,0,K$10/NMM!K$9*1000)</f>
        <v>0.48967556698226267</v>
      </c>
      <c r="L188" s="277">
        <f>IF(L$10=0,0,L$10/NMM!L$9*1000)</f>
        <v>0.53492460533791975</v>
      </c>
      <c r="M188" s="277">
        <f>IF(M$10=0,0,M$10/NMM!M$9*1000)</f>
        <v>0.45233380629335634</v>
      </c>
      <c r="N188" s="277">
        <f>IF(N$10=0,0,N$10/NMM!N$9*1000)</f>
        <v>0.46509209866198181</v>
      </c>
      <c r="O188" s="277">
        <f>IF(O$10=0,0,O$10/NMM!O$9*1000)</f>
        <v>0.50186014775460364</v>
      </c>
      <c r="P188" s="277">
        <f>IF(P$10=0,0,P$10/NMM!P$9*1000)</f>
        <v>0.55601834471954314</v>
      </c>
      <c r="Q188" s="277">
        <f>IF(Q$10=0,0,Q$10/NMM!Q$9*1000)</f>
        <v>0.60700180644538504</v>
      </c>
      <c r="R188" s="277">
        <f>IF(R$10=0,0,R$10/NMM!R$9*1000)</f>
        <v>0.47452597098886279</v>
      </c>
      <c r="S188" s="277">
        <f>IF(S$10=0,0,S$10/NMM!S$9*1000)</f>
        <v>0.62248298134760227</v>
      </c>
      <c r="T188" s="277">
        <f>IF(T$10=0,0,T$10/NMM!T$9*1000)</f>
        <v>0.34882001977459509</v>
      </c>
      <c r="U188" s="277">
        <f>IF(U$10=0,0,U$10/NMM!U$9*1000)</f>
        <v>0.34033931086106656</v>
      </c>
      <c r="V188" s="277">
        <f>IF(V$10=0,0,V$10/NMM!V$9*1000)</f>
        <v>0.37851254213723479</v>
      </c>
      <c r="W188" s="277">
        <f>IF(W$10=0,0,W$10/NMM!W$9*1000)</f>
        <v>0.3380879800597853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183.64781576460334</v>
      </c>
      <c r="C190" s="278">
        <f>IF(C$17=0,0,C$17/NMM!C$9*1000)</f>
        <v>128.15354590257709</v>
      </c>
      <c r="D190" s="278">
        <f>IF(D$17=0,0,D$17/NMM!D$9*1000)</f>
        <v>105.32507650099632</v>
      </c>
      <c r="E190" s="278">
        <f>IF(E$17=0,0,E$17/NMM!E$9*1000)</f>
        <v>104.88181324378884</v>
      </c>
      <c r="F190" s="278">
        <f>IF(F$17=0,0,F$17/NMM!F$9*1000)</f>
        <v>111.21534377333442</v>
      </c>
      <c r="G190" s="278">
        <f>IF(G$17=0,0,G$17/NMM!G$9*1000)</f>
        <v>117.92359138411912</v>
      </c>
      <c r="H190" s="278">
        <f>IF(H$17=0,0,H$17/NMM!H$9*1000)</f>
        <v>104.73633818252512</v>
      </c>
      <c r="I190" s="278">
        <f>IF(I$17=0,0,I$17/NMM!I$9*1000)</f>
        <v>97.688940201279451</v>
      </c>
      <c r="J190" s="278">
        <f>IF(J$17=0,0,J$17/NMM!J$9*1000)</f>
        <v>102.48506376983762</v>
      </c>
      <c r="K190" s="278">
        <f>IF(K$17=0,0,K$17/NMM!K$9*1000)</f>
        <v>104.14130412433839</v>
      </c>
      <c r="L190" s="278">
        <f>IF(L$17=0,0,L$17/NMM!L$9*1000)</f>
        <v>92.294438667376042</v>
      </c>
      <c r="M190" s="278">
        <f>IF(M$17=0,0,M$17/NMM!M$9*1000)</f>
        <v>88.981419340730071</v>
      </c>
      <c r="N190" s="278">
        <f>IF(N$17=0,0,N$17/NMM!N$9*1000)</f>
        <v>84.88013728274349</v>
      </c>
      <c r="O190" s="278">
        <f>IF(O$17=0,0,O$17/NMM!O$9*1000)</f>
        <v>128.83572770297312</v>
      </c>
      <c r="P190" s="278">
        <f>IF(P$17=0,0,P$17/NMM!P$9*1000)</f>
        <v>123.12899396651693</v>
      </c>
      <c r="Q190" s="278">
        <f>IF(Q$17=0,0,Q$17/NMM!Q$9*1000)</f>
        <v>135.59928806201955</v>
      </c>
      <c r="R190" s="278">
        <f>IF(R$17=0,0,R$17/NMM!R$9*1000)</f>
        <v>130.69668386357608</v>
      </c>
      <c r="S190" s="278">
        <f>IF(S$17=0,0,S$17/NMM!S$9*1000)</f>
        <v>132.8905836752551</v>
      </c>
      <c r="T190" s="278">
        <f>IF(T$17=0,0,T$17/NMM!T$9*1000)</f>
        <v>127.56427761328254</v>
      </c>
      <c r="U190" s="278">
        <f>IF(U$17=0,0,U$17/NMM!U$9*1000)</f>
        <v>129.28550551969428</v>
      </c>
      <c r="V190" s="278">
        <f>IF(V$17=0,0,V$17/NMM!V$9*1000)</f>
        <v>137.04655736204842</v>
      </c>
      <c r="W190" s="278">
        <f>IF(W$17=0,0,W$17/NMM!W$9*1000)</f>
        <v>124.72287549081747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278.51345812679165</v>
      </c>
      <c r="C191" s="278">
        <f>IF(C$25=0,0,C$25/NMM!C$9*1000)</f>
        <v>194.35290908271571</v>
      </c>
      <c r="D191" s="278">
        <f>IF(D$25=0,0,D$25/NMM!D$9*1000)</f>
        <v>159.7321000613575</v>
      </c>
      <c r="E191" s="278">
        <f>IF(E$25=0,0,E$25/NMM!E$9*1000)</f>
        <v>159.05986346485119</v>
      </c>
      <c r="F191" s="278">
        <f>IF(F$25=0,0,F$25/NMM!F$9*1000)</f>
        <v>168.66506068754182</v>
      </c>
      <c r="G191" s="278">
        <f>IF(G$25=0,0,G$25/NMM!G$9*1000)</f>
        <v>178.83853992154062</v>
      </c>
      <c r="H191" s="278">
        <f>IF(H$25=0,0,H$25/NMM!H$9*1000)</f>
        <v>158.83924138875915</v>
      </c>
      <c r="I191" s="278">
        <f>IF(I$25=0,0,I$25/NMM!I$9*1000)</f>
        <v>148.15141929634524</v>
      </c>
      <c r="J191" s="278">
        <f>IF(J$25=0,0,J$25/NMM!J$9*1000)</f>
        <v>155.42504220942541</v>
      </c>
      <c r="K191" s="278">
        <f>IF(K$25=0,0,K$25/NMM!K$9*1000)</f>
        <v>157.93683483108342</v>
      </c>
      <c r="L191" s="278">
        <f>IF(L$25=0,0,L$25/NMM!L$9*1000)</f>
        <v>139.97031858015959</v>
      </c>
      <c r="M191" s="278">
        <f>IF(M$25=0,0,M$25/NMM!M$9*1000)</f>
        <v>134.94591648932396</v>
      </c>
      <c r="N191" s="278">
        <f>IF(N$25=0,0,N$25/NMM!N$9*1000)</f>
        <v>128.72606441012826</v>
      </c>
      <c r="O191" s="278">
        <f>IF(O$25=0,0,O$25/NMM!O$9*1000)</f>
        <v>195.38748067023184</v>
      </c>
      <c r="P191" s="278">
        <f>IF(P$25=0,0,P$25/NMM!P$9*1000)</f>
        <v>186.73286018954775</v>
      </c>
      <c r="Q191" s="278">
        <f>IF(Q$25=0,0,Q$25/NMM!Q$9*1000)</f>
        <v>205.64484516435607</v>
      </c>
      <c r="R191" s="278">
        <f>IF(R$25=0,0,R$25/NMM!R$9*1000)</f>
        <v>198.20973768186025</v>
      </c>
      <c r="S191" s="278">
        <f>IF(S$25=0,0,S$25/NMM!S$9*1000)</f>
        <v>201.53692467175426</v>
      </c>
      <c r="T191" s="278">
        <f>IF(T$25=0,0,T$25/NMM!T$9*1000)</f>
        <v>193.45924667604584</v>
      </c>
      <c r="U191" s="278">
        <f>IF(U$25=0,0,U$25/NMM!U$9*1000)</f>
        <v>196.06959700579611</v>
      </c>
      <c r="V191" s="278">
        <f>IF(V$25=0,0,V$25/NMM!V$9*1000)</f>
        <v>207.83972004437337</v>
      </c>
      <c r="W191" s="278">
        <f>IF(W$25=0,0,W$25/NMM!W$9*1000)</f>
        <v>189.1500817248496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1.8810468203884905</v>
      </c>
      <c r="C192" s="279">
        <f>IF(C$33=0,0,C$33/NMM!C$9*1000)</f>
        <v>0.68635863615751558</v>
      </c>
      <c r="D192" s="279">
        <f>IF(D$33=0,0,D$33/NMM!D$9*1000)</f>
        <v>0.4067130224028131</v>
      </c>
      <c r="E192" s="279">
        <f>IF(E$33=0,0,E$33/NMM!E$9*1000)</f>
        <v>0.39434517137585484</v>
      </c>
      <c r="F192" s="279">
        <f>IF(F$33=0,0,F$33/NMM!F$9*1000)</f>
        <v>0.39547984866851649</v>
      </c>
      <c r="G192" s="279">
        <f>IF(G$33=0,0,G$33/NMM!G$9*1000)</f>
        <v>0.73149036733440798</v>
      </c>
      <c r="H192" s="279">
        <f>IF(H$33=0,0,H$33/NMM!H$9*1000)</f>
        <v>0.59277319876119694</v>
      </c>
      <c r="I192" s="279">
        <f>IF(I$33=0,0,I$33/NMM!I$9*1000)</f>
        <v>0.55757307652911514</v>
      </c>
      <c r="J192" s="279">
        <f>IF(J$33=0,0,J$33/NMM!J$9*1000)</f>
        <v>0.53934563005507374</v>
      </c>
      <c r="K192" s="279">
        <f>IF(K$33=0,0,K$33/NMM!K$9*1000)</f>
        <v>0.36182265046034173</v>
      </c>
      <c r="L192" s="279">
        <f>IF(L$33=0,0,L$33/NMM!L$9*1000)</f>
        <v>0.37711355378517275</v>
      </c>
      <c r="M192" s="279">
        <f>IF(M$33=0,0,M$33/NMM!M$9*1000)</f>
        <v>0.2806566488416572</v>
      </c>
      <c r="N192" s="279">
        <f>IF(N$33=0,0,N$33/NMM!N$9*1000)</f>
        <v>0.26655914870098041</v>
      </c>
      <c r="O192" s="279">
        <f>IF(O$33=0,0,O$33/NMM!O$9*1000)</f>
        <v>0.44296809455733899</v>
      </c>
      <c r="P192" s="279">
        <f>IF(P$33=0,0,P$33/NMM!P$9*1000)</f>
        <v>0.50100085757339985</v>
      </c>
      <c r="Q192" s="279">
        <f>IF(Q$33=0,0,Q$33/NMM!Q$9*1000)</f>
        <v>0.61734570739982875</v>
      </c>
      <c r="R192" s="279">
        <f>IF(R$33=0,0,R$33/NMM!R$9*1000)</f>
        <v>0.55142862297804962</v>
      </c>
      <c r="S192" s="279">
        <f>IF(S$33=0,0,S$33/NMM!S$9*1000)</f>
        <v>0.84374587730544859</v>
      </c>
      <c r="T192" s="279">
        <f>IF(T$33=0,0,T$33/NMM!T$9*1000)</f>
        <v>0.68283854200915939</v>
      </c>
      <c r="U192" s="279">
        <f>IF(U$33=0,0,U$33/NMM!U$9*1000)</f>
        <v>0.67755512725128964</v>
      </c>
      <c r="V192" s="279">
        <f>IF(V$33=0,0,V$33/NMM!V$9*1000)</f>
        <v>0.77927423569939314</v>
      </c>
      <c r="W192" s="279">
        <f>IF(W$33=0,0,W$33/NMM!W$9*1000)</f>
        <v>0.67199087018538872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199.71521242176138</v>
      </c>
      <c r="C194" s="322">
        <f t="shared" si="56"/>
        <v>142.62114847230498</v>
      </c>
      <c r="D194" s="322">
        <f t="shared" si="56"/>
        <v>114.94333730299785</v>
      </c>
      <c r="E194" s="322">
        <f t="shared" si="56"/>
        <v>112.52718835983158</v>
      </c>
      <c r="F194" s="322">
        <f t="shared" si="56"/>
        <v>118.87249798963019</v>
      </c>
      <c r="G194" s="322">
        <f t="shared" si="56"/>
        <v>135.10782709265342</v>
      </c>
      <c r="H194" s="322">
        <f t="shared" si="56"/>
        <v>119.1432426794769</v>
      </c>
      <c r="I194" s="322">
        <f t="shared" si="56"/>
        <v>112.60577674081568</v>
      </c>
      <c r="J194" s="322">
        <f t="shared" si="56"/>
        <v>117.86092675745473</v>
      </c>
      <c r="K194" s="322">
        <f t="shared" si="56"/>
        <v>116.12308033904998</v>
      </c>
      <c r="L194" s="322">
        <f t="shared" si="56"/>
        <v>104.81870686327838</v>
      </c>
      <c r="M194" s="322">
        <f t="shared" si="56"/>
        <v>97.686046540443172</v>
      </c>
      <c r="N194" s="322">
        <f t="shared" si="56"/>
        <v>93.0111230493508</v>
      </c>
      <c r="O194" s="322">
        <f t="shared" si="56"/>
        <v>134.75334246600676</v>
      </c>
      <c r="P194" s="322">
        <f t="shared" si="56"/>
        <v>131.49311499812313</v>
      </c>
      <c r="Q194" s="322">
        <f t="shared" si="56"/>
        <v>147.3734185913797</v>
      </c>
      <c r="R194" s="322">
        <f t="shared" si="56"/>
        <v>147.50707758337415</v>
      </c>
      <c r="S194" s="322">
        <f t="shared" si="56"/>
        <v>156.29193084494204</v>
      </c>
      <c r="T194" s="322">
        <f t="shared" si="56"/>
        <v>143.27478043424415</v>
      </c>
      <c r="U194" s="322">
        <f t="shared" si="56"/>
        <v>134.29416529545898</v>
      </c>
      <c r="V194" s="322">
        <f t="shared" si="56"/>
        <v>144.47442508283717</v>
      </c>
      <c r="W194" s="322">
        <f t="shared" si="56"/>
        <v>135.39383334021386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0.89669618013815433</v>
      </c>
      <c r="C199" s="277">
        <f>IF(C$53=0,0,C$53/NMM!C$10*1000)</f>
        <v>0.91320210053819695</v>
      </c>
      <c r="D199" s="277">
        <f>IF(D$53=0,0,D$53/NMM!D$10*1000)</f>
        <v>0.68363790926274459</v>
      </c>
      <c r="E199" s="277">
        <f>IF(E$53=0,0,E$53/NMM!E$10*1000)</f>
        <v>0.50785210640669398</v>
      </c>
      <c r="F199" s="277">
        <f>IF(F$53=0,0,F$53/NMM!F$10*1000)</f>
        <v>0.55337446640019394</v>
      </c>
      <c r="G199" s="277">
        <f>IF(G$53=0,0,G$53/NMM!G$10*1000)</f>
        <v>0.75752879147290386</v>
      </c>
      <c r="H199" s="277">
        <f>IF(H$53=0,0,H$53/NMM!H$10*1000)</f>
        <v>0.61067963946675097</v>
      </c>
      <c r="I199" s="277">
        <f>IF(I$53=0,0,I$53/NMM!I$10*1000)</f>
        <v>0.55988624764771322</v>
      </c>
      <c r="J199" s="277">
        <f>IF(J$53=0,0,J$53/NMM!J$10*1000)</f>
        <v>0.52561982745542901</v>
      </c>
      <c r="K199" s="277">
        <f>IF(K$53=0,0,K$53/NMM!K$10*1000)</f>
        <v>0.47666211088569477</v>
      </c>
      <c r="L199" s="277">
        <f>IF(L$53=0,0,L$53/NMM!L$10*1000)</f>
        <v>0.52923373658502215</v>
      </c>
      <c r="M199" s="277">
        <f>IF(M$53=0,0,M$53/NMM!M$10*1000)</f>
        <v>0.43569207542788596</v>
      </c>
      <c r="N199" s="277">
        <f>IF(N$53=0,0,N$53/NMM!N$10*1000)</f>
        <v>0.44957829593959348</v>
      </c>
      <c r="O199" s="277">
        <f>IF(O$53=0,0,O$53/NMM!O$10*1000)</f>
        <v>0.4953597528270251</v>
      </c>
      <c r="P199" s="277">
        <f>IF(P$53=0,0,P$53/NMM!P$10*1000)</f>
        <v>0.55707736591731871</v>
      </c>
      <c r="Q199" s="277">
        <f>IF(Q$53=0,0,Q$53/NMM!Q$10*1000)</f>
        <v>0.62840468230009228</v>
      </c>
      <c r="R199" s="277">
        <f>IF(R$53=0,0,R$53/NMM!R$10*1000)</f>
        <v>0.51256737388534779</v>
      </c>
      <c r="S199" s="277">
        <f>IF(S$53=0,0,S$53/NMM!S$10*1000)</f>
        <v>0.69350878931255711</v>
      </c>
      <c r="T199" s="277">
        <f>IF(T$53=0,0,T$53/NMM!T$10*1000)</f>
        <v>0.37350880847070811</v>
      </c>
      <c r="U199" s="277">
        <f>IF(U$53=0,0,U$53/NMM!U$10*1000)</f>
        <v>0.33850081333210319</v>
      </c>
      <c r="V199" s="277">
        <f>IF(V$53=0,0,V$53/NMM!V$10*1000)</f>
        <v>0.38414564765251052</v>
      </c>
      <c r="W199" s="277">
        <f>IF(W$53=0,0,W$53/NMM!W$10*1000)</f>
        <v>0.34899279503566094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28.781639262552485</v>
      </c>
      <c r="C201" s="278">
        <f>IF(C$60=0,0,C$60/NMM!C$10*1000)</f>
        <v>23.019434211572044</v>
      </c>
      <c r="D201" s="278">
        <f>IF(D$60=0,0,D$60/NMM!D$10*1000)</f>
        <v>18.338714944670791</v>
      </c>
      <c r="E201" s="278">
        <f>IF(E$60=0,0,E$60/NMM!E$10*1000)</f>
        <v>18.420810877094461</v>
      </c>
      <c r="F201" s="278">
        <f>IF(F$60=0,0,F$60/NMM!F$10*1000)</f>
        <v>19.0977622229926</v>
      </c>
      <c r="G201" s="278">
        <f>IF(G$60=0,0,G$60/NMM!G$10*1000)</f>
        <v>22.68893732082579</v>
      </c>
      <c r="H201" s="278">
        <f>IF(H$60=0,0,H$60/NMM!H$10*1000)</f>
        <v>19.94320242596439</v>
      </c>
      <c r="I201" s="278">
        <f>IF(I$60=0,0,I$60/NMM!I$10*1000)</f>
        <v>19.188398575943982</v>
      </c>
      <c r="J201" s="278">
        <f>IF(J$60=0,0,J$60/NMM!J$10*1000)</f>
        <v>19.963585385283956</v>
      </c>
      <c r="K201" s="278">
        <f>IF(K$60=0,0,K$60/NMM!K$10*1000)</f>
        <v>19.001676770451116</v>
      </c>
      <c r="L201" s="278">
        <f>IF(L$60=0,0,L$60/NMM!L$10*1000)</f>
        <v>17.261551858398505</v>
      </c>
      <c r="M201" s="278">
        <f>IF(M$60=0,0,M$60/NMM!M$10*1000)</f>
        <v>15.690145414798375</v>
      </c>
      <c r="N201" s="278">
        <f>IF(N$60=0,0,N$60/NMM!N$10*1000)</f>
        <v>14.6685255301603</v>
      </c>
      <c r="O201" s="278">
        <f>IF(O$60=0,0,O$60/NMM!O$10*1000)</f>
        <v>16.776228441654244</v>
      </c>
      <c r="P201" s="278">
        <f>IF(P$60=0,0,P$60/NMM!P$10*1000)</f>
        <v>16.820299139151317</v>
      </c>
      <c r="Q201" s="278">
        <f>IF(Q$60=0,0,Q$60/NMM!Q$10*1000)</f>
        <v>17.752369845162924</v>
      </c>
      <c r="R201" s="278">
        <f>IF(R$60=0,0,R$60/NMM!R$10*1000)</f>
        <v>17.417705654231341</v>
      </c>
      <c r="S201" s="278">
        <f>IF(S$60=0,0,S$60/NMM!S$10*1000)</f>
        <v>19.584878033898821</v>
      </c>
      <c r="T201" s="278">
        <f>IF(T$60=0,0,T$60/NMM!T$10*1000)</f>
        <v>17.479840676221304</v>
      </c>
      <c r="U201" s="278">
        <f>IF(U$60=0,0,U$60/NMM!U$10*1000)</f>
        <v>16.066179746955132</v>
      </c>
      <c r="V201" s="278">
        <f>IF(V$60=0,0,V$60/NMM!V$10*1000)</f>
        <v>16.928572358739221</v>
      </c>
      <c r="W201" s="278">
        <f>IF(W$60=0,0,W$60/NMM!W$10*1000)</f>
        <v>16.711498982116936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158.16662414457144</v>
      </c>
      <c r="C202" s="278">
        <f>IF(C$79=0,0,C$79/NMM!C$10*1000)</f>
        <v>107.65714016304655</v>
      </c>
      <c r="D202" s="278">
        <f>IF(D$79=0,0,D$79/NMM!D$10*1000)</f>
        <v>86.867783135814832</v>
      </c>
      <c r="E202" s="278">
        <f>IF(E$79=0,0,E$79/NMM!E$10*1000)</f>
        <v>84.463384759864226</v>
      </c>
      <c r="F202" s="278">
        <f>IF(F$79=0,0,F$79/NMM!F$10*1000)</f>
        <v>89.728764762239564</v>
      </c>
      <c r="G202" s="278">
        <f>IF(G$79=0,0,G$79/NMM!G$10*1000)</f>
        <v>100.91164879027622</v>
      </c>
      <c r="H202" s="278">
        <f>IF(H$79=0,0,H$79/NMM!H$10*1000)</f>
        <v>89.041617926872377</v>
      </c>
      <c r="I202" s="278">
        <f>IF(I$79=0,0,I$79/NMM!I$10*1000)</f>
        <v>83.655289014848037</v>
      </c>
      <c r="J202" s="278">
        <f>IF(J$79=0,0,J$79/NMM!J$10*1000)</f>
        <v>87.722696804119295</v>
      </c>
      <c r="K202" s="278">
        <f>IF(K$79=0,0,K$79/NMM!K$10*1000)</f>
        <v>87.168655981349062</v>
      </c>
      <c r="L202" s="278">
        <f>IF(L$79=0,0,L$79/NMM!L$10*1000)</f>
        <v>78.517347501313367</v>
      </c>
      <c r="M202" s="278">
        <f>IF(M$79=0,0,M$79/NMM!M$10*1000)</f>
        <v>73.69789501687282</v>
      </c>
      <c r="N202" s="278">
        <f>IF(N$79=0,0,N$79/NMM!N$10*1000)</f>
        <v>70.551717332607382</v>
      </c>
      <c r="O202" s="278">
        <f>IF(O$79=0,0,O$79/NMM!O$10*1000)</f>
        <v>109.34765239668374</v>
      </c>
      <c r="P202" s="278">
        <f>IF(P$79=0,0,P$79/NMM!P$10*1000)</f>
        <v>106.07715535147368</v>
      </c>
      <c r="Q202" s="278">
        <f>IF(Q$79=0,0,Q$79/NMM!Q$10*1000)</f>
        <v>120.70964676265915</v>
      </c>
      <c r="R202" s="278">
        <f>IF(R$79=0,0,R$79/NMM!R$10*1000)</f>
        <v>121.39217189278936</v>
      </c>
      <c r="S202" s="278">
        <f>IF(S$79=0,0,S$79/NMM!S$10*1000)</f>
        <v>127.30745521675729</v>
      </c>
      <c r="T202" s="278">
        <f>IF(T$79=0,0,T$79/NMM!T$10*1000)</f>
        <v>117.45287740748306</v>
      </c>
      <c r="U202" s="278">
        <f>IF(U$79=0,0,U$79/NMM!U$10*1000)</f>
        <v>110.56879590852699</v>
      </c>
      <c r="V202" s="278">
        <f>IF(V$79=0,0,V$79/NMM!V$10*1000)</f>
        <v>119.5966221569376</v>
      </c>
      <c r="W202" s="278">
        <f>IF(W$79=0,0,W$79/NMM!W$10*1000)</f>
        <v>110.70519115790943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11.870252834499285</v>
      </c>
      <c r="C203" s="279">
        <f>IF(C$89=0,0,C$89/NMM!C$10*1000)</f>
        <v>11.031371997148192</v>
      </c>
      <c r="D203" s="279">
        <f>IF(D$89=0,0,D$89/NMM!D$10*1000)</f>
        <v>9.0532013132494722</v>
      </c>
      <c r="E203" s="279">
        <f>IF(E$89=0,0,E$89/NMM!E$10*1000)</f>
        <v>9.1351406164661988</v>
      </c>
      <c r="F203" s="279">
        <f>IF(F$89=0,0,F$89/NMM!F$10*1000)</f>
        <v>9.4925965379978372</v>
      </c>
      <c r="G203" s="279">
        <f>IF(G$89=0,0,G$89/NMM!G$10*1000)</f>
        <v>10.749712190078514</v>
      </c>
      <c r="H203" s="279">
        <f>IF(H$89=0,0,H$89/NMM!H$10*1000)</f>
        <v>9.5477426871733773</v>
      </c>
      <c r="I203" s="279">
        <f>IF(I$89=0,0,I$89/NMM!I$10*1000)</f>
        <v>9.2022029023759462</v>
      </c>
      <c r="J203" s="279">
        <f>IF(J$89=0,0,J$89/NMM!J$10*1000)</f>
        <v>9.6490247405960474</v>
      </c>
      <c r="K203" s="279">
        <f>IF(K$89=0,0,K$89/NMM!K$10*1000)</f>
        <v>9.4760854763641049</v>
      </c>
      <c r="L203" s="279">
        <f>IF(L$89=0,0,L$89/NMM!L$10*1000)</f>
        <v>8.5105737669814818</v>
      </c>
      <c r="M203" s="279">
        <f>IF(M$89=0,0,M$89/NMM!M$10*1000)</f>
        <v>7.8623140333440897</v>
      </c>
      <c r="N203" s="279">
        <f>IF(N$89=0,0,N$89/NMM!N$10*1000)</f>
        <v>7.3413018906435239</v>
      </c>
      <c r="O203" s="279">
        <f>IF(O$89=0,0,O$89/NMM!O$10*1000)</f>
        <v>8.1341018748417433</v>
      </c>
      <c r="P203" s="279">
        <f>IF(P$89=0,0,P$89/NMM!P$10*1000)</f>
        <v>8.0385831415808049</v>
      </c>
      <c r="Q203" s="279">
        <f>IF(Q$89=0,0,Q$89/NMM!Q$10*1000)</f>
        <v>8.2829973012575433</v>
      </c>
      <c r="R203" s="279">
        <f>IF(R$89=0,0,R$89/NMM!R$10*1000)</f>
        <v>8.1846326624681041</v>
      </c>
      <c r="S203" s="279">
        <f>IF(S$89=0,0,S$89/NMM!S$10*1000)</f>
        <v>8.7060888049733869</v>
      </c>
      <c r="T203" s="279">
        <f>IF(T$89=0,0,T$89/NMM!T$10*1000)</f>
        <v>7.9685535420690998</v>
      </c>
      <c r="U203" s="279">
        <f>IF(U$89=0,0,U$89/NMM!U$10*1000)</f>
        <v>7.3206888266447461</v>
      </c>
      <c r="V203" s="279">
        <f>IF(V$89=0,0,V$89/NMM!V$10*1000)</f>
        <v>7.5650849195078536</v>
      </c>
      <c r="W203" s="279">
        <f>IF(W$89=0,0,W$89/NMM!W$10*1000)</f>
        <v>7.6281504051518318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751.52549176047148</v>
      </c>
      <c r="C205" s="322">
        <f t="shared" si="57"/>
        <v>660.63055249818945</v>
      </c>
      <c r="D205" s="322">
        <f t="shared" si="57"/>
        <v>494.37062602910805</v>
      </c>
      <c r="E205" s="322">
        <f t="shared" si="57"/>
        <v>450.52693215728073</v>
      </c>
      <c r="F205" s="322">
        <f t="shared" si="57"/>
        <v>444.96139076181493</v>
      </c>
      <c r="G205" s="322">
        <f t="shared" si="57"/>
        <v>469.05978540501519</v>
      </c>
      <c r="H205" s="322">
        <f t="shared" si="57"/>
        <v>489.48702472363163</v>
      </c>
      <c r="I205" s="322">
        <f t="shared" si="57"/>
        <v>446.49711126283842</v>
      </c>
      <c r="J205" s="322">
        <f t="shared" si="57"/>
        <v>446.46640854176161</v>
      </c>
      <c r="K205" s="322">
        <f t="shared" si="57"/>
        <v>452.31432079756019</v>
      </c>
      <c r="L205" s="322">
        <f t="shared" si="57"/>
        <v>400.40459607787415</v>
      </c>
      <c r="M205" s="322">
        <f t="shared" si="57"/>
        <v>360.30579633559188</v>
      </c>
      <c r="N205" s="322">
        <f t="shared" si="57"/>
        <v>312.54485900690236</v>
      </c>
      <c r="O205" s="322">
        <f t="shared" si="57"/>
        <v>373.53102830636641</v>
      </c>
      <c r="P205" s="322">
        <f t="shared" si="57"/>
        <v>318.84084033778083</v>
      </c>
      <c r="Q205" s="322">
        <f t="shared" si="57"/>
        <v>391.02125239412857</v>
      </c>
      <c r="R205" s="322">
        <f t="shared" si="57"/>
        <v>371.14497237366783</v>
      </c>
      <c r="S205" s="322">
        <f t="shared" si="57"/>
        <v>374.70996797736143</v>
      </c>
      <c r="T205" s="322">
        <f t="shared" si="57"/>
        <v>321.1056925478569</v>
      </c>
      <c r="U205" s="322">
        <f t="shared" si="57"/>
        <v>303.47760655629588</v>
      </c>
      <c r="V205" s="322">
        <f t="shared" si="57"/>
        <v>321.89133366498402</v>
      </c>
      <c r="W205" s="322">
        <f t="shared" si="57"/>
        <v>306.15052378418244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5.2161014153786054</v>
      </c>
      <c r="C210" s="277">
        <f>IF(C$104=0,0,C$104/NMM!C$11*1000)</f>
        <v>5.021392331557526</v>
      </c>
      <c r="D210" s="277">
        <f>IF(D$104=0,0,D$104/NMM!D$11*1000)</f>
        <v>3.4300045641344008</v>
      </c>
      <c r="E210" s="277">
        <f>IF(E$104=0,0,E$104/NMM!E$11*1000)</f>
        <v>2.3054539674197621</v>
      </c>
      <c r="F210" s="277">
        <f>IF(F$104=0,0,F$104/NMM!F$11*1000)</f>
        <v>2.387053166164276</v>
      </c>
      <c r="G210" s="277">
        <f>IF(G$104=0,0,G$104/NMM!G$11*1000)</f>
        <v>3.038434591863139</v>
      </c>
      <c r="H210" s="277">
        <f>IF(H$104=0,0,H$104/NMM!H$11*1000)</f>
        <v>2.8796070590664606</v>
      </c>
      <c r="I210" s="277">
        <f>IF(I$104=0,0,I$104/NMM!I$11*1000)</f>
        <v>2.4993698490771967</v>
      </c>
      <c r="J210" s="277">
        <f>IF(J$104=0,0,J$104/NMM!J$11*1000)</f>
        <v>2.2389043182604951</v>
      </c>
      <c r="K210" s="277">
        <f>IF(K$104=0,0,K$104/NMM!K$11*1000)</f>
        <v>2.0953050848028347</v>
      </c>
      <c r="L210" s="277">
        <f>IF(L$104=0,0,L$104/NMM!L$11*1000)</f>
        <v>2.2905404296815779</v>
      </c>
      <c r="M210" s="277">
        <f>IF(M$104=0,0,M$104/NMM!M$11*1000)</f>
        <v>1.8378976185782201</v>
      </c>
      <c r="N210" s="277">
        <f>IF(N$104=0,0,N$104/NMM!N$11*1000)</f>
        <v>1.7608916337014378</v>
      </c>
      <c r="O210" s="277">
        <f>IF(O$104=0,0,O$104/NMM!O$11*1000)</f>
        <v>2.0928563214119271</v>
      </c>
      <c r="P210" s="277">
        <f>IF(P$104=0,0,P$104/NMM!P$11*1000)</f>
        <v>2.0313091027146148</v>
      </c>
      <c r="Q210" s="277">
        <f>IF(Q$104=0,0,Q$104/NMM!Q$11*1000)</f>
        <v>2.7255630446530352</v>
      </c>
      <c r="R210" s="277">
        <f>IF(R$104=0,0,R$104/NMM!R$11*1000)</f>
        <v>2.1380998910990594</v>
      </c>
      <c r="S210" s="277">
        <f>IF(S$104=0,0,S$104/NMM!S$11*1000)</f>
        <v>2.7414280812535985</v>
      </c>
      <c r="T210" s="277">
        <f>IF(T$104=0,0,T$104/NMM!T$11*1000)</f>
        <v>1.3865380090630512</v>
      </c>
      <c r="U210" s="277">
        <f>IF(U$104=0,0,U$104/NMM!U$11*1000)</f>
        <v>1.2927727931633681</v>
      </c>
      <c r="V210" s="277">
        <f>IF(V$104=0,0,V$104/NMM!V$11*1000)</f>
        <v>1.5052116660680894</v>
      </c>
      <c r="W210" s="277">
        <f>IF(W$104=0,0,W$104/NMM!W$11*1000)</f>
        <v>1.2904451247739581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688.71526257174446</v>
      </c>
      <c r="C211" s="278">
        <f>IF(C$110=0,0,C$110/NMM!C$11*1000)</f>
        <v>605.01454320414825</v>
      </c>
      <c r="D211" s="278">
        <f>IF(D$110=0,0,D$110/NMM!D$11*1000)</f>
        <v>453.05379162258578</v>
      </c>
      <c r="E211" s="278">
        <f>IF(E$110=0,0,E$110/NMM!E$11*1000)</f>
        <v>413.63136660934185</v>
      </c>
      <c r="F211" s="278">
        <f>IF(F$110=0,0,F$110/NMM!F$11*1000)</f>
        <v>408.42002669129158</v>
      </c>
      <c r="G211" s="278">
        <f>IF(G$110=0,0,G$110/NMM!G$11*1000)</f>
        <v>430.05758890546616</v>
      </c>
      <c r="H211" s="278">
        <f>IF(H$110=0,0,H$110/NMM!H$11*1000)</f>
        <v>449.05498947459824</v>
      </c>
      <c r="I211" s="278">
        <f>IF(I$110=0,0,I$110/NMM!I$11*1000)</f>
        <v>409.73358370533686</v>
      </c>
      <c r="J211" s="278">
        <f>IF(J$110=0,0,J$110/NMM!J$11*1000)</f>
        <v>409.94561527814886</v>
      </c>
      <c r="K211" s="278">
        <f>IF(K$110=0,0,K$110/NMM!K$11*1000)</f>
        <v>415.47475032844841</v>
      </c>
      <c r="L211" s="278">
        <f>IF(L$110=0,0,L$110/NMM!L$11*1000)</f>
        <v>367.39083001818193</v>
      </c>
      <c r="M211" s="278">
        <f>IF(M$110=0,0,M$110/NMM!M$11*1000)</f>
        <v>330.80424309584441</v>
      </c>
      <c r="N211" s="278">
        <f>IF(N$110=0,0,N$110/NMM!N$11*1000)</f>
        <v>286.80017223627567</v>
      </c>
      <c r="O211" s="278">
        <f>IF(O$110=0,0,O$110/NMM!O$11*1000)</f>
        <v>342.7735754865659</v>
      </c>
      <c r="P211" s="278">
        <f>IF(P$110=0,0,P$110/NMM!P$11*1000)</f>
        <v>292.36073177224569</v>
      </c>
      <c r="Q211" s="278">
        <f>IF(Q$110=0,0,Q$110/NMM!Q$11*1000)</f>
        <v>358.33016588755953</v>
      </c>
      <c r="R211" s="278">
        <f>IF(R$110=0,0,R$110/NMM!R$11*1000)</f>
        <v>340.52990403228898</v>
      </c>
      <c r="S211" s="278">
        <f>IF(S$110=0,0,S$110/NMM!S$11*1000)</f>
        <v>343.26301388827312</v>
      </c>
      <c r="T211" s="278">
        <f>IF(T$110=0,0,T$110/NMM!T$11*1000)</f>
        <v>295.04581386224197</v>
      </c>
      <c r="U211" s="278">
        <f>IF(U$110=0,0,U$110/NMM!U$11*1000)</f>
        <v>278.86465026808861</v>
      </c>
      <c r="V211" s="278">
        <f>IF(V$110=0,0,V$110/NMM!V$11*1000)</f>
        <v>295.6613101635981</v>
      </c>
      <c r="W211" s="278">
        <f>IF(W$110=0,0,W$110/NMM!W$11*1000)</f>
        <v>281.33344138209355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57.594127773348447</v>
      </c>
      <c r="C213" s="278">
        <f>IF(C$119=0,0,C$119/NMM!C$11*1000)</f>
        <v>50.594616962483684</v>
      </c>
      <c r="D213" s="278">
        <f>IF(D$119=0,0,D$119/NMM!D$11*1000)</f>
        <v>37.886829842387918</v>
      </c>
      <c r="E213" s="278">
        <f>IF(E$119=0,0,E$119/NMM!E$11*1000)</f>
        <v>34.590111580519157</v>
      </c>
      <c r="F213" s="278">
        <f>IF(F$119=0,0,F$119/NMM!F$11*1000)</f>
        <v>34.154310904359065</v>
      </c>
      <c r="G213" s="278">
        <f>IF(G$119=0,0,G$119/NMM!G$11*1000)</f>
        <v>35.963761907685871</v>
      </c>
      <c r="H213" s="278">
        <f>IF(H$119=0,0,H$119/NMM!H$11*1000)</f>
        <v>37.552428189966925</v>
      </c>
      <c r="I213" s="278">
        <f>IF(I$119=0,0,I$119/NMM!I$11*1000)</f>
        <v>34.264157708424342</v>
      </c>
      <c r="J213" s="278">
        <f>IF(J$119=0,0,J$119/NMM!J$11*1000)</f>
        <v>34.281888945352257</v>
      </c>
      <c r="K213" s="278">
        <f>IF(K$119=0,0,K$119/NMM!K$11*1000)</f>
        <v>34.744265384308932</v>
      </c>
      <c r="L213" s="278">
        <f>IF(L$119=0,0,L$119/NMM!L$11*1000)</f>
        <v>30.723225630010614</v>
      </c>
      <c r="M213" s="278">
        <f>IF(M$119=0,0,M$119/NMM!M$11*1000)</f>
        <v>27.663655621169248</v>
      </c>
      <c r="N213" s="278">
        <f>IF(N$119=0,0,N$119/NMM!N$11*1000)</f>
        <v>23.983795136925274</v>
      </c>
      <c r="O213" s="278">
        <f>IF(O$119=0,0,O$119/NMM!O$11*1000)</f>
        <v>28.664596498388565</v>
      </c>
      <c r="P213" s="278">
        <f>IF(P$119=0,0,P$119/NMM!P$11*1000)</f>
        <v>24.448799462820542</v>
      </c>
      <c r="Q213" s="278">
        <f>IF(Q$119=0,0,Q$119/NMM!Q$11*1000)</f>
        <v>29.965523461916007</v>
      </c>
      <c r="R213" s="278">
        <f>IF(R$119=0,0,R$119/NMM!R$11*1000)</f>
        <v>28.476968450279809</v>
      </c>
      <c r="S213" s="278">
        <f>IF(S$119=0,0,S$119/NMM!S$11*1000)</f>
        <v>28.705526007834667</v>
      </c>
      <c r="T213" s="278">
        <f>IF(T$119=0,0,T$119/NMM!T$11*1000)</f>
        <v>24.673340676551916</v>
      </c>
      <c r="U213" s="278">
        <f>IF(U$119=0,0,U$119/NMM!U$11*1000)</f>
        <v>23.320183495043906</v>
      </c>
      <c r="V213" s="278">
        <f>IF(V$119=0,0,V$119/NMM!V$11*1000)</f>
        <v>24.724811835317819</v>
      </c>
      <c r="W213" s="278">
        <f>IF(W$119=0,0,W$119/NMM!W$11*1000)</f>
        <v>23.526637277314922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SK: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574.47513596756289</v>
      </c>
      <c r="C3" s="205">
        <f t="shared" si="0"/>
        <v>655.99095704596834</v>
      </c>
      <c r="D3" s="205">
        <f t="shared" si="0"/>
        <v>561.12902938398759</v>
      </c>
      <c r="E3" s="205">
        <f t="shared" si="0"/>
        <v>490.15741562325417</v>
      </c>
      <c r="F3" s="205">
        <f t="shared" si="0"/>
        <v>431.36669156086623</v>
      </c>
      <c r="G3" s="205">
        <f t="shared" si="0"/>
        <v>437.15923584733764</v>
      </c>
      <c r="H3" s="205">
        <f t="shared" si="0"/>
        <v>505.11416604298802</v>
      </c>
      <c r="I3" s="205">
        <f t="shared" si="0"/>
        <v>521.35107375181519</v>
      </c>
      <c r="J3" s="205">
        <f t="shared" si="0"/>
        <v>492.6914251720915</v>
      </c>
      <c r="K3" s="205">
        <f t="shared" si="0"/>
        <v>456.25919250927006</v>
      </c>
      <c r="L3" s="205">
        <f t="shared" si="0"/>
        <v>471.85362235226251</v>
      </c>
      <c r="M3" s="205">
        <f t="shared" si="0"/>
        <v>475.24070830506935</v>
      </c>
      <c r="N3" s="205">
        <f t="shared" si="0"/>
        <v>513.49433947181728</v>
      </c>
      <c r="O3" s="205">
        <f t="shared" si="0"/>
        <v>471.868787276342</v>
      </c>
      <c r="P3" s="205">
        <f t="shared" si="0"/>
        <v>477.60122093545186</v>
      </c>
      <c r="Q3" s="205">
        <f t="shared" si="0"/>
        <v>514.80000000000007</v>
      </c>
      <c r="R3" s="205">
        <f t="shared" si="0"/>
        <v>528.59670997063893</v>
      </c>
      <c r="S3" s="205">
        <f t="shared" si="0"/>
        <v>482.61685584055783</v>
      </c>
      <c r="T3" s="205">
        <f t="shared" si="0"/>
        <v>514.30405103171972</v>
      </c>
      <c r="U3" s="205">
        <f t="shared" si="0"/>
        <v>497.64244731011752</v>
      </c>
      <c r="V3" s="205">
        <f t="shared" si="0"/>
        <v>414.94657320440729</v>
      </c>
      <c r="W3" s="205">
        <f t="shared" si="0"/>
        <v>445.4246747985776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415.01783660500206</v>
      </c>
      <c r="C4" s="243">
        <f t="shared" si="1"/>
        <v>488.31951770911837</v>
      </c>
      <c r="D4" s="243">
        <f t="shared" si="1"/>
        <v>407.52686255991728</v>
      </c>
      <c r="E4" s="243">
        <f t="shared" si="1"/>
        <v>329.12681981004965</v>
      </c>
      <c r="F4" s="243">
        <f t="shared" si="1"/>
        <v>280.05974607916346</v>
      </c>
      <c r="G4" s="243">
        <f t="shared" si="1"/>
        <v>284.66508752995924</v>
      </c>
      <c r="H4" s="243">
        <f t="shared" si="1"/>
        <v>324.05036698572758</v>
      </c>
      <c r="I4" s="243">
        <f t="shared" si="1"/>
        <v>334.10859119511707</v>
      </c>
      <c r="J4" s="243">
        <f t="shared" si="1"/>
        <v>294.57380810741904</v>
      </c>
      <c r="K4" s="243">
        <f t="shared" si="1"/>
        <v>297.9926667080976</v>
      </c>
      <c r="L4" s="243">
        <f t="shared" si="1"/>
        <v>285.58476881233003</v>
      </c>
      <c r="M4" s="243">
        <f t="shared" si="1"/>
        <v>300.99928116552434</v>
      </c>
      <c r="N4" s="243">
        <f t="shared" si="1"/>
        <v>328.74029516681821</v>
      </c>
      <c r="O4" s="243">
        <f t="shared" si="1"/>
        <v>300</v>
      </c>
      <c r="P4" s="243">
        <f t="shared" si="1"/>
        <v>302.44087340774655</v>
      </c>
      <c r="Q4" s="243">
        <f t="shared" si="1"/>
        <v>344.2</v>
      </c>
      <c r="R4" s="243">
        <f t="shared" si="1"/>
        <v>363.99469090616572</v>
      </c>
      <c r="S4" s="243">
        <f t="shared" si="1"/>
        <v>313.70095629636251</v>
      </c>
      <c r="T4" s="243">
        <f t="shared" si="1"/>
        <v>321.47649701472221</v>
      </c>
      <c r="U4" s="243">
        <f t="shared" si="1"/>
        <v>331.0041848927267</v>
      </c>
      <c r="V4" s="243">
        <f t="shared" si="1"/>
        <v>269.76606728913276</v>
      </c>
      <c r="W4" s="243">
        <f t="shared" si="1"/>
        <v>289.68807669802402</v>
      </c>
      <c r="DA4" s="83"/>
    </row>
    <row r="5" spans="1:105" ht="12" customHeight="1" x14ac:dyDescent="0.25">
      <c r="A5" s="99" t="s">
        <v>52</v>
      </c>
      <c r="B5" s="284">
        <v>30.700381038713122</v>
      </c>
      <c r="C5" s="284">
        <v>37.323710796961571</v>
      </c>
      <c r="D5" s="284">
        <v>29.2624881838052</v>
      </c>
      <c r="E5" s="284">
        <v>26.32413124156044</v>
      </c>
      <c r="F5" s="284">
        <v>20.538385446005378</v>
      </c>
      <c r="G5" s="284">
        <v>22.739419235880849</v>
      </c>
      <c r="H5" s="284">
        <v>25.709228373984399</v>
      </c>
      <c r="I5" s="284">
        <v>27.286622679167479</v>
      </c>
      <c r="J5" s="284">
        <v>24.941776890721119</v>
      </c>
      <c r="K5" s="284">
        <v>25.13690264166301</v>
      </c>
      <c r="L5" s="284">
        <v>21.21987967225084</v>
      </c>
      <c r="M5" s="284">
        <v>24.488609085460709</v>
      </c>
      <c r="N5" s="284">
        <v>26.883012233435821</v>
      </c>
      <c r="O5" s="284">
        <v>24.582115721800118</v>
      </c>
      <c r="P5" s="284">
        <v>23.872542318604651</v>
      </c>
      <c r="Q5" s="284">
        <v>26.559728999387811</v>
      </c>
      <c r="R5" s="284">
        <v>26.986878335109228</v>
      </c>
      <c r="S5" s="284">
        <v>24.26011813898414</v>
      </c>
      <c r="T5" s="284">
        <v>23.894855793116321</v>
      </c>
      <c r="U5" s="284">
        <v>24.47988229660718</v>
      </c>
      <c r="V5" s="284">
        <v>21.208247052588479</v>
      </c>
      <c r="W5" s="284">
        <v>20.52710819460756</v>
      </c>
      <c r="DA5" s="94" t="s">
        <v>1812</v>
      </c>
    </row>
    <row r="6" spans="1:105" ht="12" customHeight="1" x14ac:dyDescent="0.25">
      <c r="A6" s="99" t="s">
        <v>59</v>
      </c>
      <c r="B6" s="284">
        <v>384.31745556628891</v>
      </c>
      <c r="C6" s="284">
        <v>450.99580691215681</v>
      </c>
      <c r="D6" s="284">
        <v>378.26437437611207</v>
      </c>
      <c r="E6" s="284">
        <v>302.8026885684892</v>
      </c>
      <c r="F6" s="284">
        <v>259.52136063315811</v>
      </c>
      <c r="G6" s="284">
        <v>261.92566829407838</v>
      </c>
      <c r="H6" s="284">
        <v>298.34113861174319</v>
      </c>
      <c r="I6" s="284">
        <v>306.82196851594961</v>
      </c>
      <c r="J6" s="284">
        <v>269.6320312166979</v>
      </c>
      <c r="K6" s="284">
        <v>272.85576406643457</v>
      </c>
      <c r="L6" s="284">
        <v>264.36488914007919</v>
      </c>
      <c r="M6" s="284">
        <v>276.51067208006361</v>
      </c>
      <c r="N6" s="284">
        <v>301.85728293338241</v>
      </c>
      <c r="O6" s="284">
        <v>275.41788427819989</v>
      </c>
      <c r="P6" s="284">
        <v>278.56833108914191</v>
      </c>
      <c r="Q6" s="284">
        <v>317.64027100061219</v>
      </c>
      <c r="R6" s="284">
        <v>337.00781257105649</v>
      </c>
      <c r="S6" s="284">
        <v>289.44083815737838</v>
      </c>
      <c r="T6" s="284">
        <v>297.58164122160588</v>
      </c>
      <c r="U6" s="284">
        <v>306.52430259611953</v>
      </c>
      <c r="V6" s="284">
        <v>248.5578202365443</v>
      </c>
      <c r="W6" s="284">
        <v>269.16096850341648</v>
      </c>
      <c r="DA6" s="94" t="s">
        <v>1813</v>
      </c>
    </row>
    <row r="7" spans="1:105" ht="12" customHeight="1" x14ac:dyDescent="0.25">
      <c r="A7" s="49" t="s">
        <v>60</v>
      </c>
      <c r="B7" s="244">
        <v>159.4572993625608</v>
      </c>
      <c r="C7" s="244">
        <v>167.67143933685</v>
      </c>
      <c r="D7" s="244">
        <v>153.60216682407031</v>
      </c>
      <c r="E7" s="244">
        <v>161.03059581320451</v>
      </c>
      <c r="F7" s="244">
        <v>151.3069454817028</v>
      </c>
      <c r="G7" s="244">
        <v>152.4941483173784</v>
      </c>
      <c r="H7" s="244">
        <v>181.06379905726041</v>
      </c>
      <c r="I7" s="244">
        <v>187.24248255669809</v>
      </c>
      <c r="J7" s="244">
        <v>198.11761706467249</v>
      </c>
      <c r="K7" s="244">
        <v>158.26652580117249</v>
      </c>
      <c r="L7" s="244">
        <v>186.26885353993251</v>
      </c>
      <c r="M7" s="244">
        <v>174.24142713954501</v>
      </c>
      <c r="N7" s="244">
        <v>184.7540443049991</v>
      </c>
      <c r="O7" s="244">
        <v>171.868787276342</v>
      </c>
      <c r="P7" s="244">
        <v>175.16034752770531</v>
      </c>
      <c r="Q7" s="244">
        <v>170.60000000000011</v>
      </c>
      <c r="R7" s="244">
        <v>164.60201906447321</v>
      </c>
      <c r="S7" s="244">
        <v>168.9158995441953</v>
      </c>
      <c r="T7" s="244">
        <v>192.82755401699751</v>
      </c>
      <c r="U7" s="244">
        <v>166.63826241739079</v>
      </c>
      <c r="V7" s="244">
        <v>145.18050591527449</v>
      </c>
      <c r="W7" s="244">
        <v>155.73659810055361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608</v>
      </c>
      <c r="C10" s="243">
        <v>671</v>
      </c>
      <c r="D10" s="243">
        <v>453</v>
      </c>
      <c r="E10" s="243">
        <v>479</v>
      </c>
      <c r="F10" s="243">
        <v>520</v>
      </c>
      <c r="G10" s="243">
        <v>609</v>
      </c>
      <c r="H10" s="243">
        <v>626</v>
      </c>
      <c r="I10" s="243">
        <v>664</v>
      </c>
      <c r="J10" s="243">
        <v>693.25</v>
      </c>
      <c r="K10" s="243">
        <v>688.72</v>
      </c>
      <c r="L10" s="243">
        <v>637.36</v>
      </c>
      <c r="M10" s="243">
        <v>716.25</v>
      </c>
      <c r="N10" s="243">
        <v>711</v>
      </c>
      <c r="O10" s="243">
        <v>701</v>
      </c>
      <c r="P10" s="243">
        <v>719</v>
      </c>
      <c r="Q10" s="243">
        <v>707.74</v>
      </c>
      <c r="R10" s="243">
        <v>699</v>
      </c>
      <c r="S10" s="243">
        <v>728.13</v>
      </c>
      <c r="T10" s="243">
        <v>685.86</v>
      </c>
      <c r="U10" s="243">
        <v>653</v>
      </c>
      <c r="V10" s="243">
        <v>686.69</v>
      </c>
      <c r="W10" s="243">
        <v>768.69</v>
      </c>
      <c r="DA10" s="83" t="s">
        <v>1816</v>
      </c>
    </row>
    <row r="11" spans="1:105" ht="12" customHeight="1" x14ac:dyDescent="0.25">
      <c r="A11" s="107" t="s">
        <v>1817</v>
      </c>
      <c r="B11" s="284">
        <v>925</v>
      </c>
      <c r="C11" s="284">
        <v>988</v>
      </c>
      <c r="D11" s="284">
        <v>710</v>
      </c>
      <c r="E11" s="284">
        <v>674</v>
      </c>
      <c r="F11" s="284">
        <v>798</v>
      </c>
      <c r="G11" s="284">
        <v>858</v>
      </c>
      <c r="H11" s="284">
        <v>888</v>
      </c>
      <c r="I11" s="284">
        <v>915</v>
      </c>
      <c r="J11" s="284">
        <v>921.45</v>
      </c>
      <c r="K11" s="284">
        <v>920.98</v>
      </c>
      <c r="L11" s="284">
        <v>780.36</v>
      </c>
      <c r="M11" s="284">
        <v>748.36</v>
      </c>
      <c r="N11" s="284">
        <v>736</v>
      </c>
      <c r="O11" s="284">
        <v>723</v>
      </c>
      <c r="P11" s="284">
        <v>793</v>
      </c>
      <c r="Q11" s="284">
        <v>812.21</v>
      </c>
      <c r="R11" s="284">
        <v>859</v>
      </c>
      <c r="S11" s="284">
        <v>832.39</v>
      </c>
      <c r="T11" s="284">
        <v>839.26</v>
      </c>
      <c r="U11" s="284">
        <v>805.85</v>
      </c>
      <c r="V11" s="284">
        <v>762.74</v>
      </c>
      <c r="W11" s="284">
        <v>1018.51</v>
      </c>
      <c r="DA11" s="94" t="s">
        <v>1818</v>
      </c>
    </row>
    <row r="12" spans="1:105" ht="12" customHeight="1" x14ac:dyDescent="0.25">
      <c r="A12" s="49" t="s">
        <v>1819</v>
      </c>
      <c r="B12" s="244">
        <v>60.926923076923153</v>
      </c>
      <c r="C12" s="244">
        <v>65.934615384615455</v>
      </c>
      <c r="D12" s="244">
        <v>65.381088082901613</v>
      </c>
      <c r="E12" s="244">
        <v>80.300365726227895</v>
      </c>
      <c r="F12" s="244">
        <v>85.120833333333437</v>
      </c>
      <c r="G12" s="244">
        <v>82.471243523316147</v>
      </c>
      <c r="H12" s="244">
        <v>85.113471502590755</v>
      </c>
      <c r="I12" s="244">
        <v>88.767616580310957</v>
      </c>
      <c r="J12" s="244">
        <v>90.774585492228056</v>
      </c>
      <c r="K12" s="244">
        <v>112.1071107628005</v>
      </c>
      <c r="L12" s="244">
        <v>103.5455183246074</v>
      </c>
      <c r="M12" s="244">
        <v>94.589395833333427</v>
      </c>
      <c r="N12" s="244">
        <v>81.346891191709943</v>
      </c>
      <c r="O12" s="244">
        <v>87.186694386694455</v>
      </c>
      <c r="P12" s="244">
        <v>97.650000000000105</v>
      </c>
      <c r="Q12" s="244">
        <v>98.163437500000086</v>
      </c>
      <c r="R12" s="244">
        <v>268.32222222222208</v>
      </c>
      <c r="S12" s="244">
        <v>283.77053631284917</v>
      </c>
      <c r="T12" s="244">
        <v>233.79586813186799</v>
      </c>
      <c r="U12" s="244">
        <v>223.63689560439551</v>
      </c>
      <c r="V12" s="244">
        <v>222.19284065934059</v>
      </c>
      <c r="W12" s="244">
        <v>240.88347826086951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777.77777777777771</v>
      </c>
      <c r="C15" s="243">
        <v>777.77777777777771</v>
      </c>
      <c r="D15" s="243">
        <v>720.27126563598154</v>
      </c>
      <c r="E15" s="243">
        <v>720.27126563598154</v>
      </c>
      <c r="F15" s="243">
        <v>662.76475349418536</v>
      </c>
      <c r="G15" s="243">
        <v>662.76475349418536</v>
      </c>
      <c r="H15" s="243">
        <v>662.76475349418536</v>
      </c>
      <c r="I15" s="243">
        <v>720.27126563598154</v>
      </c>
      <c r="J15" s="243">
        <v>777.77777777777771</v>
      </c>
      <c r="K15" s="243">
        <v>777.77777777777771</v>
      </c>
      <c r="L15" s="243">
        <v>720.27126563598154</v>
      </c>
      <c r="M15" s="243">
        <v>777.77777777777771</v>
      </c>
      <c r="N15" s="243">
        <v>777.77777777777771</v>
      </c>
      <c r="O15" s="243">
        <v>777.77777777777771</v>
      </c>
      <c r="P15" s="243">
        <v>777.77777777777771</v>
      </c>
      <c r="Q15" s="243">
        <v>777.77777777777771</v>
      </c>
      <c r="R15" s="243">
        <v>777.77777777777771</v>
      </c>
      <c r="S15" s="243">
        <v>777.77777777777771</v>
      </c>
      <c r="T15" s="243">
        <v>777.77777777777771</v>
      </c>
      <c r="U15" s="243">
        <v>720.27126563598154</v>
      </c>
      <c r="V15" s="243">
        <v>777.77777777777771</v>
      </c>
      <c r="W15" s="243">
        <v>835.28428991957389</v>
      </c>
      <c r="DA15" s="83" t="s">
        <v>1821</v>
      </c>
    </row>
    <row r="16" spans="1:105" ht="12" customHeight="1" x14ac:dyDescent="0.25">
      <c r="A16" s="107" t="s">
        <v>1817</v>
      </c>
      <c r="B16" s="284">
        <v>1000</v>
      </c>
      <c r="C16" s="284">
        <v>1099.4243505407039</v>
      </c>
      <c r="D16" s="284">
        <v>999.99999999999989</v>
      </c>
      <c r="E16" s="284">
        <v>999.99999999999989</v>
      </c>
      <c r="F16" s="284">
        <v>999.99999999999989</v>
      </c>
      <c r="G16" s="284">
        <v>999.99999999999989</v>
      </c>
      <c r="H16" s="284">
        <v>999.99999999999989</v>
      </c>
      <c r="I16" s="284">
        <v>999.99999999999989</v>
      </c>
      <c r="J16" s="284">
        <v>999.99999999999989</v>
      </c>
      <c r="K16" s="284">
        <v>999.99999999999989</v>
      </c>
      <c r="L16" s="284">
        <v>999.99999999999989</v>
      </c>
      <c r="M16" s="284">
        <v>900.57564945929562</v>
      </c>
      <c r="N16" s="284">
        <v>900.57564945929562</v>
      </c>
      <c r="O16" s="284">
        <v>900.57564945929562</v>
      </c>
      <c r="P16" s="284">
        <v>900.57564945929562</v>
      </c>
      <c r="Q16" s="284">
        <v>900.57564945929562</v>
      </c>
      <c r="R16" s="284">
        <v>999.99999999999989</v>
      </c>
      <c r="S16" s="284">
        <v>900.57564945929562</v>
      </c>
      <c r="T16" s="284">
        <v>900.57564945929562</v>
      </c>
      <c r="U16" s="284">
        <v>900.57564945929562</v>
      </c>
      <c r="V16" s="284">
        <v>900.57564945929562</v>
      </c>
      <c r="W16" s="284">
        <v>1099.4243505407039</v>
      </c>
      <c r="DA16" s="94" t="s">
        <v>1822</v>
      </c>
    </row>
    <row r="17" spans="1:105" ht="12" customHeight="1" x14ac:dyDescent="0.25">
      <c r="A17" s="49" t="s">
        <v>1819</v>
      </c>
      <c r="B17" s="244">
        <v>67.696581196581278</v>
      </c>
      <c r="C17" s="244">
        <v>73.272554724581425</v>
      </c>
      <c r="D17" s="244">
        <v>73.272554724581425</v>
      </c>
      <c r="E17" s="244">
        <v>90.000475308581855</v>
      </c>
      <c r="F17" s="244">
        <v>90.000475308581855</v>
      </c>
      <c r="G17" s="244">
        <v>90.000475308581855</v>
      </c>
      <c r="H17" s="244">
        <v>90.000475308581855</v>
      </c>
      <c r="I17" s="244">
        <v>95.576448836582003</v>
      </c>
      <c r="J17" s="244">
        <v>95.576448836582003</v>
      </c>
      <c r="K17" s="244">
        <v>123.4563164765827</v>
      </c>
      <c r="L17" s="244">
        <v>123.4563164765827</v>
      </c>
      <c r="M17" s="244">
        <v>117.88034294858259</v>
      </c>
      <c r="N17" s="244">
        <v>112.3043694205824</v>
      </c>
      <c r="O17" s="244">
        <v>112.3043694205824</v>
      </c>
      <c r="P17" s="244">
        <v>106.7283958925823</v>
      </c>
      <c r="Q17" s="244">
        <v>106.7283958925823</v>
      </c>
      <c r="R17" s="244">
        <v>285.15954878858702</v>
      </c>
      <c r="S17" s="244">
        <v>301.88746937258742</v>
      </c>
      <c r="T17" s="244">
        <v>301.88746937258742</v>
      </c>
      <c r="U17" s="244">
        <v>296.31149584458728</v>
      </c>
      <c r="V17" s="244">
        <v>290.73552231658721</v>
      </c>
      <c r="W17" s="244">
        <v>290.73552231658721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57.506512141796222</v>
      </c>
      <c r="I19" s="243">
        <v>57.506512141796222</v>
      </c>
      <c r="J19" s="243">
        <v>115.0130242835924</v>
      </c>
      <c r="K19" s="243">
        <v>0</v>
      </c>
      <c r="L19" s="243">
        <v>0</v>
      </c>
      <c r="M19" s="243">
        <v>57.506512141796222</v>
      </c>
      <c r="N19" s="243">
        <v>0</v>
      </c>
      <c r="O19" s="243">
        <v>57.506512141796222</v>
      </c>
      <c r="P19" s="243">
        <v>0</v>
      </c>
      <c r="Q19" s="243">
        <v>57.506512141796222</v>
      </c>
      <c r="R19" s="243">
        <v>0</v>
      </c>
      <c r="S19" s="243">
        <v>57.506512141796222</v>
      </c>
      <c r="T19" s="243">
        <v>0</v>
      </c>
      <c r="U19" s="243">
        <v>0</v>
      </c>
      <c r="V19" s="243">
        <v>57.506512141796222</v>
      </c>
      <c r="W19" s="243">
        <v>57.506512141796222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99.424350540704239</v>
      </c>
      <c r="D20" s="284">
        <v>0</v>
      </c>
      <c r="E20" s="284">
        <v>0</v>
      </c>
      <c r="F20" s="284">
        <v>0</v>
      </c>
      <c r="G20" s="284">
        <v>99.424350540704239</v>
      </c>
      <c r="H20" s="284">
        <v>0</v>
      </c>
      <c r="I20" s="284">
        <v>0</v>
      </c>
      <c r="J20" s="284">
        <v>99.424350540704239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99.424350540704239</v>
      </c>
      <c r="Q20" s="284">
        <v>0</v>
      </c>
      <c r="R20" s="284">
        <v>99.424350540704239</v>
      </c>
      <c r="S20" s="284">
        <v>0</v>
      </c>
      <c r="T20" s="284">
        <v>0</v>
      </c>
      <c r="U20" s="284">
        <v>0</v>
      </c>
      <c r="V20" s="284">
        <v>99.424350540704239</v>
      </c>
      <c r="W20" s="284">
        <v>198.84870108140851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11.15194705600029</v>
      </c>
      <c r="D21" s="244">
        <v>5.5759735280001461</v>
      </c>
      <c r="E21" s="244">
        <v>16.72792058400044</v>
      </c>
      <c r="F21" s="244">
        <v>5.5759735280001461</v>
      </c>
      <c r="G21" s="244">
        <v>0</v>
      </c>
      <c r="H21" s="244">
        <v>5.5759735280001461</v>
      </c>
      <c r="I21" s="244">
        <v>11.15194705600029</v>
      </c>
      <c r="J21" s="244">
        <v>0</v>
      </c>
      <c r="K21" s="244">
        <v>33.45584116800088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184.00712642400481</v>
      </c>
      <c r="S21" s="244">
        <v>22.303894112000581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57.506512141796179</v>
      </c>
      <c r="E23" s="243">
        <f t="shared" si="2"/>
        <v>0</v>
      </c>
      <c r="F23" s="243">
        <f t="shared" si="2"/>
        <v>57.506512141796179</v>
      </c>
      <c r="G23" s="243">
        <f t="shared" si="2"/>
        <v>0</v>
      </c>
      <c r="H23" s="243">
        <f t="shared" si="2"/>
        <v>57.506512141796179</v>
      </c>
      <c r="I23" s="243">
        <f t="shared" si="2"/>
        <v>0</v>
      </c>
      <c r="J23" s="243">
        <f t="shared" si="2"/>
        <v>57.506512141796179</v>
      </c>
      <c r="K23" s="243">
        <f t="shared" si="2"/>
        <v>0</v>
      </c>
      <c r="L23" s="243">
        <f t="shared" si="2"/>
        <v>57.506512141796179</v>
      </c>
      <c r="M23" s="243">
        <f t="shared" si="2"/>
        <v>0</v>
      </c>
      <c r="N23" s="243">
        <f t="shared" si="2"/>
        <v>0</v>
      </c>
      <c r="O23" s="243">
        <f t="shared" si="2"/>
        <v>57.506512141796179</v>
      </c>
      <c r="P23" s="243">
        <f t="shared" si="2"/>
        <v>0</v>
      </c>
      <c r="Q23" s="243">
        <f t="shared" si="2"/>
        <v>57.506512141796179</v>
      </c>
      <c r="R23" s="243">
        <f t="shared" si="2"/>
        <v>0</v>
      </c>
      <c r="S23" s="243">
        <f t="shared" si="2"/>
        <v>57.506512141796179</v>
      </c>
      <c r="T23" s="243">
        <f t="shared" si="2"/>
        <v>0</v>
      </c>
      <c r="U23" s="243">
        <f t="shared" si="2"/>
        <v>57.506512141796179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99.42435054070404</v>
      </c>
      <c r="E24" s="284">
        <f t="shared" si="3"/>
        <v>0</v>
      </c>
      <c r="F24" s="284">
        <f t="shared" si="3"/>
        <v>0</v>
      </c>
      <c r="G24" s="284">
        <f t="shared" si="3"/>
        <v>99.424350540704268</v>
      </c>
      <c r="H24" s="284">
        <f t="shared" si="3"/>
        <v>0</v>
      </c>
      <c r="I24" s="284">
        <f t="shared" si="3"/>
        <v>0</v>
      </c>
      <c r="J24" s="284">
        <f t="shared" si="3"/>
        <v>99.424350540704268</v>
      </c>
      <c r="K24" s="284">
        <f t="shared" si="3"/>
        <v>0</v>
      </c>
      <c r="L24" s="284">
        <f t="shared" si="3"/>
        <v>0</v>
      </c>
      <c r="M24" s="284">
        <f t="shared" si="3"/>
        <v>99.424350540704268</v>
      </c>
      <c r="N24" s="284">
        <f t="shared" si="3"/>
        <v>0</v>
      </c>
      <c r="O24" s="284">
        <f t="shared" si="3"/>
        <v>0</v>
      </c>
      <c r="P24" s="284">
        <f t="shared" si="3"/>
        <v>99.424350540704268</v>
      </c>
      <c r="Q24" s="284">
        <f t="shared" si="3"/>
        <v>0</v>
      </c>
      <c r="R24" s="284">
        <f t="shared" si="3"/>
        <v>0</v>
      </c>
      <c r="S24" s="284">
        <f t="shared" si="3"/>
        <v>99.424350540704268</v>
      </c>
      <c r="T24" s="284">
        <f t="shared" si="3"/>
        <v>0</v>
      </c>
      <c r="U24" s="284">
        <f t="shared" si="3"/>
        <v>0</v>
      </c>
      <c r="V24" s="284">
        <f t="shared" si="3"/>
        <v>99.424350540704268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5.5759735280001479</v>
      </c>
      <c r="D25" s="244">
        <f t="shared" si="4"/>
        <v>5.5759735280001479</v>
      </c>
      <c r="E25" s="244">
        <f t="shared" si="4"/>
        <v>0</v>
      </c>
      <c r="F25" s="244">
        <f t="shared" si="4"/>
        <v>5.5759735280001479</v>
      </c>
      <c r="G25" s="244">
        <f t="shared" si="4"/>
        <v>0</v>
      </c>
      <c r="H25" s="244">
        <f t="shared" si="4"/>
        <v>5.5759735280001479</v>
      </c>
      <c r="I25" s="244">
        <f t="shared" si="4"/>
        <v>5.5759735280001479</v>
      </c>
      <c r="J25" s="244">
        <f t="shared" si="4"/>
        <v>0</v>
      </c>
      <c r="K25" s="244">
        <f t="shared" si="4"/>
        <v>5.5759735280001763</v>
      </c>
      <c r="L25" s="244">
        <f t="shared" si="4"/>
        <v>0</v>
      </c>
      <c r="M25" s="244">
        <f t="shared" si="4"/>
        <v>5.5759735280001053</v>
      </c>
      <c r="N25" s="244">
        <f t="shared" si="4"/>
        <v>5.5759735280001905</v>
      </c>
      <c r="O25" s="244">
        <f t="shared" si="4"/>
        <v>0</v>
      </c>
      <c r="P25" s="244">
        <f t="shared" si="4"/>
        <v>5.5759735280001053</v>
      </c>
      <c r="Q25" s="244">
        <f t="shared" si="4"/>
        <v>0</v>
      </c>
      <c r="R25" s="244">
        <f t="shared" si="4"/>
        <v>5.5759735280000768</v>
      </c>
      <c r="S25" s="244">
        <f t="shared" si="4"/>
        <v>5.5759735280001905</v>
      </c>
      <c r="T25" s="244">
        <f t="shared" si="4"/>
        <v>0</v>
      </c>
      <c r="U25" s="244">
        <f t="shared" si="4"/>
        <v>5.5759735280001337</v>
      </c>
      <c r="V25" s="244">
        <f t="shared" si="4"/>
        <v>5.5759735280000768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169.77777777777771</v>
      </c>
      <c r="C27" s="243">
        <f t="shared" si="5"/>
        <v>106.77777777777771</v>
      </c>
      <c r="D27" s="243">
        <f t="shared" si="5"/>
        <v>267.27126563598154</v>
      </c>
      <c r="E27" s="243">
        <f t="shared" si="5"/>
        <v>241.27126563598154</v>
      </c>
      <c r="F27" s="243">
        <f t="shared" si="5"/>
        <v>142.76475349418536</v>
      </c>
      <c r="G27" s="243">
        <f t="shared" si="5"/>
        <v>53.764753494185356</v>
      </c>
      <c r="H27" s="243">
        <f t="shared" si="5"/>
        <v>36.764753494185356</v>
      </c>
      <c r="I27" s="243">
        <f t="shared" si="5"/>
        <v>56.271265635981536</v>
      </c>
      <c r="J27" s="243">
        <f t="shared" si="5"/>
        <v>84.527777777777715</v>
      </c>
      <c r="K27" s="243">
        <f t="shared" si="5"/>
        <v>89.057777777777687</v>
      </c>
      <c r="L27" s="243">
        <f t="shared" si="5"/>
        <v>82.911265635981522</v>
      </c>
      <c r="M27" s="243">
        <f t="shared" si="5"/>
        <v>61.527777777777715</v>
      </c>
      <c r="N27" s="243">
        <f t="shared" si="5"/>
        <v>66.777777777777715</v>
      </c>
      <c r="O27" s="243">
        <f t="shared" si="5"/>
        <v>76.777777777777715</v>
      </c>
      <c r="P27" s="243">
        <f t="shared" si="5"/>
        <v>58.777777777777715</v>
      </c>
      <c r="Q27" s="243">
        <f t="shared" si="5"/>
        <v>70.037777777777706</v>
      </c>
      <c r="R27" s="243">
        <f t="shared" si="5"/>
        <v>78.777777777777715</v>
      </c>
      <c r="S27" s="243">
        <f t="shared" si="5"/>
        <v>49.647777777777719</v>
      </c>
      <c r="T27" s="243">
        <f t="shared" si="5"/>
        <v>91.917777777777701</v>
      </c>
      <c r="U27" s="243">
        <f t="shared" si="5"/>
        <v>67.271265635981536</v>
      </c>
      <c r="V27" s="243">
        <f t="shared" si="5"/>
        <v>91.08777777777766</v>
      </c>
      <c r="W27" s="243">
        <f t="shared" si="5"/>
        <v>66.594289919573839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75</v>
      </c>
      <c r="C28" s="284">
        <f t="shared" si="6"/>
        <v>111.42435054070393</v>
      </c>
      <c r="D28" s="284">
        <f t="shared" si="6"/>
        <v>289.99999999999989</v>
      </c>
      <c r="E28" s="284">
        <f t="shared" si="6"/>
        <v>325.99999999999989</v>
      </c>
      <c r="F28" s="284">
        <f t="shared" si="6"/>
        <v>201.99999999999989</v>
      </c>
      <c r="G28" s="284">
        <f t="shared" si="6"/>
        <v>141.99999999999989</v>
      </c>
      <c r="H28" s="284">
        <f t="shared" si="6"/>
        <v>111.99999999999989</v>
      </c>
      <c r="I28" s="284">
        <f t="shared" si="6"/>
        <v>84.999999999999886</v>
      </c>
      <c r="J28" s="284">
        <f t="shared" si="6"/>
        <v>78.549999999999841</v>
      </c>
      <c r="K28" s="284">
        <f t="shared" si="6"/>
        <v>79.019999999999868</v>
      </c>
      <c r="L28" s="284">
        <f t="shared" si="6"/>
        <v>219.63999999999987</v>
      </c>
      <c r="M28" s="284">
        <f t="shared" si="6"/>
        <v>152.21564945929561</v>
      </c>
      <c r="N28" s="284">
        <f t="shared" si="6"/>
        <v>164.57564945929562</v>
      </c>
      <c r="O28" s="284">
        <f t="shared" si="6"/>
        <v>177.57564945929562</v>
      </c>
      <c r="P28" s="284">
        <f t="shared" si="6"/>
        <v>107.57564945929562</v>
      </c>
      <c r="Q28" s="284">
        <f t="shared" si="6"/>
        <v>88.365649459295582</v>
      </c>
      <c r="R28" s="284">
        <f t="shared" si="6"/>
        <v>140.99999999999989</v>
      </c>
      <c r="S28" s="284">
        <f t="shared" si="6"/>
        <v>68.185649459295632</v>
      </c>
      <c r="T28" s="284">
        <f t="shared" si="6"/>
        <v>61.315649459295628</v>
      </c>
      <c r="U28" s="284">
        <f t="shared" si="6"/>
        <v>94.725649459295596</v>
      </c>
      <c r="V28" s="284">
        <f t="shared" si="6"/>
        <v>137.83564945929561</v>
      </c>
      <c r="W28" s="284">
        <f t="shared" si="6"/>
        <v>80.914350540703936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6.7696581196581249</v>
      </c>
      <c r="C29" s="244">
        <f t="shared" si="7"/>
        <v>7.3379393399659705</v>
      </c>
      <c r="D29" s="244">
        <f t="shared" si="7"/>
        <v>7.8914666416798127</v>
      </c>
      <c r="E29" s="244">
        <f t="shared" si="7"/>
        <v>9.70010958235396</v>
      </c>
      <c r="F29" s="244">
        <f t="shared" si="7"/>
        <v>4.8796419752484184</v>
      </c>
      <c r="G29" s="244">
        <f t="shared" si="7"/>
        <v>7.5292317852657078</v>
      </c>
      <c r="H29" s="244">
        <f t="shared" si="7"/>
        <v>4.8870038059910996</v>
      </c>
      <c r="I29" s="244">
        <f t="shared" si="7"/>
        <v>6.8088322562710459</v>
      </c>
      <c r="J29" s="244">
        <f t="shared" si="7"/>
        <v>4.8018633443539471</v>
      </c>
      <c r="K29" s="244">
        <f t="shared" si="7"/>
        <v>11.349205713782197</v>
      </c>
      <c r="L29" s="244">
        <f t="shared" si="7"/>
        <v>19.9107981519753</v>
      </c>
      <c r="M29" s="244">
        <f t="shared" si="7"/>
        <v>23.290947115249168</v>
      </c>
      <c r="N29" s="244">
        <f t="shared" si="7"/>
        <v>30.957478228872461</v>
      </c>
      <c r="O29" s="244">
        <f t="shared" si="7"/>
        <v>25.117675033887949</v>
      </c>
      <c r="P29" s="244">
        <f t="shared" si="7"/>
        <v>9.0783958925821935</v>
      </c>
      <c r="Q29" s="244">
        <f t="shared" si="7"/>
        <v>8.5649583925822128</v>
      </c>
      <c r="R29" s="244">
        <f t="shared" si="7"/>
        <v>16.837326566364936</v>
      </c>
      <c r="S29" s="244">
        <f t="shared" si="7"/>
        <v>18.116933059738244</v>
      </c>
      <c r="T29" s="244">
        <f t="shared" si="7"/>
        <v>68.091601240719427</v>
      </c>
      <c r="U29" s="244">
        <f t="shared" si="7"/>
        <v>72.674600240191779</v>
      </c>
      <c r="V29" s="244">
        <f t="shared" si="7"/>
        <v>68.542681657246618</v>
      </c>
      <c r="W29" s="244">
        <f t="shared" si="7"/>
        <v>49.852044055717698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227.01229578675839</v>
      </c>
      <c r="C32" s="212">
        <v>435.92708512467749</v>
      </c>
      <c r="D32" s="212">
        <v>425.49647463456569</v>
      </c>
      <c r="E32" s="212">
        <v>480.54522785898541</v>
      </c>
      <c r="F32" s="212">
        <v>488.12037833190021</v>
      </c>
      <c r="G32" s="212">
        <v>486.0705073086844</v>
      </c>
      <c r="H32" s="212">
        <v>513.97282889079963</v>
      </c>
      <c r="I32" s="212">
        <v>565.18529664660355</v>
      </c>
      <c r="J32" s="212">
        <v>552.91616509028381</v>
      </c>
      <c r="K32" s="212">
        <v>632.09105760963018</v>
      </c>
      <c r="L32" s="212">
        <v>530.41874462596729</v>
      </c>
      <c r="M32" s="212">
        <v>500.61874462596728</v>
      </c>
      <c r="N32" s="212">
        <v>427.5119518486672</v>
      </c>
      <c r="O32" s="212">
        <v>431.11478933791909</v>
      </c>
      <c r="P32" s="212">
        <v>443.19767841788467</v>
      </c>
      <c r="Q32" s="212">
        <v>527.50541702493547</v>
      </c>
      <c r="R32" s="212">
        <v>459.26001719690458</v>
      </c>
      <c r="S32" s="212">
        <v>478.25064488392093</v>
      </c>
      <c r="T32" s="212">
        <v>474.22519346517618</v>
      </c>
      <c r="U32" s="212">
        <v>508.3576929131753</v>
      </c>
      <c r="V32" s="212">
        <v>396.12381453588131</v>
      </c>
      <c r="W32" s="212">
        <v>432.66930958440179</v>
      </c>
      <c r="DA32" s="109" t="s">
        <v>1827</v>
      </c>
    </row>
    <row r="33" spans="1:105" ht="12" customHeight="1" x14ac:dyDescent="0.25">
      <c r="A33" s="24" t="s">
        <v>30</v>
      </c>
      <c r="B33" s="215">
        <v>108.7453998280309</v>
      </c>
      <c r="C33" s="215">
        <v>89.872828890799667</v>
      </c>
      <c r="D33" s="215">
        <v>87.066208082545131</v>
      </c>
      <c r="E33" s="215">
        <v>87.538693035253658</v>
      </c>
      <c r="F33" s="215">
        <v>75.487790197764411</v>
      </c>
      <c r="G33" s="215">
        <v>76.069905417024927</v>
      </c>
      <c r="H33" s="215">
        <v>75.566380051590727</v>
      </c>
      <c r="I33" s="215">
        <v>71.861478933791915</v>
      </c>
      <c r="J33" s="215">
        <v>78.188048151332751</v>
      </c>
      <c r="K33" s="215">
        <v>93.146689595872729</v>
      </c>
      <c r="L33" s="215">
        <v>8.8103181427343085</v>
      </c>
      <c r="M33" s="215">
        <v>0.26491831470335342</v>
      </c>
      <c r="N33" s="215">
        <v>0.26655202063628552</v>
      </c>
      <c r="O33" s="215">
        <v>0.26061908856405852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1.026999140154772</v>
      </c>
      <c r="C34" s="206">
        <f t="shared" si="8"/>
        <v>14.536113499570071</v>
      </c>
      <c r="D34" s="206">
        <f t="shared" si="8"/>
        <v>6.816595012897678</v>
      </c>
      <c r="E34" s="206">
        <f t="shared" si="8"/>
        <v>7.7195184866723991</v>
      </c>
      <c r="F34" s="206">
        <f t="shared" si="8"/>
        <v>7.7195184866723991</v>
      </c>
      <c r="G34" s="206">
        <f t="shared" si="8"/>
        <v>4.8246775580395527</v>
      </c>
      <c r="H34" s="206">
        <f t="shared" si="8"/>
        <v>7.7195184866723991</v>
      </c>
      <c r="I34" s="206">
        <f t="shared" si="8"/>
        <v>6.7517626827171098</v>
      </c>
      <c r="J34" s="206">
        <f t="shared" si="8"/>
        <v>5.8043852106620797</v>
      </c>
      <c r="K34" s="206">
        <f t="shared" si="8"/>
        <v>6.7670679277729997</v>
      </c>
      <c r="L34" s="206">
        <f t="shared" si="8"/>
        <v>0</v>
      </c>
      <c r="M34" s="206">
        <f t="shared" si="8"/>
        <v>6.7548581255374023</v>
      </c>
      <c r="N34" s="206">
        <f t="shared" si="8"/>
        <v>1.930094582975064</v>
      </c>
      <c r="O34" s="206">
        <f t="shared" si="8"/>
        <v>0</v>
      </c>
      <c r="P34" s="206">
        <f t="shared" si="8"/>
        <v>0</v>
      </c>
      <c r="Q34" s="206">
        <f t="shared" si="8"/>
        <v>0.96491831470335332</v>
      </c>
      <c r="R34" s="206">
        <f t="shared" si="8"/>
        <v>0.96491831470335332</v>
      </c>
      <c r="S34" s="206">
        <f t="shared" si="8"/>
        <v>0.96491831470335332</v>
      </c>
      <c r="T34" s="206">
        <f t="shared" si="8"/>
        <v>0.96491831470335332</v>
      </c>
      <c r="U34" s="206">
        <f t="shared" si="8"/>
        <v>0.96491831470335332</v>
      </c>
      <c r="V34" s="206">
        <f t="shared" si="8"/>
        <v>0.96491831470335332</v>
      </c>
      <c r="W34" s="206">
        <f t="shared" si="8"/>
        <v>0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1830</v>
      </c>
    </row>
    <row r="37" spans="1:105" ht="12" customHeight="1" x14ac:dyDescent="0.25">
      <c r="A37" s="18" t="s">
        <v>69</v>
      </c>
      <c r="B37" s="206">
        <v>1.026999140154772</v>
      </c>
      <c r="C37" s="206">
        <v>1.026999140154772</v>
      </c>
      <c r="D37" s="206">
        <v>1.026999140154772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1831</v>
      </c>
    </row>
    <row r="38" spans="1:105" ht="12" customHeight="1" x14ac:dyDescent="0.25">
      <c r="A38" s="18" t="s">
        <v>70</v>
      </c>
      <c r="B38" s="206">
        <v>0</v>
      </c>
      <c r="C38" s="206">
        <v>13.5091143594153</v>
      </c>
      <c r="D38" s="206">
        <v>5.7895958727429058</v>
      </c>
      <c r="E38" s="206">
        <v>7.7195184866723991</v>
      </c>
      <c r="F38" s="206">
        <v>7.7195184866723991</v>
      </c>
      <c r="G38" s="206">
        <v>4.8246775580395527</v>
      </c>
      <c r="H38" s="206">
        <v>7.7195184866723991</v>
      </c>
      <c r="I38" s="206">
        <v>6.7517626827171098</v>
      </c>
      <c r="J38" s="206">
        <v>5.8043852106620797</v>
      </c>
      <c r="K38" s="206">
        <v>6.7670679277729997</v>
      </c>
      <c r="L38" s="206">
        <v>0</v>
      </c>
      <c r="M38" s="206">
        <v>6.7548581255374023</v>
      </c>
      <c r="N38" s="206">
        <v>1.930094582975064</v>
      </c>
      <c r="O38" s="206">
        <v>0</v>
      </c>
      <c r="P38" s="206">
        <v>0</v>
      </c>
      <c r="Q38" s="206">
        <v>0.96491831470335332</v>
      </c>
      <c r="R38" s="206">
        <v>0.96491831470335332</v>
      </c>
      <c r="S38" s="206">
        <v>0.96491831470335332</v>
      </c>
      <c r="T38" s="206">
        <v>0.96491831470335332</v>
      </c>
      <c r="U38" s="206">
        <v>0.96491831470335332</v>
      </c>
      <c r="V38" s="206">
        <v>0.96491831470335332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58.512467755803947</v>
      </c>
      <c r="C40" s="206">
        <f t="shared" si="9"/>
        <v>72.484952708512466</v>
      </c>
      <c r="D40" s="206">
        <f t="shared" si="9"/>
        <v>63.972484952708513</v>
      </c>
      <c r="E40" s="206">
        <f t="shared" si="9"/>
        <v>44.368013757523642</v>
      </c>
      <c r="F40" s="206">
        <f t="shared" si="9"/>
        <v>60.554600171969042</v>
      </c>
      <c r="G40" s="206">
        <f t="shared" si="9"/>
        <v>55.438521066208082</v>
      </c>
      <c r="H40" s="206">
        <f t="shared" si="9"/>
        <v>102.9664660361135</v>
      </c>
      <c r="I40" s="206">
        <f t="shared" si="9"/>
        <v>97.46345657781599</v>
      </c>
      <c r="J40" s="206">
        <f t="shared" si="9"/>
        <v>100.9673258813414</v>
      </c>
      <c r="K40" s="206">
        <f t="shared" si="9"/>
        <v>75.924333619948399</v>
      </c>
      <c r="L40" s="206">
        <f t="shared" si="9"/>
        <v>94.389509888220118</v>
      </c>
      <c r="M40" s="206">
        <f t="shared" si="9"/>
        <v>83.361994840928631</v>
      </c>
      <c r="N40" s="206">
        <f t="shared" si="9"/>
        <v>54.277730008598454</v>
      </c>
      <c r="O40" s="206">
        <f t="shared" si="9"/>
        <v>61.435941530524502</v>
      </c>
      <c r="P40" s="206">
        <f t="shared" si="9"/>
        <v>43.680137575236458</v>
      </c>
      <c r="Q40" s="206">
        <f t="shared" si="9"/>
        <v>52.020636285468612</v>
      </c>
      <c r="R40" s="206">
        <f t="shared" si="9"/>
        <v>45.808254514187453</v>
      </c>
      <c r="S40" s="206">
        <f t="shared" si="9"/>
        <v>45.829750644883923</v>
      </c>
      <c r="T40" s="206">
        <f t="shared" si="9"/>
        <v>45.16242476354256</v>
      </c>
      <c r="U40" s="206">
        <f t="shared" si="9"/>
        <v>62.66173688736027</v>
      </c>
      <c r="V40" s="206">
        <f t="shared" si="9"/>
        <v>44.690971625107473</v>
      </c>
      <c r="W40" s="206">
        <f t="shared" si="9"/>
        <v>47.570679277730001</v>
      </c>
      <c r="DA40" s="71"/>
    </row>
    <row r="41" spans="1:105" ht="12" customHeight="1" x14ac:dyDescent="0.25">
      <c r="A41" s="18" t="s">
        <v>72</v>
      </c>
      <c r="B41" s="206">
        <v>58.512467755803947</v>
      </c>
      <c r="C41" s="206">
        <v>72.484952708512466</v>
      </c>
      <c r="D41" s="206">
        <v>63.972484952708513</v>
      </c>
      <c r="E41" s="206">
        <v>44.368013757523642</v>
      </c>
      <c r="F41" s="206">
        <v>60.554600171969042</v>
      </c>
      <c r="G41" s="206">
        <v>55.438521066208082</v>
      </c>
      <c r="H41" s="206">
        <v>102.9664660361135</v>
      </c>
      <c r="I41" s="206">
        <v>97.46345657781599</v>
      </c>
      <c r="J41" s="206">
        <v>100.9673258813414</v>
      </c>
      <c r="K41" s="206">
        <v>75.924333619948399</v>
      </c>
      <c r="L41" s="206">
        <v>94.389509888220118</v>
      </c>
      <c r="M41" s="206">
        <v>83.361994840928631</v>
      </c>
      <c r="N41" s="206">
        <v>54.277730008598454</v>
      </c>
      <c r="O41" s="206">
        <v>61.435941530524502</v>
      </c>
      <c r="P41" s="206">
        <v>43.680137575236458</v>
      </c>
      <c r="Q41" s="206">
        <v>52.020636285468612</v>
      </c>
      <c r="R41" s="206">
        <v>45.808254514187453</v>
      </c>
      <c r="S41" s="206">
        <v>45.829750644883923</v>
      </c>
      <c r="T41" s="206">
        <v>45.16242476354256</v>
      </c>
      <c r="U41" s="206">
        <v>62.66173688736027</v>
      </c>
      <c r="V41" s="206">
        <v>44.690971625107473</v>
      </c>
      <c r="W41" s="206">
        <v>47.570679277730001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196.09251934651761</v>
      </c>
      <c r="D43" s="206">
        <f t="shared" si="10"/>
        <v>192.84419604471191</v>
      </c>
      <c r="E43" s="206">
        <f t="shared" si="10"/>
        <v>209.92158211521931</v>
      </c>
      <c r="F43" s="206">
        <f t="shared" si="10"/>
        <v>233.68684436801368</v>
      </c>
      <c r="G43" s="206">
        <f t="shared" si="10"/>
        <v>237.65176268271705</v>
      </c>
      <c r="H43" s="206">
        <f t="shared" si="10"/>
        <v>201.01272570937229</v>
      </c>
      <c r="I43" s="206">
        <f t="shared" si="10"/>
        <v>276.58349097162511</v>
      </c>
      <c r="J43" s="206">
        <f t="shared" si="10"/>
        <v>242.76294067067923</v>
      </c>
      <c r="K43" s="206">
        <f t="shared" si="10"/>
        <v>334.14539982803092</v>
      </c>
      <c r="L43" s="206">
        <f t="shared" si="10"/>
        <v>317.18736027515052</v>
      </c>
      <c r="M43" s="206">
        <f t="shared" si="10"/>
        <v>307.39466895958725</v>
      </c>
      <c r="N43" s="206">
        <f t="shared" si="10"/>
        <v>211.54582975064486</v>
      </c>
      <c r="O43" s="206">
        <f t="shared" si="10"/>
        <v>207.67652622527945</v>
      </c>
      <c r="P43" s="206">
        <f t="shared" si="10"/>
        <v>286.59122957867584</v>
      </c>
      <c r="Q43" s="206">
        <f t="shared" si="10"/>
        <v>347.13860705073085</v>
      </c>
      <c r="R43" s="206">
        <f t="shared" si="10"/>
        <v>304.55236457437667</v>
      </c>
      <c r="S43" s="206">
        <f t="shared" si="10"/>
        <v>308.68443680137574</v>
      </c>
      <c r="T43" s="206">
        <f t="shared" si="10"/>
        <v>328.60421324161643</v>
      </c>
      <c r="U43" s="206">
        <f t="shared" si="10"/>
        <v>344.7310377111117</v>
      </c>
      <c r="V43" s="206">
        <f t="shared" si="10"/>
        <v>249.19251616958721</v>
      </c>
      <c r="W43" s="206">
        <f t="shared" si="10"/>
        <v>278.41574122670619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196.09251934651761</v>
      </c>
      <c r="D44" s="206">
        <v>192.84419604471191</v>
      </c>
      <c r="E44" s="206">
        <v>209.92158211521931</v>
      </c>
      <c r="F44" s="206">
        <v>233.51969045571789</v>
      </c>
      <c r="G44" s="206">
        <v>237.2934651762682</v>
      </c>
      <c r="H44" s="206">
        <v>200.60670679277729</v>
      </c>
      <c r="I44" s="206">
        <v>276.17747205503008</v>
      </c>
      <c r="J44" s="206">
        <v>242.3808254514187</v>
      </c>
      <c r="K44" s="206">
        <v>333.64385210662078</v>
      </c>
      <c r="L44" s="206">
        <v>317.04402407566641</v>
      </c>
      <c r="M44" s="206">
        <v>307.3468615649183</v>
      </c>
      <c r="N44" s="206">
        <v>211.49802235597591</v>
      </c>
      <c r="O44" s="206">
        <v>207.6287188306105</v>
      </c>
      <c r="P44" s="206">
        <v>286.54342218400689</v>
      </c>
      <c r="Q44" s="206">
        <v>347.0669819432502</v>
      </c>
      <c r="R44" s="206">
        <v>304.45683576956151</v>
      </c>
      <c r="S44" s="206">
        <v>308.61281169389508</v>
      </c>
      <c r="T44" s="206">
        <v>328.55640584694748</v>
      </c>
      <c r="U44" s="206">
        <v>344.53516766981937</v>
      </c>
      <c r="V44" s="206">
        <v>248.9730008598452</v>
      </c>
      <c r="W44" s="206">
        <v>278.13602751504732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0.16715391229578669</v>
      </c>
      <c r="G45" s="206">
        <v>0.35829750644883918</v>
      </c>
      <c r="H45" s="206">
        <v>0.40601891659501288</v>
      </c>
      <c r="I45" s="206">
        <v>0.40601891659501288</v>
      </c>
      <c r="J45" s="206">
        <v>0.3821152192605331</v>
      </c>
      <c r="K45" s="206">
        <v>0.50154772141014614</v>
      </c>
      <c r="L45" s="206">
        <v>0.14333619948409279</v>
      </c>
      <c r="M45" s="206">
        <v>4.7807394668959592E-2</v>
      </c>
      <c r="N45" s="206">
        <v>4.7807394668959592E-2</v>
      </c>
      <c r="O45" s="206">
        <v>4.7807394668959592E-2</v>
      </c>
      <c r="P45" s="206">
        <v>4.7807394668959592E-2</v>
      </c>
      <c r="Q45" s="206">
        <v>7.1625107480653469E-2</v>
      </c>
      <c r="R45" s="206">
        <v>9.5528804815133275E-2</v>
      </c>
      <c r="S45" s="206">
        <v>7.1625107480653469E-2</v>
      </c>
      <c r="T45" s="206">
        <v>4.7807394668959592E-2</v>
      </c>
      <c r="U45" s="206">
        <v>4.7807394668959592E-2</v>
      </c>
      <c r="V45" s="206">
        <v>7.1625107480653469E-2</v>
      </c>
      <c r="W45" s="206">
        <v>7.1625107480653469E-2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0.14806264662337831</v>
      </c>
      <c r="V49" s="206">
        <v>0.1478902022613581</v>
      </c>
      <c r="W49" s="206">
        <v>0.2080886041782187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5.9233877901977641</v>
      </c>
      <c r="E50" s="206">
        <v>52.665520206362849</v>
      </c>
      <c r="F50" s="206">
        <v>21.591659501289769</v>
      </c>
      <c r="G50" s="206">
        <v>24.123473774720551</v>
      </c>
      <c r="H50" s="206">
        <v>18.367239896818571</v>
      </c>
      <c r="I50" s="206">
        <v>14.33078245915735</v>
      </c>
      <c r="J50" s="206">
        <v>17.19690455717971</v>
      </c>
      <c r="K50" s="206">
        <v>19.871969045571799</v>
      </c>
      <c r="L50" s="206">
        <v>18.630008598452282</v>
      </c>
      <c r="M50" s="206">
        <v>16.169905417024939</v>
      </c>
      <c r="N50" s="206">
        <v>73.421238177128117</v>
      </c>
      <c r="O50" s="206">
        <v>59.162166809974202</v>
      </c>
      <c r="P50" s="206">
        <v>48.007996560619077</v>
      </c>
      <c r="Q50" s="206">
        <v>65.300429922613915</v>
      </c>
      <c r="R50" s="206">
        <v>44.305932932072217</v>
      </c>
      <c r="S50" s="206">
        <v>54.241874462596734</v>
      </c>
      <c r="T50" s="206">
        <v>31.4798796216681</v>
      </c>
      <c r="U50" s="206">
        <v>33.104041272570932</v>
      </c>
      <c r="V50" s="206">
        <v>31.02605331040413</v>
      </c>
      <c r="W50" s="206">
        <v>30.930524505588991</v>
      </c>
      <c r="DA50" s="71" t="s">
        <v>1842</v>
      </c>
    </row>
    <row r="51" spans="1:105" ht="12" customHeight="1" x14ac:dyDescent="0.25">
      <c r="A51" s="21" t="s">
        <v>38</v>
      </c>
      <c r="B51" s="209">
        <v>58.727429062768699</v>
      </c>
      <c r="C51" s="209">
        <v>62.940670679277723</v>
      </c>
      <c r="D51" s="209">
        <v>68.87360275150472</v>
      </c>
      <c r="E51" s="209">
        <v>78.331900257953563</v>
      </c>
      <c r="F51" s="209">
        <v>89.079965606190882</v>
      </c>
      <c r="G51" s="209">
        <v>87.962166809974192</v>
      </c>
      <c r="H51" s="209">
        <v>108.3404987102322</v>
      </c>
      <c r="I51" s="209">
        <v>98.194325021496127</v>
      </c>
      <c r="J51" s="209">
        <v>107.9965606190886</v>
      </c>
      <c r="K51" s="209">
        <v>102.23559759243339</v>
      </c>
      <c r="L51" s="209">
        <v>91.40154772141014</v>
      </c>
      <c r="M51" s="209">
        <v>86.672398968185718</v>
      </c>
      <c r="N51" s="209">
        <v>86.070507308684427</v>
      </c>
      <c r="O51" s="209">
        <v>102.57953568357691</v>
      </c>
      <c r="P51" s="209">
        <v>64.918314703353388</v>
      </c>
      <c r="Q51" s="209">
        <v>62.08082545141874</v>
      </c>
      <c r="R51" s="209">
        <v>63.628546861564907</v>
      </c>
      <c r="S51" s="209">
        <v>68.529664660361135</v>
      </c>
      <c r="T51" s="209">
        <v>68.013757523645737</v>
      </c>
      <c r="U51" s="209">
        <v>66.895958727429061</v>
      </c>
      <c r="V51" s="209">
        <v>70.249355116079101</v>
      </c>
      <c r="W51" s="209">
        <v>75.752364574376614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227.01229578675836</v>
      </c>
      <c r="C52" s="286">
        <f t="shared" si="11"/>
        <v>435.9270851246776</v>
      </c>
      <c r="D52" s="286">
        <f t="shared" si="11"/>
        <v>425.4964746345658</v>
      </c>
      <c r="E52" s="286">
        <f t="shared" si="11"/>
        <v>480.54522785898553</v>
      </c>
      <c r="F52" s="286">
        <f t="shared" si="11"/>
        <v>488.12037833190021</v>
      </c>
      <c r="G52" s="286">
        <f t="shared" si="11"/>
        <v>486.07050730868434</v>
      </c>
      <c r="H52" s="286">
        <f t="shared" si="11"/>
        <v>513.97282889079952</v>
      </c>
      <c r="I52" s="286">
        <f t="shared" si="11"/>
        <v>565.18529664660355</v>
      </c>
      <c r="J52" s="286">
        <f t="shared" si="11"/>
        <v>552.91616509028381</v>
      </c>
      <c r="K52" s="286">
        <f t="shared" si="11"/>
        <v>632.09105760963018</v>
      </c>
      <c r="L52" s="286">
        <f t="shared" si="11"/>
        <v>530.41874462596729</v>
      </c>
      <c r="M52" s="286">
        <f t="shared" si="11"/>
        <v>500.61874462596728</v>
      </c>
      <c r="N52" s="286">
        <f t="shared" si="11"/>
        <v>427.51195184866725</v>
      </c>
      <c r="O52" s="286">
        <f t="shared" si="11"/>
        <v>431.11478933791915</v>
      </c>
      <c r="P52" s="286">
        <f t="shared" si="11"/>
        <v>443.19767841788479</v>
      </c>
      <c r="Q52" s="286">
        <f t="shared" si="11"/>
        <v>527.50541702493547</v>
      </c>
      <c r="R52" s="286">
        <f t="shared" si="11"/>
        <v>459.26001719690458</v>
      </c>
      <c r="S52" s="286">
        <f t="shared" si="11"/>
        <v>478.25064488392093</v>
      </c>
      <c r="T52" s="286">
        <f t="shared" si="11"/>
        <v>474.22519346517612</v>
      </c>
      <c r="U52" s="286">
        <f t="shared" si="11"/>
        <v>508.35769291317541</v>
      </c>
      <c r="V52" s="286">
        <f t="shared" si="11"/>
        <v>396.12381453588131</v>
      </c>
      <c r="W52" s="286">
        <f t="shared" si="11"/>
        <v>432.6693095844019</v>
      </c>
      <c r="DA52" s="118"/>
    </row>
    <row r="53" spans="1:105" ht="12" customHeight="1" x14ac:dyDescent="0.25">
      <c r="A53" s="51" t="s">
        <v>52</v>
      </c>
      <c r="B53" s="243">
        <f>PPA_fec!B5</f>
        <v>114.23442930626589</v>
      </c>
      <c r="C53" s="243">
        <f>PPA_fec!C5</f>
        <v>225.21239908189659</v>
      </c>
      <c r="D53" s="243">
        <f>PPA_fec!D5</f>
        <v>209.8715325793828</v>
      </c>
      <c r="E53" s="243">
        <f>PPA_fec!E5</f>
        <v>248.12051071239941</v>
      </c>
      <c r="F53" s="243">
        <f>PPA_fec!F5</f>
        <v>243.90234708973679</v>
      </c>
      <c r="G53" s="243">
        <f>PPA_fec!G5</f>
        <v>263.37169806353933</v>
      </c>
      <c r="H53" s="243">
        <f>PPA_fec!H5</f>
        <v>270.26528936240459</v>
      </c>
      <c r="I53" s="243">
        <f>PPA_fec!I5</f>
        <v>293.96699015432807</v>
      </c>
      <c r="J53" s="243">
        <f>PPA_fec!J5</f>
        <v>285.24448885686519</v>
      </c>
      <c r="K53" s="243">
        <f>PPA_fec!K5</f>
        <v>324.98550119126782</v>
      </c>
      <c r="L53" s="243">
        <f>PPA_fec!L5</f>
        <v>282.95589187856558</v>
      </c>
      <c r="M53" s="243">
        <f>PPA_fec!M5</f>
        <v>280.39405199221028</v>
      </c>
      <c r="N53" s="243">
        <f>PPA_fec!N5</f>
        <v>242.0744682742978</v>
      </c>
      <c r="O53" s="243">
        <f>PPA_fec!O5</f>
        <v>237.82694577960021</v>
      </c>
      <c r="P53" s="243">
        <f>PPA_fec!P5</f>
        <v>245.44333270628849</v>
      </c>
      <c r="Q53" s="243">
        <f>PPA_fec!Q5</f>
        <v>280.24928034871073</v>
      </c>
      <c r="R53" s="243">
        <f>PPA_fec!R5</f>
        <v>237.80068020185101</v>
      </c>
      <c r="S53" s="243">
        <f>PPA_fec!S5</f>
        <v>248.5022355438123</v>
      </c>
      <c r="T53" s="243">
        <f>PPA_fec!T5</f>
        <v>242.76426970760991</v>
      </c>
      <c r="U53" s="243">
        <f>PPA_fec!U5</f>
        <v>259.24268020687401</v>
      </c>
      <c r="V53" s="243">
        <f>PPA_fec!V5</f>
        <v>213.6283356856861</v>
      </c>
      <c r="W53" s="243">
        <f>PPA_fec!W5</f>
        <v>225.39470420038421</v>
      </c>
      <c r="DA53" s="83"/>
    </row>
    <row r="54" spans="1:105" ht="12" customHeight="1" x14ac:dyDescent="0.25">
      <c r="A54" s="99" t="s">
        <v>59</v>
      </c>
      <c r="B54" s="284">
        <f>PPA_fec!B32</f>
        <v>107.6102104552462</v>
      </c>
      <c r="C54" s="284">
        <f>PPA_fec!C32</f>
        <v>200.79134149351199</v>
      </c>
      <c r="D54" s="284">
        <f>PPA_fec!D32</f>
        <v>205.93903753954481</v>
      </c>
      <c r="E54" s="284">
        <f>PPA_fec!E32</f>
        <v>221.48569539209279</v>
      </c>
      <c r="F54" s="284">
        <f>PPA_fec!F32</f>
        <v>233.1065704933512</v>
      </c>
      <c r="G54" s="284">
        <f>PPA_fec!G32</f>
        <v>211.63401129187599</v>
      </c>
      <c r="H54" s="284">
        <f>PPA_fec!H32</f>
        <v>232.00757950277011</v>
      </c>
      <c r="I54" s="284">
        <f>PPA_fec!I32</f>
        <v>258.35255755354871</v>
      </c>
      <c r="J54" s="284">
        <f>PPA_fec!J32</f>
        <v>255.08521900174151</v>
      </c>
      <c r="K54" s="284">
        <f>PPA_fec!K32</f>
        <v>292.71678002614021</v>
      </c>
      <c r="L54" s="284">
        <f>PPA_fec!L32</f>
        <v>235.38852165414369</v>
      </c>
      <c r="M54" s="284">
        <f>PPA_fec!M32</f>
        <v>208.82872193070889</v>
      </c>
      <c r="N54" s="284">
        <f>PPA_fec!N32</f>
        <v>175.70569919599919</v>
      </c>
      <c r="O54" s="284">
        <f>PPA_fec!O32</f>
        <v>183.47404501065091</v>
      </c>
      <c r="P54" s="284">
        <f>PPA_fec!P32</f>
        <v>187.66549503805089</v>
      </c>
      <c r="Q54" s="284">
        <f>PPA_fec!Q32</f>
        <v>237.11712836438761</v>
      </c>
      <c r="R54" s="284">
        <f>PPA_fec!R32</f>
        <v>193.1799828343581</v>
      </c>
      <c r="S54" s="284">
        <f>PPA_fec!S32</f>
        <v>198.11565879076301</v>
      </c>
      <c r="T54" s="284">
        <f>PPA_fec!T32</f>
        <v>205.17354437474401</v>
      </c>
      <c r="U54" s="284">
        <f>PPA_fec!U32</f>
        <v>221.43516174614089</v>
      </c>
      <c r="V54" s="284">
        <f>PPA_fec!V32</f>
        <v>155.85938445829689</v>
      </c>
      <c r="W54" s="284">
        <f>PPA_fec!W32</f>
        <v>178.18112463969419</v>
      </c>
      <c r="DA54" s="94"/>
    </row>
    <row r="55" spans="1:105" ht="12" customHeight="1" x14ac:dyDescent="0.25">
      <c r="A55" s="52" t="s">
        <v>60</v>
      </c>
      <c r="B55" s="244">
        <f>PPA_fec!B83</f>
        <v>5.1676560252462469</v>
      </c>
      <c r="C55" s="244">
        <f>PPA_fec!C83</f>
        <v>9.9233445492690109</v>
      </c>
      <c r="D55" s="244">
        <f>PPA_fec!D83</f>
        <v>9.6859045156381729</v>
      </c>
      <c r="E55" s="244">
        <f>PPA_fec!E83</f>
        <v>10.9390217544933</v>
      </c>
      <c r="F55" s="244">
        <f>PPA_fec!F83</f>
        <v>11.111460748812251</v>
      </c>
      <c r="G55" s="244">
        <f>PPA_fec!G83</f>
        <v>11.064797953269011</v>
      </c>
      <c r="H55" s="244">
        <f>PPA_fec!H83</f>
        <v>11.699960025624859</v>
      </c>
      <c r="I55" s="244">
        <f>PPA_fec!I83</f>
        <v>12.865748938726741</v>
      </c>
      <c r="J55" s="244">
        <f>PPA_fec!J83</f>
        <v>12.58645723167705</v>
      </c>
      <c r="K55" s="244">
        <f>PPA_fec!K83</f>
        <v>14.38877639222223</v>
      </c>
      <c r="L55" s="244">
        <f>PPA_fec!L83</f>
        <v>12.074331093257969</v>
      </c>
      <c r="M55" s="244">
        <f>PPA_fec!M83</f>
        <v>11.395970703048119</v>
      </c>
      <c r="N55" s="244">
        <f>PPA_fec!N83</f>
        <v>9.731784378370282</v>
      </c>
      <c r="O55" s="244">
        <f>PPA_fec!O83</f>
        <v>9.8137985476679876</v>
      </c>
      <c r="P55" s="244">
        <f>PPA_fec!P83</f>
        <v>10.08885067354543</v>
      </c>
      <c r="Q55" s="244">
        <f>PPA_fec!Q83</f>
        <v>10.1390083118372</v>
      </c>
      <c r="R55" s="244">
        <f>PPA_fec!R83</f>
        <v>28.279354160695519</v>
      </c>
      <c r="S55" s="244">
        <f>PPA_fec!S83</f>
        <v>31.632750549345559</v>
      </c>
      <c r="T55" s="244">
        <f>PPA_fec!T83</f>
        <v>26.287379382822191</v>
      </c>
      <c r="U55" s="244">
        <f>PPA_fec!U83</f>
        <v>27.679850960160511</v>
      </c>
      <c r="V55" s="244">
        <f>PPA_fec!V83</f>
        <v>26.63609439189835</v>
      </c>
      <c r="W55" s="244">
        <f>PPA_fec!W83</f>
        <v>29.09348074432345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595.52703698005212</v>
      </c>
      <c r="C57" s="205">
        <f t="shared" si="12"/>
        <v>598.57141328709292</v>
      </c>
      <c r="D57" s="205">
        <f t="shared" si="12"/>
        <v>541.46101824303571</v>
      </c>
      <c r="E57" s="205">
        <f t="shared" si="12"/>
        <v>506.41503471748467</v>
      </c>
      <c r="F57" s="205">
        <f t="shared" si="12"/>
        <v>488.29496181764529</v>
      </c>
      <c r="G57" s="205">
        <f t="shared" si="12"/>
        <v>475.68696641208993</v>
      </c>
      <c r="H57" s="205">
        <f t="shared" si="12"/>
        <v>587.29133184811974</v>
      </c>
      <c r="I57" s="205">
        <f t="shared" si="12"/>
        <v>554.90655738553255</v>
      </c>
      <c r="J57" s="205">
        <f t="shared" si="12"/>
        <v>589.34666049270822</v>
      </c>
      <c r="K57" s="205">
        <f t="shared" si="12"/>
        <v>595.03819488879697</v>
      </c>
      <c r="L57" s="205">
        <f t="shared" si="12"/>
        <v>257.9305802186023</v>
      </c>
      <c r="M57" s="205">
        <f t="shared" si="12"/>
        <v>218.84810289851205</v>
      </c>
      <c r="N57" s="205">
        <f t="shared" si="12"/>
        <v>134.89182580951251</v>
      </c>
      <c r="O57" s="205">
        <f t="shared" si="12"/>
        <v>145.42476820774553</v>
      </c>
      <c r="P57" s="205">
        <f t="shared" si="12"/>
        <v>102.59567999983715</v>
      </c>
      <c r="Q57" s="205">
        <f t="shared" si="12"/>
        <v>125.3126980798109</v>
      </c>
      <c r="R57" s="205">
        <f t="shared" si="12"/>
        <v>110.7210880799046</v>
      </c>
      <c r="S57" s="205">
        <f t="shared" si="12"/>
        <v>110.77157807992944</v>
      </c>
      <c r="T57" s="205">
        <f t="shared" si="12"/>
        <v>109.20416651990985</v>
      </c>
      <c r="U57" s="205">
        <f t="shared" si="12"/>
        <v>150.3064598398048</v>
      </c>
      <c r="V57" s="205">
        <f t="shared" si="12"/>
        <v>108.09681983986553</v>
      </c>
      <c r="W57" s="205">
        <f t="shared" si="12"/>
        <v>111.73376411988031</v>
      </c>
      <c r="DA57" s="112"/>
    </row>
    <row r="58" spans="1:105" ht="12" customHeight="1" x14ac:dyDescent="0.25">
      <c r="A58" s="51" t="s">
        <v>52</v>
      </c>
      <c r="B58" s="243">
        <f>PPA_emi!B5</f>
        <v>274.24567184565842</v>
      </c>
      <c r="C58" s="243">
        <f>PPA_emi!C5</f>
        <v>301.83392862579558</v>
      </c>
      <c r="D58" s="243">
        <f>PPA_emi!D5</f>
        <v>257.74786348825529</v>
      </c>
      <c r="E58" s="243">
        <f>PPA_emi!E5</f>
        <v>252.86404761990511</v>
      </c>
      <c r="F58" s="243">
        <f>PPA_emi!F5</f>
        <v>232.8149674817451</v>
      </c>
      <c r="G58" s="243">
        <f>PPA_emi!G5</f>
        <v>247.7171888929287</v>
      </c>
      <c r="H58" s="243">
        <f>PPA_emi!H5</f>
        <v>291.64544993085138</v>
      </c>
      <c r="I58" s="243">
        <f>PPA_emi!I5</f>
        <v>276.8611225533092</v>
      </c>
      <c r="J58" s="243">
        <f>PPA_emi!J5</f>
        <v>288.75286624312849</v>
      </c>
      <c r="K58" s="243">
        <f>PPA_emi!K5</f>
        <v>295.03598553470221</v>
      </c>
      <c r="L58" s="243">
        <f>PPA_emi!L5</f>
        <v>130.11079241155329</v>
      </c>
      <c r="M58" s="243">
        <f>PPA_emi!M5</f>
        <v>115.83414918370229</v>
      </c>
      <c r="N58" s="243">
        <f>PPA_emi!N5</f>
        <v>71.24634966013322</v>
      </c>
      <c r="O58" s="243">
        <f>PPA_emi!O5</f>
        <v>74.052658531965534</v>
      </c>
      <c r="P58" s="243">
        <f>PPA_emi!P5</f>
        <v>51.905042075316203</v>
      </c>
      <c r="Q58" s="243">
        <f>PPA_emi!Q5</f>
        <v>61.007491454061856</v>
      </c>
      <c r="R58" s="243">
        <f>PPA_emi!R5</f>
        <v>43.532994852705087</v>
      </c>
      <c r="S58" s="243">
        <f>PPA_emi!S5</f>
        <v>42.520112660622758</v>
      </c>
      <c r="T58" s="243">
        <f>PPA_emi!T5</f>
        <v>44.036652388480839</v>
      </c>
      <c r="U58" s="243">
        <f>PPA_emi!U5</f>
        <v>63.001264850926262</v>
      </c>
      <c r="V58" s="243">
        <f>PPA_emi!V5</f>
        <v>48.655656637377227</v>
      </c>
      <c r="W58" s="243">
        <f>PPA_emi!W5</f>
        <v>47.853141525534227</v>
      </c>
      <c r="DA58" s="83"/>
    </row>
    <row r="59" spans="1:105" ht="12" customHeight="1" x14ac:dyDescent="0.25">
      <c r="A59" s="99" t="s">
        <v>59</v>
      </c>
      <c r="B59" s="284">
        <f>PPA_emi!B32</f>
        <v>319.09590728725442</v>
      </c>
      <c r="C59" s="284">
        <f>PPA_emi!C32</f>
        <v>286.5978351162704</v>
      </c>
      <c r="D59" s="284">
        <f>PPA_emi!D32</f>
        <v>275.44661030244453</v>
      </c>
      <c r="E59" s="284">
        <f>PPA_emi!E32</f>
        <v>245.20167739238599</v>
      </c>
      <c r="F59" s="284">
        <f>PPA_emi!F32</f>
        <v>248.0337342074198</v>
      </c>
      <c r="G59" s="284">
        <f>PPA_emi!G32</f>
        <v>220.39661934539691</v>
      </c>
      <c r="H59" s="284">
        <f>PPA_emi!H32</f>
        <v>288.62697227541508</v>
      </c>
      <c r="I59" s="284">
        <f>PPA_emi!I32</f>
        <v>267.84309107365891</v>
      </c>
      <c r="J59" s="284">
        <f>PPA_emi!J32</f>
        <v>292.22899740521427</v>
      </c>
      <c r="K59" s="284">
        <f>PPA_emi!K32</f>
        <v>288.25153569613792</v>
      </c>
      <c r="L59" s="284">
        <f>PPA_emi!L32</f>
        <v>117.9694753692195</v>
      </c>
      <c r="M59" s="284">
        <f>PPA_emi!M32</f>
        <v>93.739210492929885</v>
      </c>
      <c r="N59" s="284">
        <f>PPA_emi!N32</f>
        <v>57.848609130542322</v>
      </c>
      <c r="O59" s="284">
        <f>PPA_emi!O32</f>
        <v>67.141051713286743</v>
      </c>
      <c r="P59" s="284">
        <f>PPA_emi!P32</f>
        <v>41.300658828591487</v>
      </c>
      <c r="Q59" s="284">
        <f>PPA_emi!Q32</f>
        <v>52.062739203478237</v>
      </c>
      <c r="R59" s="284">
        <f>PPA_emi!R32</f>
        <v>35.740862304366587</v>
      </c>
      <c r="S59" s="284">
        <f>PPA_emi!S32</f>
        <v>34.302096705962207</v>
      </c>
      <c r="T59" s="284">
        <f>PPA_emi!T32</f>
        <v>37.90805068885328</v>
      </c>
      <c r="U59" s="284">
        <f>PPA_emi!U32</f>
        <v>54.51100456365171</v>
      </c>
      <c r="V59" s="284">
        <f>PPA_emi!V32</f>
        <v>37.413873709824927</v>
      </c>
      <c r="W59" s="284">
        <f>PPA_emi!W32</f>
        <v>39.761990974885506</v>
      </c>
      <c r="DA59" s="94"/>
    </row>
    <row r="60" spans="1:105" ht="12" customHeight="1" x14ac:dyDescent="0.25">
      <c r="A60" s="52" t="s">
        <v>60</v>
      </c>
      <c r="B60" s="244">
        <f>PPA_emi!B83</f>
        <v>2.1854578471393862</v>
      </c>
      <c r="C60" s="244">
        <f>PPA_emi!C83</f>
        <v>10.139649545026961</v>
      </c>
      <c r="D60" s="244">
        <f>PPA_emi!D83</f>
        <v>8.2665444523358751</v>
      </c>
      <c r="E60" s="244">
        <f>PPA_emi!E83</f>
        <v>8.349309705193626</v>
      </c>
      <c r="F60" s="244">
        <f>PPA_emi!F83</f>
        <v>7.4462601284803629</v>
      </c>
      <c r="G60" s="244">
        <f>PPA_emi!G83</f>
        <v>7.5731581737642584</v>
      </c>
      <c r="H60" s="244">
        <f>PPA_emi!H83</f>
        <v>7.018909641853317</v>
      </c>
      <c r="I60" s="244">
        <f>PPA_emi!I83</f>
        <v>10.20234375856441</v>
      </c>
      <c r="J60" s="244">
        <f>PPA_emi!J83</f>
        <v>8.3647968443654399</v>
      </c>
      <c r="K60" s="244">
        <f>PPA_emi!K83</f>
        <v>11.75067365795679</v>
      </c>
      <c r="L60" s="244">
        <f>PPA_emi!L83</f>
        <v>9.8503124378295208</v>
      </c>
      <c r="M60" s="244">
        <f>PPA_emi!M83</f>
        <v>9.2747432218798664</v>
      </c>
      <c r="N60" s="244">
        <f>PPA_emi!N83</f>
        <v>5.7968670188369531</v>
      </c>
      <c r="O60" s="244">
        <f>PPA_emi!O83</f>
        <v>4.2310579624932494</v>
      </c>
      <c r="P60" s="244">
        <f>PPA_emi!P83</f>
        <v>9.3899790959294567</v>
      </c>
      <c r="Q60" s="244">
        <f>PPA_emi!Q83</f>
        <v>12.24246742227081</v>
      </c>
      <c r="R60" s="244">
        <f>PPA_emi!R83</f>
        <v>31.447230922832929</v>
      </c>
      <c r="S60" s="244">
        <f>PPA_emi!S83</f>
        <v>33.949368713344477</v>
      </c>
      <c r="T60" s="244">
        <f>PPA_emi!T83</f>
        <v>27.25946344257574</v>
      </c>
      <c r="U60" s="244">
        <f>PPA_emi!U83</f>
        <v>32.794190425226837</v>
      </c>
      <c r="V60" s="244">
        <f>PPA_emi!V83</f>
        <v>22.027289492663382</v>
      </c>
      <c r="W60" s="244">
        <f>PPA_emi!W83</f>
        <v>24.118631619460569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50.494047761041323</v>
      </c>
      <c r="C63" s="289">
        <f t="shared" si="13"/>
        <v>55.624010129599959</v>
      </c>
      <c r="D63" s="289">
        <f t="shared" si="13"/>
        <v>64.597104158510376</v>
      </c>
      <c r="E63" s="289">
        <f t="shared" si="13"/>
        <v>54.956432654614694</v>
      </c>
      <c r="F63" s="289">
        <f t="shared" si="13"/>
        <v>39.496895088471881</v>
      </c>
      <c r="G63" s="289">
        <f t="shared" si="13"/>
        <v>37.338947842168878</v>
      </c>
      <c r="H63" s="289">
        <f t="shared" si="13"/>
        <v>41.069054910518211</v>
      </c>
      <c r="I63" s="289">
        <f t="shared" si="13"/>
        <v>41.094311263806446</v>
      </c>
      <c r="J63" s="289">
        <f t="shared" si="13"/>
        <v>35.978040953077702</v>
      </c>
      <c r="K63" s="289">
        <f t="shared" si="13"/>
        <v>36.498000118572151</v>
      </c>
      <c r="L63" s="289">
        <f t="shared" si="13"/>
        <v>33.293397251554602</v>
      </c>
      <c r="M63" s="289">
        <f t="shared" si="13"/>
        <v>34.190030136768875</v>
      </c>
      <c r="N63" s="289">
        <f t="shared" si="13"/>
        <v>37.810143788236033</v>
      </c>
      <c r="O63" s="289">
        <f t="shared" si="13"/>
        <v>35.067212156633545</v>
      </c>
      <c r="P63" s="289">
        <f t="shared" si="13"/>
        <v>33.202423252579486</v>
      </c>
      <c r="Q63" s="289">
        <f t="shared" si="13"/>
        <v>37.527522818249373</v>
      </c>
      <c r="R63" s="289">
        <f t="shared" si="13"/>
        <v>38.607837389283588</v>
      </c>
      <c r="S63" s="289">
        <f t="shared" si="13"/>
        <v>33.318388390787554</v>
      </c>
      <c r="T63" s="289">
        <f t="shared" si="13"/>
        <v>34.839261355256639</v>
      </c>
      <c r="U63" s="289">
        <f t="shared" si="13"/>
        <v>37.488334298020185</v>
      </c>
      <c r="V63" s="289">
        <f t="shared" si="13"/>
        <v>30.884747196826044</v>
      </c>
      <c r="W63" s="289">
        <f t="shared" si="13"/>
        <v>26.704013574532723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415.478330341934</v>
      </c>
      <c r="C64" s="290">
        <f t="shared" si="14"/>
        <v>456.47348877748669</v>
      </c>
      <c r="D64" s="290">
        <f t="shared" si="14"/>
        <v>532.76672447339729</v>
      </c>
      <c r="E64" s="290">
        <f t="shared" si="14"/>
        <v>449.26214921140831</v>
      </c>
      <c r="F64" s="290">
        <f t="shared" si="14"/>
        <v>325.21473763553649</v>
      </c>
      <c r="G64" s="290">
        <f t="shared" si="14"/>
        <v>305.27467167142004</v>
      </c>
      <c r="H64" s="290">
        <f t="shared" si="14"/>
        <v>335.96975068889998</v>
      </c>
      <c r="I64" s="290">
        <f t="shared" si="14"/>
        <v>335.3245557551362</v>
      </c>
      <c r="J64" s="290">
        <f t="shared" si="14"/>
        <v>292.61710479863029</v>
      </c>
      <c r="K64" s="290">
        <f t="shared" si="14"/>
        <v>296.26676373692652</v>
      </c>
      <c r="L64" s="290">
        <f t="shared" si="14"/>
        <v>338.77298828755852</v>
      </c>
      <c r="M64" s="290">
        <f t="shared" si="14"/>
        <v>369.48884504792295</v>
      </c>
      <c r="N64" s="290">
        <f t="shared" si="14"/>
        <v>410.13217789861739</v>
      </c>
      <c r="O64" s="290">
        <f t="shared" si="14"/>
        <v>380.93759927828478</v>
      </c>
      <c r="P64" s="290">
        <f t="shared" si="14"/>
        <v>351.28415017546268</v>
      </c>
      <c r="Q64" s="290">
        <f t="shared" si="14"/>
        <v>391.08145799806971</v>
      </c>
      <c r="R64" s="290">
        <f t="shared" si="14"/>
        <v>392.32574222474562</v>
      </c>
      <c r="S64" s="290">
        <f t="shared" si="14"/>
        <v>347.72262780352764</v>
      </c>
      <c r="T64" s="290">
        <f t="shared" si="14"/>
        <v>354.57622336535269</v>
      </c>
      <c r="U64" s="290">
        <f t="shared" si="14"/>
        <v>380.37389414421978</v>
      </c>
      <c r="V64" s="290">
        <f t="shared" si="14"/>
        <v>325.87489870276147</v>
      </c>
      <c r="W64" s="290">
        <f t="shared" si="14"/>
        <v>264.2693429651319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2617.1894346484287</v>
      </c>
      <c r="C65" s="291">
        <f t="shared" si="15"/>
        <v>2542.9956383119033</v>
      </c>
      <c r="D65" s="291">
        <f t="shared" si="15"/>
        <v>2349.3363498219323</v>
      </c>
      <c r="E65" s="291">
        <f t="shared" si="15"/>
        <v>2005.3532055160779</v>
      </c>
      <c r="F65" s="291">
        <f t="shared" si="15"/>
        <v>1777.5547954187002</v>
      </c>
      <c r="G65" s="291">
        <f t="shared" si="15"/>
        <v>1849.0584330072031</v>
      </c>
      <c r="H65" s="291">
        <f t="shared" si="15"/>
        <v>2127.3224539049502</v>
      </c>
      <c r="I65" s="291">
        <f t="shared" si="15"/>
        <v>2109.3557512304469</v>
      </c>
      <c r="J65" s="291">
        <f t="shared" si="15"/>
        <v>2182.522960478128</v>
      </c>
      <c r="K65" s="291">
        <f t="shared" si="15"/>
        <v>1411.7438646335058</v>
      </c>
      <c r="L65" s="291">
        <f t="shared" si="15"/>
        <v>1798.9079252661973</v>
      </c>
      <c r="M65" s="291">
        <f t="shared" si="15"/>
        <v>1842.0820389481978</v>
      </c>
      <c r="N65" s="291">
        <f t="shared" si="15"/>
        <v>2271.1875229452821</v>
      </c>
      <c r="O65" s="291">
        <f t="shared" si="15"/>
        <v>1971.2731224108763</v>
      </c>
      <c r="P65" s="291">
        <f t="shared" si="15"/>
        <v>1793.756759116284</v>
      </c>
      <c r="Q65" s="291">
        <f t="shared" si="15"/>
        <v>1737.917949338316</v>
      </c>
      <c r="R65" s="291">
        <f t="shared" si="15"/>
        <v>613.44907515021725</v>
      </c>
      <c r="S65" s="291">
        <f t="shared" si="15"/>
        <v>595.25524298255618</v>
      </c>
      <c r="T65" s="291">
        <f t="shared" si="15"/>
        <v>824.76887020191862</v>
      </c>
      <c r="U65" s="291">
        <f t="shared" si="15"/>
        <v>745.12866925217486</v>
      </c>
      <c r="V65" s="291">
        <f t="shared" si="15"/>
        <v>653.39866705183772</v>
      </c>
      <c r="W65" s="291">
        <f t="shared" si="15"/>
        <v>646.52253954875061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0.1878855745168847</v>
      </c>
      <c r="C67" s="254">
        <f t="shared" si="16"/>
        <v>0.3356369583932885</v>
      </c>
      <c r="D67" s="254">
        <f t="shared" si="16"/>
        <v>0.46329256640040356</v>
      </c>
      <c r="E67" s="254">
        <f t="shared" si="16"/>
        <v>0.51799689084008227</v>
      </c>
      <c r="F67" s="254">
        <f t="shared" si="16"/>
        <v>0.46904297517257076</v>
      </c>
      <c r="G67" s="254">
        <f t="shared" si="16"/>
        <v>0.43246584246886588</v>
      </c>
      <c r="H67" s="254">
        <f t="shared" si="16"/>
        <v>0.43173368907732362</v>
      </c>
      <c r="I67" s="254">
        <f t="shared" si="16"/>
        <v>0.44272137071434953</v>
      </c>
      <c r="J67" s="254">
        <f t="shared" si="16"/>
        <v>0.41145977476648421</v>
      </c>
      <c r="K67" s="254">
        <f t="shared" si="16"/>
        <v>0.47186883086198717</v>
      </c>
      <c r="L67" s="254">
        <f t="shared" si="16"/>
        <v>0.44394987429171201</v>
      </c>
      <c r="M67" s="254">
        <f t="shared" si="16"/>
        <v>0.39147511621949077</v>
      </c>
      <c r="N67" s="254">
        <f t="shared" si="16"/>
        <v>0.34047041951378032</v>
      </c>
      <c r="O67" s="254">
        <f t="shared" si="16"/>
        <v>0.33926811095520715</v>
      </c>
      <c r="P67" s="254">
        <f t="shared" si="16"/>
        <v>0.34136763936896869</v>
      </c>
      <c r="Q67" s="254">
        <f t="shared" si="16"/>
        <v>0.39597773242816675</v>
      </c>
      <c r="R67" s="254">
        <f t="shared" si="16"/>
        <v>0.3402012592301159</v>
      </c>
      <c r="S67" s="254">
        <f t="shared" si="16"/>
        <v>0.34128828031232378</v>
      </c>
      <c r="T67" s="254">
        <f t="shared" si="16"/>
        <v>0.35395601100459262</v>
      </c>
      <c r="U67" s="254">
        <f t="shared" si="16"/>
        <v>0.39700257305800002</v>
      </c>
      <c r="V67" s="254">
        <f t="shared" si="16"/>
        <v>0.31109865541319381</v>
      </c>
      <c r="W67" s="254">
        <f t="shared" si="16"/>
        <v>0.29321924859225984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0.11633536265432022</v>
      </c>
      <c r="C68" s="293">
        <f t="shared" si="17"/>
        <v>0.20323010272622671</v>
      </c>
      <c r="D68" s="293">
        <f t="shared" si="17"/>
        <v>0.29005498245006311</v>
      </c>
      <c r="E68" s="293">
        <f t="shared" si="17"/>
        <v>0.32861379138292701</v>
      </c>
      <c r="F68" s="293">
        <f t="shared" si="17"/>
        <v>0.29211349685883609</v>
      </c>
      <c r="G68" s="293">
        <f t="shared" si="17"/>
        <v>0.24665968682036829</v>
      </c>
      <c r="H68" s="293">
        <f t="shared" si="17"/>
        <v>0.26126979673735373</v>
      </c>
      <c r="I68" s="293">
        <f t="shared" si="17"/>
        <v>0.28235252191644666</v>
      </c>
      <c r="J68" s="293">
        <f t="shared" si="17"/>
        <v>0.27683023387242012</v>
      </c>
      <c r="K68" s="293">
        <f t="shared" si="17"/>
        <v>0.3178318530545074</v>
      </c>
      <c r="L68" s="293">
        <f t="shared" si="17"/>
        <v>0.30164093707281725</v>
      </c>
      <c r="M68" s="293">
        <f t="shared" si="17"/>
        <v>0.27904848192141335</v>
      </c>
      <c r="N68" s="293">
        <f t="shared" si="17"/>
        <v>0.2387305695597815</v>
      </c>
      <c r="O68" s="293">
        <f t="shared" si="17"/>
        <v>0.25376769711016722</v>
      </c>
      <c r="P68" s="293">
        <f t="shared" si="17"/>
        <v>0.23665257886261146</v>
      </c>
      <c r="Q68" s="293">
        <f t="shared" si="17"/>
        <v>0.29194066604004826</v>
      </c>
      <c r="R68" s="293">
        <f t="shared" si="17"/>
        <v>0.22488938630309441</v>
      </c>
      <c r="S68" s="293">
        <f t="shared" si="17"/>
        <v>0.23800821584925697</v>
      </c>
      <c r="T68" s="293">
        <f t="shared" si="17"/>
        <v>0.24446958555720993</v>
      </c>
      <c r="U68" s="293">
        <f t="shared" si="17"/>
        <v>0.27478458986925719</v>
      </c>
      <c r="V68" s="293">
        <f t="shared" si="17"/>
        <v>0.2043414328058013</v>
      </c>
      <c r="W68" s="293">
        <f t="shared" si="17"/>
        <v>0.17494293098712255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8.4817282151633269E-2</v>
      </c>
      <c r="C69" s="255">
        <f t="shared" si="18"/>
        <v>0.15050280480720643</v>
      </c>
      <c r="D69" s="255">
        <f t="shared" si="18"/>
        <v>0.1481453551729926</v>
      </c>
      <c r="E69" s="255">
        <f t="shared" si="18"/>
        <v>0.13622630053502199</v>
      </c>
      <c r="F69" s="255">
        <f t="shared" si="18"/>
        <v>0.130537499618921</v>
      </c>
      <c r="G69" s="255">
        <f t="shared" si="18"/>
        <v>0.13416552825641326</v>
      </c>
      <c r="H69" s="255">
        <f t="shared" si="18"/>
        <v>0.13746308097970986</v>
      </c>
      <c r="I69" s="255">
        <f t="shared" si="18"/>
        <v>0.14493741562934359</v>
      </c>
      <c r="J69" s="255">
        <f t="shared" si="18"/>
        <v>0.13865617962810392</v>
      </c>
      <c r="K69" s="255">
        <f t="shared" si="18"/>
        <v>0.12834847222730075</v>
      </c>
      <c r="L69" s="255">
        <f t="shared" si="18"/>
        <v>0.11660892029538016</v>
      </c>
      <c r="M69" s="255">
        <f t="shared" si="18"/>
        <v>0.12047831157657278</v>
      </c>
      <c r="N69" s="255">
        <f t="shared" si="18"/>
        <v>0.11963314437469305</v>
      </c>
      <c r="O69" s="255">
        <f t="shared" si="18"/>
        <v>0.11256073666632405</v>
      </c>
      <c r="P69" s="255">
        <f t="shared" si="18"/>
        <v>0.10331644314946666</v>
      </c>
      <c r="Q69" s="255">
        <f t="shared" si="18"/>
        <v>0.10328701367896974</v>
      </c>
      <c r="R69" s="255">
        <f t="shared" si="18"/>
        <v>0.10539326160348661</v>
      </c>
      <c r="S69" s="255">
        <f t="shared" si="18"/>
        <v>0.11147299138368377</v>
      </c>
      <c r="T69" s="255">
        <f t="shared" si="18"/>
        <v>0.11243731376807442</v>
      </c>
      <c r="U69" s="255">
        <f t="shared" si="18"/>
        <v>0.12377139686791679</v>
      </c>
      <c r="V69" s="255">
        <f t="shared" si="18"/>
        <v>0.11987827471334242</v>
      </c>
      <c r="W69" s="255">
        <f t="shared" si="18"/>
        <v>0.12077823250632445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0.10305885493190925</v>
      </c>
      <c r="C71" s="254">
        <f>IF(PPA_ued!C$5=0,"",PPA_ued!C$5/C$10)</f>
        <v>0.18010856232858211</v>
      </c>
      <c r="D71" s="254">
        <f>IF(PPA_ued!D$5=0,"",PPA_ued!D$5/D$10)</f>
        <v>0.24897769464363839</v>
      </c>
      <c r="E71" s="254">
        <f>IF(PPA_ued!E$5=0,"",PPA_ued!E$5/E$10)</f>
        <v>0.28038967999054409</v>
      </c>
      <c r="F71" s="254">
        <f>IF(PPA_ued!F$5=0,"",PPA_ued!F$5/F$10)</f>
        <v>0.25299560363068924</v>
      </c>
      <c r="G71" s="254">
        <f>IF(PPA_ued!G$5=0,"",PPA_ued!G$5/G$10)</f>
        <v>0.23297942592903856</v>
      </c>
      <c r="H71" s="254">
        <f>IF(PPA_ued!H$5=0,"",PPA_ued!H$5/H$10)</f>
        <v>0.23816377722543963</v>
      </c>
      <c r="I71" s="254">
        <f>IF(PPA_ued!I$5=0,"",PPA_ued!I$5/I$10)</f>
        <v>0.24383067992773358</v>
      </c>
      <c r="J71" s="254">
        <f>IF(PPA_ued!J$5=0,"",PPA_ued!J$5/J$10)</f>
        <v>0.23136896418908476</v>
      </c>
      <c r="K71" s="254">
        <f>IF(PPA_ued!K$5=0,"",PPA_ued!K$5/K$10)</f>
        <v>0.2615943774791808</v>
      </c>
      <c r="L71" s="254">
        <f>IF(PPA_ued!L$5=0,"",PPA_ued!L$5/L$10)</f>
        <v>0.24954270605873416</v>
      </c>
      <c r="M71" s="254">
        <f>IF(PPA_ued!M$5=0,"",PPA_ued!M$5/M$10)</f>
        <v>0.22190438692133013</v>
      </c>
      <c r="N71" s="254">
        <f>IF(PPA_ued!N$5=0,"",PPA_ued!N$5/N$10)</f>
        <v>0.19691577930599832</v>
      </c>
      <c r="O71" s="254">
        <f>IF(PPA_ued!O$5=0,"",PPA_ued!O$5/O$10)</f>
        <v>0.19858034188038845</v>
      </c>
      <c r="P71" s="254">
        <f>IF(PPA_ued!P$5=0,"",PPA_ued!P$5/P$10)</f>
        <v>0.19569181227810861</v>
      </c>
      <c r="Q71" s="254">
        <f>IF(PPA_ued!Q$5=0,"",PPA_ued!Q$5/Q$10)</f>
        <v>0.23022824116708734</v>
      </c>
      <c r="R71" s="254">
        <f>IF(PPA_ued!R$5=0,"",PPA_ued!R$5/R$10)</f>
        <v>0.19649628916730874</v>
      </c>
      <c r="S71" s="254">
        <f>IF(PPA_ued!S$5=0,"",PPA_ued!S$5/S$10)</f>
        <v>0.20066556123522503</v>
      </c>
      <c r="T71" s="254">
        <f>IF(PPA_ued!T$5=0,"",PPA_ued!T$5/T$10)</f>
        <v>0.206458978848826</v>
      </c>
      <c r="U71" s="254">
        <f>IF(PPA_ued!U$5=0,"",PPA_ued!U$5/U$10)</f>
        <v>0.23242413649052573</v>
      </c>
      <c r="V71" s="254">
        <f>IF(PPA_ued!V$5=0,"",PPA_ued!V$5/V$10)</f>
        <v>0.18626878842161701</v>
      </c>
      <c r="W71" s="254">
        <f>IF(PPA_ued!W$5=0,"",PPA_ued!W$5/W$10)</f>
        <v>0.17810099250082737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6.8750490744916973E-2</v>
      </c>
      <c r="C72" s="293">
        <f>IF(PPA_ued!C$32=0,"",PPA_ued!C$32/C$11)</f>
        <v>0.11850435139264251</v>
      </c>
      <c r="D72" s="293">
        <f>IF(PPA_ued!D$32=0,"",PPA_ued!D$32/D$11)</f>
        <v>0.16906278870111521</v>
      </c>
      <c r="E72" s="293">
        <f>IF(PPA_ued!E$32=0,"",PPA_ued!E$32/E$11)</f>
        <v>0.19280506014890622</v>
      </c>
      <c r="F72" s="293">
        <f>IF(PPA_ued!F$32=0,"",PPA_ued!F$32/F$11)</f>
        <v>0.17055171363574387</v>
      </c>
      <c r="G72" s="293">
        <f>IF(PPA_ued!G$32=0,"",PPA_ued!G$32/G$11)</f>
        <v>0.14498117151134232</v>
      </c>
      <c r="H72" s="293">
        <f>IF(PPA_ued!H$32=0,"",PPA_ued!H$32/H$11)</f>
        <v>0.15590844585195934</v>
      </c>
      <c r="I72" s="293">
        <f>IF(PPA_ued!I$32=0,"",PPA_ued!I$32/I$11)</f>
        <v>0.16716027639876602</v>
      </c>
      <c r="J72" s="293">
        <f>IF(PPA_ued!J$32=0,"",PPA_ued!J$32/J$11)</f>
        <v>0.16635323531360116</v>
      </c>
      <c r="K72" s="293">
        <f>IF(PPA_ued!K$32=0,"",PPA_ued!K$32/K$11)</f>
        <v>0.18856422280584031</v>
      </c>
      <c r="L72" s="293">
        <f>IF(PPA_ued!L$32=0,"",PPA_ued!L$32/L$11)</f>
        <v>0.18154526400457649</v>
      </c>
      <c r="M72" s="293">
        <f>IF(PPA_ued!M$32=0,"",PPA_ued!M$32/M$11)</f>
        <v>0.16758205491918729</v>
      </c>
      <c r="N72" s="293">
        <f>IF(PPA_ued!N$32=0,"",PPA_ued!N$32/N$11)</f>
        <v>0.1460504281615489</v>
      </c>
      <c r="O72" s="293">
        <f>IF(PPA_ued!O$32=0,"",PPA_ued!O$32/O$11)</f>
        <v>0.15491967853022284</v>
      </c>
      <c r="P72" s="293">
        <f>IF(PPA_ued!P$32=0,"",PPA_ued!P$32/P$11)</f>
        <v>0.14541292270569547</v>
      </c>
      <c r="Q72" s="293">
        <f>IF(PPA_ued!Q$32=0,"",PPA_ued!Q$32/Q$11)</f>
        <v>0.17976287086028686</v>
      </c>
      <c r="R72" s="293">
        <f>IF(PPA_ued!R$32=0,"",PPA_ued!R$32/R$11)</f>
        <v>0.14056780362417323</v>
      </c>
      <c r="S72" s="293">
        <f>IF(PPA_ued!S$32=0,"",PPA_ued!S$32/S$11)</f>
        <v>0.14911722522787516</v>
      </c>
      <c r="T72" s="293">
        <f>IF(PPA_ued!T$32=0,"",PPA_ued!T$32/T$11)</f>
        <v>0.15193974696406751</v>
      </c>
      <c r="U72" s="293">
        <f>IF(PPA_ued!U$32=0,"",PPA_ued!U$32/U$11)</f>
        <v>0.17155606564972217</v>
      </c>
      <c r="V72" s="293">
        <f>IF(PPA_ued!V$32=0,"",PPA_ued!V$32/V$11)</f>
        <v>0.13151354189532605</v>
      </c>
      <c r="W72" s="293">
        <f>IF(PPA_ued!W$32=0,"",PPA_ued!W$32/W$11)</f>
        <v>0.11591559151517276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5.3879948878204492E-2</v>
      </c>
      <c r="C73" s="255">
        <f>IF(PPA_ued!C$83=0,"",PPA_ued!C$83/C$12)</f>
        <v>9.6086525563886263E-2</v>
      </c>
      <c r="D73" s="255">
        <f>IF(PPA_ued!D$83=0,"",PPA_ued!D$83/D$12)</f>
        <v>9.4564358322227426E-2</v>
      </c>
      <c r="E73" s="255">
        <f>IF(PPA_ued!E$83=0,"",PPA_ued!E$83/E$12)</f>
        <v>8.7764507417410945E-2</v>
      </c>
      <c r="F73" s="255">
        <f>IF(PPA_ued!F$83=0,"",PPA_ued!F$83/F$12)</f>
        <v>8.42775633027492E-2</v>
      </c>
      <c r="G73" s="255">
        <f>IF(PPA_ued!G$83=0,"",PPA_ued!G$83/G$12)</f>
        <v>8.6647067303018521E-2</v>
      </c>
      <c r="H73" s="255">
        <f>IF(PPA_ued!H$83=0,"",PPA_ued!H$83/H$12)</f>
        <v>8.9035729737963698E-2</v>
      </c>
      <c r="I73" s="255">
        <f>IF(PPA_ued!I$83=0,"",PPA_ued!I$83/I$12)</f>
        <v>9.4934074206298444E-2</v>
      </c>
      <c r="J73" s="255">
        <f>IF(PPA_ued!J$83=0,"",PPA_ued!J$83/J$12)</f>
        <v>9.0759569336711074E-2</v>
      </c>
      <c r="K73" s="255">
        <f>IF(PPA_ued!K$83=0,"",PPA_ued!K$83/K$12)</f>
        <v>8.5863959811982082E-2</v>
      </c>
      <c r="L73" s="255">
        <f>IF(PPA_ued!L$83=0,"",PPA_ued!L$83/L$12)</f>
        <v>7.8354162282488107E-2</v>
      </c>
      <c r="M73" s="255">
        <f>IF(PPA_ued!M$83=0,"",PPA_ued!M$83/M$12)</f>
        <v>8.1292598590748597E-2</v>
      </c>
      <c r="N73" s="255">
        <f>IF(PPA_ued!N$83=0,"",PPA_ued!N$83/N$12)</f>
        <v>8.0831372471178095E-2</v>
      </c>
      <c r="O73" s="255">
        <f>IF(PPA_ued!O$83=0,"",PPA_ued!O$83/O$12)</f>
        <v>7.622017179114754E-2</v>
      </c>
      <c r="P73" s="255">
        <f>IF(PPA_ued!P$83=0,"",PPA_ued!P$83/P$12)</f>
        <v>6.9915700443075296E-2</v>
      </c>
      <c r="Q73" s="255">
        <f>IF(PPA_ued!Q$83=0,"",PPA_ued!Q$83/Q$12)</f>
        <v>7.0262969686901239E-2</v>
      </c>
      <c r="R73" s="255">
        <f>IF(PPA_ued!R$83=0,"",PPA_ued!R$83/R$12)</f>
        <v>7.6675034935604527E-2</v>
      </c>
      <c r="S73" s="255">
        <f>IF(PPA_ued!S$83=0,"",PPA_ued!S$83/S$12)</f>
        <v>8.1496260645054774E-2</v>
      </c>
      <c r="T73" s="255">
        <f>IF(PPA_ued!T$83=0,"",PPA_ued!T$83/T$12)</f>
        <v>8.2333391172285858E-2</v>
      </c>
      <c r="U73" s="255">
        <f>IF(PPA_ued!U$83=0,"",PPA_ued!U$83/U$12)</f>
        <v>9.1913899412413333E-2</v>
      </c>
      <c r="V73" s="255">
        <f>IF(PPA_ued!V$83=0,"",PPA_ued!V$83/V$12)</f>
        <v>8.7699271828615491E-2</v>
      </c>
      <c r="W73" s="255">
        <f>IF(PPA_ued!W$83=0,"",PPA_ued!W$83/W$12)</f>
        <v>8.8705398114777068E-2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2.6233250270260879</v>
      </c>
      <c r="C74" s="256">
        <f t="shared" si="19"/>
        <v>1.3730998456218846</v>
      </c>
      <c r="D74" s="256">
        <f t="shared" si="19"/>
        <v>1.2725393758151935</v>
      </c>
      <c r="E74" s="256">
        <f t="shared" si="19"/>
        <v>1.0538342810597852</v>
      </c>
      <c r="F74" s="256">
        <f t="shared" si="19"/>
        <v>1.0003576648169079</v>
      </c>
      <c r="G74" s="256">
        <f t="shared" si="19"/>
        <v>0.97863778867373197</v>
      </c>
      <c r="H74" s="256">
        <f t="shared" si="19"/>
        <v>1.1426505426669116</v>
      </c>
      <c r="I74" s="256">
        <f t="shared" si="19"/>
        <v>0.98181350554931712</v>
      </c>
      <c r="J74" s="256">
        <f t="shared" si="19"/>
        <v>1.0658879188248653</v>
      </c>
      <c r="K74" s="256">
        <f t="shared" si="19"/>
        <v>0.94138049846654137</v>
      </c>
      <c r="L74" s="256">
        <f t="shared" si="19"/>
        <v>0.48627727212107841</v>
      </c>
      <c r="M74" s="256">
        <f t="shared" si="19"/>
        <v>0.43715523089736164</v>
      </c>
      <c r="N74" s="256">
        <f t="shared" si="19"/>
        <v>0.3155276132660314</v>
      </c>
      <c r="O74" s="256">
        <f t="shared" si="19"/>
        <v>0.33732261523915796</v>
      </c>
      <c r="P74" s="256">
        <f t="shared" si="19"/>
        <v>0.23148966024840306</v>
      </c>
      <c r="Q74" s="256">
        <f t="shared" si="19"/>
        <v>0.2375571776808641</v>
      </c>
      <c r="R74" s="256">
        <f t="shared" si="19"/>
        <v>0.24108584229842436</v>
      </c>
      <c r="S74" s="256">
        <f t="shared" si="19"/>
        <v>0.2316182513602579</v>
      </c>
      <c r="T74" s="256">
        <f t="shared" si="19"/>
        <v>0.2302791332572445</v>
      </c>
      <c r="U74" s="256">
        <f t="shared" si="19"/>
        <v>0.29567067034722005</v>
      </c>
      <c r="V74" s="256">
        <f t="shared" si="19"/>
        <v>0.27288644578594001</v>
      </c>
      <c r="W74" s="256">
        <f t="shared" si="19"/>
        <v>0.25824286965767357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2.4007269394273214</v>
      </c>
      <c r="C75" s="257">
        <f t="shared" si="20"/>
        <v>1.3402189659905723</v>
      </c>
      <c r="D75" s="257">
        <f t="shared" si="20"/>
        <v>1.228122081734756</v>
      </c>
      <c r="E75" s="257">
        <f t="shared" si="20"/>
        <v>1.0191178749950422</v>
      </c>
      <c r="F75" s="257">
        <f t="shared" si="20"/>
        <v>0.95454172647255253</v>
      </c>
      <c r="G75" s="257">
        <f t="shared" si="20"/>
        <v>0.94056115639716942</v>
      </c>
      <c r="H75" s="257">
        <f t="shared" si="20"/>
        <v>1.0791080520139515</v>
      </c>
      <c r="I75" s="257">
        <f t="shared" si="20"/>
        <v>0.94181024341529451</v>
      </c>
      <c r="J75" s="257">
        <f t="shared" si="20"/>
        <v>1.012299544858249</v>
      </c>
      <c r="K75" s="257">
        <f t="shared" si="20"/>
        <v>0.90784353287521269</v>
      </c>
      <c r="L75" s="257">
        <f t="shared" si="20"/>
        <v>0.45982711845205942</v>
      </c>
      <c r="M75" s="257">
        <f t="shared" si="20"/>
        <v>0.41311200562457123</v>
      </c>
      <c r="N75" s="257">
        <f t="shared" si="20"/>
        <v>0.2943158366433053</v>
      </c>
      <c r="O75" s="257">
        <f t="shared" si="20"/>
        <v>0.31137202846893497</v>
      </c>
      <c r="P75" s="257">
        <f t="shared" si="20"/>
        <v>0.21147464672600719</v>
      </c>
      <c r="Q75" s="257">
        <f t="shared" si="20"/>
        <v>0.21769009140059517</v>
      </c>
      <c r="R75" s="257">
        <f t="shared" si="20"/>
        <v>0.18306505606188014</v>
      </c>
      <c r="S75" s="257">
        <f t="shared" si="20"/>
        <v>0.17110555391010246</v>
      </c>
      <c r="T75" s="257">
        <f t="shared" si="20"/>
        <v>0.18139676172906108</v>
      </c>
      <c r="U75" s="257">
        <f t="shared" si="20"/>
        <v>0.24302041932544308</v>
      </c>
      <c r="V75" s="257">
        <f t="shared" si="20"/>
        <v>0.22775844075743243</v>
      </c>
      <c r="W75" s="257">
        <f t="shared" si="20"/>
        <v>0.21230818929530401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2.9652939617654832</v>
      </c>
      <c r="C76" s="295">
        <f t="shared" si="21"/>
        <v>1.4273416024043597</v>
      </c>
      <c r="D76" s="295">
        <f t="shared" si="21"/>
        <v>1.3375152841022322</v>
      </c>
      <c r="E76" s="295">
        <f t="shared" si="21"/>
        <v>1.1070768112509892</v>
      </c>
      <c r="F76" s="295">
        <f t="shared" si="21"/>
        <v>1.0640357913656251</v>
      </c>
      <c r="G76" s="295">
        <f t="shared" si="21"/>
        <v>1.0414045360669175</v>
      </c>
      <c r="H76" s="295">
        <f t="shared" si="21"/>
        <v>1.24404113388877</v>
      </c>
      <c r="I76" s="295">
        <f t="shared" si="21"/>
        <v>1.0367348154397238</v>
      </c>
      <c r="J76" s="295">
        <f t="shared" si="21"/>
        <v>1.1456132132972361</v>
      </c>
      <c r="K76" s="295">
        <f t="shared" si="21"/>
        <v>0.98474551295076584</v>
      </c>
      <c r="L76" s="295">
        <f t="shared" si="21"/>
        <v>0.50116919270410321</v>
      </c>
      <c r="M76" s="295">
        <f t="shared" si="21"/>
        <v>0.44888083222591063</v>
      </c>
      <c r="N76" s="295">
        <f t="shared" si="21"/>
        <v>0.32923581531645352</v>
      </c>
      <c r="O76" s="295">
        <f t="shared" si="21"/>
        <v>0.36594305047010389</v>
      </c>
      <c r="P76" s="295">
        <f t="shared" si="21"/>
        <v>0.2200759325533839</v>
      </c>
      <c r="Q76" s="295">
        <f t="shared" si="21"/>
        <v>0.21956549306497711</v>
      </c>
      <c r="R76" s="295">
        <f t="shared" si="21"/>
        <v>0.18501328025798894</v>
      </c>
      <c r="S76" s="295">
        <f t="shared" si="21"/>
        <v>0.17314177443283205</v>
      </c>
      <c r="T76" s="295">
        <f t="shared" si="21"/>
        <v>0.18476090962105346</v>
      </c>
      <c r="U76" s="295">
        <f t="shared" si="21"/>
        <v>0.24617140355579373</v>
      </c>
      <c r="V76" s="295">
        <f t="shared" si="21"/>
        <v>0.24004889946062705</v>
      </c>
      <c r="W76" s="295">
        <f t="shared" si="21"/>
        <v>0.22315489957361934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0.42291085870701806</v>
      </c>
      <c r="C77" s="258">
        <f t="shared" si="22"/>
        <v>1.0217975899843046</v>
      </c>
      <c r="D77" s="258">
        <f t="shared" si="22"/>
        <v>0.85346127860225129</v>
      </c>
      <c r="E77" s="258">
        <f t="shared" si="22"/>
        <v>0.76325926509507791</v>
      </c>
      <c r="F77" s="258">
        <f t="shared" si="22"/>
        <v>0.67014232393129081</v>
      </c>
      <c r="G77" s="258">
        <f t="shared" si="22"/>
        <v>0.68443709553022847</v>
      </c>
      <c r="H77" s="258">
        <f t="shared" si="22"/>
        <v>0.59990885665256433</v>
      </c>
      <c r="I77" s="258">
        <f t="shared" si="22"/>
        <v>0.79298483183164659</v>
      </c>
      <c r="J77" s="258">
        <f t="shared" si="22"/>
        <v>0.6645870788257463</v>
      </c>
      <c r="K77" s="258">
        <f t="shared" si="22"/>
        <v>0.81665551938860825</v>
      </c>
      <c r="L77" s="258">
        <f t="shared" si="22"/>
        <v>0.81580605681168628</v>
      </c>
      <c r="M77" s="258">
        <f t="shared" si="22"/>
        <v>0.81386162386317118</v>
      </c>
      <c r="N77" s="258">
        <f t="shared" si="22"/>
        <v>0.59566332272229361</v>
      </c>
      <c r="O77" s="258">
        <f t="shared" si="22"/>
        <v>0.43113356586055646</v>
      </c>
      <c r="P77" s="258">
        <f t="shared" si="22"/>
        <v>0.93072832573005315</v>
      </c>
      <c r="Q77" s="258">
        <f t="shared" si="22"/>
        <v>1.2074620165739327</v>
      </c>
      <c r="R77" s="258">
        <f t="shared" si="22"/>
        <v>1.1120208313151767</v>
      </c>
      <c r="S77" s="258">
        <f t="shared" si="22"/>
        <v>1.0732348001285916</v>
      </c>
      <c r="T77" s="258">
        <f t="shared" si="22"/>
        <v>1.0369791163127036</v>
      </c>
      <c r="U77" s="258">
        <f t="shared" si="22"/>
        <v>1.1847675940317515</v>
      </c>
      <c r="V77" s="258">
        <f t="shared" si="22"/>
        <v>0.82697144590999849</v>
      </c>
      <c r="W77" s="258">
        <f t="shared" si="22"/>
        <v>0.82900467741957806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SK: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114.23442930626589</v>
      </c>
      <c r="C5" s="225">
        <v>225.21239908189659</v>
      </c>
      <c r="D5" s="225">
        <v>209.8715325793828</v>
      </c>
      <c r="E5" s="225">
        <v>248.12051071239941</v>
      </c>
      <c r="F5" s="225">
        <v>243.90234708973679</v>
      </c>
      <c r="G5" s="225">
        <v>263.37169806353933</v>
      </c>
      <c r="H5" s="225">
        <v>270.26528936240459</v>
      </c>
      <c r="I5" s="225">
        <v>293.96699015432807</v>
      </c>
      <c r="J5" s="225">
        <v>285.24448885686519</v>
      </c>
      <c r="K5" s="225">
        <v>324.98550119126782</v>
      </c>
      <c r="L5" s="225">
        <v>282.95589187856558</v>
      </c>
      <c r="M5" s="225">
        <v>280.39405199221028</v>
      </c>
      <c r="N5" s="225">
        <v>242.0744682742978</v>
      </c>
      <c r="O5" s="225">
        <v>237.82694577960021</v>
      </c>
      <c r="P5" s="225">
        <v>245.44333270628849</v>
      </c>
      <c r="Q5" s="225">
        <v>280.24928034871073</v>
      </c>
      <c r="R5" s="225">
        <v>237.80068020185101</v>
      </c>
      <c r="S5" s="225">
        <v>248.5022355438123</v>
      </c>
      <c r="T5" s="225">
        <v>242.76426970760991</v>
      </c>
      <c r="U5" s="225">
        <v>259.24268020687401</v>
      </c>
      <c r="V5" s="225">
        <v>213.6283356856861</v>
      </c>
      <c r="W5" s="225">
        <v>225.39470420038421</v>
      </c>
      <c r="DA5" s="89" t="s">
        <v>1844</v>
      </c>
    </row>
    <row r="6" spans="1:105" ht="12" customHeight="1" x14ac:dyDescent="0.25">
      <c r="A6" s="55" t="s">
        <v>92</v>
      </c>
      <c r="B6" s="261">
        <v>0.5711721465314088</v>
      </c>
      <c r="C6" s="261">
        <v>1.1260619954089011</v>
      </c>
      <c r="D6" s="261">
        <v>1.049357662896524</v>
      </c>
      <c r="E6" s="261">
        <v>1.2406025535615379</v>
      </c>
      <c r="F6" s="261">
        <v>1.2195117354484311</v>
      </c>
      <c r="G6" s="261">
        <v>1.316858490317347</v>
      </c>
      <c r="H6" s="261">
        <v>1.3513264468118911</v>
      </c>
      <c r="I6" s="261">
        <v>1.469834950771286</v>
      </c>
      <c r="J6" s="261">
        <v>1.42622244428413</v>
      </c>
      <c r="K6" s="261">
        <v>1.6249275059558519</v>
      </c>
      <c r="L6" s="261">
        <v>1.4147794593924139</v>
      </c>
      <c r="M6" s="261">
        <v>1.4019702599605559</v>
      </c>
      <c r="N6" s="261">
        <v>1.21037234137118</v>
      </c>
      <c r="O6" s="261">
        <v>1.1891347288979031</v>
      </c>
      <c r="P6" s="261">
        <v>1.2272166635308721</v>
      </c>
      <c r="Q6" s="261">
        <v>1.4012464017427759</v>
      </c>
      <c r="R6" s="261">
        <v>1.1890034010083139</v>
      </c>
      <c r="S6" s="261">
        <v>1.2425111777180651</v>
      </c>
      <c r="T6" s="261">
        <v>1.2138213485372811</v>
      </c>
      <c r="U6" s="261">
        <v>1.2962134010334521</v>
      </c>
      <c r="V6" s="261">
        <v>1.0681416784277249</v>
      </c>
      <c r="W6" s="261">
        <v>1.1269735210012251</v>
      </c>
      <c r="DA6" s="67" t="s">
        <v>1845</v>
      </c>
    </row>
    <row r="7" spans="1:105" ht="12" customHeight="1" x14ac:dyDescent="0.25">
      <c r="A7" s="202" t="s">
        <v>93</v>
      </c>
      <c r="B7" s="226">
        <v>0.79964100514397252</v>
      </c>
      <c r="C7" s="226">
        <v>1.576486793572462</v>
      </c>
      <c r="D7" s="226">
        <v>1.4691007280551329</v>
      </c>
      <c r="E7" s="226">
        <v>1.736843574986153</v>
      </c>
      <c r="F7" s="226">
        <v>1.7073164296278029</v>
      </c>
      <c r="G7" s="226">
        <v>1.8436018864442849</v>
      </c>
      <c r="H7" s="226">
        <v>1.891857025536648</v>
      </c>
      <c r="I7" s="226">
        <v>2.0577689310798011</v>
      </c>
      <c r="J7" s="226">
        <v>1.996711421997782</v>
      </c>
      <c r="K7" s="226">
        <v>2.2748985083381918</v>
      </c>
      <c r="L7" s="226">
        <v>1.9806912431493799</v>
      </c>
      <c r="M7" s="226">
        <v>1.9627583639447781</v>
      </c>
      <c r="N7" s="226">
        <v>1.6945212779196519</v>
      </c>
      <c r="O7" s="226">
        <v>1.6647886204570641</v>
      </c>
      <c r="P7" s="226">
        <v>1.718103328943221</v>
      </c>
      <c r="Q7" s="226">
        <v>1.9617449624398871</v>
      </c>
      <c r="R7" s="226">
        <v>1.664604761411641</v>
      </c>
      <c r="S7" s="226">
        <v>1.7395156488052901</v>
      </c>
      <c r="T7" s="226">
        <v>1.6993498879521931</v>
      </c>
      <c r="U7" s="226">
        <v>1.814698761446834</v>
      </c>
      <c r="V7" s="226">
        <v>1.495398349798815</v>
      </c>
      <c r="W7" s="226">
        <v>1.577762929401715</v>
      </c>
      <c r="DA7" s="174" t="s">
        <v>1846</v>
      </c>
    </row>
    <row r="8" spans="1:105" ht="12" customHeight="1" x14ac:dyDescent="0.25">
      <c r="A8" s="202" t="s">
        <v>94</v>
      </c>
      <c r="B8" s="226">
        <v>4.5693771722512704</v>
      </c>
      <c r="C8" s="226">
        <v>9.0084959632712085</v>
      </c>
      <c r="D8" s="226">
        <v>8.3948613031721919</v>
      </c>
      <c r="E8" s="226">
        <v>9.9248204284923034</v>
      </c>
      <c r="F8" s="226">
        <v>9.756093883587452</v>
      </c>
      <c r="G8" s="226">
        <v>10.534867922538769</v>
      </c>
      <c r="H8" s="226">
        <v>10.81061157449513</v>
      </c>
      <c r="I8" s="226">
        <v>11.75867960617029</v>
      </c>
      <c r="J8" s="226">
        <v>11.40977955427304</v>
      </c>
      <c r="K8" s="226">
        <v>12.99942004764682</v>
      </c>
      <c r="L8" s="226">
        <v>11.318235675139309</v>
      </c>
      <c r="M8" s="226">
        <v>11.215762079684451</v>
      </c>
      <c r="N8" s="226">
        <v>9.6829787309694382</v>
      </c>
      <c r="O8" s="226">
        <v>9.5130778311832245</v>
      </c>
      <c r="P8" s="226">
        <v>9.8177333082469769</v>
      </c>
      <c r="Q8" s="226">
        <v>11.209971213942209</v>
      </c>
      <c r="R8" s="226">
        <v>9.5120272080665149</v>
      </c>
      <c r="S8" s="226">
        <v>9.9400894217445188</v>
      </c>
      <c r="T8" s="226">
        <v>9.710570788298245</v>
      </c>
      <c r="U8" s="226">
        <v>10.36970720826762</v>
      </c>
      <c r="V8" s="226">
        <v>8.5451334274218009</v>
      </c>
      <c r="W8" s="226">
        <v>9.0157881680097969</v>
      </c>
      <c r="DA8" s="174" t="s">
        <v>1847</v>
      </c>
    </row>
    <row r="9" spans="1:105" ht="12" customHeight="1" x14ac:dyDescent="0.25">
      <c r="A9" s="202" t="s">
        <v>95</v>
      </c>
      <c r="B9" s="226">
        <v>2.2846885861256352</v>
      </c>
      <c r="C9" s="226">
        <v>4.5042479816356042</v>
      </c>
      <c r="D9" s="226">
        <v>4.197430651586096</v>
      </c>
      <c r="E9" s="226">
        <v>4.9624102142461517</v>
      </c>
      <c r="F9" s="226">
        <v>4.878046941793726</v>
      </c>
      <c r="G9" s="226">
        <v>5.2674339612693863</v>
      </c>
      <c r="H9" s="226">
        <v>5.4053057872475652</v>
      </c>
      <c r="I9" s="226">
        <v>5.879339803085144</v>
      </c>
      <c r="J9" s="226">
        <v>5.7048897771365201</v>
      </c>
      <c r="K9" s="226">
        <v>6.4997100238234076</v>
      </c>
      <c r="L9" s="226">
        <v>5.6591178375696574</v>
      </c>
      <c r="M9" s="226">
        <v>5.6078810398422227</v>
      </c>
      <c r="N9" s="226">
        <v>4.8414893654847191</v>
      </c>
      <c r="O9" s="226">
        <v>4.7565389155916122</v>
      </c>
      <c r="P9" s="226">
        <v>4.9088666541234884</v>
      </c>
      <c r="Q9" s="226">
        <v>5.6049856069711046</v>
      </c>
      <c r="R9" s="226">
        <v>4.7560136040332566</v>
      </c>
      <c r="S9" s="226">
        <v>4.9700447108722594</v>
      </c>
      <c r="T9" s="226">
        <v>4.8552853941491234</v>
      </c>
      <c r="U9" s="226">
        <v>5.1848536041338091</v>
      </c>
      <c r="V9" s="226">
        <v>4.2725667137108996</v>
      </c>
      <c r="W9" s="226">
        <v>4.5078940840048984</v>
      </c>
      <c r="DA9" s="174" t="s">
        <v>1848</v>
      </c>
    </row>
    <row r="10" spans="1:105" ht="12" customHeight="1" x14ac:dyDescent="0.25">
      <c r="A10" s="56" t="s">
        <v>96</v>
      </c>
      <c r="B10" s="262">
        <v>1.3233979049828839</v>
      </c>
      <c r="C10" s="262">
        <v>2.796617159465816</v>
      </c>
      <c r="D10" s="262">
        <v>2.4399683642922709</v>
      </c>
      <c r="E10" s="262">
        <v>2.4739879207020889</v>
      </c>
      <c r="F10" s="262">
        <v>2.59036383751029</v>
      </c>
      <c r="G10" s="262">
        <v>2.7402333525661371</v>
      </c>
      <c r="H10" s="262">
        <v>3.1114930711432849</v>
      </c>
      <c r="I10" s="262">
        <v>3.456974149792214</v>
      </c>
      <c r="J10" s="262">
        <v>3.2822825125831452</v>
      </c>
      <c r="K10" s="262">
        <v>3.5365006907880279</v>
      </c>
      <c r="L10" s="262">
        <v>3.3629246808015818</v>
      </c>
      <c r="M10" s="262">
        <v>3.2751990182837538</v>
      </c>
      <c r="N10" s="262">
        <v>2.53201324889916</v>
      </c>
      <c r="O10" s="262">
        <v>2.5087282223934659</v>
      </c>
      <c r="P10" s="262">
        <v>2.5761605781254282</v>
      </c>
      <c r="Q10" s="262">
        <v>3.169892698225365</v>
      </c>
      <c r="R10" s="262">
        <v>2.3123853115323292</v>
      </c>
      <c r="S10" s="262">
        <v>2.322539332895126</v>
      </c>
      <c r="T10" s="262">
        <v>2.342624236047516</v>
      </c>
      <c r="U10" s="262">
        <v>2.867548995326938</v>
      </c>
      <c r="V10" s="262">
        <v>2.100438829982985</v>
      </c>
      <c r="W10" s="262">
        <v>2.2027539624172232</v>
      </c>
      <c r="DA10" s="68" t="s">
        <v>1849</v>
      </c>
    </row>
    <row r="11" spans="1:105" ht="12" customHeight="1" x14ac:dyDescent="0.25">
      <c r="A11" s="37" t="s">
        <v>160</v>
      </c>
      <c r="B11" s="228">
        <v>1.6818210275078099E-2</v>
      </c>
      <c r="C11" s="228">
        <v>3.8004115735186153E-2</v>
      </c>
      <c r="D11" s="228">
        <v>3.6307541526642152E-2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0.95820429438970567</v>
      </c>
      <c r="C12" s="228">
        <v>2.6823065610148968</v>
      </c>
      <c r="D12" s="228">
        <v>2.2616218097640459</v>
      </c>
      <c r="E12" s="228">
        <v>2.2412944997755662</v>
      </c>
      <c r="F12" s="228">
        <v>2.270770845495965</v>
      </c>
      <c r="G12" s="228">
        <v>2.4152493836463012</v>
      </c>
      <c r="H12" s="228">
        <v>2.6675739687696121</v>
      </c>
      <c r="I12" s="228">
        <v>3.2166082459148249</v>
      </c>
      <c r="J12" s="228">
        <v>2.9083163148508229</v>
      </c>
      <c r="K12" s="228">
        <v>3.2887511716897611</v>
      </c>
      <c r="L12" s="228">
        <v>3.149758538243268</v>
      </c>
      <c r="M12" s="228">
        <v>3.0594290604751779</v>
      </c>
      <c r="N12" s="228">
        <v>2.118856089040821</v>
      </c>
      <c r="O12" s="228">
        <v>1.7982985927329489</v>
      </c>
      <c r="P12" s="228">
        <v>2.4527105086912129</v>
      </c>
      <c r="Q12" s="228">
        <v>3.1270497019619041</v>
      </c>
      <c r="R12" s="228">
        <v>2.2611813376615819</v>
      </c>
      <c r="S12" s="228">
        <v>2.259948156640982</v>
      </c>
      <c r="T12" s="228">
        <v>2.268806924031614</v>
      </c>
      <c r="U12" s="228">
        <v>2.8058477421415731</v>
      </c>
      <c r="V12" s="228">
        <v>1.931878245863883</v>
      </c>
      <c r="W12" s="228">
        <v>2.0212557232898232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2.2236935025043411E-2</v>
      </c>
      <c r="V14" s="228">
        <v>2.2880627482258591E-2</v>
      </c>
      <c r="W14" s="228">
        <v>3.0879762486578109E-2</v>
      </c>
      <c r="DA14" s="69" t="s">
        <v>1853</v>
      </c>
    </row>
    <row r="15" spans="1:105" ht="12" customHeight="1" x14ac:dyDescent="0.25">
      <c r="A15" s="37" t="s">
        <v>38</v>
      </c>
      <c r="B15" s="228">
        <v>0.34837540031809983</v>
      </c>
      <c r="C15" s="228">
        <v>7.6306482715733065E-2</v>
      </c>
      <c r="D15" s="228">
        <v>0.14203901300158289</v>
      </c>
      <c r="E15" s="228">
        <v>0.2326934209265232</v>
      </c>
      <c r="F15" s="228">
        <v>0.31959299201432573</v>
      </c>
      <c r="G15" s="228">
        <v>0.32498396891983561</v>
      </c>
      <c r="H15" s="228">
        <v>0.44391910237367349</v>
      </c>
      <c r="I15" s="228">
        <v>0.24036590387738949</v>
      </c>
      <c r="J15" s="228">
        <v>0.37396619773232193</v>
      </c>
      <c r="K15" s="228">
        <v>0.24774951909826681</v>
      </c>
      <c r="L15" s="228">
        <v>0.2131661425583142</v>
      </c>
      <c r="M15" s="228">
        <v>0.21576995780857611</v>
      </c>
      <c r="N15" s="228">
        <v>0.41315715985833917</v>
      </c>
      <c r="O15" s="228">
        <v>0.71042962966051681</v>
      </c>
      <c r="P15" s="228">
        <v>0.1234500694342151</v>
      </c>
      <c r="Q15" s="228">
        <v>4.2842996263460907E-2</v>
      </c>
      <c r="R15" s="228">
        <v>5.1203973870747078E-2</v>
      </c>
      <c r="S15" s="228">
        <v>6.2591176254143982E-2</v>
      </c>
      <c r="T15" s="228">
        <v>7.3817312015901818E-2</v>
      </c>
      <c r="U15" s="228">
        <v>3.9464318160321372E-2</v>
      </c>
      <c r="V15" s="228">
        <v>0.1456799566368436</v>
      </c>
      <c r="W15" s="228">
        <v>0.15061847664082209</v>
      </c>
      <c r="DA15" s="69" t="s">
        <v>1854</v>
      </c>
    </row>
    <row r="16" spans="1:105" ht="12" customHeight="1" x14ac:dyDescent="0.25">
      <c r="A16" s="57" t="s">
        <v>1855</v>
      </c>
      <c r="B16" s="263">
        <v>2.446054360112726</v>
      </c>
      <c r="C16" s="263">
        <v>1.7266667460312271</v>
      </c>
      <c r="D16" s="263">
        <v>2.0835416986560911</v>
      </c>
      <c r="E16" s="263">
        <v>2.4106251074243761</v>
      </c>
      <c r="F16" s="263">
        <v>2.9952524018430862</v>
      </c>
      <c r="G16" s="263">
        <v>3.0625297837177041</v>
      </c>
      <c r="H16" s="263">
        <v>4.1706208009865833</v>
      </c>
      <c r="I16" s="263">
        <v>3.269836587375933</v>
      </c>
      <c r="J16" s="263">
        <v>3.9157735158189202</v>
      </c>
      <c r="K16" s="263">
        <v>3.141186439769228</v>
      </c>
      <c r="L16" s="263">
        <v>3.0655387662481779</v>
      </c>
      <c r="M16" s="263">
        <v>2.9894369556415792</v>
      </c>
      <c r="N16" s="263">
        <v>3.3160946770290169</v>
      </c>
      <c r="O16" s="263">
        <v>4.2859659380249777</v>
      </c>
      <c r="P16" s="263">
        <v>1.8520040989576729</v>
      </c>
      <c r="Q16" s="263">
        <v>1.2686778767701861</v>
      </c>
      <c r="R16" s="263">
        <v>1.1460752490271411</v>
      </c>
      <c r="S16" s="263">
        <v>1.2507103772238131</v>
      </c>
      <c r="T16" s="263">
        <v>1.362031996157659</v>
      </c>
      <c r="U16" s="263">
        <v>1.1893330094792121</v>
      </c>
      <c r="V16" s="263">
        <v>1.7979198121915629</v>
      </c>
      <c r="W16" s="263">
        <v>1.8677732102896709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96.804421775311965</v>
      </c>
      <c r="C17" s="296">
        <f t="shared" si="0"/>
        <v>200.63678522910865</v>
      </c>
      <c r="D17" s="296">
        <f t="shared" si="0"/>
        <v>185.60717950704429</v>
      </c>
      <c r="E17" s="296">
        <f t="shared" si="0"/>
        <v>220.01427622982149</v>
      </c>
      <c r="F17" s="296">
        <f t="shared" si="0"/>
        <v>214.09964541138592</v>
      </c>
      <c r="G17" s="296">
        <f t="shared" si="0"/>
        <v>231.80055092509085</v>
      </c>
      <c r="H17" s="296">
        <f t="shared" si="0"/>
        <v>234.25602843176898</v>
      </c>
      <c r="I17" s="296">
        <f t="shared" si="0"/>
        <v>258.80825259855135</v>
      </c>
      <c r="J17" s="296">
        <f t="shared" si="0"/>
        <v>248.80711070672962</v>
      </c>
      <c r="K17" s="296">
        <f t="shared" si="0"/>
        <v>287.92844366434792</v>
      </c>
      <c r="L17" s="296">
        <f t="shared" si="0"/>
        <v>249.34229584682478</v>
      </c>
      <c r="M17" s="296">
        <f t="shared" si="0"/>
        <v>247.29785104009389</v>
      </c>
      <c r="N17" s="296">
        <f t="shared" si="0"/>
        <v>211.42789935033792</v>
      </c>
      <c r="O17" s="296">
        <f t="shared" si="0"/>
        <v>204.38434277188537</v>
      </c>
      <c r="P17" s="296">
        <f t="shared" si="0"/>
        <v>219.22768341001048</v>
      </c>
      <c r="Q17" s="296">
        <f t="shared" si="0"/>
        <v>252.81347741801872</v>
      </c>
      <c r="R17" s="296">
        <f t="shared" si="0"/>
        <v>214.67373678004483</v>
      </c>
      <c r="S17" s="296">
        <f t="shared" si="0"/>
        <v>224.25746848072257</v>
      </c>
      <c r="T17" s="296">
        <f t="shared" si="0"/>
        <v>218.5538482872287</v>
      </c>
      <c r="U17" s="296">
        <f t="shared" si="0"/>
        <v>233.87736298389905</v>
      </c>
      <c r="V17" s="296">
        <f t="shared" si="0"/>
        <v>190.35335951372659</v>
      </c>
      <c r="W17" s="296">
        <f t="shared" si="0"/>
        <v>200.94515119128266</v>
      </c>
      <c r="DA17" s="70"/>
    </row>
    <row r="18" spans="1:105" ht="12" customHeight="1" x14ac:dyDescent="0.25">
      <c r="A18" s="60" t="s">
        <v>1858</v>
      </c>
      <c r="B18" s="331">
        <v>76.420635441039337</v>
      </c>
      <c r="C18" s="331">
        <v>186.24789567884849</v>
      </c>
      <c r="D18" s="331">
        <v>168.2443320182436</v>
      </c>
      <c r="E18" s="331">
        <v>199.92573366795179</v>
      </c>
      <c r="F18" s="331">
        <v>189.13920872936029</v>
      </c>
      <c r="G18" s="331">
        <v>206.27946939411009</v>
      </c>
      <c r="H18" s="331">
        <v>199.50085509021429</v>
      </c>
      <c r="I18" s="331">
        <v>231.5596143704187</v>
      </c>
      <c r="J18" s="331">
        <v>216.17566474157209</v>
      </c>
      <c r="K18" s="331">
        <v>261.75188999960449</v>
      </c>
      <c r="L18" s="331">
        <v>223.79613946142339</v>
      </c>
      <c r="M18" s="331">
        <v>222.38587640974751</v>
      </c>
      <c r="N18" s="331">
        <v>183.79377704176289</v>
      </c>
      <c r="O18" s="331">
        <v>168.6679599550107</v>
      </c>
      <c r="P18" s="331">
        <v>203.79431591869661</v>
      </c>
      <c r="Q18" s="331">
        <v>242.24116177826721</v>
      </c>
      <c r="R18" s="331">
        <v>205.12310970481869</v>
      </c>
      <c r="S18" s="331">
        <v>213.8348820038575</v>
      </c>
      <c r="T18" s="331">
        <v>207.20358165258159</v>
      </c>
      <c r="U18" s="331">
        <v>223.96625457157231</v>
      </c>
      <c r="V18" s="331">
        <v>175.37069441213029</v>
      </c>
      <c r="W18" s="331">
        <v>185.38037443886881</v>
      </c>
      <c r="DA18" s="72" t="s">
        <v>1859</v>
      </c>
    </row>
    <row r="19" spans="1:105" ht="12" customHeight="1" x14ac:dyDescent="0.25">
      <c r="A19" s="64" t="s">
        <v>30</v>
      </c>
      <c r="B19" s="231">
        <v>50.209308759799931</v>
      </c>
      <c r="C19" s="231">
        <v>45.987427994170588</v>
      </c>
      <c r="D19" s="231">
        <v>41.980254412010609</v>
      </c>
      <c r="E19" s="231">
        <v>44.33536977124335</v>
      </c>
      <c r="F19" s="231">
        <v>36.447802299774857</v>
      </c>
      <c r="G19" s="231">
        <v>40.153136256990777</v>
      </c>
      <c r="H19" s="231">
        <v>37.884469098981242</v>
      </c>
      <c r="I19" s="231">
        <v>36.410503021794561</v>
      </c>
      <c r="J19" s="231">
        <v>38.751536340223772</v>
      </c>
      <c r="K19" s="231">
        <v>46.972265749507358</v>
      </c>
      <c r="L19" s="231">
        <v>4.5912225942546323</v>
      </c>
      <c r="M19" s="231">
        <v>0.1454618552969727</v>
      </c>
      <c r="N19" s="231">
        <v>0.14601638083622889</v>
      </c>
      <c r="O19" s="231">
        <v>0.13581142957062789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0.45212043989221301</v>
      </c>
      <c r="C22" s="231">
        <v>0.46114507927234949</v>
      </c>
      <c r="D22" s="231">
        <v>0.43661747151166302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6.9125388789472577</v>
      </c>
      <c r="D23" s="231">
        <v>2.7915389108257229</v>
      </c>
      <c r="E23" s="231">
        <v>3.9096734791863912</v>
      </c>
      <c r="F23" s="231">
        <v>3.7272184404203879</v>
      </c>
      <c r="G23" s="231">
        <v>2.5466830058743648</v>
      </c>
      <c r="H23" s="231">
        <v>3.870105453876358</v>
      </c>
      <c r="I23" s="231">
        <v>3.4209576425223052</v>
      </c>
      <c r="J23" s="231">
        <v>2.8767676101631259</v>
      </c>
      <c r="K23" s="231">
        <v>3.4125154036865082</v>
      </c>
      <c r="L23" s="231">
        <v>0</v>
      </c>
      <c r="M23" s="231">
        <v>3.708970428521543</v>
      </c>
      <c r="N23" s="231">
        <v>1.0572999034293</v>
      </c>
      <c r="O23" s="231">
        <v>0</v>
      </c>
      <c r="P23" s="231">
        <v>0</v>
      </c>
      <c r="Q23" s="231">
        <v>0.51374618662493809</v>
      </c>
      <c r="R23" s="231">
        <v>0.52293616884312411</v>
      </c>
      <c r="S23" s="231">
        <v>0.52696811128735932</v>
      </c>
      <c r="T23" s="231">
        <v>0.51162028906350432</v>
      </c>
      <c r="U23" s="231">
        <v>0.511342155195878</v>
      </c>
      <c r="V23" s="231">
        <v>0.54022002503794175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25.75920624134719</v>
      </c>
      <c r="C25" s="231">
        <v>32.547329355876663</v>
      </c>
      <c r="D25" s="231">
        <v>27.197203516801519</v>
      </c>
      <c r="E25" s="231">
        <v>18.68925685912718</v>
      </c>
      <c r="F25" s="231">
        <v>25.788664857517379</v>
      </c>
      <c r="G25" s="231">
        <v>25.591967459100331</v>
      </c>
      <c r="H25" s="231">
        <v>47.965823789523753</v>
      </c>
      <c r="I25" s="231">
        <v>44.534527360191433</v>
      </c>
      <c r="J25" s="231">
        <v>45.895526202965819</v>
      </c>
      <c r="K25" s="231">
        <v>33.095189899418017</v>
      </c>
      <c r="L25" s="231">
        <v>44.278861059644882</v>
      </c>
      <c r="M25" s="231">
        <v>40.894238493063163</v>
      </c>
      <c r="N25" s="231">
        <v>26.512562138427281</v>
      </c>
      <c r="O25" s="231">
        <v>29.504528657312921</v>
      </c>
      <c r="P25" s="231">
        <v>19.670061361723331</v>
      </c>
      <c r="Q25" s="231">
        <v>22.172887393456811</v>
      </c>
      <c r="R25" s="231">
        <v>15.5886651825223</v>
      </c>
      <c r="S25" s="231">
        <v>15.1431099687904</v>
      </c>
      <c r="T25" s="231">
        <v>15.79303692820668</v>
      </c>
      <c r="U25" s="231">
        <v>23.331395177060351</v>
      </c>
      <c r="V25" s="231">
        <v>18.069955129092179</v>
      </c>
      <c r="W25" s="231">
        <v>18.382907264538691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100.33945437058161</v>
      </c>
      <c r="D27" s="231">
        <v>92.982669052973904</v>
      </c>
      <c r="E27" s="231">
        <v>106.3181393660352</v>
      </c>
      <c r="F27" s="231">
        <v>112.7504128619557</v>
      </c>
      <c r="G27" s="231">
        <v>125.2542222562531</v>
      </c>
      <c r="H27" s="231">
        <v>100.5722198066226</v>
      </c>
      <c r="I27" s="231">
        <v>139.93255955775581</v>
      </c>
      <c r="J27" s="231">
        <v>120.1287100488131</v>
      </c>
      <c r="K27" s="231">
        <v>168.25082839590189</v>
      </c>
      <c r="L27" s="231">
        <v>165.21760771034471</v>
      </c>
      <c r="M27" s="231">
        <v>168.75860301692049</v>
      </c>
      <c r="N27" s="231">
        <v>115.8579691300809</v>
      </c>
      <c r="O27" s="231">
        <v>108.1975740137399</v>
      </c>
      <c r="P27" s="231">
        <v>157.7024966918687</v>
      </c>
      <c r="Q27" s="231">
        <v>184.78697705265091</v>
      </c>
      <c r="R27" s="231">
        <v>164.99996823501209</v>
      </c>
      <c r="S27" s="231">
        <v>168.54184237078209</v>
      </c>
      <c r="T27" s="231">
        <v>174.20762024271389</v>
      </c>
      <c r="U27" s="231">
        <v>182.58058997586809</v>
      </c>
      <c r="V27" s="231">
        <v>139.39024548376071</v>
      </c>
      <c r="W27" s="231">
        <v>150.28482319187151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2.8560486541201668</v>
      </c>
      <c r="E28" s="231">
        <v>26.673294192359648</v>
      </c>
      <c r="F28" s="231">
        <v>10.425110269691951</v>
      </c>
      <c r="G28" s="231">
        <v>12.733460415891511</v>
      </c>
      <c r="H28" s="231">
        <v>9.20823694121035</v>
      </c>
      <c r="I28" s="231">
        <v>7.2610667881546167</v>
      </c>
      <c r="J28" s="231">
        <v>8.5231245394063464</v>
      </c>
      <c r="K28" s="231">
        <v>10.02109055109074</v>
      </c>
      <c r="L28" s="231">
        <v>9.7084480971791898</v>
      </c>
      <c r="M28" s="231">
        <v>8.8786026159453098</v>
      </c>
      <c r="N28" s="231">
        <v>40.219929488989258</v>
      </c>
      <c r="O28" s="231">
        <v>30.830045854387301</v>
      </c>
      <c r="P28" s="231">
        <v>26.42175786510461</v>
      </c>
      <c r="Q28" s="231">
        <v>34.767551145534618</v>
      </c>
      <c r="R28" s="231">
        <v>24.0115401184412</v>
      </c>
      <c r="S28" s="231">
        <v>29.62296155299757</v>
      </c>
      <c r="T28" s="231">
        <v>16.69130419259746</v>
      </c>
      <c r="U28" s="231">
        <v>17.542927263447961</v>
      </c>
      <c r="V28" s="231">
        <v>17.3702737742395</v>
      </c>
      <c r="W28" s="231">
        <v>16.71264398245858</v>
      </c>
      <c r="DA28" s="73" t="s">
        <v>1869</v>
      </c>
    </row>
    <row r="29" spans="1:105" ht="12" customHeight="1" x14ac:dyDescent="0.25">
      <c r="A29" s="60" t="s">
        <v>1870</v>
      </c>
      <c r="B29" s="264">
        <v>20.383786334272632</v>
      </c>
      <c r="C29" s="264">
        <v>14.38888955026016</v>
      </c>
      <c r="D29" s="264">
        <v>17.362847488800689</v>
      </c>
      <c r="E29" s="264">
        <v>20.088542561869708</v>
      </c>
      <c r="F29" s="264">
        <v>24.96043668202562</v>
      </c>
      <c r="G29" s="264">
        <v>25.521081530980751</v>
      </c>
      <c r="H29" s="264">
        <v>34.755173341554709</v>
      </c>
      <c r="I29" s="264">
        <v>27.248638228132659</v>
      </c>
      <c r="J29" s="264">
        <v>32.631445965157518</v>
      </c>
      <c r="K29" s="264">
        <v>26.176553664743459</v>
      </c>
      <c r="L29" s="264">
        <v>25.546156385401389</v>
      </c>
      <c r="M29" s="264">
        <v>24.911974630346389</v>
      </c>
      <c r="N29" s="264">
        <v>27.634122308575019</v>
      </c>
      <c r="O29" s="264">
        <v>35.716382816874663</v>
      </c>
      <c r="P29" s="264">
        <v>15.433367491313881</v>
      </c>
      <c r="Q29" s="264">
        <v>10.57231563975151</v>
      </c>
      <c r="R29" s="264">
        <v>9.5506270752261351</v>
      </c>
      <c r="S29" s="264">
        <v>10.422586476865069</v>
      </c>
      <c r="T29" s="264">
        <v>11.350266634647109</v>
      </c>
      <c r="U29" s="264">
        <v>9.9111084123267261</v>
      </c>
      <c r="V29" s="264">
        <v>14.98266510159629</v>
      </c>
      <c r="W29" s="264">
        <v>15.564776752413859</v>
      </c>
      <c r="DA29" s="72" t="s">
        <v>1871</v>
      </c>
    </row>
    <row r="30" spans="1:105" ht="12" customHeight="1" x14ac:dyDescent="0.25">
      <c r="A30" s="132" t="s">
        <v>1872</v>
      </c>
      <c r="B30" s="318">
        <v>5.4356763558060379</v>
      </c>
      <c r="C30" s="318">
        <v>3.837037213402712</v>
      </c>
      <c r="D30" s="318">
        <v>4.6300926636801858</v>
      </c>
      <c r="E30" s="318">
        <v>5.3569446831652598</v>
      </c>
      <c r="F30" s="318">
        <v>6.6561164485401676</v>
      </c>
      <c r="G30" s="318">
        <v>6.805621741594873</v>
      </c>
      <c r="H30" s="318">
        <v>9.2680462244145971</v>
      </c>
      <c r="I30" s="318">
        <v>7.2663035275020471</v>
      </c>
      <c r="J30" s="318">
        <v>8.7017189240420123</v>
      </c>
      <c r="K30" s="318">
        <v>6.9804143105982579</v>
      </c>
      <c r="L30" s="318">
        <v>6.8123083694403723</v>
      </c>
      <c r="M30" s="318">
        <v>6.6431932347590417</v>
      </c>
      <c r="N30" s="318">
        <v>7.3690992822866761</v>
      </c>
      <c r="O30" s="318">
        <v>9.5243687511665804</v>
      </c>
      <c r="P30" s="318">
        <v>4.115564664350372</v>
      </c>
      <c r="Q30" s="318">
        <v>2.8192841706004041</v>
      </c>
      <c r="R30" s="318">
        <v>2.54683388672697</v>
      </c>
      <c r="S30" s="318">
        <v>2.7793563938306849</v>
      </c>
      <c r="T30" s="318">
        <v>3.0267377692392321</v>
      </c>
      <c r="U30" s="318">
        <v>2.642962243287128</v>
      </c>
      <c r="V30" s="318">
        <v>3.9953773604256799</v>
      </c>
      <c r="W30" s="318">
        <v>4.1506071339770312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107.6102104552462</v>
      </c>
      <c r="C32" s="225">
        <v>200.79134149351199</v>
      </c>
      <c r="D32" s="225">
        <v>205.93903753954481</v>
      </c>
      <c r="E32" s="225">
        <v>221.48569539209279</v>
      </c>
      <c r="F32" s="225">
        <v>233.1065704933512</v>
      </c>
      <c r="G32" s="225">
        <v>211.63401129187599</v>
      </c>
      <c r="H32" s="225">
        <v>232.00757950277011</v>
      </c>
      <c r="I32" s="225">
        <v>258.35255755354871</v>
      </c>
      <c r="J32" s="225">
        <v>255.08521900174151</v>
      </c>
      <c r="K32" s="225">
        <v>292.71678002614021</v>
      </c>
      <c r="L32" s="225">
        <v>235.38852165414369</v>
      </c>
      <c r="M32" s="225">
        <v>208.82872193070889</v>
      </c>
      <c r="N32" s="225">
        <v>175.70569919599919</v>
      </c>
      <c r="O32" s="225">
        <v>183.47404501065091</v>
      </c>
      <c r="P32" s="225">
        <v>187.66549503805089</v>
      </c>
      <c r="Q32" s="225">
        <v>237.11712836438761</v>
      </c>
      <c r="R32" s="225">
        <v>193.1799828343581</v>
      </c>
      <c r="S32" s="225">
        <v>198.11565879076301</v>
      </c>
      <c r="T32" s="225">
        <v>205.17354437474401</v>
      </c>
      <c r="U32" s="225">
        <v>221.43516174614089</v>
      </c>
      <c r="V32" s="225">
        <v>155.85938445829689</v>
      </c>
      <c r="W32" s="225">
        <v>178.18112463969419</v>
      </c>
      <c r="DA32" s="89" t="s">
        <v>1874</v>
      </c>
    </row>
    <row r="33" spans="1:105" ht="12" customHeight="1" x14ac:dyDescent="0.25">
      <c r="A33" s="55" t="s">
        <v>92</v>
      </c>
      <c r="B33" s="261">
        <v>0.56797983211403646</v>
      </c>
      <c r="C33" s="261">
        <v>1.059801220990662</v>
      </c>
      <c r="D33" s="261">
        <v>1.0869713893569699</v>
      </c>
      <c r="E33" s="261">
        <v>1.169028548056761</v>
      </c>
      <c r="F33" s="261">
        <v>1.230364945979721</v>
      </c>
      <c r="G33" s="261">
        <v>1.117030156290747</v>
      </c>
      <c r="H33" s="261">
        <v>1.224564337323089</v>
      </c>
      <c r="I33" s="261">
        <v>1.363616348717132</v>
      </c>
      <c r="J33" s="261">
        <v>1.34637093683423</v>
      </c>
      <c r="K33" s="261">
        <v>1.54499491147769</v>
      </c>
      <c r="L33" s="261">
        <v>1.2424093628776141</v>
      </c>
      <c r="M33" s="261">
        <v>1.1022234964611139</v>
      </c>
      <c r="N33" s="261">
        <v>0.92739613749203287</v>
      </c>
      <c r="O33" s="261">
        <v>0.96839841537019244</v>
      </c>
      <c r="P33" s="261">
        <v>0.99052140047385995</v>
      </c>
      <c r="Q33" s="261">
        <v>1.2515331601914561</v>
      </c>
      <c r="R33" s="261">
        <v>1.019627540490474</v>
      </c>
      <c r="S33" s="261">
        <v>1.045678640931859</v>
      </c>
      <c r="T33" s="261">
        <v>1.0829310229515099</v>
      </c>
      <c r="U33" s="261">
        <v>1.1687618253023211</v>
      </c>
      <c r="V33" s="261">
        <v>0.82264486467948061</v>
      </c>
      <c r="W33" s="261">
        <v>0.94046173528224253</v>
      </c>
      <c r="DA33" s="67" t="s">
        <v>1875</v>
      </c>
    </row>
    <row r="34" spans="1:105" ht="12" customHeight="1" x14ac:dyDescent="0.25">
      <c r="A34" s="202" t="s">
        <v>93</v>
      </c>
      <c r="B34" s="226">
        <v>0.80600606201737057</v>
      </c>
      <c r="C34" s="226">
        <v>1.5039375702346791</v>
      </c>
      <c r="D34" s="226">
        <v>1.5424940808202161</v>
      </c>
      <c r="E34" s="226">
        <v>1.65893935511417</v>
      </c>
      <c r="F34" s="226">
        <v>1.7459803128260101</v>
      </c>
      <c r="G34" s="226">
        <v>1.585149729833695</v>
      </c>
      <c r="H34" s="226">
        <v>1.737748813261607</v>
      </c>
      <c r="I34" s="226">
        <v>1.935074066347011</v>
      </c>
      <c r="J34" s="226">
        <v>1.9106015309968221</v>
      </c>
      <c r="K34" s="226">
        <v>2.1924638764057178</v>
      </c>
      <c r="L34" s="226">
        <v>1.7630722454691701</v>
      </c>
      <c r="M34" s="226">
        <v>1.564137966904555</v>
      </c>
      <c r="N34" s="226">
        <v>1.3160448073092781</v>
      </c>
      <c r="O34" s="226">
        <v>1.374230120691466</v>
      </c>
      <c r="P34" s="226">
        <v>1.4056242989620349</v>
      </c>
      <c r="Q34" s="226">
        <v>1.7760195994556709</v>
      </c>
      <c r="R34" s="226">
        <v>1.446928098795913</v>
      </c>
      <c r="S34" s="226">
        <v>1.4838965679048011</v>
      </c>
      <c r="T34" s="226">
        <v>1.536760497281781</v>
      </c>
      <c r="U34" s="226">
        <v>1.65856085548302</v>
      </c>
      <c r="V34" s="226">
        <v>1.1673948797639619</v>
      </c>
      <c r="W34" s="226">
        <v>1.3345858723741999</v>
      </c>
      <c r="DA34" s="174" t="s">
        <v>1876</v>
      </c>
    </row>
    <row r="35" spans="1:105" ht="12" customHeight="1" x14ac:dyDescent="0.25">
      <c r="A35" s="202" t="s">
        <v>94</v>
      </c>
      <c r="B35" s="226">
        <v>2.868089817668773</v>
      </c>
      <c r="C35" s="226">
        <v>5.3516074318391871</v>
      </c>
      <c r="D35" s="226">
        <v>5.4888068160949777</v>
      </c>
      <c r="E35" s="226">
        <v>5.9031653690346708</v>
      </c>
      <c r="F35" s="226">
        <v>6.2128916804083483</v>
      </c>
      <c r="G35" s="226">
        <v>5.6405925635810528</v>
      </c>
      <c r="H35" s="226">
        <v>6.1836007343505521</v>
      </c>
      <c r="I35" s="226">
        <v>6.885762387733954</v>
      </c>
      <c r="J35" s="226">
        <v>6.7986793833273413</v>
      </c>
      <c r="K35" s="226">
        <v>7.8016576001761226</v>
      </c>
      <c r="L35" s="226">
        <v>6.2737115678610946</v>
      </c>
      <c r="M35" s="226">
        <v>5.5658243625113206</v>
      </c>
      <c r="N35" s="226">
        <v>4.6830103262402707</v>
      </c>
      <c r="O35" s="226">
        <v>4.8900567899252083</v>
      </c>
      <c r="P35" s="226">
        <v>5.0017697500070861</v>
      </c>
      <c r="Q35" s="226">
        <v>6.3197833976950966</v>
      </c>
      <c r="R35" s="226">
        <v>5.148745080984213</v>
      </c>
      <c r="S35" s="226">
        <v>5.2802935826922814</v>
      </c>
      <c r="T35" s="226">
        <v>5.4684044477502791</v>
      </c>
      <c r="U35" s="226">
        <v>5.9018185169584232</v>
      </c>
      <c r="V35" s="226">
        <v>4.1540548212124024</v>
      </c>
      <c r="W35" s="226">
        <v>4.748986802630955</v>
      </c>
      <c r="DA35" s="174" t="s">
        <v>1877</v>
      </c>
    </row>
    <row r="36" spans="1:105" ht="12" customHeight="1" x14ac:dyDescent="0.25">
      <c r="A36" s="202" t="s">
        <v>95</v>
      </c>
      <c r="B36" s="226">
        <v>2.271919328456145</v>
      </c>
      <c r="C36" s="226">
        <v>4.2392048839626479</v>
      </c>
      <c r="D36" s="226">
        <v>4.3478855574278779</v>
      </c>
      <c r="E36" s="226">
        <v>4.6761141922270406</v>
      </c>
      <c r="F36" s="226">
        <v>4.9214597839188832</v>
      </c>
      <c r="G36" s="226">
        <v>4.4681206251629852</v>
      </c>
      <c r="H36" s="226">
        <v>4.8982573492923542</v>
      </c>
      <c r="I36" s="226">
        <v>5.454465394868528</v>
      </c>
      <c r="J36" s="226">
        <v>5.3854837473369201</v>
      </c>
      <c r="K36" s="226">
        <v>6.1799796459107599</v>
      </c>
      <c r="L36" s="226">
        <v>4.969637451510458</v>
      </c>
      <c r="M36" s="226">
        <v>4.4088939858444549</v>
      </c>
      <c r="N36" s="226">
        <v>3.7095845499681301</v>
      </c>
      <c r="O36" s="226">
        <v>3.873593661480768</v>
      </c>
      <c r="P36" s="226">
        <v>3.962085601895438</v>
      </c>
      <c r="Q36" s="226">
        <v>5.0061326407658227</v>
      </c>
      <c r="R36" s="226">
        <v>4.0785101619618969</v>
      </c>
      <c r="S36" s="226">
        <v>4.1827145637274334</v>
      </c>
      <c r="T36" s="226">
        <v>4.3317240918060378</v>
      </c>
      <c r="U36" s="226">
        <v>4.6750473012092826</v>
      </c>
      <c r="V36" s="226">
        <v>3.290579458717922</v>
      </c>
      <c r="W36" s="226">
        <v>3.7618469411289679</v>
      </c>
      <c r="DA36" s="174" t="s">
        <v>1878</v>
      </c>
    </row>
    <row r="37" spans="1:105" ht="12" customHeight="1" x14ac:dyDescent="0.25">
      <c r="A37" s="56" t="s">
        <v>96</v>
      </c>
      <c r="B37" s="262">
        <v>1.180212639986612</v>
      </c>
      <c r="C37" s="262">
        <v>2.0414761510821999</v>
      </c>
      <c r="D37" s="262">
        <v>2.004521566812723</v>
      </c>
      <c r="E37" s="262">
        <v>1.844143609947279</v>
      </c>
      <c r="F37" s="262">
        <v>2.1224107648313528</v>
      </c>
      <c r="G37" s="262">
        <v>1.8749758676805699</v>
      </c>
      <c r="H37" s="262">
        <v>2.3673959216210099</v>
      </c>
      <c r="I37" s="262">
        <v>2.5747080556892952</v>
      </c>
      <c r="J37" s="262">
        <v>2.5551468881431498</v>
      </c>
      <c r="K37" s="262">
        <v>2.659279995665266</v>
      </c>
      <c r="L37" s="262">
        <v>2.363951139714402</v>
      </c>
      <c r="M37" s="262">
        <v>2.0574465170857041</v>
      </c>
      <c r="N37" s="262">
        <v>1.59885918061157</v>
      </c>
      <c r="O37" s="262">
        <v>1.7635544600549049</v>
      </c>
      <c r="P37" s="262">
        <v>1.609972806034538</v>
      </c>
      <c r="Q37" s="262">
        <v>2.1294554380202562</v>
      </c>
      <c r="R37" s="262">
        <v>1.49501858265802</v>
      </c>
      <c r="S37" s="262">
        <v>1.476501247522032</v>
      </c>
      <c r="T37" s="262">
        <v>1.5877021917140399</v>
      </c>
      <c r="U37" s="262">
        <v>1.9457176230039881</v>
      </c>
      <c r="V37" s="262">
        <v>1.2631362973111731</v>
      </c>
      <c r="W37" s="262">
        <v>1.4334615004278819</v>
      </c>
      <c r="DA37" s="68" t="s">
        <v>1879</v>
      </c>
    </row>
    <row r="38" spans="1:105" ht="12" customHeight="1" x14ac:dyDescent="0.25">
      <c r="A38" s="37" t="s">
        <v>160</v>
      </c>
      <c r="B38" s="228">
        <v>1.49985611083891E-2</v>
      </c>
      <c r="C38" s="228">
        <v>2.7742265563145501E-2</v>
      </c>
      <c r="D38" s="228">
        <v>2.9827948219817518E-2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1880</v>
      </c>
    </row>
    <row r="39" spans="1:105" ht="12" customHeight="1" x14ac:dyDescent="0.25">
      <c r="A39" s="37" t="s">
        <v>162</v>
      </c>
      <c r="B39" s="228">
        <v>0.85453121519246333</v>
      </c>
      <c r="C39" s="228">
        <v>1.958031636782624</v>
      </c>
      <c r="D39" s="228">
        <v>1.8580034725003549</v>
      </c>
      <c r="E39" s="228">
        <v>1.67069082883724</v>
      </c>
      <c r="F39" s="228">
        <v>1.8605527212648489</v>
      </c>
      <c r="G39" s="228">
        <v>1.6526090029983631</v>
      </c>
      <c r="H39" s="228">
        <v>2.0296377301483419</v>
      </c>
      <c r="I39" s="228">
        <v>2.3956867491332852</v>
      </c>
      <c r="J39" s="228">
        <v>2.2640267414942068</v>
      </c>
      <c r="K39" s="228">
        <v>2.472984163236938</v>
      </c>
      <c r="L39" s="228">
        <v>2.214107062466399</v>
      </c>
      <c r="M39" s="228">
        <v>1.9219020369772519</v>
      </c>
      <c r="N39" s="228">
        <v>1.3379679240740669</v>
      </c>
      <c r="O39" s="228">
        <v>1.264145504250342</v>
      </c>
      <c r="P39" s="228">
        <v>1.5328226251103401</v>
      </c>
      <c r="Q39" s="228">
        <v>2.1006745737893051</v>
      </c>
      <c r="R39" s="228">
        <v>1.46191385220461</v>
      </c>
      <c r="S39" s="228">
        <v>1.436710339133878</v>
      </c>
      <c r="T39" s="228">
        <v>1.5376728672194611</v>
      </c>
      <c r="U39" s="228">
        <v>1.9038514802179931</v>
      </c>
      <c r="V39" s="228">
        <v>1.1617693881408</v>
      </c>
      <c r="W39" s="228">
        <v>1.315349926178764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1.5088424445521499E-2</v>
      </c>
      <c r="V41" s="228">
        <v>1.3759672819574799E-2</v>
      </c>
      <c r="W41" s="228">
        <v>2.0095276831685781E-2</v>
      </c>
      <c r="DA41" s="69" t="s">
        <v>1883</v>
      </c>
    </row>
    <row r="42" spans="1:105" ht="12" customHeight="1" x14ac:dyDescent="0.25">
      <c r="A42" s="37" t="s">
        <v>38</v>
      </c>
      <c r="B42" s="228">
        <v>0.31068286368575998</v>
      </c>
      <c r="C42" s="228">
        <v>5.5702248736430683E-2</v>
      </c>
      <c r="D42" s="228">
        <v>0.1166901460925502</v>
      </c>
      <c r="E42" s="228">
        <v>0.17345278111003909</v>
      </c>
      <c r="F42" s="228">
        <v>0.26185804356650377</v>
      </c>
      <c r="G42" s="228">
        <v>0.22236686468220679</v>
      </c>
      <c r="H42" s="228">
        <v>0.33775819147266822</v>
      </c>
      <c r="I42" s="228">
        <v>0.17902130655600981</v>
      </c>
      <c r="J42" s="228">
        <v>0.29112014664894359</v>
      </c>
      <c r="K42" s="228">
        <v>0.18629583242832751</v>
      </c>
      <c r="L42" s="228">
        <v>0.1498440772480035</v>
      </c>
      <c r="M42" s="228">
        <v>0.1355444801084521</v>
      </c>
      <c r="N42" s="228">
        <v>0.26089125653750328</v>
      </c>
      <c r="O42" s="228">
        <v>0.49940895580456318</v>
      </c>
      <c r="P42" s="228">
        <v>7.7150180924197453E-2</v>
      </c>
      <c r="Q42" s="228">
        <v>2.8780864230951369E-2</v>
      </c>
      <c r="R42" s="228">
        <v>3.3104730453410142E-2</v>
      </c>
      <c r="S42" s="228">
        <v>3.9790908388154307E-2</v>
      </c>
      <c r="T42" s="228">
        <v>5.0029324494579031E-2</v>
      </c>
      <c r="U42" s="228">
        <v>2.6777718340473891E-2</v>
      </c>
      <c r="V42" s="228">
        <v>8.7607236350798909E-2</v>
      </c>
      <c r="W42" s="228">
        <v>9.8016297417432618E-2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5.5602290746249032</v>
      </c>
      <c r="C43" s="263">
        <f t="shared" si="1"/>
        <v>6.8723206166750312</v>
      </c>
      <c r="D43" s="263">
        <f t="shared" si="1"/>
        <v>7.5740307713721187</v>
      </c>
      <c r="E43" s="263">
        <f t="shared" si="1"/>
        <v>8.0999066775348165</v>
      </c>
      <c r="F43" s="263">
        <f t="shared" si="1"/>
        <v>9.2223122396935793</v>
      </c>
      <c r="G43" s="263">
        <f t="shared" si="1"/>
        <v>8.2088122018453014</v>
      </c>
      <c r="H43" s="263">
        <f t="shared" si="1"/>
        <v>10.083432429714545</v>
      </c>
      <c r="I43" s="263">
        <f t="shared" si="1"/>
        <v>9.8594097177411584</v>
      </c>
      <c r="J43" s="263">
        <f t="shared" si="1"/>
        <v>10.537882707943066</v>
      </c>
      <c r="K43" s="263">
        <f t="shared" si="1"/>
        <v>10.682486955338286</v>
      </c>
      <c r="L43" s="263">
        <f t="shared" si="1"/>
        <v>8.9026866500476434</v>
      </c>
      <c r="M43" s="263">
        <f t="shared" si="1"/>
        <v>7.8570947189571188</v>
      </c>
      <c r="N43" s="263">
        <f t="shared" si="1"/>
        <v>7.2561361785315928</v>
      </c>
      <c r="O43" s="263">
        <f t="shared" si="1"/>
        <v>8.6056488946192893</v>
      </c>
      <c r="P43" s="263">
        <f t="shared" si="1"/>
        <v>6.4059658331560874</v>
      </c>
      <c r="Q43" s="263">
        <f t="shared" si="1"/>
        <v>7.3296791543362438</v>
      </c>
      <c r="R43" s="263">
        <f t="shared" si="1"/>
        <v>6.0366580219924977</v>
      </c>
      <c r="S43" s="263">
        <f t="shared" si="1"/>
        <v>6.2364860015253463</v>
      </c>
      <c r="T43" s="263">
        <f t="shared" si="1"/>
        <v>6.5813744900989599</v>
      </c>
      <c r="U43" s="263">
        <f t="shared" si="1"/>
        <v>6.8600185876777431</v>
      </c>
      <c r="V43" s="263">
        <f t="shared" si="1"/>
        <v>5.4721420205282358</v>
      </c>
      <c r="W43" s="263">
        <f t="shared" si="1"/>
        <v>6.230454124732578</v>
      </c>
      <c r="DA43" s="70"/>
    </row>
    <row r="44" spans="1:105" ht="12" customHeight="1" x14ac:dyDescent="0.25">
      <c r="A44" s="60" t="s">
        <v>1886</v>
      </c>
      <c r="B44" s="264">
        <v>2.5824446664428788</v>
      </c>
      <c r="C44" s="264">
        <v>5.1517316006101108</v>
      </c>
      <c r="D44" s="264">
        <v>5.2374216767785127</v>
      </c>
      <c r="E44" s="264">
        <v>5.6469822554881999</v>
      </c>
      <c r="F44" s="264">
        <v>5.872199482179707</v>
      </c>
      <c r="G44" s="264">
        <v>5.3482869640066211</v>
      </c>
      <c r="H44" s="264">
        <v>5.7517152827947449</v>
      </c>
      <c r="I44" s="264">
        <v>6.5349946871278091</v>
      </c>
      <c r="J44" s="264">
        <v>6.3767189646651916</v>
      </c>
      <c r="K44" s="264">
        <v>7.4581430148693153</v>
      </c>
      <c r="L44" s="264">
        <v>5.9610739202199614</v>
      </c>
      <c r="M44" s="264">
        <v>5.2935695431589176</v>
      </c>
      <c r="N44" s="264">
        <v>4.3977000587091482</v>
      </c>
      <c r="O44" s="264">
        <v>4.4928137333070408</v>
      </c>
      <c r="P44" s="264">
        <v>4.8260102341247864</v>
      </c>
      <c r="Q44" s="264">
        <v>6.1662694289946094</v>
      </c>
      <c r="R44" s="264">
        <v>5.025179068121167</v>
      </c>
      <c r="S44" s="264">
        <v>5.1510984850554236</v>
      </c>
      <c r="T44" s="264">
        <v>5.3212569678322827</v>
      </c>
      <c r="U44" s="264">
        <v>5.7584037760138482</v>
      </c>
      <c r="V44" s="264">
        <v>3.9962050094384471</v>
      </c>
      <c r="W44" s="264">
        <v>4.5712435288509718</v>
      </c>
      <c r="DA44" s="72" t="s">
        <v>1887</v>
      </c>
    </row>
    <row r="45" spans="1:105" ht="12" customHeight="1" x14ac:dyDescent="0.25">
      <c r="A45" s="64" t="s">
        <v>30</v>
      </c>
      <c r="B45" s="231">
        <v>1.6966982918189359</v>
      </c>
      <c r="C45" s="231">
        <v>1.272040605692901</v>
      </c>
      <c r="D45" s="231">
        <v>1.3068392368207671</v>
      </c>
      <c r="E45" s="231">
        <v>1.252270239530711</v>
      </c>
      <c r="F45" s="231">
        <v>1.1315938521112281</v>
      </c>
      <c r="G45" s="231">
        <v>1.0410657727500301</v>
      </c>
      <c r="H45" s="231">
        <v>1.0922293029703609</v>
      </c>
      <c r="I45" s="231">
        <v>1.0275645191844609</v>
      </c>
      <c r="J45" s="231">
        <v>1.143087298868829</v>
      </c>
      <c r="K45" s="231">
        <v>1.3383890969910579</v>
      </c>
      <c r="L45" s="231">
        <v>0.1222926245930778</v>
      </c>
      <c r="M45" s="231">
        <v>3.4625060697321039E-3</v>
      </c>
      <c r="N45" s="231">
        <v>3.493786660851257E-3</v>
      </c>
      <c r="O45" s="231">
        <v>3.6176133041375051E-3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1890</v>
      </c>
    </row>
    <row r="48" spans="1:105" ht="12" customHeight="1" x14ac:dyDescent="0.25">
      <c r="A48" s="64" t="s">
        <v>160</v>
      </c>
      <c r="B48" s="231">
        <v>1.5278281996101321E-2</v>
      </c>
      <c r="C48" s="231">
        <v>1.275555714975532E-2</v>
      </c>
      <c r="D48" s="231">
        <v>1.35918386213893E-2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1891</v>
      </c>
    </row>
    <row r="49" spans="1:105" ht="12" customHeight="1" x14ac:dyDescent="0.25">
      <c r="A49" s="64" t="s">
        <v>70</v>
      </c>
      <c r="B49" s="231">
        <v>0</v>
      </c>
      <c r="C49" s="231">
        <v>0.19120508638940209</v>
      </c>
      <c r="D49" s="231">
        <v>8.6900201794280638E-2</v>
      </c>
      <c r="E49" s="231">
        <v>0.11043029007154501</v>
      </c>
      <c r="F49" s="231">
        <v>0.11571884191989711</v>
      </c>
      <c r="G49" s="231">
        <v>6.6028827598700254E-2</v>
      </c>
      <c r="H49" s="231">
        <v>0.111577189356016</v>
      </c>
      <c r="I49" s="231">
        <v>9.6545073628471464E-2</v>
      </c>
      <c r="J49" s="231">
        <v>8.4858481173593583E-2</v>
      </c>
      <c r="K49" s="231">
        <v>9.723340649489455E-2</v>
      </c>
      <c r="L49" s="231">
        <v>0</v>
      </c>
      <c r="M49" s="231">
        <v>8.8286599913042593E-2</v>
      </c>
      <c r="N49" s="231">
        <v>2.5298396508428429E-2</v>
      </c>
      <c r="O49" s="231">
        <v>0</v>
      </c>
      <c r="P49" s="231">
        <v>0</v>
      </c>
      <c r="Q49" s="231">
        <v>1.3077452987728061E-2</v>
      </c>
      <c r="R49" s="231">
        <v>1.281107669153189E-2</v>
      </c>
      <c r="S49" s="231">
        <v>1.269420879459632E-2</v>
      </c>
      <c r="T49" s="231">
        <v>1.313907320689222E-2</v>
      </c>
      <c r="U49" s="231">
        <v>1.3147135058125609E-2</v>
      </c>
      <c r="V49" s="231">
        <v>1.231009535254632E-2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0.87046809262784208</v>
      </c>
      <c r="C51" s="231">
        <v>0.90027919266943512</v>
      </c>
      <c r="D51" s="231">
        <v>0.84664500454735803</v>
      </c>
      <c r="E51" s="231">
        <v>0.52788552986898529</v>
      </c>
      <c r="F51" s="231">
        <v>0.80065992366030236</v>
      </c>
      <c r="G51" s="231">
        <v>0.66353276138830375</v>
      </c>
      <c r="H51" s="231">
        <v>1.3828800965153161</v>
      </c>
      <c r="I51" s="231">
        <v>1.256837901047126</v>
      </c>
      <c r="J51" s="231">
        <v>1.3538196941899321</v>
      </c>
      <c r="K51" s="231">
        <v>0.94298711415031611</v>
      </c>
      <c r="L51" s="231">
        <v>1.1794196473402101</v>
      </c>
      <c r="M51" s="231">
        <v>0.97342735461624696</v>
      </c>
      <c r="N51" s="231">
        <v>0.63437564616890274</v>
      </c>
      <c r="O51" s="231">
        <v>0.78591305415494606</v>
      </c>
      <c r="P51" s="231">
        <v>0.46580257653216722</v>
      </c>
      <c r="Q51" s="231">
        <v>0.56441273928483526</v>
      </c>
      <c r="R51" s="231">
        <v>0.38189667701454533</v>
      </c>
      <c r="S51" s="231">
        <v>0.36478450142599639</v>
      </c>
      <c r="T51" s="231">
        <v>0.40558569078386048</v>
      </c>
      <c r="U51" s="231">
        <v>0.59987427277496919</v>
      </c>
      <c r="V51" s="231">
        <v>0.41176346737560338</v>
      </c>
      <c r="W51" s="231">
        <v>0.45329904057454978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2.7754511587086181</v>
      </c>
      <c r="D53" s="231">
        <v>2.8945370142392748</v>
      </c>
      <c r="E53" s="231">
        <v>3.002998340542105</v>
      </c>
      <c r="F53" s="231">
        <v>3.500558770820041</v>
      </c>
      <c r="G53" s="231">
        <v>3.2475142875223719</v>
      </c>
      <c r="H53" s="231">
        <v>2.899550347414614</v>
      </c>
      <c r="I53" s="231">
        <v>3.9491278984568479</v>
      </c>
      <c r="J53" s="231">
        <v>3.5435395768750459</v>
      </c>
      <c r="K53" s="231">
        <v>4.7940006872491638</v>
      </c>
      <c r="L53" s="231">
        <v>4.4007656917291671</v>
      </c>
      <c r="M53" s="231">
        <v>4.0170509723847774</v>
      </c>
      <c r="N53" s="231">
        <v>2.772175455807218</v>
      </c>
      <c r="O53" s="231">
        <v>2.882062168589087</v>
      </c>
      <c r="P53" s="231">
        <v>3.734519579464707</v>
      </c>
      <c r="Q53" s="231">
        <v>4.703768257679795</v>
      </c>
      <c r="R53" s="231">
        <v>4.0422280444579366</v>
      </c>
      <c r="S53" s="231">
        <v>4.0600280962996704</v>
      </c>
      <c r="T53" s="231">
        <v>4.4738778435805679</v>
      </c>
      <c r="U53" s="231">
        <v>4.6943355853097533</v>
      </c>
      <c r="V53" s="231">
        <v>3.1763117500122631</v>
      </c>
      <c r="W53" s="231">
        <v>3.705832009347338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8.8908380755442329E-2</v>
      </c>
      <c r="E54" s="231">
        <v>0.75339785547485272</v>
      </c>
      <c r="F54" s="231">
        <v>0.32366809366824018</v>
      </c>
      <c r="G54" s="231">
        <v>0.33014531474721448</v>
      </c>
      <c r="H54" s="231">
        <v>0.26547834653843838</v>
      </c>
      <c r="I54" s="231">
        <v>0.20491929481090199</v>
      </c>
      <c r="J54" s="231">
        <v>0.25141391355779158</v>
      </c>
      <c r="K54" s="231">
        <v>0.28553270998388303</v>
      </c>
      <c r="L54" s="231">
        <v>0.25859595655750689</v>
      </c>
      <c r="M54" s="231">
        <v>0.21134211017511861</v>
      </c>
      <c r="N54" s="231">
        <v>0.96235677356374794</v>
      </c>
      <c r="O54" s="231">
        <v>0.82122089725886993</v>
      </c>
      <c r="P54" s="231">
        <v>0.62568807812791227</v>
      </c>
      <c r="Q54" s="231">
        <v>0.88501097904225134</v>
      </c>
      <c r="R54" s="231">
        <v>0.58824326995715281</v>
      </c>
      <c r="S54" s="231">
        <v>0.71359167853516137</v>
      </c>
      <c r="T54" s="231">
        <v>0.42865436026096221</v>
      </c>
      <c r="U54" s="231">
        <v>0.45104678287099981</v>
      </c>
      <c r="V54" s="231">
        <v>0.39581969669803491</v>
      </c>
      <c r="W54" s="231">
        <v>0.41211247892908348</v>
      </c>
      <c r="DA54" s="73" t="s">
        <v>1897</v>
      </c>
    </row>
    <row r="55" spans="1:105" ht="12" customHeight="1" x14ac:dyDescent="0.25">
      <c r="A55" s="60" t="s">
        <v>1898</v>
      </c>
      <c r="B55" s="264">
        <v>2.9777844081820248</v>
      </c>
      <c r="C55" s="264">
        <v>1.72058901606492</v>
      </c>
      <c r="D55" s="264">
        <v>2.336609094593606</v>
      </c>
      <c r="E55" s="264">
        <v>2.4529244220466171</v>
      </c>
      <c r="F55" s="264">
        <v>3.3501127575138732</v>
      </c>
      <c r="G55" s="264">
        <v>2.8605252378386812</v>
      </c>
      <c r="H55" s="264">
        <v>4.3317171469197993</v>
      </c>
      <c r="I55" s="264">
        <v>3.3244150306133489</v>
      </c>
      <c r="J55" s="264">
        <v>4.1611637432778732</v>
      </c>
      <c r="K55" s="264">
        <v>3.2243439404689709</v>
      </c>
      <c r="L55" s="264">
        <v>2.941612729827682</v>
      </c>
      <c r="M55" s="264">
        <v>2.5635251757982012</v>
      </c>
      <c r="N55" s="264">
        <v>2.8584361198224442</v>
      </c>
      <c r="O55" s="264">
        <v>4.1128351613122476</v>
      </c>
      <c r="P55" s="264">
        <v>1.579955599031301</v>
      </c>
      <c r="Q55" s="264">
        <v>1.163409725341634</v>
      </c>
      <c r="R55" s="264">
        <v>1.0114789538713309</v>
      </c>
      <c r="S55" s="264">
        <v>1.0853875164699229</v>
      </c>
      <c r="T55" s="264">
        <v>1.2601175222666769</v>
      </c>
      <c r="U55" s="264">
        <v>1.1016148116638951</v>
      </c>
      <c r="V55" s="264">
        <v>1.4759370110897889</v>
      </c>
      <c r="W55" s="264">
        <v>1.6592105958816059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83.292750200925113</v>
      </c>
      <c r="C56" s="263">
        <f t="shared" si="2"/>
        <v>157.91445245473176</v>
      </c>
      <c r="D56" s="263">
        <f t="shared" si="2"/>
        <v>161.68902749942686</v>
      </c>
      <c r="E56" s="263">
        <f t="shared" si="2"/>
        <v>174.20315702006158</v>
      </c>
      <c r="F56" s="263">
        <f t="shared" si="2"/>
        <v>182.71302673085839</v>
      </c>
      <c r="G56" s="263">
        <f t="shared" si="2"/>
        <v>166.03886243974395</v>
      </c>
      <c r="H56" s="263">
        <f t="shared" si="2"/>
        <v>181.01682585970903</v>
      </c>
      <c r="I56" s="263">
        <f t="shared" si="2"/>
        <v>202.54666244902887</v>
      </c>
      <c r="J56" s="263">
        <f t="shared" si="2"/>
        <v>199.43362802950932</v>
      </c>
      <c r="K56" s="263">
        <f t="shared" si="2"/>
        <v>230.04554583197853</v>
      </c>
      <c r="L56" s="263">
        <f t="shared" si="2"/>
        <v>184.58093840043577</v>
      </c>
      <c r="M56" s="263">
        <f t="shared" si="2"/>
        <v>163.8169199598872</v>
      </c>
      <c r="N56" s="263">
        <f t="shared" si="2"/>
        <v>137.51717256929922</v>
      </c>
      <c r="O56" s="263">
        <f t="shared" si="2"/>
        <v>142.82202373977643</v>
      </c>
      <c r="P56" s="263">
        <f t="shared" si="2"/>
        <v>147.867975061549</v>
      </c>
      <c r="Q56" s="263">
        <f t="shared" si="2"/>
        <v>187.2617056387387</v>
      </c>
      <c r="R56" s="263">
        <f t="shared" si="2"/>
        <v>152.73208027435749</v>
      </c>
      <c r="S56" s="263">
        <f t="shared" si="2"/>
        <v>156.65410045303602</v>
      </c>
      <c r="T56" s="263">
        <f t="shared" si="2"/>
        <v>162.10032545264937</v>
      </c>
      <c r="U56" s="263">
        <f t="shared" si="2"/>
        <v>174.9049717822829</v>
      </c>
      <c r="V56" s="263">
        <f t="shared" si="2"/>
        <v>122.77053737463241</v>
      </c>
      <c r="W56" s="263">
        <f t="shared" si="2"/>
        <v>140.37985997782999</v>
      </c>
      <c r="DA56" s="70"/>
    </row>
    <row r="57" spans="1:105" ht="12" customHeight="1" x14ac:dyDescent="0.25">
      <c r="A57" s="60" t="s">
        <v>1901</v>
      </c>
      <c r="B57" s="264">
        <v>77.473339993286402</v>
      </c>
      <c r="C57" s="264">
        <v>154.55194801830339</v>
      </c>
      <c r="D57" s="264">
        <v>157.12265030335541</v>
      </c>
      <c r="E57" s="264">
        <v>169.40946766464609</v>
      </c>
      <c r="F57" s="264">
        <v>176.1659844653912</v>
      </c>
      <c r="G57" s="264">
        <v>160.44860892019869</v>
      </c>
      <c r="H57" s="264">
        <v>172.55145848384231</v>
      </c>
      <c r="I57" s="264">
        <v>196.04984061383431</v>
      </c>
      <c r="J57" s="264">
        <v>191.30156893995581</v>
      </c>
      <c r="K57" s="264">
        <v>223.7442904460795</v>
      </c>
      <c r="L57" s="264">
        <v>178.8322176065989</v>
      </c>
      <c r="M57" s="264">
        <v>158.80708629476749</v>
      </c>
      <c r="N57" s="264">
        <v>131.93100176127439</v>
      </c>
      <c r="O57" s="264">
        <v>134.78441199921119</v>
      </c>
      <c r="P57" s="264">
        <v>144.78030702374369</v>
      </c>
      <c r="Q57" s="264">
        <v>184.98808286983831</v>
      </c>
      <c r="R57" s="264">
        <v>150.75537204363499</v>
      </c>
      <c r="S57" s="264">
        <v>154.5329545516627</v>
      </c>
      <c r="T57" s="264">
        <v>159.63770903496851</v>
      </c>
      <c r="U57" s="264">
        <v>172.7521132804155</v>
      </c>
      <c r="V57" s="264">
        <v>119.8861502831534</v>
      </c>
      <c r="W57" s="264">
        <v>137.13730586552921</v>
      </c>
      <c r="DA57" s="72" t="s">
        <v>1902</v>
      </c>
    </row>
    <row r="58" spans="1:105" ht="12" customHeight="1" x14ac:dyDescent="0.25">
      <c r="A58" s="64" t="s">
        <v>30</v>
      </c>
      <c r="B58" s="231">
        <v>50.900948754568091</v>
      </c>
      <c r="C58" s="231">
        <v>38.161218170787059</v>
      </c>
      <c r="D58" s="231">
        <v>39.205177104623012</v>
      </c>
      <c r="E58" s="231">
        <v>37.568107185921363</v>
      </c>
      <c r="F58" s="231">
        <v>33.947815563336817</v>
      </c>
      <c r="G58" s="231">
        <v>31.231973182500909</v>
      </c>
      <c r="H58" s="231">
        <v>32.766879089110809</v>
      </c>
      <c r="I58" s="231">
        <v>30.82693557553382</v>
      </c>
      <c r="J58" s="231">
        <v>34.292618966064893</v>
      </c>
      <c r="K58" s="231">
        <v>40.151672909731737</v>
      </c>
      <c r="L58" s="231">
        <v>3.668778737792334</v>
      </c>
      <c r="M58" s="231">
        <v>0.1038751820919631</v>
      </c>
      <c r="N58" s="231">
        <v>0.1048135998255377</v>
      </c>
      <c r="O58" s="231">
        <v>0.10852839912412519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1905</v>
      </c>
    </row>
    <row r="61" spans="1:105" ht="12" customHeight="1" x14ac:dyDescent="0.25">
      <c r="A61" s="64" t="s">
        <v>160</v>
      </c>
      <c r="B61" s="231">
        <v>0.45834845988303968</v>
      </c>
      <c r="C61" s="231">
        <v>0.38266671449265971</v>
      </c>
      <c r="D61" s="231">
        <v>0.40775515864167922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1906</v>
      </c>
    </row>
    <row r="62" spans="1:105" ht="12" customHeight="1" x14ac:dyDescent="0.25">
      <c r="A62" s="64" t="s">
        <v>70</v>
      </c>
      <c r="B62" s="231">
        <v>0</v>
      </c>
      <c r="C62" s="231">
        <v>5.7361525916820666</v>
      </c>
      <c r="D62" s="231">
        <v>2.6070060538284192</v>
      </c>
      <c r="E62" s="231">
        <v>3.3129087021463519</v>
      </c>
      <c r="F62" s="231">
        <v>3.4715652575969131</v>
      </c>
      <c r="G62" s="231">
        <v>1.9808648279610079</v>
      </c>
      <c r="H62" s="231">
        <v>3.3473156806804791</v>
      </c>
      <c r="I62" s="231">
        <v>2.8963522088541449</v>
      </c>
      <c r="J62" s="231">
        <v>2.5457544352078081</v>
      </c>
      <c r="K62" s="231">
        <v>2.9170021948468361</v>
      </c>
      <c r="L62" s="231">
        <v>0</v>
      </c>
      <c r="M62" s="231">
        <v>2.648597997391279</v>
      </c>
      <c r="N62" s="231">
        <v>0.75895189525285278</v>
      </c>
      <c r="O62" s="231">
        <v>0</v>
      </c>
      <c r="P62" s="231">
        <v>0</v>
      </c>
      <c r="Q62" s="231">
        <v>0.39232358963184177</v>
      </c>
      <c r="R62" s="231">
        <v>0.38433230074595692</v>
      </c>
      <c r="S62" s="231">
        <v>0.38082626383788959</v>
      </c>
      <c r="T62" s="231">
        <v>0.39417219620676658</v>
      </c>
      <c r="U62" s="231">
        <v>0.39441405174376848</v>
      </c>
      <c r="V62" s="231">
        <v>0.36930286057638961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26.11404277883527</v>
      </c>
      <c r="C64" s="231">
        <v>27.00837578008306</v>
      </c>
      <c r="D64" s="231">
        <v>25.39935013642074</v>
      </c>
      <c r="E64" s="231">
        <v>15.83656589606956</v>
      </c>
      <c r="F64" s="231">
        <v>24.019797709809069</v>
      </c>
      <c r="G64" s="231">
        <v>19.90598284164912</v>
      </c>
      <c r="H64" s="231">
        <v>41.486402895459449</v>
      </c>
      <c r="I64" s="231">
        <v>37.705137031413798</v>
      </c>
      <c r="J64" s="231">
        <v>40.614590825697967</v>
      </c>
      <c r="K64" s="231">
        <v>28.289613424509479</v>
      </c>
      <c r="L64" s="231">
        <v>35.382589420206308</v>
      </c>
      <c r="M64" s="231">
        <v>29.20282063848741</v>
      </c>
      <c r="N64" s="231">
        <v>19.03126938506708</v>
      </c>
      <c r="O64" s="231">
        <v>23.577391624648381</v>
      </c>
      <c r="P64" s="231">
        <v>13.974077295965021</v>
      </c>
      <c r="Q64" s="231">
        <v>16.932382178545058</v>
      </c>
      <c r="R64" s="231">
        <v>11.45690031043636</v>
      </c>
      <c r="S64" s="231">
        <v>10.943535042779891</v>
      </c>
      <c r="T64" s="231">
        <v>12.167570723515819</v>
      </c>
      <c r="U64" s="231">
        <v>17.996228183249091</v>
      </c>
      <c r="V64" s="231">
        <v>12.352904021268101</v>
      </c>
      <c r="W64" s="231">
        <v>13.5989712172365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83.263534761258555</v>
      </c>
      <c r="D66" s="231">
        <v>86.836110427178255</v>
      </c>
      <c r="E66" s="231">
        <v>90.089950216263205</v>
      </c>
      <c r="F66" s="231">
        <v>105.0167631246012</v>
      </c>
      <c r="G66" s="231">
        <v>97.425428625671216</v>
      </c>
      <c r="H66" s="231">
        <v>86.986510422438371</v>
      </c>
      <c r="I66" s="231">
        <v>118.4738369537055</v>
      </c>
      <c r="J66" s="231">
        <v>106.3061873062514</v>
      </c>
      <c r="K66" s="231">
        <v>143.82002061747491</v>
      </c>
      <c r="L66" s="231">
        <v>132.02297075187511</v>
      </c>
      <c r="M66" s="231">
        <v>120.5115291715433</v>
      </c>
      <c r="N66" s="231">
        <v>83.165263674216519</v>
      </c>
      <c r="O66" s="231">
        <v>86.461865057672625</v>
      </c>
      <c r="P66" s="231">
        <v>112.03558738394131</v>
      </c>
      <c r="Q66" s="231">
        <v>141.1130477303939</v>
      </c>
      <c r="R66" s="231">
        <v>121.2668413337381</v>
      </c>
      <c r="S66" s="231">
        <v>121.8008428889901</v>
      </c>
      <c r="T66" s="231">
        <v>134.21633530741701</v>
      </c>
      <c r="U66" s="231">
        <v>140.8300675592927</v>
      </c>
      <c r="V66" s="231">
        <v>95.289352500367897</v>
      </c>
      <c r="W66" s="231">
        <v>111.17496028042019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2.66725142266327</v>
      </c>
      <c r="E67" s="231">
        <v>22.601935664245591</v>
      </c>
      <c r="F67" s="231">
        <v>9.7100428100472058</v>
      </c>
      <c r="G67" s="231">
        <v>9.9043594424164372</v>
      </c>
      <c r="H67" s="231">
        <v>7.9643503961531508</v>
      </c>
      <c r="I67" s="231">
        <v>6.14757884432706</v>
      </c>
      <c r="J67" s="231">
        <v>7.5424174067337466</v>
      </c>
      <c r="K67" s="231">
        <v>8.5659812995164906</v>
      </c>
      <c r="L67" s="231">
        <v>7.7578786967252071</v>
      </c>
      <c r="M67" s="231">
        <v>6.3402633052535604</v>
      </c>
      <c r="N67" s="231">
        <v>28.870703206912442</v>
      </c>
      <c r="O67" s="231">
        <v>24.63662691776609</v>
      </c>
      <c r="P67" s="231">
        <v>18.77064234383738</v>
      </c>
      <c r="Q67" s="231">
        <v>26.550329371267551</v>
      </c>
      <c r="R67" s="231">
        <v>17.647298098714579</v>
      </c>
      <c r="S67" s="231">
        <v>21.407750356054851</v>
      </c>
      <c r="T67" s="231">
        <v>12.85963080782887</v>
      </c>
      <c r="U67" s="231">
        <v>13.531403486129999</v>
      </c>
      <c r="V67" s="231">
        <v>11.874590900941049</v>
      </c>
      <c r="W67" s="231">
        <v>12.36337436787251</v>
      </c>
      <c r="DA67" s="73" t="s">
        <v>1912</v>
      </c>
    </row>
    <row r="68" spans="1:105" ht="12" customHeight="1" x14ac:dyDescent="0.25">
      <c r="A68" s="60" t="s">
        <v>1913</v>
      </c>
      <c r="B68" s="264">
        <v>5.8194102076387138</v>
      </c>
      <c r="C68" s="264">
        <v>3.3625044364283592</v>
      </c>
      <c r="D68" s="264">
        <v>4.5663771960714392</v>
      </c>
      <c r="E68" s="264">
        <v>4.7936893554154878</v>
      </c>
      <c r="F68" s="264">
        <v>6.5470422654671889</v>
      </c>
      <c r="G68" s="264">
        <v>5.5902535195452696</v>
      </c>
      <c r="H68" s="264">
        <v>8.4653673758667303</v>
      </c>
      <c r="I68" s="264">
        <v>6.4968218351945621</v>
      </c>
      <c r="J68" s="264">
        <v>8.1320590895535165</v>
      </c>
      <c r="K68" s="264">
        <v>6.3012553858990401</v>
      </c>
      <c r="L68" s="264">
        <v>5.7487207938368616</v>
      </c>
      <c r="M68" s="264">
        <v>5.0098336651197117</v>
      </c>
      <c r="N68" s="264">
        <v>5.5861708080248347</v>
      </c>
      <c r="O68" s="264">
        <v>8.037611740565227</v>
      </c>
      <c r="P68" s="264">
        <v>3.0876680378053289</v>
      </c>
      <c r="Q68" s="264">
        <v>2.2736227689004012</v>
      </c>
      <c r="R68" s="264">
        <v>1.9767082307225059</v>
      </c>
      <c r="S68" s="264">
        <v>2.1211459013733278</v>
      </c>
      <c r="T68" s="264">
        <v>2.46261641768085</v>
      </c>
      <c r="U68" s="264">
        <v>2.1528585018674051</v>
      </c>
      <c r="V68" s="264">
        <v>2.8843870914790091</v>
      </c>
      <c r="W68" s="264">
        <v>3.242554112300768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11.063023499453278</v>
      </c>
      <c r="C69" s="263">
        <f t="shared" si="3"/>
        <v>21.808541163995809</v>
      </c>
      <c r="D69" s="263">
        <f t="shared" si="3"/>
        <v>22.20529985823314</v>
      </c>
      <c r="E69" s="263">
        <f t="shared" si="3"/>
        <v>23.931240620116512</v>
      </c>
      <c r="F69" s="263">
        <f t="shared" si="3"/>
        <v>24.938124034834878</v>
      </c>
      <c r="G69" s="263">
        <f t="shared" si="3"/>
        <v>22.70046770773769</v>
      </c>
      <c r="H69" s="263">
        <f t="shared" si="3"/>
        <v>24.495754057497933</v>
      </c>
      <c r="I69" s="263">
        <f t="shared" si="3"/>
        <v>27.732859133422721</v>
      </c>
      <c r="J69" s="263">
        <f t="shared" si="3"/>
        <v>27.117425777650624</v>
      </c>
      <c r="K69" s="263">
        <f t="shared" si="3"/>
        <v>31.610371209187889</v>
      </c>
      <c r="L69" s="263">
        <f t="shared" si="3"/>
        <v>25.292114836227601</v>
      </c>
      <c r="M69" s="263">
        <f t="shared" si="3"/>
        <v>22.456180923057438</v>
      </c>
      <c r="N69" s="263">
        <f t="shared" si="3"/>
        <v>18.697495446547038</v>
      </c>
      <c r="O69" s="263">
        <f t="shared" si="3"/>
        <v>19.176538928732608</v>
      </c>
      <c r="P69" s="263">
        <f t="shared" si="3"/>
        <v>20.421580285972826</v>
      </c>
      <c r="Q69" s="263">
        <f t="shared" si="3"/>
        <v>26.042819335184291</v>
      </c>
      <c r="R69" s="263">
        <f t="shared" si="3"/>
        <v>21.222415073117599</v>
      </c>
      <c r="S69" s="263">
        <f t="shared" si="3"/>
        <v>21.75598773342324</v>
      </c>
      <c r="T69" s="263">
        <f t="shared" si="3"/>
        <v>22.484322180492107</v>
      </c>
      <c r="U69" s="263">
        <f t="shared" si="3"/>
        <v>24.320265254223195</v>
      </c>
      <c r="V69" s="263">
        <f t="shared" si="3"/>
        <v>16.918894741451282</v>
      </c>
      <c r="W69" s="263">
        <f t="shared" si="3"/>
        <v>19.351467685287382</v>
      </c>
      <c r="DA69" s="70"/>
    </row>
    <row r="70" spans="1:105" ht="12" customHeight="1" x14ac:dyDescent="0.25">
      <c r="A70" s="60" t="s">
        <v>1916</v>
      </c>
      <c r="B70" s="264">
        <v>9.0385563325500602</v>
      </c>
      <c r="C70" s="264">
        <v>18.031060602135351</v>
      </c>
      <c r="D70" s="264">
        <v>18.330975868724749</v>
      </c>
      <c r="E70" s="264">
        <v>19.764437894208658</v>
      </c>
      <c r="F70" s="264">
        <v>20.55269818762892</v>
      </c>
      <c r="G70" s="264">
        <v>18.719004374023129</v>
      </c>
      <c r="H70" s="264">
        <v>20.131003489781559</v>
      </c>
      <c r="I70" s="264">
        <v>22.87248140494728</v>
      </c>
      <c r="J70" s="264">
        <v>22.31851637632812</v>
      </c>
      <c r="K70" s="264">
        <v>26.10350055204254</v>
      </c>
      <c r="L70" s="264">
        <v>20.86375872076982</v>
      </c>
      <c r="M70" s="264">
        <v>18.527493401056169</v>
      </c>
      <c r="N70" s="264">
        <v>15.391950205481979</v>
      </c>
      <c r="O70" s="264">
        <v>15.7248480665746</v>
      </c>
      <c r="P70" s="264">
        <v>16.891035819436709</v>
      </c>
      <c r="Q70" s="264">
        <v>21.581943001481079</v>
      </c>
      <c r="R70" s="264">
        <v>17.588126738424041</v>
      </c>
      <c r="S70" s="264">
        <v>18.028844697693941</v>
      </c>
      <c r="T70" s="264">
        <v>18.624399387412939</v>
      </c>
      <c r="U70" s="264">
        <v>20.154413216048422</v>
      </c>
      <c r="V70" s="264">
        <v>13.986717533034531</v>
      </c>
      <c r="W70" s="264">
        <v>15.999352350978359</v>
      </c>
      <c r="DA70" s="72" t="s">
        <v>1917</v>
      </c>
    </row>
    <row r="71" spans="1:105" ht="12" customHeight="1" x14ac:dyDescent="0.25">
      <c r="A71" s="64" t="s">
        <v>30</v>
      </c>
      <c r="B71" s="231">
        <v>5.9384440213662639</v>
      </c>
      <c r="C71" s="231">
        <v>4.4521421199251447</v>
      </c>
      <c r="D71" s="231">
        <v>4.5739373288726721</v>
      </c>
      <c r="E71" s="231">
        <v>4.3829458383574798</v>
      </c>
      <c r="F71" s="231">
        <v>3.9605784823892858</v>
      </c>
      <c r="G71" s="231">
        <v>3.643730204625097</v>
      </c>
      <c r="H71" s="231">
        <v>3.8228025603962532</v>
      </c>
      <c r="I71" s="231">
        <v>3.5964758171456039</v>
      </c>
      <c r="J71" s="231">
        <v>4.0008055460408931</v>
      </c>
      <c r="K71" s="231">
        <v>4.6843618394686928</v>
      </c>
      <c r="L71" s="231">
        <v>0.42802418607577108</v>
      </c>
      <c r="M71" s="231">
        <v>1.211877124406234E-2</v>
      </c>
      <c r="N71" s="231">
        <v>1.222825331297937E-2</v>
      </c>
      <c r="O71" s="231">
        <v>1.266164656448124E-2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1920</v>
      </c>
    </row>
    <row r="74" spans="1:105" ht="12" customHeight="1" x14ac:dyDescent="0.25">
      <c r="A74" s="64" t="s">
        <v>160</v>
      </c>
      <c r="B74" s="231">
        <v>5.3473986986354513E-2</v>
      </c>
      <c r="C74" s="231">
        <v>4.4644450024143509E-2</v>
      </c>
      <c r="D74" s="231">
        <v>4.7571435174862439E-2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1921</v>
      </c>
    </row>
    <row r="75" spans="1:105" ht="12" customHeight="1" x14ac:dyDescent="0.25">
      <c r="A75" s="64" t="s">
        <v>70</v>
      </c>
      <c r="B75" s="231">
        <v>0</v>
      </c>
      <c r="C75" s="231">
        <v>0.66921780236290607</v>
      </c>
      <c r="D75" s="231">
        <v>0.30415070627998142</v>
      </c>
      <c r="E75" s="231">
        <v>0.38650601525040668</v>
      </c>
      <c r="F75" s="231">
        <v>0.4050159467196387</v>
      </c>
      <c r="G75" s="231">
        <v>0.23110089659545041</v>
      </c>
      <c r="H75" s="231">
        <v>0.39052016274605489</v>
      </c>
      <c r="I75" s="231">
        <v>0.33790775769964942</v>
      </c>
      <c r="J75" s="231">
        <v>0.2970046841075768</v>
      </c>
      <c r="K75" s="231">
        <v>0.3403169227321301</v>
      </c>
      <c r="L75" s="231">
        <v>0</v>
      </c>
      <c r="M75" s="231">
        <v>0.30900309969564838</v>
      </c>
      <c r="N75" s="231">
        <v>8.8544387779499301E-2</v>
      </c>
      <c r="O75" s="231">
        <v>0</v>
      </c>
      <c r="P75" s="231">
        <v>0</v>
      </c>
      <c r="Q75" s="231">
        <v>4.5771085457048083E-2</v>
      </c>
      <c r="R75" s="231">
        <v>4.4838768420361517E-2</v>
      </c>
      <c r="S75" s="231">
        <v>4.4429730781087043E-2</v>
      </c>
      <c r="T75" s="231">
        <v>4.5986756224122662E-2</v>
      </c>
      <c r="U75" s="231">
        <v>4.601497270343953E-2</v>
      </c>
      <c r="V75" s="231">
        <v>4.3085333733912011E-2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3.046638324197442</v>
      </c>
      <c r="C77" s="231">
        <v>3.1509771743430162</v>
      </c>
      <c r="D77" s="231">
        <v>2.9632575159157448</v>
      </c>
      <c r="E77" s="231">
        <v>1.8475993545414451</v>
      </c>
      <c r="F77" s="231">
        <v>2.802309732811052</v>
      </c>
      <c r="G77" s="231">
        <v>2.3223646648590579</v>
      </c>
      <c r="H77" s="231">
        <v>4.8400803378035926</v>
      </c>
      <c r="I77" s="231">
        <v>4.3989326536649314</v>
      </c>
      <c r="J77" s="231">
        <v>4.7383689296647491</v>
      </c>
      <c r="K77" s="231">
        <v>3.3004548995260992</v>
      </c>
      <c r="L77" s="231">
        <v>4.1279687656907242</v>
      </c>
      <c r="M77" s="231">
        <v>3.406995741156857</v>
      </c>
      <c r="N77" s="231">
        <v>2.2203147615911538</v>
      </c>
      <c r="O77" s="231">
        <v>2.750695689542304</v>
      </c>
      <c r="P77" s="231">
        <v>1.630309017862581</v>
      </c>
      <c r="Q77" s="231">
        <v>1.975444587496918</v>
      </c>
      <c r="R77" s="231">
        <v>1.336638369550905</v>
      </c>
      <c r="S77" s="231">
        <v>1.2767457549909851</v>
      </c>
      <c r="T77" s="231">
        <v>1.419549917743508</v>
      </c>
      <c r="U77" s="231">
        <v>2.099559954712388</v>
      </c>
      <c r="V77" s="231">
        <v>1.4411721358146079</v>
      </c>
      <c r="W77" s="231">
        <v>1.5865466420109211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9.7140790554801395</v>
      </c>
      <c r="D79" s="231">
        <v>10.130879549837431</v>
      </c>
      <c r="E79" s="231">
        <v>10.510494191897349</v>
      </c>
      <c r="F79" s="231">
        <v>12.251955697870111</v>
      </c>
      <c r="G79" s="231">
        <v>11.366300006328281</v>
      </c>
      <c r="H79" s="231">
        <v>10.148426215951121</v>
      </c>
      <c r="I79" s="231">
        <v>13.821947644598939</v>
      </c>
      <c r="J79" s="231">
        <v>12.40238851906263</v>
      </c>
      <c r="K79" s="231">
        <v>16.779002405372029</v>
      </c>
      <c r="L79" s="231">
        <v>15.40267992105205</v>
      </c>
      <c r="M79" s="231">
        <v>14.059678403346689</v>
      </c>
      <c r="N79" s="231">
        <v>9.7026140953252398</v>
      </c>
      <c r="O79" s="231">
        <v>10.08721759006178</v>
      </c>
      <c r="P79" s="231">
        <v>13.07081852812644</v>
      </c>
      <c r="Q79" s="231">
        <v>16.463188901879239</v>
      </c>
      <c r="R79" s="231">
        <v>14.147798155602739</v>
      </c>
      <c r="S79" s="231">
        <v>14.210098337048811</v>
      </c>
      <c r="T79" s="231">
        <v>15.658572452531949</v>
      </c>
      <c r="U79" s="231">
        <v>16.430174548584102</v>
      </c>
      <c r="V79" s="231">
        <v>11.11709112504289</v>
      </c>
      <c r="W79" s="231">
        <v>12.97041203271565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0.31117933264404729</v>
      </c>
      <c r="E80" s="231">
        <v>2.6368924941619789</v>
      </c>
      <c r="F80" s="231">
        <v>1.1328383278388381</v>
      </c>
      <c r="G80" s="231">
        <v>1.155508601615248</v>
      </c>
      <c r="H80" s="231">
        <v>0.92917421288453217</v>
      </c>
      <c r="I80" s="231">
        <v>0.71721753183815506</v>
      </c>
      <c r="J80" s="231">
        <v>0.87994869745226811</v>
      </c>
      <c r="K80" s="231">
        <v>0.9993644849435882</v>
      </c>
      <c r="L80" s="231">
        <v>0.905085847951272</v>
      </c>
      <c r="M80" s="231">
        <v>0.73969738561291365</v>
      </c>
      <c r="N80" s="231">
        <v>3.3682487074731111</v>
      </c>
      <c r="O80" s="231">
        <v>2.874273140406038</v>
      </c>
      <c r="P80" s="231">
        <v>2.189908273447688</v>
      </c>
      <c r="Q80" s="231">
        <v>3.0975384266478718</v>
      </c>
      <c r="R80" s="231">
        <v>2.0588514448500299</v>
      </c>
      <c r="S80" s="231">
        <v>2.497570874873059</v>
      </c>
      <c r="T80" s="231">
        <v>1.5002902609133639</v>
      </c>
      <c r="U80" s="231">
        <v>1.578663740048496</v>
      </c>
      <c r="V80" s="231">
        <v>1.385368938443118</v>
      </c>
      <c r="W80" s="231">
        <v>1.442393676251789</v>
      </c>
      <c r="DA80" s="73" t="s">
        <v>1927</v>
      </c>
    </row>
    <row r="81" spans="1:105" ht="12" customHeight="1" x14ac:dyDescent="0.25">
      <c r="A81" s="61" t="s">
        <v>1928</v>
      </c>
      <c r="B81" s="265">
        <v>2.0244671669032179</v>
      </c>
      <c r="C81" s="265">
        <v>3.7774805618604561</v>
      </c>
      <c r="D81" s="265">
        <v>3.8743239895083899</v>
      </c>
      <c r="E81" s="265">
        <v>4.1668027259078553</v>
      </c>
      <c r="F81" s="265">
        <v>4.3854258472059602</v>
      </c>
      <c r="G81" s="265">
        <v>3.9814633337145602</v>
      </c>
      <c r="H81" s="265">
        <v>4.3647505677163743</v>
      </c>
      <c r="I81" s="265">
        <v>4.8603777284754406</v>
      </c>
      <c r="J81" s="265">
        <v>4.7989094013225051</v>
      </c>
      <c r="K81" s="265">
        <v>5.5068706571453481</v>
      </c>
      <c r="L81" s="265">
        <v>4.428356115457782</v>
      </c>
      <c r="M81" s="265">
        <v>3.9286875220012698</v>
      </c>
      <c r="N81" s="265">
        <v>3.3055452410650581</v>
      </c>
      <c r="O81" s="265">
        <v>3.4516908621580091</v>
      </c>
      <c r="P81" s="265">
        <v>3.5305444665361159</v>
      </c>
      <c r="Q81" s="265">
        <v>4.4608763337032116</v>
      </c>
      <c r="R81" s="265">
        <v>3.6342883346935571</v>
      </c>
      <c r="S81" s="265">
        <v>3.7271430357292998</v>
      </c>
      <c r="T81" s="265">
        <v>3.859922793079166</v>
      </c>
      <c r="U81" s="265">
        <v>4.1658520381747746</v>
      </c>
      <c r="V81" s="265">
        <v>2.9321772084167499</v>
      </c>
      <c r="W81" s="265">
        <v>3.352115334309024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5.1676560252462469</v>
      </c>
      <c r="C83" s="225">
        <v>9.9233445492690109</v>
      </c>
      <c r="D83" s="225">
        <v>9.6859045156381729</v>
      </c>
      <c r="E83" s="225">
        <v>10.9390217544933</v>
      </c>
      <c r="F83" s="225">
        <v>11.111460748812251</v>
      </c>
      <c r="G83" s="225">
        <v>11.064797953269011</v>
      </c>
      <c r="H83" s="225">
        <v>11.699960025624859</v>
      </c>
      <c r="I83" s="225">
        <v>12.865748938726741</v>
      </c>
      <c r="J83" s="225">
        <v>12.58645723167705</v>
      </c>
      <c r="K83" s="225">
        <v>14.38877639222223</v>
      </c>
      <c r="L83" s="225">
        <v>12.074331093257969</v>
      </c>
      <c r="M83" s="225">
        <v>11.395970703048119</v>
      </c>
      <c r="N83" s="225">
        <v>9.731784378370282</v>
      </c>
      <c r="O83" s="225">
        <v>9.8137985476679876</v>
      </c>
      <c r="P83" s="225">
        <v>10.08885067354543</v>
      </c>
      <c r="Q83" s="225">
        <v>10.1390083118372</v>
      </c>
      <c r="R83" s="225">
        <v>28.279354160695519</v>
      </c>
      <c r="S83" s="225">
        <v>31.632750549345559</v>
      </c>
      <c r="T83" s="225">
        <v>26.287379382822191</v>
      </c>
      <c r="U83" s="225">
        <v>27.679850960160511</v>
      </c>
      <c r="V83" s="225">
        <v>26.63609439189835</v>
      </c>
      <c r="W83" s="225">
        <v>29.09348074432345</v>
      </c>
      <c r="DA83" s="89" t="s">
        <v>1930</v>
      </c>
    </row>
    <row r="84" spans="1:105" ht="12" customHeight="1" x14ac:dyDescent="0.25">
      <c r="A84" s="55" t="s">
        <v>92</v>
      </c>
      <c r="B84" s="261">
        <v>0.19134671677103871</v>
      </c>
      <c r="C84" s="261">
        <v>0.36743920059850937</v>
      </c>
      <c r="D84" s="261">
        <v>0.35864732849204439</v>
      </c>
      <c r="E84" s="261">
        <v>0.40504745036787371</v>
      </c>
      <c r="F84" s="261">
        <v>0.41143247972043728</v>
      </c>
      <c r="G84" s="261">
        <v>0.409704661019125</v>
      </c>
      <c r="H84" s="261">
        <v>0.43322328852976599</v>
      </c>
      <c r="I84" s="261">
        <v>0.4763898382923078</v>
      </c>
      <c r="J84" s="261">
        <v>0.46604829255004449</v>
      </c>
      <c r="K84" s="261">
        <v>0.53278413027965055</v>
      </c>
      <c r="L84" s="261">
        <v>0.44708540982735667</v>
      </c>
      <c r="M84" s="261">
        <v>0.42196724545672859</v>
      </c>
      <c r="N84" s="261">
        <v>0.36034615694690059</v>
      </c>
      <c r="O84" s="261">
        <v>0.36338295776088347</v>
      </c>
      <c r="P84" s="261">
        <v>0.37356752131701831</v>
      </c>
      <c r="Q84" s="261">
        <v>0.37542474620953559</v>
      </c>
      <c r="R84" s="261">
        <v>1.0471210824792649</v>
      </c>
      <c r="S84" s="261">
        <v>1.1712898324626591</v>
      </c>
      <c r="T84" s="261">
        <v>0.97336272244640931</v>
      </c>
      <c r="U84" s="261">
        <v>1.024922823044315</v>
      </c>
      <c r="V84" s="261">
        <v>0.98627485741691789</v>
      </c>
      <c r="W84" s="261">
        <v>1.077266364606065</v>
      </c>
      <c r="DA84" s="67" t="s">
        <v>1931</v>
      </c>
    </row>
    <row r="85" spans="1:105" ht="12" customHeight="1" x14ac:dyDescent="0.25">
      <c r="A85" s="202" t="s">
        <v>93</v>
      </c>
      <c r="B85" s="226">
        <v>8.4371859042888742E-2</v>
      </c>
      <c r="C85" s="226">
        <v>0.1620175614344348</v>
      </c>
      <c r="D85" s="226">
        <v>0.15814089918170651</v>
      </c>
      <c r="E85" s="226">
        <v>0.1786004325802584</v>
      </c>
      <c r="F85" s="226">
        <v>0.1814158286613097</v>
      </c>
      <c r="G85" s="226">
        <v>0.18065396936014791</v>
      </c>
      <c r="H85" s="226">
        <v>0.19102420386793079</v>
      </c>
      <c r="I85" s="226">
        <v>0.21005793548032639</v>
      </c>
      <c r="J85" s="226">
        <v>0.20549796468816561</v>
      </c>
      <c r="K85" s="226">
        <v>0.2349242688811394</v>
      </c>
      <c r="L85" s="226">
        <v>0.19713652690065489</v>
      </c>
      <c r="M85" s="226">
        <v>0.18606099730988279</v>
      </c>
      <c r="N85" s="226">
        <v>0.1588899756087804</v>
      </c>
      <c r="O85" s="226">
        <v>0.16022901363641109</v>
      </c>
      <c r="P85" s="226">
        <v>0.16471976516469439</v>
      </c>
      <c r="Q85" s="226">
        <v>0.16553868445156111</v>
      </c>
      <c r="R85" s="226">
        <v>0.46171449326456088</v>
      </c>
      <c r="S85" s="226">
        <v>0.51646509702676913</v>
      </c>
      <c r="T85" s="226">
        <v>0.42919169872205931</v>
      </c>
      <c r="U85" s="226">
        <v>0.45192645797632452</v>
      </c>
      <c r="V85" s="226">
        <v>0.43488513757514458</v>
      </c>
      <c r="W85" s="226">
        <v>0.47500666538713698</v>
      </c>
      <c r="DA85" s="174" t="s">
        <v>1932</v>
      </c>
    </row>
    <row r="86" spans="1:105" ht="12" customHeight="1" x14ac:dyDescent="0.25">
      <c r="A86" s="202" t="s">
        <v>94</v>
      </c>
      <c r="B86" s="226">
        <v>0.65444213219126057</v>
      </c>
      <c r="C86" s="226">
        <v>1.2567118890159961</v>
      </c>
      <c r="D86" s="226">
        <v>1.2266420157283719</v>
      </c>
      <c r="E86" s="226">
        <v>1.385339249769171</v>
      </c>
      <c r="F86" s="226">
        <v>1.4071772634759629</v>
      </c>
      <c r="G86" s="226">
        <v>1.4012677951871511</v>
      </c>
      <c r="H86" s="226">
        <v>1.481705970422178</v>
      </c>
      <c r="I86" s="226">
        <v>1.629343773373046</v>
      </c>
      <c r="J86" s="226">
        <v>1.593973721772848</v>
      </c>
      <c r="K86" s="226">
        <v>1.8222229683465081</v>
      </c>
      <c r="L86" s="226">
        <v>1.5291170594221759</v>
      </c>
      <c r="M86" s="226">
        <v>1.4432081641725441</v>
      </c>
      <c r="N86" s="226">
        <v>1.232452331865407</v>
      </c>
      <c r="O86" s="226">
        <v>1.2428387677200721</v>
      </c>
      <c r="P86" s="226">
        <v>1.277671910413027</v>
      </c>
      <c r="Q86" s="226">
        <v>1.284023972466291</v>
      </c>
      <c r="R86" s="226">
        <v>3.5813530822174591</v>
      </c>
      <c r="S86" s="226">
        <v>4.0060338024405899</v>
      </c>
      <c r="T86" s="226">
        <v>3.3290854749054821</v>
      </c>
      <c r="U86" s="226">
        <v>3.5054308167054429</v>
      </c>
      <c r="V86" s="226">
        <v>3.3732474301448412</v>
      </c>
      <c r="W86" s="226">
        <v>3.6844556754758351</v>
      </c>
      <c r="DA86" s="174" t="s">
        <v>1933</v>
      </c>
    </row>
    <row r="87" spans="1:105" ht="12" customHeight="1" x14ac:dyDescent="0.25">
      <c r="A87" s="202" t="s">
        <v>95</v>
      </c>
      <c r="B87" s="226">
        <v>0.28897283246051197</v>
      </c>
      <c r="C87" s="226">
        <v>0.55490864095165082</v>
      </c>
      <c r="D87" s="226">
        <v>0.5416311087937522</v>
      </c>
      <c r="E87" s="226">
        <v>0.61170482038513274</v>
      </c>
      <c r="F87" s="226">
        <v>0.62134752577610963</v>
      </c>
      <c r="G87" s="226">
        <v>0.61873816475585286</v>
      </c>
      <c r="H87" s="226">
        <v>0.65425612148915746</v>
      </c>
      <c r="I87" s="226">
        <v>0.71944647522465133</v>
      </c>
      <c r="J87" s="226">
        <v>0.70382861767480054</v>
      </c>
      <c r="K87" s="226">
        <v>0.80461343583515155</v>
      </c>
      <c r="L87" s="226">
        <v>0.67519077102416447</v>
      </c>
      <c r="M87" s="226">
        <v>0.63725718519172825</v>
      </c>
      <c r="N87" s="226">
        <v>0.54419668858915426</v>
      </c>
      <c r="O87" s="226">
        <v>0.54878288137909959</v>
      </c>
      <c r="P87" s="226">
        <v>0.5641636635939935</v>
      </c>
      <c r="Q87" s="226">
        <v>0.56696845453456202</v>
      </c>
      <c r="R87" s="226">
        <v>1.5813678449221711</v>
      </c>
      <c r="S87" s="226">
        <v>1.7688881535602199</v>
      </c>
      <c r="T87" s="226">
        <v>1.469977576115832</v>
      </c>
      <c r="U87" s="226">
        <v>1.54784391510065</v>
      </c>
      <c r="V87" s="226">
        <v>1.48947755123171</v>
      </c>
      <c r="W87" s="226">
        <v>1.626893410808552</v>
      </c>
      <c r="DA87" s="174" t="s">
        <v>1934</v>
      </c>
    </row>
    <row r="88" spans="1:105" ht="12" customHeight="1" x14ac:dyDescent="0.25">
      <c r="A88" s="56" t="s">
        <v>96</v>
      </c>
      <c r="B88" s="262">
        <v>1.255961146159611</v>
      </c>
      <c r="C88" s="262">
        <v>4.418247074782788</v>
      </c>
      <c r="D88" s="262">
        <v>3.7181793463608379</v>
      </c>
      <c r="E88" s="262">
        <v>3.923775431966865</v>
      </c>
      <c r="F88" s="262">
        <v>3.6264170977877428</v>
      </c>
      <c r="G88" s="262">
        <v>3.6817586842081358</v>
      </c>
      <c r="H88" s="262">
        <v>3.4993395981042958</v>
      </c>
      <c r="I88" s="262">
        <v>4.687683569626329</v>
      </c>
      <c r="J88" s="262">
        <v>4.0344574945636333</v>
      </c>
      <c r="K88" s="262">
        <v>5.4152671527571643</v>
      </c>
      <c r="L88" s="262">
        <v>4.4843944885351377</v>
      </c>
      <c r="M88" s="262">
        <v>4.2296372119192167</v>
      </c>
      <c r="N88" s="262">
        <v>2.9518557363585272</v>
      </c>
      <c r="O88" s="262">
        <v>2.514974183061272</v>
      </c>
      <c r="P88" s="262">
        <v>4.2035987791176774</v>
      </c>
      <c r="Q88" s="262">
        <v>5.2909201698223258</v>
      </c>
      <c r="R88" s="262">
        <v>13.720403382200161</v>
      </c>
      <c r="S88" s="262">
        <v>14.877482066999541</v>
      </c>
      <c r="T88" s="262">
        <v>11.99600962939337</v>
      </c>
      <c r="U88" s="262">
        <v>14.280052361670229</v>
      </c>
      <c r="V88" s="262">
        <v>10.21272751761591</v>
      </c>
      <c r="W88" s="262">
        <v>11.20742193844009</v>
      </c>
      <c r="DA88" s="68" t="s">
        <v>1935</v>
      </c>
    </row>
    <row r="89" spans="1:105" ht="12" customHeight="1" x14ac:dyDescent="0.25">
      <c r="A89" s="37" t="s">
        <v>160</v>
      </c>
      <c r="B89" s="228">
        <v>1.5961200009390709E-2</v>
      </c>
      <c r="C89" s="228">
        <v>6.0040957915299953E-2</v>
      </c>
      <c r="D89" s="228">
        <v>5.5327746456522747E-2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1936</v>
      </c>
    </row>
    <row r="90" spans="1:105" ht="12" customHeight="1" x14ac:dyDescent="0.25">
      <c r="A90" s="37" t="s">
        <v>162</v>
      </c>
      <c r="B90" s="228">
        <v>0.90937680897441164</v>
      </c>
      <c r="C90" s="228">
        <v>4.2376530075852186</v>
      </c>
      <c r="D90" s="228">
        <v>3.4464034966219801</v>
      </c>
      <c r="E90" s="228">
        <v>3.554720789229278</v>
      </c>
      <c r="F90" s="228">
        <v>3.1789982936062291</v>
      </c>
      <c r="G90" s="228">
        <v>3.2451124589227831</v>
      </c>
      <c r="H90" s="228">
        <v>3.0000861343257892</v>
      </c>
      <c r="I90" s="228">
        <v>4.3617455528864166</v>
      </c>
      <c r="J90" s="228">
        <v>3.574792391584046</v>
      </c>
      <c r="K90" s="228">
        <v>5.0359006687129391</v>
      </c>
      <c r="L90" s="228">
        <v>4.2001415939377633</v>
      </c>
      <c r="M90" s="228">
        <v>3.9509889106506049</v>
      </c>
      <c r="N90" s="228">
        <v>2.47019145878191</v>
      </c>
      <c r="O90" s="228">
        <v>1.80277580241191</v>
      </c>
      <c r="P90" s="228">
        <v>4.002161583951346</v>
      </c>
      <c r="Q90" s="228">
        <v>5.2194102183363116</v>
      </c>
      <c r="R90" s="228">
        <v>13.416587589574871</v>
      </c>
      <c r="S90" s="228">
        <v>14.476541988575701</v>
      </c>
      <c r="T90" s="228">
        <v>11.618009106675</v>
      </c>
      <c r="U90" s="228">
        <v>13.97278747179266</v>
      </c>
      <c r="V90" s="228">
        <v>9.3931543449791626</v>
      </c>
      <c r="W90" s="228">
        <v>10.283974571330379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0.1107372871529522</v>
      </c>
      <c r="V92" s="228">
        <v>0.11124990195990329</v>
      </c>
      <c r="W92" s="228">
        <v>0.1571135648604696</v>
      </c>
      <c r="DA92" s="69" t="s">
        <v>1939</v>
      </c>
    </row>
    <row r="93" spans="1:105" ht="12" customHeight="1" x14ac:dyDescent="0.25">
      <c r="A93" s="37" t="s">
        <v>38</v>
      </c>
      <c r="B93" s="228">
        <v>0.33062313717580888</v>
      </c>
      <c r="C93" s="228">
        <v>0.12055310928226889</v>
      </c>
      <c r="D93" s="228">
        <v>0.21644810328233541</v>
      </c>
      <c r="E93" s="228">
        <v>0.36905464273758748</v>
      </c>
      <c r="F93" s="228">
        <v>0.4474188041815142</v>
      </c>
      <c r="G93" s="228">
        <v>0.43664622528535291</v>
      </c>
      <c r="H93" s="228">
        <v>0.49925346377850721</v>
      </c>
      <c r="I93" s="228">
        <v>0.32593801673991268</v>
      </c>
      <c r="J93" s="228">
        <v>0.45966510297958779</v>
      </c>
      <c r="K93" s="228">
        <v>0.37936648404422518</v>
      </c>
      <c r="L93" s="228">
        <v>0.28425289459737402</v>
      </c>
      <c r="M93" s="228">
        <v>0.27864830126861179</v>
      </c>
      <c r="N93" s="228">
        <v>0.48166427757661662</v>
      </c>
      <c r="O93" s="228">
        <v>0.71219838064936269</v>
      </c>
      <c r="P93" s="228">
        <v>0.20143719516633071</v>
      </c>
      <c r="Q93" s="228">
        <v>7.1509951486014633E-2</v>
      </c>
      <c r="R93" s="228">
        <v>0.30381579262529612</v>
      </c>
      <c r="S93" s="228">
        <v>0.40094007842384422</v>
      </c>
      <c r="T93" s="228">
        <v>0.37800052271837442</v>
      </c>
      <c r="U93" s="228">
        <v>0.19652760272462241</v>
      </c>
      <c r="V93" s="228">
        <v>0.70832327067684075</v>
      </c>
      <c r="W93" s="228">
        <v>0.76633380224924263</v>
      </c>
      <c r="DA93" s="69" t="s">
        <v>1940</v>
      </c>
    </row>
    <row r="94" spans="1:105" ht="12" customHeight="1" x14ac:dyDescent="0.25">
      <c r="A94" s="132" t="s">
        <v>1941</v>
      </c>
      <c r="B94" s="318">
        <v>2.6925613386209362</v>
      </c>
      <c r="C94" s="318">
        <v>3.1640201824856322</v>
      </c>
      <c r="D94" s="318">
        <v>3.6826638170814592</v>
      </c>
      <c r="E94" s="318">
        <v>4.4345543694239966</v>
      </c>
      <c r="F94" s="318">
        <v>4.8636705533906843</v>
      </c>
      <c r="G94" s="318">
        <v>4.7726746787385981</v>
      </c>
      <c r="H94" s="318">
        <v>5.4404108432115317</v>
      </c>
      <c r="I94" s="318">
        <v>5.1428273467300816</v>
      </c>
      <c r="J94" s="318">
        <v>5.5826511404275552</v>
      </c>
      <c r="K94" s="318">
        <v>5.5789644361226163</v>
      </c>
      <c r="L94" s="318">
        <v>4.7414068375484799</v>
      </c>
      <c r="M94" s="318">
        <v>4.4778398989980213</v>
      </c>
      <c r="N94" s="318">
        <v>4.4840434890015137</v>
      </c>
      <c r="O94" s="318">
        <v>4.9835907441102494</v>
      </c>
      <c r="P94" s="318">
        <v>3.505129033939018</v>
      </c>
      <c r="Q94" s="318">
        <v>2.4561322843529272</v>
      </c>
      <c r="R94" s="318">
        <v>7.8873942756119044</v>
      </c>
      <c r="S94" s="318">
        <v>9.2925915968557806</v>
      </c>
      <c r="T94" s="318">
        <v>8.0897522812390399</v>
      </c>
      <c r="U94" s="318">
        <v>6.8696745856635459</v>
      </c>
      <c r="V94" s="318">
        <v>10.13948189791383</v>
      </c>
      <c r="W94" s="318">
        <v>11.022436689605771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0.99999999999999989</v>
      </c>
      <c r="D98" s="234">
        <f t="shared" si="4"/>
        <v>0.99999999999999989</v>
      </c>
      <c r="E98" s="234">
        <f t="shared" si="4"/>
        <v>0.99999999999999978</v>
      </c>
      <c r="F98" s="234">
        <f t="shared" si="4"/>
        <v>1.0000000000000002</v>
      </c>
      <c r="G98" s="234">
        <f t="shared" si="4"/>
        <v>1</v>
      </c>
      <c r="H98" s="234">
        <f t="shared" si="4"/>
        <v>1.0000000000000004</v>
      </c>
      <c r="I98" s="234">
        <f t="shared" si="4"/>
        <v>1</v>
      </c>
      <c r="J98" s="234">
        <f t="shared" si="4"/>
        <v>0.99999999999999989</v>
      </c>
      <c r="K98" s="234">
        <f t="shared" si="4"/>
        <v>0.99999999999999967</v>
      </c>
      <c r="L98" s="234">
        <f t="shared" si="4"/>
        <v>1.0000000000000004</v>
      </c>
      <c r="M98" s="234">
        <f t="shared" si="4"/>
        <v>1</v>
      </c>
      <c r="N98" s="234">
        <f t="shared" si="4"/>
        <v>1</v>
      </c>
      <c r="O98" s="234">
        <f t="shared" si="4"/>
        <v>0.99999999999999989</v>
      </c>
      <c r="P98" s="234">
        <f t="shared" si="4"/>
        <v>1.0000000000000002</v>
      </c>
      <c r="Q98" s="234">
        <f t="shared" si="4"/>
        <v>0.99999999999999967</v>
      </c>
      <c r="R98" s="234">
        <f t="shared" si="4"/>
        <v>1</v>
      </c>
      <c r="S98" s="234">
        <f t="shared" si="4"/>
        <v>1</v>
      </c>
      <c r="T98" s="234">
        <f t="shared" si="4"/>
        <v>1</v>
      </c>
      <c r="U98" s="234">
        <f t="shared" si="4"/>
        <v>0.99999999999999989</v>
      </c>
      <c r="V98" s="234">
        <f t="shared" si="4"/>
        <v>0.99999999999999978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5.000000000000694E-3</v>
      </c>
      <c r="C99" s="268">
        <f t="shared" si="5"/>
        <v>4.9999999999974162E-3</v>
      </c>
      <c r="D99" s="268">
        <f t="shared" si="5"/>
        <v>4.9999999999981413E-3</v>
      </c>
      <c r="E99" s="268">
        <f t="shared" si="5"/>
        <v>4.99999999999815E-3</v>
      </c>
      <c r="F99" s="268">
        <f t="shared" si="5"/>
        <v>4.9999999999989627E-3</v>
      </c>
      <c r="G99" s="268">
        <f t="shared" si="5"/>
        <v>4.9999999999986722E-3</v>
      </c>
      <c r="H99" s="268">
        <f t="shared" si="5"/>
        <v>4.9999999999995118E-3</v>
      </c>
      <c r="I99" s="268">
        <f t="shared" si="5"/>
        <v>4.9999999999987945E-3</v>
      </c>
      <c r="J99" s="268">
        <f t="shared" si="5"/>
        <v>4.9999999999993132E-3</v>
      </c>
      <c r="K99" s="268">
        <f t="shared" si="5"/>
        <v>4.9999999999985013E-3</v>
      </c>
      <c r="L99" s="268">
        <f t="shared" si="5"/>
        <v>4.9999999999985369E-3</v>
      </c>
      <c r="M99" s="268">
        <f t="shared" si="5"/>
        <v>4.9999999999982333E-3</v>
      </c>
      <c r="N99" s="268">
        <f t="shared" si="5"/>
        <v>4.9999999999987233E-3</v>
      </c>
      <c r="O99" s="268">
        <f t="shared" si="5"/>
        <v>4.9999999999995881E-3</v>
      </c>
      <c r="P99" s="268">
        <f t="shared" si="5"/>
        <v>4.9999999999976764E-3</v>
      </c>
      <c r="Q99" s="268">
        <f t="shared" si="5"/>
        <v>4.9999999999972245E-3</v>
      </c>
      <c r="R99" s="268">
        <f t="shared" si="5"/>
        <v>4.9999999999960423E-3</v>
      </c>
      <c r="S99" s="268">
        <f t="shared" si="5"/>
        <v>4.9999999999959903E-3</v>
      </c>
      <c r="T99" s="268">
        <f t="shared" si="5"/>
        <v>4.9999999999968342E-3</v>
      </c>
      <c r="U99" s="268">
        <f t="shared" si="5"/>
        <v>4.9999999999964587E-3</v>
      </c>
      <c r="V99" s="268">
        <f t="shared" si="5"/>
        <v>4.9999999999966972E-3</v>
      </c>
      <c r="W99" s="268">
        <f t="shared" si="5"/>
        <v>4.9999999999969123E-3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7.0000000000009742E-3</v>
      </c>
      <c r="C100" s="269">
        <f t="shared" si="6"/>
        <v>6.999999999996385E-3</v>
      </c>
      <c r="D100" s="269">
        <f t="shared" si="6"/>
        <v>6.9999999999973955E-3</v>
      </c>
      <c r="E100" s="269">
        <f t="shared" si="6"/>
        <v>6.9999999999974093E-3</v>
      </c>
      <c r="F100" s="269">
        <f t="shared" si="6"/>
        <v>6.9999999999985464E-3</v>
      </c>
      <c r="G100" s="269">
        <f t="shared" si="6"/>
        <v>6.9999999999981379E-3</v>
      </c>
      <c r="H100" s="269">
        <f t="shared" si="6"/>
        <v>6.9999999999993193E-3</v>
      </c>
      <c r="I100" s="269">
        <f t="shared" si="6"/>
        <v>6.9999999999983149E-3</v>
      </c>
      <c r="J100" s="269">
        <f t="shared" si="6"/>
        <v>6.9999999999990382E-3</v>
      </c>
      <c r="K100" s="269">
        <f t="shared" si="6"/>
        <v>6.9999999999978985E-3</v>
      </c>
      <c r="L100" s="269">
        <f t="shared" si="6"/>
        <v>6.9999999999979532E-3</v>
      </c>
      <c r="M100" s="269">
        <f t="shared" si="6"/>
        <v>6.9999999999975256E-3</v>
      </c>
      <c r="N100" s="269">
        <f t="shared" si="6"/>
        <v>6.9999999999982125E-3</v>
      </c>
      <c r="O100" s="269">
        <f t="shared" si="6"/>
        <v>6.9999999999994225E-3</v>
      </c>
      <c r="P100" s="269">
        <f t="shared" si="6"/>
        <v>6.9999999999967475E-3</v>
      </c>
      <c r="Q100" s="269">
        <f t="shared" si="6"/>
        <v>6.9999999999961178E-3</v>
      </c>
      <c r="R100" s="269">
        <f t="shared" si="6"/>
        <v>6.9999999999944655E-3</v>
      </c>
      <c r="S100" s="269">
        <f t="shared" si="6"/>
        <v>6.9999999999943822E-3</v>
      </c>
      <c r="T100" s="269">
        <f t="shared" si="6"/>
        <v>6.9999999999955662E-3</v>
      </c>
      <c r="U100" s="269">
        <f t="shared" si="6"/>
        <v>6.9999999999950466E-3</v>
      </c>
      <c r="V100" s="269">
        <f t="shared" si="6"/>
        <v>6.9999999999953771E-3</v>
      </c>
      <c r="W100" s="269">
        <f t="shared" si="6"/>
        <v>6.9999999999956763E-3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4.0000000000005552E-2</v>
      </c>
      <c r="C101" s="269">
        <f t="shared" si="7"/>
        <v>3.999999999997933E-2</v>
      </c>
      <c r="D101" s="269">
        <f t="shared" si="7"/>
        <v>3.9999999999985131E-2</v>
      </c>
      <c r="E101" s="269">
        <f t="shared" si="7"/>
        <v>3.99999999999852E-2</v>
      </c>
      <c r="F101" s="269">
        <f t="shared" si="7"/>
        <v>3.9999999999991716E-2</v>
      </c>
      <c r="G101" s="269">
        <f t="shared" si="7"/>
        <v>3.9999999999989357E-2</v>
      </c>
      <c r="H101" s="269">
        <f t="shared" si="7"/>
        <v>3.9999999999996101E-2</v>
      </c>
      <c r="I101" s="269">
        <f t="shared" si="7"/>
        <v>3.9999999999990363E-2</v>
      </c>
      <c r="J101" s="269">
        <f t="shared" si="7"/>
        <v>3.9999999999994505E-2</v>
      </c>
      <c r="K101" s="269">
        <f t="shared" si="7"/>
        <v>3.9999999999988024E-2</v>
      </c>
      <c r="L101" s="269">
        <f t="shared" si="7"/>
        <v>3.9999999999988288E-2</v>
      </c>
      <c r="M101" s="269">
        <f t="shared" si="7"/>
        <v>3.9999999999985873E-2</v>
      </c>
      <c r="N101" s="269">
        <f t="shared" si="7"/>
        <v>3.999999999998978E-2</v>
      </c>
      <c r="O101" s="269">
        <f t="shared" si="7"/>
        <v>3.9999999999996705E-2</v>
      </c>
      <c r="P101" s="269">
        <f t="shared" si="7"/>
        <v>3.9999999999981412E-2</v>
      </c>
      <c r="Q101" s="269">
        <f t="shared" si="7"/>
        <v>3.9999999999977803E-2</v>
      </c>
      <c r="R101" s="269">
        <f t="shared" si="7"/>
        <v>3.9999999999968353E-2</v>
      </c>
      <c r="S101" s="269">
        <f t="shared" si="7"/>
        <v>3.9999999999967915E-2</v>
      </c>
      <c r="T101" s="269">
        <f t="shared" si="7"/>
        <v>3.999999999997466E-2</v>
      </c>
      <c r="U101" s="269">
        <f t="shared" si="7"/>
        <v>3.9999999999971683E-2</v>
      </c>
      <c r="V101" s="269">
        <f t="shared" si="7"/>
        <v>3.9999999999973584E-2</v>
      </c>
      <c r="W101" s="269">
        <f t="shared" si="7"/>
        <v>3.9999999999975278E-2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2.0000000000002776E-2</v>
      </c>
      <c r="C102" s="269">
        <f t="shared" si="8"/>
        <v>1.9999999999989665E-2</v>
      </c>
      <c r="D102" s="269">
        <f t="shared" si="8"/>
        <v>1.9999999999992565E-2</v>
      </c>
      <c r="E102" s="269">
        <f t="shared" si="8"/>
        <v>1.99999999999926E-2</v>
      </c>
      <c r="F102" s="269">
        <f t="shared" si="8"/>
        <v>1.9999999999995858E-2</v>
      </c>
      <c r="G102" s="269">
        <f t="shared" si="8"/>
        <v>1.9999999999994685E-2</v>
      </c>
      <c r="H102" s="269">
        <f t="shared" si="8"/>
        <v>1.9999999999998051E-2</v>
      </c>
      <c r="I102" s="269">
        <f t="shared" si="8"/>
        <v>1.9999999999995178E-2</v>
      </c>
      <c r="J102" s="269">
        <f t="shared" si="8"/>
        <v>1.9999999999997253E-2</v>
      </c>
      <c r="K102" s="269">
        <f t="shared" si="8"/>
        <v>1.9999999999994005E-2</v>
      </c>
      <c r="L102" s="269">
        <f t="shared" si="8"/>
        <v>1.9999999999994154E-2</v>
      </c>
      <c r="M102" s="269">
        <f t="shared" si="8"/>
        <v>1.999999999999293E-2</v>
      </c>
      <c r="N102" s="269">
        <f t="shared" si="8"/>
        <v>1.999999999999489E-2</v>
      </c>
      <c r="O102" s="269">
        <f t="shared" si="8"/>
        <v>1.9999999999998352E-2</v>
      </c>
      <c r="P102" s="269">
        <f t="shared" si="8"/>
        <v>1.9999999999990706E-2</v>
      </c>
      <c r="Q102" s="269">
        <f t="shared" si="8"/>
        <v>1.9999999999988902E-2</v>
      </c>
      <c r="R102" s="269">
        <f t="shared" si="8"/>
        <v>1.9999999999984173E-2</v>
      </c>
      <c r="S102" s="269">
        <f t="shared" si="8"/>
        <v>1.9999999999983958E-2</v>
      </c>
      <c r="T102" s="269">
        <f t="shared" si="8"/>
        <v>1.9999999999987333E-2</v>
      </c>
      <c r="U102" s="269">
        <f t="shared" si="8"/>
        <v>1.9999999999985838E-2</v>
      </c>
      <c r="V102" s="269">
        <f t="shared" si="8"/>
        <v>1.9999999999986789E-2</v>
      </c>
      <c r="W102" s="269">
        <f t="shared" si="8"/>
        <v>1.9999999999987639E-2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1.1584930331597446E-2</v>
      </c>
      <c r="C103" s="270">
        <f t="shared" si="9"/>
        <v>1.2417687351435966E-2</v>
      </c>
      <c r="D103" s="270">
        <f t="shared" si="9"/>
        <v>1.1626009179541135E-2</v>
      </c>
      <c r="E103" s="270">
        <f t="shared" si="9"/>
        <v>9.9709125763074429E-3</v>
      </c>
      <c r="F103" s="270">
        <f t="shared" si="9"/>
        <v>1.0620495736997729E-2</v>
      </c>
      <c r="G103" s="270">
        <f t="shared" si="9"/>
        <v>1.0404433630165707E-2</v>
      </c>
      <c r="H103" s="270">
        <f t="shared" si="9"/>
        <v>1.1512736535586028E-2</v>
      </c>
      <c r="I103" s="270">
        <f t="shared" si="9"/>
        <v>1.1759735839651101E-2</v>
      </c>
      <c r="J103" s="270">
        <f t="shared" si="9"/>
        <v>1.1506909478732065E-2</v>
      </c>
      <c r="K103" s="270">
        <f t="shared" si="9"/>
        <v>1.0882026052930425E-2</v>
      </c>
      <c r="L103" s="270">
        <f t="shared" si="9"/>
        <v>1.1884978462455297E-2</v>
      </c>
      <c r="M103" s="270">
        <f t="shared" si="9"/>
        <v>1.1680700767414079E-2</v>
      </c>
      <c r="N103" s="270">
        <f t="shared" si="9"/>
        <v>1.0459646021116535E-2</v>
      </c>
      <c r="O103" s="270">
        <f t="shared" si="9"/>
        <v>1.0548544926941806E-2</v>
      </c>
      <c r="P103" s="270">
        <f t="shared" si="9"/>
        <v>1.0495948493366528E-2</v>
      </c>
      <c r="Q103" s="270">
        <f t="shared" si="9"/>
        <v>1.1310975336961104E-2</v>
      </c>
      <c r="R103" s="270">
        <f t="shared" si="9"/>
        <v>9.7240483482617466E-3</v>
      </c>
      <c r="S103" s="270">
        <f t="shared" si="9"/>
        <v>9.3461506606271547E-3</v>
      </c>
      <c r="T103" s="270">
        <f t="shared" si="9"/>
        <v>9.6497900571159787E-3</v>
      </c>
      <c r="U103" s="270">
        <f t="shared" si="9"/>
        <v>1.1061253467363677E-2</v>
      </c>
      <c r="V103" s="270">
        <f t="shared" si="9"/>
        <v>9.8322108031276608E-3</v>
      </c>
      <c r="W103" s="270">
        <f t="shared" si="9"/>
        <v>9.7728736361919737E-3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2.1412584410561389E-2</v>
      </c>
      <c r="C104" s="271">
        <f t="shared" si="10"/>
        <v>7.66683696399566E-3</v>
      </c>
      <c r="D104" s="271">
        <f t="shared" si="10"/>
        <v>9.9277004034265693E-3</v>
      </c>
      <c r="E104" s="271">
        <f t="shared" si="10"/>
        <v>9.7155414540419493E-3</v>
      </c>
      <c r="F104" s="271">
        <f t="shared" si="10"/>
        <v>1.2280539476485931E-2</v>
      </c>
      <c r="G104" s="271">
        <f t="shared" si="10"/>
        <v>1.1628165844072048E-2</v>
      </c>
      <c r="H104" s="271">
        <f t="shared" si="10"/>
        <v>1.5431581357804728E-2</v>
      </c>
      <c r="I104" s="271">
        <f t="shared" si="10"/>
        <v>1.112314204278283E-2</v>
      </c>
      <c r="J104" s="271">
        <f t="shared" si="10"/>
        <v>1.3727779742604749E-2</v>
      </c>
      <c r="K104" s="271">
        <f t="shared" si="10"/>
        <v>9.6656202453798273E-3</v>
      </c>
      <c r="L104" s="271">
        <f t="shared" si="10"/>
        <v>1.08339810346264E-2</v>
      </c>
      <c r="M104" s="271">
        <f t="shared" si="10"/>
        <v>1.0661556243442102E-2</v>
      </c>
      <c r="N104" s="271">
        <f t="shared" si="10"/>
        <v>1.369865521411166E-2</v>
      </c>
      <c r="O104" s="271">
        <f t="shared" si="10"/>
        <v>1.8021363912215746E-2</v>
      </c>
      <c r="P104" s="271">
        <f t="shared" si="10"/>
        <v>7.5455465770336762E-3</v>
      </c>
      <c r="Q104" s="271">
        <f t="shared" si="10"/>
        <v>4.5269621216924658E-3</v>
      </c>
      <c r="R104" s="271">
        <f t="shared" si="10"/>
        <v>4.8194784306517732E-3</v>
      </c>
      <c r="S104" s="271">
        <f t="shared" si="10"/>
        <v>5.032994469795448E-3</v>
      </c>
      <c r="T104" s="271">
        <f t="shared" si="10"/>
        <v>5.6105126087876E-3</v>
      </c>
      <c r="U104" s="271">
        <f t="shared" si="10"/>
        <v>4.5877206968008965E-3</v>
      </c>
      <c r="V104" s="271">
        <f t="shared" si="10"/>
        <v>8.4161111231838819E-3</v>
      </c>
      <c r="W104" s="271">
        <f t="shared" si="10"/>
        <v>8.2866774395424642E-3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0.8474189643454727</v>
      </c>
      <c r="C105" s="271">
        <f t="shared" si="11"/>
        <v>0.89087806020905969</v>
      </c>
      <c r="D105" s="271">
        <f t="shared" si="11"/>
        <v>0.88438473396500006</v>
      </c>
      <c r="E105" s="271">
        <f t="shared" si="11"/>
        <v>0.88672345384958395</v>
      </c>
      <c r="F105" s="271">
        <f t="shared" si="11"/>
        <v>0.87780887706100741</v>
      </c>
      <c r="G105" s="271">
        <f t="shared" si="11"/>
        <v>0.88012703198339926</v>
      </c>
      <c r="H105" s="271">
        <f t="shared" si="11"/>
        <v>0.86676327908927286</v>
      </c>
      <c r="I105" s="271">
        <f t="shared" si="11"/>
        <v>0.88039902868917719</v>
      </c>
      <c r="J105" s="271">
        <f t="shared" si="11"/>
        <v>0.87225913357288476</v>
      </c>
      <c r="K105" s="271">
        <f t="shared" si="11"/>
        <v>0.88597319760086701</v>
      </c>
      <c r="L105" s="271">
        <f t="shared" si="11"/>
        <v>0.88120552709265887</v>
      </c>
      <c r="M105" s="271">
        <f t="shared" si="11"/>
        <v>0.88196539578152022</v>
      </c>
      <c r="N105" s="271">
        <f t="shared" si="11"/>
        <v>0.87340024273343098</v>
      </c>
      <c r="O105" s="271">
        <f t="shared" si="11"/>
        <v>0.85938261580036912</v>
      </c>
      <c r="P105" s="271">
        <f t="shared" si="11"/>
        <v>0.89319062364733637</v>
      </c>
      <c r="Q105" s="271">
        <f t="shared" si="11"/>
        <v>0.9021021467154029</v>
      </c>
      <c r="R105" s="271">
        <f t="shared" si="11"/>
        <v>0.90274652115302845</v>
      </c>
      <c r="S105" s="271">
        <f t="shared" si="11"/>
        <v>0.90243642271453428</v>
      </c>
      <c r="T105" s="271">
        <f t="shared" si="11"/>
        <v>0.90027189153683651</v>
      </c>
      <c r="U105" s="271">
        <f t="shared" si="11"/>
        <v>0.90215609095410676</v>
      </c>
      <c r="V105" s="271">
        <f t="shared" si="11"/>
        <v>0.89104920891110506</v>
      </c>
      <c r="W105" s="271">
        <f t="shared" si="11"/>
        <v>0.89152561016977139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0.66898076092412861</v>
      </c>
      <c r="C106" s="320">
        <f t="shared" si="12"/>
        <v>0.82698775217576281</v>
      </c>
      <c r="D106" s="320">
        <f t="shared" si="12"/>
        <v>0.80165389726977887</v>
      </c>
      <c r="E106" s="320">
        <f t="shared" si="12"/>
        <v>0.80576060839923469</v>
      </c>
      <c r="F106" s="320">
        <f t="shared" si="12"/>
        <v>0.77547104809029166</v>
      </c>
      <c r="G106" s="320">
        <f t="shared" si="12"/>
        <v>0.78322564994946597</v>
      </c>
      <c r="H106" s="320">
        <f t="shared" si="12"/>
        <v>0.73816676777423407</v>
      </c>
      <c r="I106" s="320">
        <f t="shared" si="12"/>
        <v>0.78770617833265399</v>
      </c>
      <c r="J106" s="320">
        <f t="shared" si="12"/>
        <v>0.75786096905117906</v>
      </c>
      <c r="K106" s="320">
        <f t="shared" si="12"/>
        <v>0.80542636222270214</v>
      </c>
      <c r="L106" s="320">
        <f t="shared" si="12"/>
        <v>0.79092235180410586</v>
      </c>
      <c r="M106" s="320">
        <f t="shared" si="12"/>
        <v>0.7931190937528364</v>
      </c>
      <c r="N106" s="320">
        <f t="shared" si="12"/>
        <v>0.75924478261583428</v>
      </c>
      <c r="O106" s="320">
        <f t="shared" si="12"/>
        <v>0.70920458319857183</v>
      </c>
      <c r="P106" s="320">
        <f t="shared" si="12"/>
        <v>0.83031106883872263</v>
      </c>
      <c r="Q106" s="320">
        <f t="shared" si="12"/>
        <v>0.86437746236796587</v>
      </c>
      <c r="R106" s="320">
        <f t="shared" si="12"/>
        <v>0.86258420089759713</v>
      </c>
      <c r="S106" s="320">
        <f t="shared" si="12"/>
        <v>0.86049480213290575</v>
      </c>
      <c r="T106" s="320">
        <f t="shared" si="12"/>
        <v>0.85351761979693996</v>
      </c>
      <c r="U106" s="320">
        <f t="shared" si="12"/>
        <v>0.86392508514743271</v>
      </c>
      <c r="V106" s="320">
        <f t="shared" si="12"/>
        <v>0.82091494955123967</v>
      </c>
      <c r="W106" s="320">
        <f t="shared" si="12"/>
        <v>0.82246996484025114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0.17843820342134414</v>
      </c>
      <c r="C107" s="320">
        <f t="shared" si="13"/>
        <v>6.3890308033296872E-2</v>
      </c>
      <c r="D107" s="320">
        <f t="shared" si="13"/>
        <v>8.2730836695221077E-2</v>
      </c>
      <c r="E107" s="320">
        <f t="shared" si="13"/>
        <v>8.0962845450349208E-2</v>
      </c>
      <c r="F107" s="320">
        <f t="shared" si="13"/>
        <v>0.10233782897071569</v>
      </c>
      <c r="G107" s="320">
        <f t="shared" si="13"/>
        <v>9.6901382033933281E-2</v>
      </c>
      <c r="H107" s="320">
        <f t="shared" si="13"/>
        <v>0.12859651131503885</v>
      </c>
      <c r="I107" s="320">
        <f t="shared" si="13"/>
        <v>9.2692850356523193E-2</v>
      </c>
      <c r="J107" s="320">
        <f t="shared" si="13"/>
        <v>0.11439816452170572</v>
      </c>
      <c r="K107" s="320">
        <f t="shared" si="13"/>
        <v>8.0546835378164885E-2</v>
      </c>
      <c r="L107" s="320">
        <f t="shared" si="13"/>
        <v>9.0283175288553008E-2</v>
      </c>
      <c r="M107" s="320">
        <f t="shared" si="13"/>
        <v>8.8846302028683821E-2</v>
      </c>
      <c r="N107" s="320">
        <f t="shared" si="13"/>
        <v>0.11415546011759665</v>
      </c>
      <c r="O107" s="320">
        <f t="shared" si="13"/>
        <v>0.15017803260179724</v>
      </c>
      <c r="P107" s="320">
        <f t="shared" si="13"/>
        <v>6.2879554808613722E-2</v>
      </c>
      <c r="Q107" s="320">
        <f t="shared" si="13"/>
        <v>3.7724684347437067E-2</v>
      </c>
      <c r="R107" s="320">
        <f t="shared" si="13"/>
        <v>4.0162320255431275E-2</v>
      </c>
      <c r="S107" s="320">
        <f t="shared" si="13"/>
        <v>4.1941620581628571E-2</v>
      </c>
      <c r="T107" s="320">
        <f t="shared" si="13"/>
        <v>4.6754271739896464E-2</v>
      </c>
      <c r="U107" s="320">
        <f t="shared" si="13"/>
        <v>3.8231005806673983E-2</v>
      </c>
      <c r="V107" s="320">
        <f t="shared" si="13"/>
        <v>7.0134259359865364E-2</v>
      </c>
      <c r="W107" s="320">
        <f t="shared" si="13"/>
        <v>6.9055645329520243E-2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4.7583520912358464E-2</v>
      </c>
      <c r="C108" s="321">
        <f t="shared" si="14"/>
        <v>1.7037415475545846E-2</v>
      </c>
      <c r="D108" s="321">
        <f t="shared" si="14"/>
        <v>2.2061556452058963E-2</v>
      </c>
      <c r="E108" s="321">
        <f t="shared" si="14"/>
        <v>2.1590092120093139E-2</v>
      </c>
      <c r="F108" s="321">
        <f t="shared" si="14"/>
        <v>2.7290087725524194E-2</v>
      </c>
      <c r="G108" s="321">
        <f t="shared" si="14"/>
        <v>2.5840368542382232E-2</v>
      </c>
      <c r="H108" s="321">
        <f t="shared" si="14"/>
        <v>3.4292403017343723E-2</v>
      </c>
      <c r="I108" s="321">
        <f t="shared" si="14"/>
        <v>2.4718093428406199E-2</v>
      </c>
      <c r="J108" s="321">
        <f t="shared" si="14"/>
        <v>3.0506177205788219E-2</v>
      </c>
      <c r="K108" s="321">
        <f t="shared" si="14"/>
        <v>2.1479156100843978E-2</v>
      </c>
      <c r="L108" s="321">
        <f t="shared" si="14"/>
        <v>2.4075513410280809E-2</v>
      </c>
      <c r="M108" s="321">
        <f t="shared" si="14"/>
        <v>2.3692347207649036E-2</v>
      </c>
      <c r="N108" s="321">
        <f t="shared" si="14"/>
        <v>3.0441456031359126E-2</v>
      </c>
      <c r="O108" s="321">
        <f t="shared" si="14"/>
        <v>4.0047475360479277E-2</v>
      </c>
      <c r="P108" s="321">
        <f t="shared" si="14"/>
        <v>1.6767881282297011E-2</v>
      </c>
      <c r="Q108" s="321">
        <f t="shared" si="14"/>
        <v>1.0059915825983224E-2</v>
      </c>
      <c r="R108" s="321">
        <f t="shared" si="14"/>
        <v>1.0709952068115008E-2</v>
      </c>
      <c r="S108" s="321">
        <f t="shared" si="14"/>
        <v>1.1184432155100951E-2</v>
      </c>
      <c r="T108" s="321">
        <f t="shared" si="14"/>
        <v>1.2467805797305736E-2</v>
      </c>
      <c r="U108" s="321">
        <f t="shared" si="14"/>
        <v>1.0194934881779732E-2</v>
      </c>
      <c r="V108" s="321">
        <f t="shared" si="14"/>
        <v>1.8702469162630776E-2</v>
      </c>
      <c r="W108" s="321">
        <f t="shared" si="14"/>
        <v>1.841483875453874E-2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0.99999999999999978</v>
      </c>
      <c r="D110" s="234">
        <f t="shared" si="15"/>
        <v>1.0000000000000002</v>
      </c>
      <c r="E110" s="234">
        <f t="shared" si="15"/>
        <v>1.0000000000000002</v>
      </c>
      <c r="F110" s="234">
        <f t="shared" si="15"/>
        <v>0.99999999999999978</v>
      </c>
      <c r="G110" s="234">
        <f t="shared" si="15"/>
        <v>1</v>
      </c>
      <c r="H110" s="234">
        <f t="shared" si="15"/>
        <v>1</v>
      </c>
      <c r="I110" s="234">
        <f t="shared" si="15"/>
        <v>0.99999999999999989</v>
      </c>
      <c r="J110" s="234">
        <f t="shared" si="15"/>
        <v>1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1.0000000000000002</v>
      </c>
      <c r="N110" s="234">
        <f t="shared" si="15"/>
        <v>0.99999999999999967</v>
      </c>
      <c r="O110" s="234">
        <f t="shared" si="15"/>
        <v>0.99999999999999978</v>
      </c>
      <c r="P110" s="234">
        <f t="shared" si="15"/>
        <v>1</v>
      </c>
      <c r="Q110" s="234">
        <f t="shared" si="15"/>
        <v>0.99999999999999967</v>
      </c>
      <c r="R110" s="234">
        <f t="shared" si="15"/>
        <v>1</v>
      </c>
      <c r="S110" s="234">
        <f t="shared" si="15"/>
        <v>1</v>
      </c>
      <c r="T110" s="234">
        <f t="shared" si="15"/>
        <v>1.0000000000000002</v>
      </c>
      <c r="U110" s="234">
        <f t="shared" si="15"/>
        <v>1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5.278122119743019E-3</v>
      </c>
      <c r="C111" s="301">
        <f t="shared" si="16"/>
        <v>5.2781221197474122E-3</v>
      </c>
      <c r="D111" s="301">
        <f t="shared" si="16"/>
        <v>5.2781221197474399E-3</v>
      </c>
      <c r="E111" s="301">
        <f t="shared" si="16"/>
        <v>5.2781221197479473E-3</v>
      </c>
      <c r="F111" s="301">
        <f t="shared" si="16"/>
        <v>5.2781221197487193E-3</v>
      </c>
      <c r="G111" s="301">
        <f t="shared" si="16"/>
        <v>5.2781221197484643E-3</v>
      </c>
      <c r="H111" s="301">
        <f t="shared" si="16"/>
        <v>5.2781221197494028E-3</v>
      </c>
      <c r="I111" s="301">
        <f t="shared" si="16"/>
        <v>5.2781221197490775E-3</v>
      </c>
      <c r="J111" s="301">
        <f t="shared" si="16"/>
        <v>5.2781221197494713E-3</v>
      </c>
      <c r="K111" s="301">
        <f t="shared" si="16"/>
        <v>5.2781221197490584E-3</v>
      </c>
      <c r="L111" s="301">
        <f t="shared" si="16"/>
        <v>5.2781221197484131E-3</v>
      </c>
      <c r="M111" s="301">
        <f t="shared" si="16"/>
        <v>5.2781221197476889E-3</v>
      </c>
      <c r="N111" s="301">
        <f t="shared" si="16"/>
        <v>5.2781221197470965E-3</v>
      </c>
      <c r="O111" s="301">
        <f t="shared" si="16"/>
        <v>5.2781221197471043E-3</v>
      </c>
      <c r="P111" s="301">
        <f t="shared" si="16"/>
        <v>5.2781221197483463E-3</v>
      </c>
      <c r="Q111" s="301">
        <f t="shared" si="16"/>
        <v>5.2781221197490793E-3</v>
      </c>
      <c r="R111" s="301">
        <f t="shared" si="16"/>
        <v>5.2781221197475319E-3</v>
      </c>
      <c r="S111" s="301">
        <f t="shared" si="16"/>
        <v>5.2781221197474217E-3</v>
      </c>
      <c r="T111" s="301">
        <f t="shared" si="16"/>
        <v>5.2781221197483689E-3</v>
      </c>
      <c r="U111" s="301">
        <f t="shared" si="16"/>
        <v>5.2781221197481746E-3</v>
      </c>
      <c r="V111" s="301">
        <f t="shared" si="16"/>
        <v>5.278122119746949E-3</v>
      </c>
      <c r="W111" s="301">
        <f t="shared" si="16"/>
        <v>5.2781221197474235E-3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7.4900519068548692E-3</v>
      </c>
      <c r="C112" s="235">
        <f t="shared" si="17"/>
        <v>7.4900519068611063E-3</v>
      </c>
      <c r="D112" s="235">
        <f t="shared" si="17"/>
        <v>7.4900519068611428E-3</v>
      </c>
      <c r="E112" s="235">
        <f t="shared" si="17"/>
        <v>7.490051906861861E-3</v>
      </c>
      <c r="F112" s="235">
        <f t="shared" si="17"/>
        <v>7.4900519068629599E-3</v>
      </c>
      <c r="G112" s="235">
        <f t="shared" si="17"/>
        <v>7.4900519068625913E-3</v>
      </c>
      <c r="H112" s="235">
        <f t="shared" si="17"/>
        <v>7.4900519068639253E-3</v>
      </c>
      <c r="I112" s="235">
        <f t="shared" si="17"/>
        <v>7.4900519068634664E-3</v>
      </c>
      <c r="J112" s="235">
        <f t="shared" si="17"/>
        <v>7.4900519068640276E-3</v>
      </c>
      <c r="K112" s="235">
        <f t="shared" si="17"/>
        <v>7.4900519068634404E-3</v>
      </c>
      <c r="L112" s="235">
        <f t="shared" si="17"/>
        <v>7.4900519068625271E-3</v>
      </c>
      <c r="M112" s="235">
        <f t="shared" si="17"/>
        <v>7.4900519068614949E-3</v>
      </c>
      <c r="N112" s="235">
        <f t="shared" si="17"/>
        <v>7.4900519068606536E-3</v>
      </c>
      <c r="O112" s="235">
        <f t="shared" si="17"/>
        <v>7.4900519068606683E-3</v>
      </c>
      <c r="P112" s="235">
        <f t="shared" si="17"/>
        <v>7.4900519068624299E-3</v>
      </c>
      <c r="Q112" s="235">
        <f t="shared" si="17"/>
        <v>7.4900519068634673E-3</v>
      </c>
      <c r="R112" s="235">
        <f t="shared" si="17"/>
        <v>7.490051906861279E-3</v>
      </c>
      <c r="S112" s="235">
        <f t="shared" si="17"/>
        <v>7.4900519068611176E-3</v>
      </c>
      <c r="T112" s="235">
        <f t="shared" si="17"/>
        <v>7.4900519068624603E-3</v>
      </c>
      <c r="U112" s="235">
        <f t="shared" si="17"/>
        <v>7.4900519068621897E-3</v>
      </c>
      <c r="V112" s="235">
        <f t="shared" si="17"/>
        <v>7.4900519068604463E-3</v>
      </c>
      <c r="W112" s="235">
        <f t="shared" si="17"/>
        <v>7.4900519068611176E-3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2.6652580694111524E-2</v>
      </c>
      <c r="C113" s="235">
        <f t="shared" si="18"/>
        <v>2.6652580694133711E-2</v>
      </c>
      <c r="D113" s="235">
        <f t="shared" si="18"/>
        <v>2.6652580694133846E-2</v>
      </c>
      <c r="E113" s="235">
        <f t="shared" si="18"/>
        <v>2.6652580694136414E-2</v>
      </c>
      <c r="F113" s="235">
        <f t="shared" si="18"/>
        <v>2.6652580694140306E-2</v>
      </c>
      <c r="G113" s="235">
        <f t="shared" si="18"/>
        <v>2.6652580694139016E-2</v>
      </c>
      <c r="H113" s="235">
        <f t="shared" si="18"/>
        <v>2.6652580694143752E-2</v>
      </c>
      <c r="I113" s="235">
        <f t="shared" si="18"/>
        <v>2.6652580694142124E-2</v>
      </c>
      <c r="J113" s="235">
        <f t="shared" si="18"/>
        <v>2.6652580694144123E-2</v>
      </c>
      <c r="K113" s="235">
        <f t="shared" si="18"/>
        <v>2.6652580694142024E-2</v>
      </c>
      <c r="L113" s="235">
        <f t="shared" si="18"/>
        <v>2.6652580694138766E-2</v>
      </c>
      <c r="M113" s="235">
        <f t="shared" si="18"/>
        <v>2.6652580694135109E-2</v>
      </c>
      <c r="N113" s="235">
        <f t="shared" si="18"/>
        <v>2.6652580694132105E-2</v>
      </c>
      <c r="O113" s="235">
        <f t="shared" si="18"/>
        <v>2.6652580694132153E-2</v>
      </c>
      <c r="P113" s="235">
        <f t="shared" si="18"/>
        <v>2.6652580694138429E-2</v>
      </c>
      <c r="Q113" s="235">
        <f t="shared" si="18"/>
        <v>2.6652580694142121E-2</v>
      </c>
      <c r="R113" s="235">
        <f t="shared" si="18"/>
        <v>2.6652580694134325E-2</v>
      </c>
      <c r="S113" s="235">
        <f t="shared" si="18"/>
        <v>2.665258069413376E-2</v>
      </c>
      <c r="T113" s="235">
        <f t="shared" si="18"/>
        <v>2.665258069413854E-2</v>
      </c>
      <c r="U113" s="235">
        <f t="shared" si="18"/>
        <v>2.6652580694137562E-2</v>
      </c>
      <c r="V113" s="235">
        <f t="shared" si="18"/>
        <v>2.6652580694131369E-2</v>
      </c>
      <c r="W113" s="235">
        <f t="shared" si="18"/>
        <v>2.6652580694133763E-2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2.1112488478972066E-2</v>
      </c>
      <c r="C114" s="235">
        <f t="shared" si="19"/>
        <v>2.1112488478989649E-2</v>
      </c>
      <c r="D114" s="235">
        <f t="shared" si="19"/>
        <v>2.1112488478989753E-2</v>
      </c>
      <c r="E114" s="235">
        <f t="shared" si="19"/>
        <v>2.1112488478991775E-2</v>
      </c>
      <c r="F114" s="235">
        <f t="shared" si="19"/>
        <v>2.111248847899487E-2</v>
      </c>
      <c r="G114" s="235">
        <f t="shared" si="19"/>
        <v>2.1112488478993847E-2</v>
      </c>
      <c r="H114" s="235">
        <f t="shared" si="19"/>
        <v>2.1112488478997601E-2</v>
      </c>
      <c r="I114" s="235">
        <f t="shared" si="19"/>
        <v>2.111248847899631E-2</v>
      </c>
      <c r="J114" s="235">
        <f t="shared" si="19"/>
        <v>2.1112488478997885E-2</v>
      </c>
      <c r="K114" s="235">
        <f t="shared" si="19"/>
        <v>2.1112488478996234E-2</v>
      </c>
      <c r="L114" s="235">
        <f t="shared" si="19"/>
        <v>2.1112488478993659E-2</v>
      </c>
      <c r="M114" s="235">
        <f t="shared" si="19"/>
        <v>2.1112488478990752E-2</v>
      </c>
      <c r="N114" s="235">
        <f t="shared" si="19"/>
        <v>2.1112488478988375E-2</v>
      </c>
      <c r="O114" s="235">
        <f t="shared" si="19"/>
        <v>2.1112488478988407E-2</v>
      </c>
      <c r="P114" s="235">
        <f t="shared" si="19"/>
        <v>2.1112488478993375E-2</v>
      </c>
      <c r="Q114" s="235">
        <f t="shared" si="19"/>
        <v>2.111248847899631E-2</v>
      </c>
      <c r="R114" s="235">
        <f t="shared" si="19"/>
        <v>2.1112488478990131E-2</v>
      </c>
      <c r="S114" s="235">
        <f t="shared" si="19"/>
        <v>2.1112488478989673E-2</v>
      </c>
      <c r="T114" s="235">
        <f t="shared" si="19"/>
        <v>2.1112488478993469E-2</v>
      </c>
      <c r="U114" s="235">
        <f t="shared" si="19"/>
        <v>2.1112488478992691E-2</v>
      </c>
      <c r="V114" s="235">
        <f t="shared" si="19"/>
        <v>2.1112488478987793E-2</v>
      </c>
      <c r="W114" s="235">
        <f t="shared" si="19"/>
        <v>2.111248847898968E-2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1.0967478225288372E-2</v>
      </c>
      <c r="C115" s="302">
        <f t="shared" si="20"/>
        <v>1.0167152307950313E-2</v>
      </c>
      <c r="D115" s="302">
        <f t="shared" si="20"/>
        <v>9.7335677138328421E-3</v>
      </c>
      <c r="E115" s="302">
        <f t="shared" si="20"/>
        <v>8.3262424992395986E-3</v>
      </c>
      <c r="F115" s="302">
        <f t="shared" si="20"/>
        <v>9.1048946425638811E-3</v>
      </c>
      <c r="G115" s="302">
        <f t="shared" si="20"/>
        <v>8.8595205290263514E-3</v>
      </c>
      <c r="H115" s="302">
        <f t="shared" si="20"/>
        <v>1.0203959399493428E-2</v>
      </c>
      <c r="I115" s="302">
        <f t="shared" si="20"/>
        <v>9.9658702049258245E-3</v>
      </c>
      <c r="J115" s="302">
        <f t="shared" si="20"/>
        <v>1.0016836326865751E-2</v>
      </c>
      <c r="K115" s="302">
        <f t="shared" si="20"/>
        <v>9.0848225217146309E-3</v>
      </c>
      <c r="L115" s="302">
        <f t="shared" si="20"/>
        <v>1.0042763016234729E-2</v>
      </c>
      <c r="M115" s="302">
        <f t="shared" si="20"/>
        <v>9.8523158024612246E-3</v>
      </c>
      <c r="N115" s="302">
        <f t="shared" si="20"/>
        <v>9.0996432553280323E-3</v>
      </c>
      <c r="O115" s="302">
        <f t="shared" si="20"/>
        <v>9.6120105705007394E-3</v>
      </c>
      <c r="P115" s="302">
        <f t="shared" si="20"/>
        <v>8.5789495064508333E-3</v>
      </c>
      <c r="Q115" s="302">
        <f t="shared" si="20"/>
        <v>8.9806057146063056E-3</v>
      </c>
      <c r="R115" s="302">
        <f t="shared" si="20"/>
        <v>7.7389932472450912E-3</v>
      </c>
      <c r="S115" s="302">
        <f t="shared" si="20"/>
        <v>7.4527236086947453E-3</v>
      </c>
      <c r="T115" s="302">
        <f t="shared" si="20"/>
        <v>7.7383377888824894E-3</v>
      </c>
      <c r="U115" s="302">
        <f t="shared" si="20"/>
        <v>8.7868503252189461E-3</v>
      </c>
      <c r="V115" s="302">
        <f t="shared" si="20"/>
        <v>8.1043326438206796E-3</v>
      </c>
      <c r="W115" s="302">
        <f t="shared" si="20"/>
        <v>8.044968305854678E-3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5.1670088285324337E-2</v>
      </c>
      <c r="C116" s="303">
        <f t="shared" si="21"/>
        <v>3.4226180100983543E-2</v>
      </c>
      <c r="D116" s="303">
        <f t="shared" si="21"/>
        <v>3.6778023544553756E-2</v>
      </c>
      <c r="E116" s="303">
        <f t="shared" si="21"/>
        <v>3.6570789202416319E-2</v>
      </c>
      <c r="F116" s="303">
        <f t="shared" si="21"/>
        <v>3.9562643902208768E-2</v>
      </c>
      <c r="G116" s="303">
        <f t="shared" si="21"/>
        <v>3.878777400539879E-2</v>
      </c>
      <c r="H116" s="303">
        <f t="shared" si="21"/>
        <v>4.346165091384073E-2</v>
      </c>
      <c r="I116" s="303">
        <f t="shared" si="21"/>
        <v>3.8162617049756126E-2</v>
      </c>
      <c r="J116" s="303">
        <f t="shared" si="21"/>
        <v>4.1311224339780822E-2</v>
      </c>
      <c r="K116" s="303">
        <f t="shared" si="21"/>
        <v>3.6494275983714762E-2</v>
      </c>
      <c r="L116" s="303">
        <f t="shared" si="21"/>
        <v>3.7821243735615788E-2</v>
      </c>
      <c r="M116" s="303">
        <f t="shared" si="21"/>
        <v>3.7624588448921158E-2</v>
      </c>
      <c r="N116" s="303">
        <f t="shared" si="21"/>
        <v>4.1297101982089919E-2</v>
      </c>
      <c r="O116" s="303">
        <f t="shared" si="21"/>
        <v>4.6903903460130944E-2</v>
      </c>
      <c r="P116" s="303">
        <f t="shared" si="21"/>
        <v>3.413502216727278E-2</v>
      </c>
      <c r="Q116" s="303">
        <f t="shared" si="21"/>
        <v>3.0911639344216525E-2</v>
      </c>
      <c r="R116" s="303">
        <f t="shared" si="21"/>
        <v>3.1248879585876254E-2</v>
      </c>
      <c r="S116" s="303">
        <f t="shared" si="21"/>
        <v>3.1479016043410891E-2</v>
      </c>
      <c r="T116" s="303">
        <f t="shared" si="21"/>
        <v>3.2077110673090749E-2</v>
      </c>
      <c r="U116" s="303">
        <f t="shared" si="21"/>
        <v>3.0979807062178542E-2</v>
      </c>
      <c r="V116" s="303">
        <f t="shared" si="21"/>
        <v>3.5109480507363421E-2</v>
      </c>
      <c r="W116" s="303">
        <f t="shared" si="21"/>
        <v>3.4966970476426058E-2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2.3998137867380965E-2</v>
      </c>
      <c r="C117" s="304">
        <f t="shared" si="22"/>
        <v>2.5657140204805966E-2</v>
      </c>
      <c r="D117" s="304">
        <f t="shared" si="22"/>
        <v>2.5431903243564556E-2</v>
      </c>
      <c r="E117" s="304">
        <f t="shared" si="22"/>
        <v>2.5495923091066592E-2</v>
      </c>
      <c r="F117" s="304">
        <f t="shared" si="22"/>
        <v>2.5191050898958667E-2</v>
      </c>
      <c r="G117" s="304">
        <f t="shared" si="22"/>
        <v>2.527139627207891E-2</v>
      </c>
      <c r="H117" s="304">
        <f t="shared" si="22"/>
        <v>2.4791066288099742E-2</v>
      </c>
      <c r="I117" s="304">
        <f t="shared" si="22"/>
        <v>2.5294871275943539E-2</v>
      </c>
      <c r="J117" s="304">
        <f t="shared" si="22"/>
        <v>2.4998386772938249E-2</v>
      </c>
      <c r="K117" s="304">
        <f t="shared" si="22"/>
        <v>2.5479041598514742E-2</v>
      </c>
      <c r="L117" s="304">
        <f t="shared" si="22"/>
        <v>2.5324403578941571E-2</v>
      </c>
      <c r="M117" s="304">
        <f t="shared" si="22"/>
        <v>2.5348857639014656E-2</v>
      </c>
      <c r="N117" s="304">
        <f t="shared" si="22"/>
        <v>2.502878437542044E-2</v>
      </c>
      <c r="O117" s="304">
        <f t="shared" si="22"/>
        <v>2.4487462153277469E-2</v>
      </c>
      <c r="P117" s="304">
        <f t="shared" si="22"/>
        <v>2.5716023252683018E-2</v>
      </c>
      <c r="Q117" s="304">
        <f t="shared" si="22"/>
        <v>2.6005162391806003E-2</v>
      </c>
      <c r="R117" s="304">
        <f t="shared" si="22"/>
        <v>2.6012938785847185E-2</v>
      </c>
      <c r="S117" s="304">
        <f t="shared" si="22"/>
        <v>2.600046112708174E-2</v>
      </c>
      <c r="T117" s="304">
        <f t="shared" si="22"/>
        <v>2.5935395248196078E-2</v>
      </c>
      <c r="U117" s="304">
        <f t="shared" si="22"/>
        <v>2.6004920495036079E-2</v>
      </c>
      <c r="V117" s="304">
        <f t="shared" si="22"/>
        <v>2.5639810033432457E-2</v>
      </c>
      <c r="W117" s="304">
        <f t="shared" si="22"/>
        <v>2.5655038029952001E-2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2.7671950417943375E-2</v>
      </c>
      <c r="C118" s="304">
        <f t="shared" si="23"/>
        <v>8.5690398961775754E-3</v>
      </c>
      <c r="D118" s="304">
        <f t="shared" si="23"/>
        <v>1.1346120300989198E-2</v>
      </c>
      <c r="E118" s="304">
        <f t="shared" si="23"/>
        <v>1.1074866111349727E-2</v>
      </c>
      <c r="F118" s="304">
        <f t="shared" si="23"/>
        <v>1.4371593003250104E-2</v>
      </c>
      <c r="G118" s="304">
        <f t="shared" si="23"/>
        <v>1.3516377733319882E-2</v>
      </c>
      <c r="H118" s="304">
        <f t="shared" si="23"/>
        <v>1.8670584625740987E-2</v>
      </c>
      <c r="I118" s="304">
        <f t="shared" si="23"/>
        <v>1.2867745773812585E-2</v>
      </c>
      <c r="J118" s="304">
        <f t="shared" si="23"/>
        <v>1.631283756684257E-2</v>
      </c>
      <c r="K118" s="304">
        <f t="shared" si="23"/>
        <v>1.1015234385200023E-2</v>
      </c>
      <c r="L118" s="304">
        <f t="shared" si="23"/>
        <v>1.2496840156674219E-2</v>
      </c>
      <c r="M118" s="304">
        <f t="shared" si="23"/>
        <v>1.2275730809906503E-2</v>
      </c>
      <c r="N118" s="304">
        <f t="shared" si="23"/>
        <v>1.6268317606669476E-2</v>
      </c>
      <c r="O118" s="304">
        <f t="shared" si="23"/>
        <v>2.2416441306853468E-2</v>
      </c>
      <c r="P118" s="304">
        <f t="shared" si="23"/>
        <v>8.4189989145897638E-3</v>
      </c>
      <c r="Q118" s="304">
        <f t="shared" si="23"/>
        <v>4.9064769524105175E-3</v>
      </c>
      <c r="R118" s="304">
        <f t="shared" si="23"/>
        <v>5.2359408000290696E-3</v>
      </c>
      <c r="S118" s="304">
        <f t="shared" si="23"/>
        <v>5.4785549163291498E-3</v>
      </c>
      <c r="T118" s="304">
        <f t="shared" si="23"/>
        <v>6.1417154248946731E-3</v>
      </c>
      <c r="U118" s="304">
        <f t="shared" si="23"/>
        <v>4.9748865671424636E-3</v>
      </c>
      <c r="V118" s="304">
        <f t="shared" si="23"/>
        <v>9.4696704739309669E-3</v>
      </c>
      <c r="W118" s="304">
        <f t="shared" si="23"/>
        <v>9.3119324464740541E-3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0.77402274234530533</v>
      </c>
      <c r="C119" s="303">
        <f t="shared" si="24"/>
        <v>0.7864604682659303</v>
      </c>
      <c r="D119" s="303">
        <f t="shared" si="24"/>
        <v>0.78513053878082251</v>
      </c>
      <c r="E119" s="303">
        <f t="shared" si="24"/>
        <v>0.78652102887128827</v>
      </c>
      <c r="F119" s="303">
        <f t="shared" si="24"/>
        <v>0.78381757470053737</v>
      </c>
      <c r="G119" s="303">
        <f t="shared" si="24"/>
        <v>0.78455660990496801</v>
      </c>
      <c r="H119" s="303">
        <f t="shared" si="24"/>
        <v>0.78021944906997198</v>
      </c>
      <c r="I119" s="303">
        <f t="shared" si="24"/>
        <v>0.78399325467117564</v>
      </c>
      <c r="J119" s="303">
        <f t="shared" si="24"/>
        <v>0.78183137701972361</v>
      </c>
      <c r="K119" s="303">
        <f t="shared" si="24"/>
        <v>0.78589804729142954</v>
      </c>
      <c r="L119" s="303">
        <f t="shared" si="24"/>
        <v>0.78415437211352434</v>
      </c>
      <c r="M119" s="303">
        <f t="shared" si="24"/>
        <v>0.78445588540374733</v>
      </c>
      <c r="N119" s="303">
        <f t="shared" si="24"/>
        <v>0.78265630084030013</v>
      </c>
      <c r="O119" s="303">
        <f t="shared" si="24"/>
        <v>0.77843175982458679</v>
      </c>
      <c r="P119" s="303">
        <f t="shared" si="24"/>
        <v>0.78793373833355684</v>
      </c>
      <c r="Q119" s="303">
        <f t="shared" si="24"/>
        <v>0.789743477961516</v>
      </c>
      <c r="R119" s="303">
        <f t="shared" si="24"/>
        <v>0.7906206328080968</v>
      </c>
      <c r="S119" s="303">
        <f t="shared" si="24"/>
        <v>0.79072043779479328</v>
      </c>
      <c r="T119" s="303">
        <f t="shared" si="24"/>
        <v>0.79006445956101168</v>
      </c>
      <c r="U119" s="303">
        <f t="shared" si="24"/>
        <v>0.78986991227164982</v>
      </c>
      <c r="V119" s="303">
        <f t="shared" si="24"/>
        <v>0.7877006431234943</v>
      </c>
      <c r="W119" s="303">
        <f t="shared" si="24"/>
        <v>0.78784921950457232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0.71994413602142926</v>
      </c>
      <c r="C120" s="304">
        <f t="shared" si="25"/>
        <v>0.76971420614417929</v>
      </c>
      <c r="D120" s="304">
        <f t="shared" si="25"/>
        <v>0.76295709730693684</v>
      </c>
      <c r="E120" s="304">
        <f t="shared" si="25"/>
        <v>0.76487769273199813</v>
      </c>
      <c r="F120" s="304">
        <f t="shared" si="25"/>
        <v>0.75573152696876</v>
      </c>
      <c r="G120" s="304">
        <f t="shared" si="25"/>
        <v>0.75814188816236761</v>
      </c>
      <c r="H120" s="304">
        <f t="shared" si="25"/>
        <v>0.74373198864299206</v>
      </c>
      <c r="I120" s="304">
        <f t="shared" si="25"/>
        <v>0.75884613827830627</v>
      </c>
      <c r="J120" s="304">
        <f t="shared" si="25"/>
        <v>0.7499516031881478</v>
      </c>
      <c r="K120" s="304">
        <f t="shared" si="25"/>
        <v>0.76437124795544242</v>
      </c>
      <c r="L120" s="304">
        <f t="shared" si="25"/>
        <v>0.75973210736824737</v>
      </c>
      <c r="M120" s="304">
        <f t="shared" si="25"/>
        <v>0.76046572917043953</v>
      </c>
      <c r="N120" s="304">
        <f t="shared" si="25"/>
        <v>0.75086353126261285</v>
      </c>
      <c r="O120" s="304">
        <f t="shared" si="25"/>
        <v>0.73462386459832385</v>
      </c>
      <c r="P120" s="304">
        <f t="shared" si="25"/>
        <v>0.77148069758049109</v>
      </c>
      <c r="Q120" s="304">
        <f t="shared" si="25"/>
        <v>0.78015487175418019</v>
      </c>
      <c r="R120" s="304">
        <f t="shared" si="25"/>
        <v>0.78038816357541541</v>
      </c>
      <c r="S120" s="304">
        <f t="shared" si="25"/>
        <v>0.78001383381245215</v>
      </c>
      <c r="T120" s="304">
        <f t="shared" si="25"/>
        <v>0.77806185744588241</v>
      </c>
      <c r="U120" s="304">
        <f t="shared" si="25"/>
        <v>0.78014761485108264</v>
      </c>
      <c r="V120" s="304">
        <f t="shared" si="25"/>
        <v>0.76919430100297359</v>
      </c>
      <c r="W120" s="304">
        <f t="shared" si="25"/>
        <v>0.76965114089856035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5.4078606323876087E-2</v>
      </c>
      <c r="C121" s="304">
        <f t="shared" si="26"/>
        <v>1.6746262121750947E-2</v>
      </c>
      <c r="D121" s="304">
        <f t="shared" si="26"/>
        <v>2.2173441473885662E-2</v>
      </c>
      <c r="E121" s="304">
        <f t="shared" si="26"/>
        <v>2.1643336139290131E-2</v>
      </c>
      <c r="F121" s="304">
        <f t="shared" si="26"/>
        <v>2.8086047731777374E-2</v>
      </c>
      <c r="G121" s="304">
        <f t="shared" si="26"/>
        <v>2.6414721742600466E-2</v>
      </c>
      <c r="H121" s="304">
        <f t="shared" si="26"/>
        <v>3.6487460426979958E-2</v>
      </c>
      <c r="I121" s="304">
        <f t="shared" si="26"/>
        <v>2.5147116392869331E-2</v>
      </c>
      <c r="J121" s="304">
        <f t="shared" si="26"/>
        <v>3.1879773831575864E-2</v>
      </c>
      <c r="K121" s="304">
        <f t="shared" si="26"/>
        <v>2.1526799335987248E-2</v>
      </c>
      <c r="L121" s="304">
        <f t="shared" si="26"/>
        <v>2.4422264745276985E-2</v>
      </c>
      <c r="M121" s="304">
        <f t="shared" si="26"/>
        <v>2.3990156233307868E-2</v>
      </c>
      <c r="N121" s="304">
        <f t="shared" si="26"/>
        <v>3.1792769577687278E-2</v>
      </c>
      <c r="O121" s="304">
        <f t="shared" si="26"/>
        <v>4.3807895226262834E-2</v>
      </c>
      <c r="P121" s="304">
        <f t="shared" si="26"/>
        <v>1.6453040753065851E-2</v>
      </c>
      <c r="Q121" s="304">
        <f t="shared" si="26"/>
        <v>9.5886062073357765E-3</v>
      </c>
      <c r="R121" s="304">
        <f t="shared" si="26"/>
        <v>1.0232469232681481E-2</v>
      </c>
      <c r="S121" s="304">
        <f t="shared" si="26"/>
        <v>1.0706603982341171E-2</v>
      </c>
      <c r="T121" s="304">
        <f t="shared" si="26"/>
        <v>1.2002602115129164E-2</v>
      </c>
      <c r="U121" s="304">
        <f t="shared" si="26"/>
        <v>9.7222974205672854E-3</v>
      </c>
      <c r="V121" s="304">
        <f t="shared" si="26"/>
        <v>1.85063421205207E-2</v>
      </c>
      <c r="W121" s="304">
        <f t="shared" si="26"/>
        <v>1.8198078606011952E-2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0.10280644794440075</v>
      </c>
      <c r="C122" s="303">
        <f t="shared" si="27"/>
        <v>0.10861295612540389</v>
      </c>
      <c r="D122" s="303">
        <f t="shared" si="27"/>
        <v>0.10782462676105901</v>
      </c>
      <c r="E122" s="303">
        <f t="shared" si="27"/>
        <v>0.10804869622731796</v>
      </c>
      <c r="F122" s="303">
        <f t="shared" si="27"/>
        <v>0.10698164355494294</v>
      </c>
      <c r="G122" s="303">
        <f t="shared" si="27"/>
        <v>0.10726285236086291</v>
      </c>
      <c r="H122" s="303">
        <f t="shared" si="27"/>
        <v>0.10558169741693918</v>
      </c>
      <c r="I122" s="303">
        <f t="shared" si="27"/>
        <v>0.1073450148743913</v>
      </c>
      <c r="J122" s="303">
        <f t="shared" si="27"/>
        <v>0.10630731911387421</v>
      </c>
      <c r="K122" s="303">
        <f t="shared" si="27"/>
        <v>0.10798961100339044</v>
      </c>
      <c r="L122" s="303">
        <f t="shared" si="27"/>
        <v>0.10744837793488206</v>
      </c>
      <c r="M122" s="303">
        <f t="shared" si="27"/>
        <v>0.10753396714513526</v>
      </c>
      <c r="N122" s="303">
        <f t="shared" si="27"/>
        <v>0.10641371072255339</v>
      </c>
      <c r="O122" s="303">
        <f t="shared" si="27"/>
        <v>0.10451908294505299</v>
      </c>
      <c r="P122" s="303">
        <f t="shared" si="27"/>
        <v>0.10881904679297685</v>
      </c>
      <c r="Q122" s="303">
        <f t="shared" si="27"/>
        <v>0.10983103377990991</v>
      </c>
      <c r="R122" s="303">
        <f t="shared" si="27"/>
        <v>0.10985825115904854</v>
      </c>
      <c r="S122" s="303">
        <f t="shared" si="27"/>
        <v>0.10981457935336909</v>
      </c>
      <c r="T122" s="303">
        <f t="shared" si="27"/>
        <v>0.10958684877727262</v>
      </c>
      <c r="U122" s="303">
        <f t="shared" si="27"/>
        <v>0.10983018714121197</v>
      </c>
      <c r="V122" s="303">
        <f t="shared" si="27"/>
        <v>0.10855230052559492</v>
      </c>
      <c r="W122" s="303">
        <f t="shared" si="27"/>
        <v>0.10860559851341499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8.3993482535833233E-2</v>
      </c>
      <c r="C123" s="304">
        <f t="shared" si="28"/>
        <v>8.9799990716820696E-2</v>
      </c>
      <c r="D123" s="304">
        <f t="shared" si="28"/>
        <v>8.9011661352475735E-2</v>
      </c>
      <c r="E123" s="304">
        <f t="shared" si="28"/>
        <v>8.9235730818732886E-2</v>
      </c>
      <c r="F123" s="304">
        <f t="shared" si="28"/>
        <v>8.8168678146355109E-2</v>
      </c>
      <c r="G123" s="304">
        <f t="shared" si="28"/>
        <v>8.8449886952275972E-2</v>
      </c>
      <c r="H123" s="304">
        <f t="shared" si="28"/>
        <v>8.6768732008348892E-2</v>
      </c>
      <c r="I123" s="304">
        <f t="shared" si="28"/>
        <v>8.853204946580219E-2</v>
      </c>
      <c r="J123" s="304">
        <f t="shared" si="28"/>
        <v>8.7494353705283676E-2</v>
      </c>
      <c r="K123" s="304">
        <f t="shared" si="28"/>
        <v>8.9176645594801374E-2</v>
      </c>
      <c r="L123" s="304">
        <f t="shared" si="28"/>
        <v>8.8635412526295296E-2</v>
      </c>
      <c r="M123" s="304">
        <f t="shared" si="28"/>
        <v>8.8721001736551092E-2</v>
      </c>
      <c r="N123" s="304">
        <f t="shared" si="28"/>
        <v>8.7600745313971315E-2</v>
      </c>
      <c r="O123" s="304">
        <f t="shared" si="28"/>
        <v>8.5706117536470908E-2</v>
      </c>
      <c r="P123" s="304">
        <f t="shared" si="28"/>
        <v>9.0006081384390341E-2</v>
      </c>
      <c r="Q123" s="304">
        <f t="shared" si="28"/>
        <v>9.1018068371320787E-2</v>
      </c>
      <c r="R123" s="304">
        <f t="shared" si="28"/>
        <v>9.1045285750464916E-2</v>
      </c>
      <c r="S123" s="304">
        <f t="shared" si="28"/>
        <v>9.1001613944785884E-2</v>
      </c>
      <c r="T123" s="304">
        <f t="shared" si="28"/>
        <v>9.0773883368686026E-2</v>
      </c>
      <c r="U123" s="304">
        <f t="shared" si="28"/>
        <v>9.1017221732626066E-2</v>
      </c>
      <c r="V123" s="304">
        <f t="shared" si="28"/>
        <v>8.9739335117013375E-2</v>
      </c>
      <c r="W123" s="304">
        <f t="shared" si="28"/>
        <v>8.9792633104831765E-2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1.8812965408567521E-2</v>
      </c>
      <c r="C124" s="305">
        <f t="shared" si="29"/>
        <v>1.8812965408583193E-2</v>
      </c>
      <c r="D124" s="305">
        <f t="shared" si="29"/>
        <v>1.8812965408583279E-2</v>
      </c>
      <c r="E124" s="305">
        <f t="shared" si="29"/>
        <v>1.8812965408585087E-2</v>
      </c>
      <c r="F124" s="305">
        <f t="shared" si="29"/>
        <v>1.8812965408587845E-2</v>
      </c>
      <c r="G124" s="305">
        <f t="shared" si="29"/>
        <v>1.8812965408586936E-2</v>
      </c>
      <c r="H124" s="305">
        <f t="shared" si="29"/>
        <v>1.8812965408590284E-2</v>
      </c>
      <c r="I124" s="305">
        <f t="shared" si="29"/>
        <v>1.8812965408589115E-2</v>
      </c>
      <c r="J124" s="305">
        <f t="shared" si="29"/>
        <v>1.8812965408590541E-2</v>
      </c>
      <c r="K124" s="305">
        <f t="shared" si="29"/>
        <v>1.8812965408589056E-2</v>
      </c>
      <c r="L124" s="305">
        <f t="shared" si="29"/>
        <v>1.8812965408586766E-2</v>
      </c>
      <c r="M124" s="305">
        <f t="shared" si="29"/>
        <v>1.8812965408584174E-2</v>
      </c>
      <c r="N124" s="305">
        <f t="shared" si="29"/>
        <v>1.8812965408582065E-2</v>
      </c>
      <c r="O124" s="305">
        <f t="shared" si="29"/>
        <v>1.8812965408582089E-2</v>
      </c>
      <c r="P124" s="305">
        <f t="shared" si="29"/>
        <v>1.8812965408586516E-2</v>
      </c>
      <c r="Q124" s="305">
        <f t="shared" si="29"/>
        <v>1.8812965408589125E-2</v>
      </c>
      <c r="R124" s="305">
        <f t="shared" si="29"/>
        <v>1.8812965408583623E-2</v>
      </c>
      <c r="S124" s="305">
        <f t="shared" si="29"/>
        <v>1.8812965408583217E-2</v>
      </c>
      <c r="T124" s="305">
        <f t="shared" si="29"/>
        <v>1.8812965408586596E-2</v>
      </c>
      <c r="U124" s="305">
        <f t="shared" si="29"/>
        <v>1.8812965408585909E-2</v>
      </c>
      <c r="V124" s="305">
        <f t="shared" si="29"/>
        <v>1.8812965408581534E-2</v>
      </c>
      <c r="W124" s="305">
        <f t="shared" si="29"/>
        <v>1.8812965408583231E-2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0.99999999999999967</v>
      </c>
      <c r="F126" s="234">
        <f t="shared" si="30"/>
        <v>0.99999999999999978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0.99999999999999978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0.99999999999999989</v>
      </c>
      <c r="Q126" s="234">
        <f t="shared" si="30"/>
        <v>1.0000000000000002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0.99999999999999989</v>
      </c>
      <c r="V126" s="234">
        <f t="shared" si="30"/>
        <v>1.0000000000000002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3.7027758007929859E-2</v>
      </c>
      <c r="C127" s="301">
        <f t="shared" si="31"/>
        <v>3.7027758007815645E-2</v>
      </c>
      <c r="D127" s="301">
        <f t="shared" si="31"/>
        <v>3.7027758007834775E-2</v>
      </c>
      <c r="E127" s="301">
        <f t="shared" si="31"/>
        <v>3.7027758007839855E-2</v>
      </c>
      <c r="F127" s="301">
        <f t="shared" si="31"/>
        <v>3.7027758007822417E-2</v>
      </c>
      <c r="G127" s="301">
        <f t="shared" si="31"/>
        <v>3.7027758007825248E-2</v>
      </c>
      <c r="H127" s="301">
        <f t="shared" si="31"/>
        <v>3.7027758007799588E-2</v>
      </c>
      <c r="I127" s="301">
        <f t="shared" si="31"/>
        <v>3.7027758007801892E-2</v>
      </c>
      <c r="J127" s="301">
        <f t="shared" si="31"/>
        <v>3.7027758007798596E-2</v>
      </c>
      <c r="K127" s="301">
        <f t="shared" si="31"/>
        <v>3.7027758007806971E-2</v>
      </c>
      <c r="L127" s="301">
        <f t="shared" si="31"/>
        <v>3.7027758007812037E-2</v>
      </c>
      <c r="M127" s="301">
        <f t="shared" si="31"/>
        <v>3.7027758007824957E-2</v>
      </c>
      <c r="N127" s="301">
        <f t="shared" si="31"/>
        <v>3.702775800785317E-2</v>
      </c>
      <c r="O127" s="301">
        <f t="shared" si="31"/>
        <v>3.7027758007854426E-2</v>
      </c>
      <c r="P127" s="301">
        <f t="shared" si="31"/>
        <v>3.702775800781468E-2</v>
      </c>
      <c r="Q127" s="301">
        <f t="shared" si="31"/>
        <v>3.7027758007775829E-2</v>
      </c>
      <c r="R127" s="301">
        <f t="shared" si="31"/>
        <v>3.7027758007805632E-2</v>
      </c>
      <c r="S127" s="301">
        <f t="shared" si="31"/>
        <v>3.70277580078123E-2</v>
      </c>
      <c r="T127" s="301">
        <f t="shared" si="31"/>
        <v>3.7027758007801455E-2</v>
      </c>
      <c r="U127" s="301">
        <f t="shared" si="31"/>
        <v>3.7027758007782699E-2</v>
      </c>
      <c r="V127" s="301">
        <f t="shared" si="31"/>
        <v>3.702775800782955E-2</v>
      </c>
      <c r="W127" s="301">
        <f t="shared" si="31"/>
        <v>3.7027758007822931E-2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1.6326910814244509E-2</v>
      </c>
      <c r="C128" s="235">
        <f t="shared" si="32"/>
        <v>1.632691081419415E-2</v>
      </c>
      <c r="D128" s="235">
        <f t="shared" si="32"/>
        <v>1.6326910814202584E-2</v>
      </c>
      <c r="E128" s="235">
        <f t="shared" si="32"/>
        <v>1.6326910814204815E-2</v>
      </c>
      <c r="F128" s="235">
        <f t="shared" si="32"/>
        <v>1.6326910814197133E-2</v>
      </c>
      <c r="G128" s="235">
        <f t="shared" si="32"/>
        <v>1.6326910814198379E-2</v>
      </c>
      <c r="H128" s="235">
        <f t="shared" si="32"/>
        <v>1.6326910814187055E-2</v>
      </c>
      <c r="I128" s="235">
        <f t="shared" si="32"/>
        <v>1.6326910814188078E-2</v>
      </c>
      <c r="J128" s="235">
        <f t="shared" si="32"/>
        <v>1.6326910814186635E-2</v>
      </c>
      <c r="K128" s="235">
        <f t="shared" si="32"/>
        <v>1.6326910814190312E-2</v>
      </c>
      <c r="L128" s="235">
        <f t="shared" si="32"/>
        <v>1.632691081419255E-2</v>
      </c>
      <c r="M128" s="235">
        <f t="shared" si="32"/>
        <v>1.6326910814198251E-2</v>
      </c>
      <c r="N128" s="235">
        <f t="shared" si="32"/>
        <v>1.6326910814210688E-2</v>
      </c>
      <c r="O128" s="235">
        <f t="shared" si="32"/>
        <v>1.6326910814211247E-2</v>
      </c>
      <c r="P128" s="235">
        <f t="shared" si="32"/>
        <v>1.6326910814193712E-2</v>
      </c>
      <c r="Q128" s="235">
        <f t="shared" si="32"/>
        <v>1.6326910814176591E-2</v>
      </c>
      <c r="R128" s="235">
        <f t="shared" si="32"/>
        <v>1.6326910814189726E-2</v>
      </c>
      <c r="S128" s="235">
        <f t="shared" si="32"/>
        <v>1.6326910814192668E-2</v>
      </c>
      <c r="T128" s="235">
        <f t="shared" si="32"/>
        <v>1.6326910814187887E-2</v>
      </c>
      <c r="U128" s="235">
        <f t="shared" si="32"/>
        <v>1.6326910814179609E-2</v>
      </c>
      <c r="V128" s="235">
        <f t="shared" si="32"/>
        <v>1.632691081420028E-2</v>
      </c>
      <c r="W128" s="235">
        <f t="shared" si="32"/>
        <v>1.6326910814197352E-2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0.12664196862059435</v>
      </c>
      <c r="C129" s="235">
        <f t="shared" si="33"/>
        <v>0.12664196862020374</v>
      </c>
      <c r="D129" s="235">
        <f t="shared" si="33"/>
        <v>0.12664196862026908</v>
      </c>
      <c r="E129" s="235">
        <f t="shared" si="33"/>
        <v>0.12664196862028643</v>
      </c>
      <c r="F129" s="235">
        <f t="shared" si="33"/>
        <v>0.12664196862022681</v>
      </c>
      <c r="G129" s="235">
        <f t="shared" si="33"/>
        <v>0.12664196862023649</v>
      </c>
      <c r="H129" s="235">
        <f t="shared" si="33"/>
        <v>0.12664196862014873</v>
      </c>
      <c r="I129" s="235">
        <f t="shared" si="33"/>
        <v>0.12664196862015667</v>
      </c>
      <c r="J129" s="235">
        <f t="shared" si="33"/>
        <v>0.12664196862014546</v>
      </c>
      <c r="K129" s="235">
        <f t="shared" si="33"/>
        <v>0.12664196862017399</v>
      </c>
      <c r="L129" s="235">
        <f t="shared" si="33"/>
        <v>0.12664196862019131</v>
      </c>
      <c r="M129" s="235">
        <f t="shared" si="33"/>
        <v>0.12664196862023558</v>
      </c>
      <c r="N129" s="235">
        <f t="shared" si="33"/>
        <v>0.12664196862033206</v>
      </c>
      <c r="O129" s="235">
        <f t="shared" si="33"/>
        <v>0.12664196862033639</v>
      </c>
      <c r="P129" s="235">
        <f t="shared" si="33"/>
        <v>0.1266419686202003</v>
      </c>
      <c r="Q129" s="235">
        <f t="shared" si="33"/>
        <v>0.12664196862006757</v>
      </c>
      <c r="R129" s="235">
        <f t="shared" si="33"/>
        <v>0.12664196862016941</v>
      </c>
      <c r="S129" s="235">
        <f t="shared" si="33"/>
        <v>0.12664196862019225</v>
      </c>
      <c r="T129" s="235">
        <f t="shared" si="33"/>
        <v>0.12664196862015517</v>
      </c>
      <c r="U129" s="235">
        <f t="shared" si="33"/>
        <v>0.126641968620091</v>
      </c>
      <c r="V129" s="235">
        <f t="shared" si="33"/>
        <v>0.12664196862025126</v>
      </c>
      <c r="W129" s="235">
        <f t="shared" si="33"/>
        <v>0.12664196862022858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5.5919517678567232E-2</v>
      </c>
      <c r="C130" s="235">
        <f t="shared" si="34"/>
        <v>5.5919517678394766E-2</v>
      </c>
      <c r="D130" s="235">
        <f t="shared" si="34"/>
        <v>5.5919517678423646E-2</v>
      </c>
      <c r="E130" s="235">
        <f t="shared" si="34"/>
        <v>5.5919517678431306E-2</v>
      </c>
      <c r="F130" s="235">
        <f t="shared" si="34"/>
        <v>5.5919517678404973E-2</v>
      </c>
      <c r="G130" s="235">
        <f t="shared" si="34"/>
        <v>5.591951767840924E-2</v>
      </c>
      <c r="H130" s="235">
        <f t="shared" si="34"/>
        <v>5.5919517678370494E-2</v>
      </c>
      <c r="I130" s="235">
        <f t="shared" si="34"/>
        <v>5.5919517678373984E-2</v>
      </c>
      <c r="J130" s="235">
        <f t="shared" si="34"/>
        <v>5.591951767836903E-2</v>
      </c>
      <c r="K130" s="235">
        <f t="shared" si="34"/>
        <v>5.5919517678381651E-2</v>
      </c>
      <c r="L130" s="235">
        <f t="shared" si="34"/>
        <v>5.5919517678389291E-2</v>
      </c>
      <c r="M130" s="235">
        <f t="shared" si="34"/>
        <v>5.5919517678408817E-2</v>
      </c>
      <c r="N130" s="235">
        <f t="shared" si="34"/>
        <v>5.5919517678451415E-2</v>
      </c>
      <c r="O130" s="235">
        <f t="shared" si="34"/>
        <v>5.5919517678453323E-2</v>
      </c>
      <c r="P130" s="235">
        <f t="shared" si="34"/>
        <v>5.5919517678393267E-2</v>
      </c>
      <c r="Q130" s="235">
        <f t="shared" si="34"/>
        <v>5.5919517678334626E-2</v>
      </c>
      <c r="R130" s="235">
        <f t="shared" si="34"/>
        <v>5.5919517678379611E-2</v>
      </c>
      <c r="S130" s="235">
        <f t="shared" si="34"/>
        <v>5.591951767838968E-2</v>
      </c>
      <c r="T130" s="235">
        <f t="shared" si="34"/>
        <v>5.5919517678373325E-2</v>
      </c>
      <c r="U130" s="235">
        <f t="shared" si="34"/>
        <v>5.5919517678344979E-2</v>
      </c>
      <c r="V130" s="235">
        <f t="shared" si="34"/>
        <v>5.5919517678415735E-2</v>
      </c>
      <c r="W130" s="235">
        <f t="shared" si="34"/>
        <v>5.5919517678405736E-2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0.24304271414809628</v>
      </c>
      <c r="C131" s="302">
        <f t="shared" si="35"/>
        <v>0.445237697113747</v>
      </c>
      <c r="D131" s="302">
        <f t="shared" si="35"/>
        <v>0.38387528396111381</v>
      </c>
      <c r="E131" s="302">
        <f t="shared" si="35"/>
        <v>0.35869527641766863</v>
      </c>
      <c r="F131" s="302">
        <f t="shared" si="35"/>
        <v>0.32636726887375139</v>
      </c>
      <c r="G131" s="302">
        <f t="shared" si="35"/>
        <v>0.33274522497000392</v>
      </c>
      <c r="H131" s="302">
        <f t="shared" si="35"/>
        <v>0.29908987641326634</v>
      </c>
      <c r="I131" s="302">
        <f t="shared" si="35"/>
        <v>0.36435372646796305</v>
      </c>
      <c r="J131" s="302">
        <f t="shared" si="35"/>
        <v>0.3205395625076996</v>
      </c>
      <c r="K131" s="302">
        <f t="shared" si="35"/>
        <v>0.37635355537836807</v>
      </c>
      <c r="L131" s="302">
        <f t="shared" si="35"/>
        <v>0.37139899957183725</v>
      </c>
      <c r="M131" s="302">
        <f t="shared" si="35"/>
        <v>0.37115199065823334</v>
      </c>
      <c r="N131" s="302">
        <f t="shared" si="35"/>
        <v>0.3033211199088296</v>
      </c>
      <c r="O131" s="302">
        <f t="shared" si="35"/>
        <v>0.25626918780179109</v>
      </c>
      <c r="P131" s="302">
        <f t="shared" si="35"/>
        <v>0.41665784489606744</v>
      </c>
      <c r="Q131" s="302">
        <f t="shared" si="35"/>
        <v>0.52183803455858935</v>
      </c>
      <c r="R131" s="302">
        <f t="shared" si="35"/>
        <v>0.48517385878881447</v>
      </c>
      <c r="S131" s="302">
        <f t="shared" si="35"/>
        <v>0.47031895135996438</v>
      </c>
      <c r="T131" s="302">
        <f t="shared" si="35"/>
        <v>0.45634102413541872</v>
      </c>
      <c r="U131" s="302">
        <f t="shared" si="35"/>
        <v>0.5159006232448089</v>
      </c>
      <c r="V131" s="302">
        <f t="shared" si="35"/>
        <v>0.38341685411365034</v>
      </c>
      <c r="W131" s="302">
        <f t="shared" si="35"/>
        <v>0.38522107536503059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0.52104113073056779</v>
      </c>
      <c r="C132" s="237">
        <f t="shared" si="36"/>
        <v>0.31884614776564474</v>
      </c>
      <c r="D132" s="237">
        <f t="shared" si="36"/>
        <v>0.38020856091815608</v>
      </c>
      <c r="E132" s="237">
        <f t="shared" si="36"/>
        <v>0.40538856846156868</v>
      </c>
      <c r="F132" s="237">
        <f t="shared" si="36"/>
        <v>0.43771657600559694</v>
      </c>
      <c r="G132" s="237">
        <f t="shared" si="36"/>
        <v>0.4313386199093267</v>
      </c>
      <c r="H132" s="237">
        <f t="shared" si="36"/>
        <v>0.46499396846622781</v>
      </c>
      <c r="I132" s="237">
        <f t="shared" si="36"/>
        <v>0.3997301184115164</v>
      </c>
      <c r="J132" s="237">
        <f t="shared" si="36"/>
        <v>0.44354428237180044</v>
      </c>
      <c r="K132" s="237">
        <f t="shared" si="36"/>
        <v>0.38773028950107902</v>
      </c>
      <c r="L132" s="237">
        <f t="shared" si="36"/>
        <v>0.39268484530757758</v>
      </c>
      <c r="M132" s="237">
        <f t="shared" si="36"/>
        <v>0.39293185422109922</v>
      </c>
      <c r="N132" s="237">
        <f t="shared" si="36"/>
        <v>0.46076272497032317</v>
      </c>
      <c r="O132" s="237">
        <f t="shared" si="36"/>
        <v>0.50781465707735352</v>
      </c>
      <c r="P132" s="237">
        <f t="shared" si="36"/>
        <v>0.34742599998333046</v>
      </c>
      <c r="Q132" s="237">
        <f t="shared" si="36"/>
        <v>0.24224581032105627</v>
      </c>
      <c r="R132" s="237">
        <f t="shared" si="36"/>
        <v>0.27890998609064122</v>
      </c>
      <c r="S132" s="237">
        <f t="shared" si="36"/>
        <v>0.29376489351944868</v>
      </c>
      <c r="T132" s="237">
        <f t="shared" si="36"/>
        <v>0.30774282074406351</v>
      </c>
      <c r="U132" s="237">
        <f t="shared" si="36"/>
        <v>0.2481832216347927</v>
      </c>
      <c r="V132" s="237">
        <f t="shared" si="36"/>
        <v>0.38066699076565297</v>
      </c>
      <c r="W132" s="237">
        <f t="shared" si="36"/>
        <v>0.3788627695143148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187.88557451688473</v>
      </c>
      <c r="C136" s="322">
        <f t="shared" si="37"/>
        <v>335.63695839328852</v>
      </c>
      <c r="D136" s="322">
        <f t="shared" si="37"/>
        <v>463.29256640040353</v>
      </c>
      <c r="E136" s="322">
        <f t="shared" si="37"/>
        <v>517.99689084008219</v>
      </c>
      <c r="F136" s="322">
        <f t="shared" si="37"/>
        <v>469.04297517257095</v>
      </c>
      <c r="G136" s="322">
        <f t="shared" si="37"/>
        <v>432.46584246886596</v>
      </c>
      <c r="H136" s="322">
        <f t="shared" si="37"/>
        <v>431.73368907732379</v>
      </c>
      <c r="I136" s="322">
        <f t="shared" si="37"/>
        <v>442.72137071434946</v>
      </c>
      <c r="J136" s="322">
        <f t="shared" si="37"/>
        <v>411.4597747664842</v>
      </c>
      <c r="K136" s="322">
        <f t="shared" si="37"/>
        <v>471.86883086198702</v>
      </c>
      <c r="L136" s="322">
        <f t="shared" si="37"/>
        <v>443.94987429171215</v>
      </c>
      <c r="M136" s="322">
        <f t="shared" si="37"/>
        <v>391.47511621949081</v>
      </c>
      <c r="N136" s="322">
        <f t="shared" si="37"/>
        <v>340.47041951378026</v>
      </c>
      <c r="O136" s="322">
        <f t="shared" si="37"/>
        <v>339.26811095520713</v>
      </c>
      <c r="P136" s="322">
        <f t="shared" si="37"/>
        <v>341.3676393689687</v>
      </c>
      <c r="Q136" s="322">
        <f t="shared" si="37"/>
        <v>395.97773242816663</v>
      </c>
      <c r="R136" s="322">
        <f t="shared" si="37"/>
        <v>340.20125923011591</v>
      </c>
      <c r="S136" s="322">
        <f t="shared" si="37"/>
        <v>341.28828031232382</v>
      </c>
      <c r="T136" s="322">
        <f t="shared" si="37"/>
        <v>353.95601100459271</v>
      </c>
      <c r="U136" s="322">
        <f t="shared" si="37"/>
        <v>397.002573058</v>
      </c>
      <c r="V136" s="322">
        <f t="shared" si="37"/>
        <v>311.09865541319374</v>
      </c>
      <c r="W136" s="322">
        <f t="shared" si="37"/>
        <v>293.21924859225987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0.93942787258455396</v>
      </c>
      <c r="C137" s="275">
        <f>IF(C$6=0,0,C$6/PPA!C$10*1000)</f>
        <v>1.6781847919655752</v>
      </c>
      <c r="D137" s="275">
        <f>IF(D$6=0,0,D$6/PPA!D$10*1000)</f>
        <v>2.3164628320011569</v>
      </c>
      <c r="E137" s="275">
        <f>IF(E$6=0,0,E$6/PPA!E$10*1000)</f>
        <v>2.589984454199453</v>
      </c>
      <c r="F137" s="275">
        <f>IF(F$6=0,0,F$6/PPA!F$10*1000)</f>
        <v>2.3452148758623674</v>
      </c>
      <c r="G137" s="275">
        <f>IF(G$6=0,0,G$6/PPA!G$10*1000)</f>
        <v>2.1623292123437556</v>
      </c>
      <c r="H137" s="275">
        <f>IF(H$6=0,0,H$6/PPA!H$10*1000)</f>
        <v>2.1586684453864073</v>
      </c>
      <c r="I137" s="275">
        <f>IF(I$6=0,0,I$6/PPA!I$10*1000)</f>
        <v>2.2136068535712141</v>
      </c>
      <c r="J137" s="275">
        <f>IF(J$6=0,0,J$6/PPA!J$10*1000)</f>
        <v>2.0572988738321385</v>
      </c>
      <c r="K137" s="275">
        <f>IF(K$6=0,0,K$6/PPA!K$10*1000)</f>
        <v>2.3593441543092282</v>
      </c>
      <c r="L137" s="275">
        <f>IF(L$6=0,0,L$6/PPA!L$10*1000)</f>
        <v>2.2197493714579104</v>
      </c>
      <c r="M137" s="275">
        <f>IF(M$6=0,0,M$6/PPA!M$10*1000)</f>
        <v>1.9573755810967621</v>
      </c>
      <c r="N137" s="275">
        <f>IF(N$6=0,0,N$6/PPA!N$10*1000)</f>
        <v>1.7023520975684667</v>
      </c>
      <c r="O137" s="275">
        <f>IF(O$6=0,0,O$6/PPA!O$10*1000)</f>
        <v>1.6963405547758961</v>
      </c>
      <c r="P137" s="275">
        <f>IF(P$6=0,0,P$6/PPA!P$10*1000)</f>
        <v>1.7068381968440502</v>
      </c>
      <c r="Q137" s="275">
        <f>IF(Q$6=0,0,Q$6/PPA!Q$10*1000)</f>
        <v>1.9798886621397349</v>
      </c>
      <c r="R137" s="275">
        <f>IF(R$6=0,0,R$6/PPA!R$10*1000)</f>
        <v>1.7010062961492332</v>
      </c>
      <c r="S137" s="275">
        <f>IF(S$6=0,0,S$6/PPA!S$10*1000)</f>
        <v>1.7064414015602503</v>
      </c>
      <c r="T137" s="275">
        <f>IF(T$6=0,0,T$6/PPA!T$10*1000)</f>
        <v>1.7697800550218425</v>
      </c>
      <c r="U137" s="275">
        <f>IF(U$6=0,0,U$6/PPA!U$10*1000)</f>
        <v>1.9850128652885943</v>
      </c>
      <c r="V137" s="275">
        <f>IF(V$6=0,0,V$6/PPA!V$10*1000)</f>
        <v>1.5554932770649417</v>
      </c>
      <c r="W137" s="275">
        <f>IF(W$6=0,0,W$6/PPA!W$10*1000)</f>
        <v>1.4660962429603936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1.315199021618376</v>
      </c>
      <c r="C138" s="276">
        <f>IF(C$7=0,0,C$7/PPA!C$10*1000)</f>
        <v>2.3494587087518064</v>
      </c>
      <c r="D138" s="276">
        <f>IF(D$7=0,0,D$7/PPA!D$10*1000)</f>
        <v>3.2430479648016179</v>
      </c>
      <c r="E138" s="276">
        <f>IF(E$7=0,0,E$7/PPA!E$10*1000)</f>
        <v>3.6259782358792338</v>
      </c>
      <c r="F138" s="276">
        <f>IF(F$7=0,0,F$7/PPA!F$10*1000)</f>
        <v>3.2833008262073133</v>
      </c>
      <c r="G138" s="276">
        <f>IF(G$7=0,0,G$7/PPA!G$10*1000)</f>
        <v>3.027260897281256</v>
      </c>
      <c r="H138" s="276">
        <f>IF(H$7=0,0,H$7/PPA!H$10*1000)</f>
        <v>3.022135823540971</v>
      </c>
      <c r="I138" s="276">
        <f>IF(I$7=0,0,I$7/PPA!I$10*1000)</f>
        <v>3.0990495949997006</v>
      </c>
      <c r="J138" s="276">
        <f>IF(J$7=0,0,J$7/PPA!J$10*1000)</f>
        <v>2.8802184233649935</v>
      </c>
      <c r="K138" s="276">
        <f>IF(K$7=0,0,K$7/PPA!K$10*1000)</f>
        <v>3.3030818160329187</v>
      </c>
      <c r="L138" s="276">
        <f>IF(L$7=0,0,L$7/PPA!L$10*1000)</f>
        <v>3.1076491200410756</v>
      </c>
      <c r="M138" s="276">
        <f>IF(M$7=0,0,M$7/PPA!M$10*1000)</f>
        <v>2.7403258135354669</v>
      </c>
      <c r="N138" s="276">
        <f>IF(N$7=0,0,N$7/PPA!N$10*1000)</f>
        <v>2.3832929365958537</v>
      </c>
      <c r="O138" s="276">
        <f>IF(O$7=0,0,O$7/PPA!O$10*1000)</f>
        <v>2.374876776686254</v>
      </c>
      <c r="P138" s="276">
        <f>IF(P$7=0,0,P$7/PPA!P$10*1000)</f>
        <v>2.3895734755816704</v>
      </c>
      <c r="Q138" s="276">
        <f>IF(Q$7=0,0,Q$7/PPA!Q$10*1000)</f>
        <v>2.7718441269956298</v>
      </c>
      <c r="R138" s="276">
        <f>IF(R$7=0,0,R$7/PPA!R$10*1000)</f>
        <v>2.3814088146089287</v>
      </c>
      <c r="S138" s="276">
        <f>IF(S$7=0,0,S$7/PPA!S$10*1000)</f>
        <v>2.389017962184349</v>
      </c>
      <c r="T138" s="276">
        <f>IF(T$7=0,0,T$7/PPA!T$10*1000)</f>
        <v>2.477692077030579</v>
      </c>
      <c r="U138" s="276">
        <f>IF(U$7=0,0,U$7/PPA!U$10*1000)</f>
        <v>2.7790180114040339</v>
      </c>
      <c r="V138" s="276">
        <f>IF(V$7=0,0,V$7/PPA!V$10*1000)</f>
        <v>2.1776905878909187</v>
      </c>
      <c r="W138" s="276">
        <f>IF(W$7=0,0,W$7/PPA!W$10*1000)</f>
        <v>2.0525347401445511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7.5154229806764317</v>
      </c>
      <c r="C139" s="276">
        <f>IF(C$8=0,0,C$8/PPA!C$10*1000)</f>
        <v>13.425478335724602</v>
      </c>
      <c r="D139" s="276">
        <f>IF(D$8=0,0,D$8/PPA!D$10*1000)</f>
        <v>18.531702656009255</v>
      </c>
      <c r="E139" s="276">
        <f>IF(E$8=0,0,E$8/PPA!E$10*1000)</f>
        <v>20.719875633595624</v>
      </c>
      <c r="F139" s="276">
        <f>IF(F$8=0,0,F$8/PPA!F$10*1000)</f>
        <v>18.761719006898947</v>
      </c>
      <c r="G139" s="276">
        <f>IF(G$8=0,0,G$8/PPA!G$10*1000)</f>
        <v>17.298633698750031</v>
      </c>
      <c r="H139" s="276">
        <f>IF(H$8=0,0,H$8/PPA!H$10*1000)</f>
        <v>17.269347563091262</v>
      </c>
      <c r="I139" s="276">
        <f>IF(I$8=0,0,I$8/PPA!I$10*1000)</f>
        <v>17.708854828569713</v>
      </c>
      <c r="J139" s="276">
        <f>IF(J$8=0,0,J$8/PPA!J$10*1000)</f>
        <v>16.458390990657108</v>
      </c>
      <c r="K139" s="276">
        <f>IF(K$8=0,0,K$8/PPA!K$10*1000)</f>
        <v>18.874753234473832</v>
      </c>
      <c r="L139" s="276">
        <f>IF(L$8=0,0,L$8/PPA!L$10*1000)</f>
        <v>17.75799497166328</v>
      </c>
      <c r="M139" s="276">
        <f>IF(M$8=0,0,M$8/PPA!M$10*1000)</f>
        <v>15.659004648774101</v>
      </c>
      <c r="N139" s="276">
        <f>IF(N$8=0,0,N$8/PPA!N$10*1000)</f>
        <v>13.618816780547734</v>
      </c>
      <c r="O139" s="276">
        <f>IF(O$8=0,0,O$8/PPA!O$10*1000)</f>
        <v>13.570724438207169</v>
      </c>
      <c r="P139" s="276">
        <f>IF(P$8=0,0,P$8/PPA!P$10*1000)</f>
        <v>13.654705574752402</v>
      </c>
      <c r="Q139" s="276">
        <f>IF(Q$8=0,0,Q$8/PPA!Q$10*1000)</f>
        <v>15.839109297117879</v>
      </c>
      <c r="R139" s="276">
        <f>IF(R$8=0,0,R$8/PPA!R$10*1000)</f>
        <v>13.608050369193871</v>
      </c>
      <c r="S139" s="276">
        <f>IF(S$8=0,0,S$8/PPA!S$10*1000)</f>
        <v>13.651531212482</v>
      </c>
      <c r="T139" s="276">
        <f>IF(T$8=0,0,T$8/PPA!T$10*1000)</f>
        <v>14.158240440174737</v>
      </c>
      <c r="U139" s="276">
        <f>IF(U$8=0,0,U$8/PPA!U$10*1000)</f>
        <v>15.88010292230876</v>
      </c>
      <c r="V139" s="276">
        <f>IF(V$8=0,0,V$8/PPA!V$10*1000)</f>
        <v>12.443946216519535</v>
      </c>
      <c r="W139" s="276">
        <f>IF(W$8=0,0,W$8/PPA!W$10*1000)</f>
        <v>11.728769943683144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3.7577114903382158</v>
      </c>
      <c r="C140" s="276">
        <f>IF(C$9=0,0,C$9/PPA!C$10*1000)</f>
        <v>6.712739167862301</v>
      </c>
      <c r="D140" s="276">
        <f>IF(D$9=0,0,D$9/PPA!D$10*1000)</f>
        <v>9.2658513280046275</v>
      </c>
      <c r="E140" s="276">
        <f>IF(E$9=0,0,E$9/PPA!E$10*1000)</f>
        <v>10.359937816797812</v>
      </c>
      <c r="F140" s="276">
        <f>IF(F$9=0,0,F$9/PPA!F$10*1000)</f>
        <v>9.3808595034494733</v>
      </c>
      <c r="G140" s="276">
        <f>IF(G$9=0,0,G$9/PPA!G$10*1000)</f>
        <v>8.649316849375019</v>
      </c>
      <c r="H140" s="276">
        <f>IF(H$9=0,0,H$9/PPA!H$10*1000)</f>
        <v>8.6346737815456311</v>
      </c>
      <c r="I140" s="276">
        <f>IF(I$9=0,0,I$9/PPA!I$10*1000)</f>
        <v>8.8544274142848565</v>
      </c>
      <c r="J140" s="276">
        <f>IF(J$9=0,0,J$9/PPA!J$10*1000)</f>
        <v>8.229195495328554</v>
      </c>
      <c r="K140" s="276">
        <f>IF(K$9=0,0,K$9/PPA!K$10*1000)</f>
        <v>9.4373766172369127</v>
      </c>
      <c r="L140" s="276">
        <f>IF(L$9=0,0,L$9/PPA!L$10*1000)</f>
        <v>8.8789974858316452</v>
      </c>
      <c r="M140" s="276">
        <f>IF(M$9=0,0,M$9/PPA!M$10*1000)</f>
        <v>7.8295023243870467</v>
      </c>
      <c r="N140" s="276">
        <f>IF(N$9=0,0,N$9/PPA!N$10*1000)</f>
        <v>6.8094083902738669</v>
      </c>
      <c r="O140" s="276">
        <f>IF(O$9=0,0,O$9/PPA!O$10*1000)</f>
        <v>6.7853622191035843</v>
      </c>
      <c r="P140" s="276">
        <f>IF(P$9=0,0,P$9/PPA!P$10*1000)</f>
        <v>6.827352787376201</v>
      </c>
      <c r="Q140" s="276">
        <f>IF(Q$9=0,0,Q$9/PPA!Q$10*1000)</f>
        <v>7.9195546485589396</v>
      </c>
      <c r="R140" s="276">
        <f>IF(R$9=0,0,R$9/PPA!R$10*1000)</f>
        <v>6.8040251845969335</v>
      </c>
      <c r="S140" s="276">
        <f>IF(S$9=0,0,S$9/PPA!S$10*1000)</f>
        <v>6.8257656062410001</v>
      </c>
      <c r="T140" s="276">
        <f>IF(T$9=0,0,T$9/PPA!T$10*1000)</f>
        <v>7.0791202200873693</v>
      </c>
      <c r="U140" s="276">
        <f>IF(U$9=0,0,U$9/PPA!U$10*1000)</f>
        <v>7.9400514611543782</v>
      </c>
      <c r="V140" s="276">
        <f>IF(V$9=0,0,V$9/PPA!V$10*1000)</f>
        <v>6.2219731082597667</v>
      </c>
      <c r="W140" s="276">
        <f>IF(W$9=0,0,W$9/PPA!W$10*1000)</f>
        <v>5.8643849718415719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2.1766412910902697</v>
      </c>
      <c r="C141" s="277">
        <f>IF(C$10=0,0,C$10/PPA!C$10*1000)</f>
        <v>4.1678348129147773</v>
      </c>
      <c r="D141" s="277">
        <f>IF(D$10=0,0,D$10/PPA!D$10*1000)</f>
        <v>5.3862436297842624</v>
      </c>
      <c r="E141" s="277">
        <f>IF(E$10=0,0,E$10/PPA!E$10*1000)</f>
        <v>5.1649017133655306</v>
      </c>
      <c r="F141" s="277">
        <f>IF(F$10=0,0,F$10/PPA!F$10*1000)</f>
        <v>4.9814689182890186</v>
      </c>
      <c r="G141" s="277">
        <f>IF(G$10=0,0,G$10/PPA!G$10*1000)</f>
        <v>4.499562155281013</v>
      </c>
      <c r="H141" s="277">
        <f>IF(H$10=0,0,H$10/PPA!H$10*1000)</f>
        <v>4.9704362158838418</v>
      </c>
      <c r="I141" s="277">
        <f>IF(I$10=0,0,I$10/PPA!I$10*1000)</f>
        <v>5.2062863701689972</v>
      </c>
      <c r="J141" s="277">
        <f>IF(J$10=0,0,J$10/PPA!J$10*1000)</f>
        <v>4.7346303823774178</v>
      </c>
      <c r="K141" s="277">
        <f>IF(K$10=0,0,K$10/PPA!K$10*1000)</f>
        <v>5.1348889110059641</v>
      </c>
      <c r="L141" s="277">
        <f>IF(L$10=0,0,L$10/PPA!L$10*1000)</f>
        <v>5.2763346943667342</v>
      </c>
      <c r="M141" s="277">
        <f>IF(M$10=0,0,M$10/PPA!M$10*1000)</f>
        <v>4.5727036904485221</v>
      </c>
      <c r="N141" s="277">
        <f>IF(N$10=0,0,N$10/PPA!N$10*1000)</f>
        <v>3.5612000687751899</v>
      </c>
      <c r="O141" s="277">
        <f>IF(O$10=0,0,O$10/PPA!O$10*1000)</f>
        <v>3.5787849106896807</v>
      </c>
      <c r="P141" s="277">
        <f>IF(P$10=0,0,P$10/PPA!P$10*1000)</f>
        <v>3.5829771601188152</v>
      </c>
      <c r="Q141" s="277">
        <f>IF(Q$10=0,0,Q$10/PPA!Q$10*1000)</f>
        <v>4.4788943654807767</v>
      </c>
      <c r="R141" s="277">
        <f>IF(R$10=0,0,R$10/PPA!R$10*1000)</f>
        <v>3.3081334928931745</v>
      </c>
      <c r="S141" s="277">
        <f>IF(S$10=0,0,S$10/PPA!S$10*1000)</f>
        <v>3.1897316865053305</v>
      </c>
      <c r="T141" s="277">
        <f>IF(T$10=0,0,T$10/PPA!T$10*1000)</f>
        <v>3.4156011956485521</v>
      </c>
      <c r="U141" s="277">
        <f>IF(U$10=0,0,U$10/PPA!U$10*1000)</f>
        <v>4.3913460877901045</v>
      </c>
      <c r="V141" s="277">
        <f>IF(V$10=0,0,V$10/PPA!V$10*1000)</f>
        <v>3.0587875605920938</v>
      </c>
      <c r="W141" s="277">
        <f>IF(W$10=0,0,W$10/PPA!W$10*1000)</f>
        <v>2.8655946641913164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4.0231157238696156</v>
      </c>
      <c r="C142" s="278">
        <f>IF(C$16=0,0,C$16/PPA!C$10*1000)</f>
        <v>2.5732738390927374</v>
      </c>
      <c r="D142" s="278">
        <f>IF(D$16=0,0,D$16/PPA!D$10*1000)</f>
        <v>4.599429798357817</v>
      </c>
      <c r="E142" s="278">
        <f>IF(E$16=0,0,E$16/PPA!E$10*1000)</f>
        <v>5.0326202660216621</v>
      </c>
      <c r="F142" s="278">
        <f>IF(F$16=0,0,F$16/PPA!F$10*1000)</f>
        <v>5.7601007727751661</v>
      </c>
      <c r="G142" s="278">
        <f>IF(G$16=0,0,G$16/PPA!G$10*1000)</f>
        <v>5.0287845381243086</v>
      </c>
      <c r="H142" s="278">
        <f>IF(H$16=0,0,H$16/PPA!H$10*1000)</f>
        <v>6.6623335479018904</v>
      </c>
      <c r="I142" s="278">
        <f>IF(I$16=0,0,I$16/PPA!I$10*1000)</f>
        <v>4.9244526918312248</v>
      </c>
      <c r="J142" s="278">
        <f>IF(J$16=0,0,J$16/PPA!J$10*1000)</f>
        <v>5.6484291609360548</v>
      </c>
      <c r="K142" s="278">
        <f>IF(K$16=0,0,K$16/PPA!K$10*1000)</f>
        <v>4.5609049247433324</v>
      </c>
      <c r="L142" s="278">
        <f>IF(L$16=0,0,L$16/PPA!L$10*1000)</f>
        <v>4.8097445184011827</v>
      </c>
      <c r="M142" s="278">
        <f>IF(M$16=0,0,M$16/PPA!M$10*1000)</f>
        <v>4.1737339694821349</v>
      </c>
      <c r="N142" s="278">
        <f>IF(N$16=0,0,N$16/PPA!N$10*1000)</f>
        <v>4.6639868875232304</v>
      </c>
      <c r="O142" s="278">
        <f>IF(O$16=0,0,O$16/PPA!O$10*1000)</f>
        <v>6.1140740913337774</v>
      </c>
      <c r="P142" s="278">
        <f>IF(P$16=0,0,P$16/PPA!P$10*1000)</f>
        <v>2.5758054227505882</v>
      </c>
      <c r="Q142" s="278">
        <f>IF(Q$16=0,0,Q$16/PPA!Q$10*1000)</f>
        <v>1.7925761957359851</v>
      </c>
      <c r="R142" s="278">
        <f>IF(R$16=0,0,R$16/PPA!R$10*1000)</f>
        <v>1.6395926309401159</v>
      </c>
      <c r="S142" s="278">
        <f>IF(S$16=0,0,S$16/PPA!S$10*1000)</f>
        <v>1.717702027417924</v>
      </c>
      <c r="T142" s="278">
        <f>IF(T$16=0,0,T$16/PPA!T$10*1000)</f>
        <v>1.9858746626974293</v>
      </c>
      <c r="U142" s="278">
        <f>IF(U$16=0,0,U$16/PPA!U$10*1000)</f>
        <v>1.8213369211013968</v>
      </c>
      <c r="V142" s="278">
        <f>IF(V$16=0,0,V$16/PPA!V$10*1000)</f>
        <v>2.61824085423053</v>
      </c>
      <c r="W142" s="278">
        <f>IF(W$16=0,0,W$16/PPA!W$10*1000)</f>
        <v>2.4298133321490729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159.2177989725526</v>
      </c>
      <c r="C143" s="278">
        <f>IF(C$17=0,0,C$17/PPA!C$10*1000)</f>
        <v>299.01160242788177</v>
      </c>
      <c r="D143" s="278">
        <f>IF(D$17=0,0,D$17/PPA!D$10*1000)</f>
        <v>409.72887308398299</v>
      </c>
      <c r="E143" s="278">
        <f>IF(E$17=0,0,E$17/PPA!E$10*1000)</f>
        <v>459.31999212906368</v>
      </c>
      <c r="F143" s="278">
        <f>IF(F$17=0,0,F$17/PPA!F$10*1000)</f>
        <v>411.73008732958834</v>
      </c>
      <c r="G143" s="278">
        <f>IF(G$17=0,0,G$17/PPA!G$10*1000)</f>
        <v>380.62487836632323</v>
      </c>
      <c r="H143" s="278">
        <f>IF(H$17=0,0,H$17/PPA!H$10*1000)</f>
        <v>374.21090803796966</v>
      </c>
      <c r="I143" s="278">
        <f>IF(I$17=0,0,I$17/PPA!I$10*1000)</f>
        <v>389.77146475685441</v>
      </c>
      <c r="J143" s="278">
        <f>IF(J$17=0,0,J$17/PPA!J$10*1000)</f>
        <v>358.89954663790786</v>
      </c>
      <c r="K143" s="278">
        <f>IF(K$17=0,0,K$17/PPA!K$10*1000)</f>
        <v>418.06313692697745</v>
      </c>
      <c r="L143" s="278">
        <f>IF(L$17=0,0,L$17/PPA!L$10*1000)</f>
        <v>391.21108297794774</v>
      </c>
      <c r="M143" s="278">
        <f>IF(M$17=0,0,M$17/PPA!M$10*1000)</f>
        <v>345.26750581513983</v>
      </c>
      <c r="N143" s="278">
        <f>IF(N$17=0,0,N$17/PPA!N$10*1000)</f>
        <v>297.36694704688875</v>
      </c>
      <c r="O143" s="278">
        <f>IF(O$17=0,0,O$17/PPA!O$10*1000)</f>
        <v>291.56111665033575</v>
      </c>
      <c r="P143" s="278">
        <f>IF(P$17=0,0,P$17/PPA!P$10*1000)</f>
        <v>304.90637470098812</v>
      </c>
      <c r="Q143" s="278">
        <f>IF(Q$17=0,0,Q$17/PPA!Q$10*1000)</f>
        <v>357.21236247494659</v>
      </c>
      <c r="R143" s="278">
        <f>IF(R$17=0,0,R$17/PPA!R$10*1000)</f>
        <v>307.11550326186671</v>
      </c>
      <c r="S143" s="278">
        <f>IF(S$17=0,0,S$17/PPA!S$10*1000)</f>
        <v>307.99097479944868</v>
      </c>
      <c r="T143" s="278">
        <f>IF(T$17=0,0,T$17/PPA!T$10*1000)</f>
        <v>318.65664754793795</v>
      </c>
      <c r="U143" s="278">
        <f>IF(U$17=0,0,U$17/PPA!U$10*1000)</f>
        <v>358.15828940872746</v>
      </c>
      <c r="V143" s="278">
        <f>IF(V$17=0,0,V$17/PPA!V$10*1000)</f>
        <v>277.20421079923483</v>
      </c>
      <c r="W143" s="278">
        <f>IF(W$17=0,0,W$17/PPA!W$10*1000)</f>
        <v>261.4124695147363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8.9402571641546675</v>
      </c>
      <c r="C144" s="279">
        <f>IF(C$30=0,0,C$30/PPA!C$10*1000)</f>
        <v>5.7183863090949512</v>
      </c>
      <c r="D144" s="279">
        <f>IF(D$30=0,0,D$30/PPA!D$10*1000)</f>
        <v>10.22095510746178</v>
      </c>
      <c r="E144" s="279">
        <f>IF(E$30=0,0,E$30/PPA!E$10*1000)</f>
        <v>11.183600591159207</v>
      </c>
      <c r="F144" s="279">
        <f>IF(F$30=0,0,F$30/PPA!F$10*1000)</f>
        <v>12.800223939500322</v>
      </c>
      <c r="G144" s="279">
        <f>IF(G$30=0,0,G$30/PPA!G$10*1000)</f>
        <v>11.175076751387312</v>
      </c>
      <c r="H144" s="279">
        <f>IF(H$30=0,0,H$30/PPA!H$10*1000)</f>
        <v>14.805185662004149</v>
      </c>
      <c r="I144" s="279">
        <f>IF(I$30=0,0,I$30/PPA!I$10*1000)</f>
        <v>10.943228204069348</v>
      </c>
      <c r="J144" s="279">
        <f>IF(J$30=0,0,J$30/PPA!J$10*1000)</f>
        <v>12.552064802080077</v>
      </c>
      <c r="K144" s="279">
        <f>IF(K$30=0,0,K$30/PPA!K$10*1000)</f>
        <v>10.135344277207368</v>
      </c>
      <c r="L144" s="279">
        <f>IF(L$30=0,0,L$30/PPA!L$10*1000)</f>
        <v>10.688321152002592</v>
      </c>
      <c r="M144" s="279">
        <f>IF(M$30=0,0,M$30/PPA!M$10*1000)</f>
        <v>9.2749643766269347</v>
      </c>
      <c r="N144" s="279">
        <f>IF(N$30=0,0,N$30/PPA!N$10*1000)</f>
        <v>10.364415305607139</v>
      </c>
      <c r="O144" s="279">
        <f>IF(O$30=0,0,O$30/PPA!O$10*1000)</f>
        <v>13.586831314075008</v>
      </c>
      <c r="P144" s="279">
        <f>IF(P$30=0,0,P$30/PPA!P$10*1000)</f>
        <v>5.7240120505568459</v>
      </c>
      <c r="Q144" s="279">
        <f>IF(Q$30=0,0,Q$30/PPA!Q$10*1000)</f>
        <v>3.9835026571910643</v>
      </c>
      <c r="R144" s="279">
        <f>IF(R$30=0,0,R$30/PPA!R$10*1000)</f>
        <v>3.6435391798669099</v>
      </c>
      <c r="S144" s="279">
        <f>IF(S$30=0,0,S$30/PPA!S$10*1000)</f>
        <v>3.8171156164842612</v>
      </c>
      <c r="T144" s="279">
        <f>IF(T$30=0,0,T$30/PPA!T$10*1000)</f>
        <v>4.4130548059942729</v>
      </c>
      <c r="U144" s="279">
        <f>IF(U$30=0,0,U$30/PPA!U$10*1000)</f>
        <v>4.0474153802253108</v>
      </c>
      <c r="V144" s="279">
        <f>IF(V$30=0,0,V$30/PPA!V$10*1000)</f>
        <v>5.8183130094011553</v>
      </c>
      <c r="W144" s="279">
        <f>IF(W$30=0,0,W$30/PPA!W$10*1000)</f>
        <v>5.3995851825534755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116.33536265432025</v>
      </c>
      <c r="C146" s="322">
        <f t="shared" si="38"/>
        <v>203.23010272622673</v>
      </c>
      <c r="D146" s="322">
        <f t="shared" si="38"/>
        <v>290.05498245006322</v>
      </c>
      <c r="E146" s="322">
        <f t="shared" si="38"/>
        <v>328.61379138292705</v>
      </c>
      <c r="F146" s="322">
        <f t="shared" si="38"/>
        <v>292.11349685883602</v>
      </c>
      <c r="G146" s="322">
        <f t="shared" si="38"/>
        <v>246.65968682036828</v>
      </c>
      <c r="H146" s="322">
        <f t="shared" si="38"/>
        <v>261.26979673735372</v>
      </c>
      <c r="I146" s="322">
        <f t="shared" si="38"/>
        <v>282.35252191644662</v>
      </c>
      <c r="J146" s="322">
        <f t="shared" si="38"/>
        <v>276.83023387242002</v>
      </c>
      <c r="K146" s="322">
        <f t="shared" si="38"/>
        <v>317.83185305450746</v>
      </c>
      <c r="L146" s="322">
        <f t="shared" si="38"/>
        <v>301.64093707281728</v>
      </c>
      <c r="M146" s="322">
        <f t="shared" si="38"/>
        <v>279.04848192141338</v>
      </c>
      <c r="N146" s="322">
        <f t="shared" si="38"/>
        <v>238.7305695597814</v>
      </c>
      <c r="O146" s="322">
        <f t="shared" si="38"/>
        <v>253.76769711016718</v>
      </c>
      <c r="P146" s="322">
        <f t="shared" si="38"/>
        <v>236.65257886261145</v>
      </c>
      <c r="Q146" s="322">
        <f t="shared" si="38"/>
        <v>291.94066604004814</v>
      </c>
      <c r="R146" s="322">
        <f t="shared" si="38"/>
        <v>224.8893863030944</v>
      </c>
      <c r="S146" s="322">
        <f t="shared" si="38"/>
        <v>238.008215849257</v>
      </c>
      <c r="T146" s="322">
        <f t="shared" si="38"/>
        <v>244.46958555721005</v>
      </c>
      <c r="U146" s="322">
        <f t="shared" si="38"/>
        <v>274.78458986925716</v>
      </c>
      <c r="V146" s="322">
        <f t="shared" si="38"/>
        <v>204.34143280580128</v>
      </c>
      <c r="W146" s="322">
        <f t="shared" si="38"/>
        <v>174.94293098712257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0.61403225093409353</v>
      </c>
      <c r="C147" s="275">
        <f>IF(C$33=0,0,C$33/PPA!C$11*1000)</f>
        <v>1.0726733005978359</v>
      </c>
      <c r="D147" s="275">
        <f>IF(D$33=0,0,D$33/PPA!D$11*1000)</f>
        <v>1.5309456188126336</v>
      </c>
      <c r="E147" s="275">
        <f>IF(E$33=0,0,E$33/PPA!E$11*1000)</f>
        <v>1.7344637211524645</v>
      </c>
      <c r="F147" s="275">
        <f>IF(F$33=0,0,F$33/PPA!F$11*1000)</f>
        <v>1.5418107092477709</v>
      </c>
      <c r="G147" s="275">
        <f>IF(G$33=0,0,G$33/PPA!G$11*1000)</f>
        <v>1.3018999490568146</v>
      </c>
      <c r="H147" s="275">
        <f>IF(H$33=0,0,H$33/PPA!H$11*1000)</f>
        <v>1.379013893381857</v>
      </c>
      <c r="I147" s="275">
        <f>IF(I$33=0,0,I$33/PPA!I$11*1000)</f>
        <v>1.4902910914941334</v>
      </c>
      <c r="J147" s="275">
        <f>IF(J$33=0,0,J$33/PPA!J$11*1000)</f>
        <v>1.4611437808174399</v>
      </c>
      <c r="K147" s="275">
        <f>IF(K$33=0,0,K$33/PPA!K$11*1000)</f>
        <v>1.6775553339678275</v>
      </c>
      <c r="L147" s="275">
        <f>IF(L$33=0,0,L$33/PPA!L$11*1000)</f>
        <v>1.5920977021856759</v>
      </c>
      <c r="M147" s="275">
        <f>IF(M$33=0,0,M$33/PPA!M$11*1000)</f>
        <v>1.4728519649114249</v>
      </c>
      <c r="N147" s="275">
        <f>IF(N$33=0,0,N$33/PPA!N$11*1000)</f>
        <v>1.2600490998533056</v>
      </c>
      <c r="O147" s="275">
        <f>IF(O$33=0,0,O$33/PPA!O$11*1000)</f>
        <v>1.3394168953944572</v>
      </c>
      <c r="P147" s="275">
        <f>IF(P$33=0,0,P$33/PPA!P$11*1000)</f>
        <v>1.2490812111902396</v>
      </c>
      <c r="Q147" s="275">
        <f>IF(Q$33=0,0,Q$33/PPA!Q$11*1000)</f>
        <v>1.5408984870802576</v>
      </c>
      <c r="R147" s="275">
        <f>IF(R$33=0,0,R$33/PPA!R$11*1000)</f>
        <v>1.1869936443428102</v>
      </c>
      <c r="S147" s="275">
        <f>IF(S$33=0,0,S$33/PPA!S$11*1000)</f>
        <v>1.2562364287555823</v>
      </c>
      <c r="T147" s="275">
        <f>IF(T$33=0,0,T$33/PPA!T$11*1000)</f>
        <v>1.2903403271352261</v>
      </c>
      <c r="U147" s="275">
        <f>IF(U$33=0,0,U$33/PPA!U$11*1000)</f>
        <v>1.4503466219548564</v>
      </c>
      <c r="V147" s="275">
        <f>IF(V$33=0,0,V$33/PPA!V$11*1000)</f>
        <v>1.0785390364730847</v>
      </c>
      <c r="W147" s="275">
        <f>IF(W$33=0,0,W$33/PPA!W$11*1000)</f>
        <v>0.92337015373657849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0.87135790488364384</v>
      </c>
      <c r="C148" s="276">
        <f>IF(C$34=0,0,C$34/PPA!C$11*1000)</f>
        <v>1.5222040184561529</v>
      </c>
      <c r="D148" s="276">
        <f>IF(D$34=0,0,D$34/PPA!D$11*1000)</f>
        <v>2.1725268743946704</v>
      </c>
      <c r="E148" s="276">
        <f>IF(E$34=0,0,E$34/PPA!E$11*1000)</f>
        <v>2.4613343547687978</v>
      </c>
      <c r="F148" s="276">
        <f>IF(F$34=0,0,F$34/PPA!F$11*1000)</f>
        <v>2.1879452541679325</v>
      </c>
      <c r="G148" s="276">
        <f>IF(G$34=0,0,G$34/PPA!G$11*1000)</f>
        <v>1.847493857615029</v>
      </c>
      <c r="H148" s="276">
        <f>IF(H$34=0,0,H$34/PPA!H$11*1000)</f>
        <v>1.9569243392585667</v>
      </c>
      <c r="I148" s="276">
        <f>IF(I$34=0,0,I$34/PPA!I$11*1000)</f>
        <v>2.1148350451879905</v>
      </c>
      <c r="J148" s="276">
        <f>IF(J$34=0,0,J$34/PPA!J$11*1000)</f>
        <v>2.073472821093735</v>
      </c>
      <c r="K148" s="276">
        <f>IF(K$34=0,0,K$34/PPA!K$11*1000)</f>
        <v>2.380577077032854</v>
      </c>
      <c r="L148" s="276">
        <f>IF(L$34=0,0,L$34/PPA!L$11*1000)</f>
        <v>2.2593062759100544</v>
      </c>
      <c r="M148" s="276">
        <f>IF(M$34=0,0,M$34/PPA!M$11*1000)</f>
        <v>2.0900876141222873</v>
      </c>
      <c r="N148" s="276">
        <f>IF(N$34=0,0,N$34/PPA!N$11*1000)</f>
        <v>1.7881043577571714</v>
      </c>
      <c r="O148" s="276">
        <f>IF(O$34=0,0,O$34/PPA!O$11*1000)</f>
        <v>1.9007332236396486</v>
      </c>
      <c r="P148" s="276">
        <f>IF(P$34=0,0,P$34/PPA!P$11*1000)</f>
        <v>1.7725400995738145</v>
      </c>
      <c r="Q148" s="276">
        <f>IF(Q$34=0,0,Q$34/PPA!Q$11*1000)</f>
        <v>2.1866507423642538</v>
      </c>
      <c r="R148" s="276">
        <f>IF(R$34=0,0,R$34/PPA!R$11*1000)</f>
        <v>1.684433176712355</v>
      </c>
      <c r="S148" s="276">
        <f>IF(S$34=0,0,S$34/PPA!S$11*1000)</f>
        <v>1.7826938909703398</v>
      </c>
      <c r="T148" s="276">
        <f>IF(T$34=0,0,T$34/PPA!T$11*1000)</f>
        <v>1.8310898854726556</v>
      </c>
      <c r="U148" s="276">
        <f>IF(U$34=0,0,U$34/PPA!U$11*1000)</f>
        <v>2.0581508413265741</v>
      </c>
      <c r="V148" s="276">
        <f>IF(V$34=0,0,V$34/PPA!V$11*1000)</f>
        <v>1.5305279384376878</v>
      </c>
      <c r="W148" s="276">
        <f>IF(W$34=0,0,W$34/PPA!W$11*1000)</f>
        <v>1.3103316338319702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3.1006376407229981</v>
      </c>
      <c r="C149" s="276">
        <f>IF(C$35=0,0,C$35/PPA!C$11*1000)</f>
        <v>5.4166067123878419</v>
      </c>
      <c r="D149" s="276">
        <f>IF(D$35=0,0,D$35/PPA!D$11*1000)</f>
        <v>7.7307138254858838</v>
      </c>
      <c r="E149" s="276">
        <f>IF(E$35=0,0,E$35/PPA!E$11*1000)</f>
        <v>8.7584055920395709</v>
      </c>
      <c r="F149" s="276">
        <f>IF(F$35=0,0,F$35/PPA!F$11*1000)</f>
        <v>7.7855785468776295</v>
      </c>
      <c r="G149" s="276">
        <f>IF(G$35=0,0,G$35/PPA!G$11*1000)</f>
        <v>6.5741172069709242</v>
      </c>
      <c r="H149" s="276">
        <f>IF(H$35=0,0,H$35/PPA!H$11*1000)</f>
        <v>6.9635143404848563</v>
      </c>
      <c r="I149" s="276">
        <f>IF(I$35=0,0,I$35/PPA!I$11*1000)</f>
        <v>7.5254233745726271</v>
      </c>
      <c r="J149" s="276">
        <f>IF(J$35=0,0,J$35/PPA!J$11*1000)</f>
        <v>7.3782401468634662</v>
      </c>
      <c r="K149" s="276">
        <f>IF(K$35=0,0,K$35/PPA!K$11*1000)</f>
        <v>8.4710391107039484</v>
      </c>
      <c r="L149" s="276">
        <f>IF(L$35=0,0,L$35/PPA!L$11*1000)</f>
        <v>8.0395094159888956</v>
      </c>
      <c r="M149" s="276">
        <f>IF(M$35=0,0,M$35/PPA!M$11*1000)</f>
        <v>7.4373621819863711</v>
      </c>
      <c r="N149" s="276">
        <f>IF(N$35=0,0,N$35/PPA!N$11*1000)</f>
        <v>6.3627857693481937</v>
      </c>
      <c r="O149" s="276">
        <f>IF(O$35=0,0,O$35/PPA!O$11*1000)</f>
        <v>6.763564024792819</v>
      </c>
      <c r="P149" s="276">
        <f>IF(P$35=0,0,P$35/PPA!P$11*1000)</f>
        <v>6.3074019546117102</v>
      </c>
      <c r="Q149" s="276">
        <f>IF(Q$35=0,0,Q$35/PPA!Q$11*1000)</f>
        <v>7.7809721595339827</v>
      </c>
      <c r="R149" s="276">
        <f>IF(R$35=0,0,R$35/PPA!R$11*1000)</f>
        <v>5.9938825156975701</v>
      </c>
      <c r="S149" s="276">
        <f>IF(S$35=0,0,S$35/PPA!S$11*1000)</f>
        <v>6.3435331787891265</v>
      </c>
      <c r="T149" s="276">
        <f>IF(T$35=0,0,T$35/PPA!T$11*1000)</f>
        <v>6.5157453563261436</v>
      </c>
      <c r="U149" s="276">
        <f>IF(U$35=0,0,U$35/PPA!U$11*1000)</f>
        <v>7.3237184549958716</v>
      </c>
      <c r="V149" s="276">
        <f>IF(V$35=0,0,V$35/PPA!V$11*1000)</f>
        <v>5.446226527011043</v>
      </c>
      <c r="W149" s="276">
        <f>IF(W$35=0,0,W$35/PPA!W$11*1000)</f>
        <v>4.6626805850025574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2.4561290037363728</v>
      </c>
      <c r="C150" s="276">
        <f>IF(C$36=0,0,C$36/PPA!C$11*1000)</f>
        <v>4.2906932023913438</v>
      </c>
      <c r="D150" s="276">
        <f>IF(D$36=0,0,D$36/PPA!D$11*1000)</f>
        <v>6.1237824752505317</v>
      </c>
      <c r="E150" s="276">
        <f>IF(E$36=0,0,E$36/PPA!E$11*1000)</f>
        <v>6.9378548846098527</v>
      </c>
      <c r="F150" s="276">
        <f>IF(F$36=0,0,F$36/PPA!F$11*1000)</f>
        <v>6.1672428369910817</v>
      </c>
      <c r="G150" s="276">
        <f>IF(G$36=0,0,G$36/PPA!G$11*1000)</f>
        <v>5.2075997962272558</v>
      </c>
      <c r="H150" s="276">
        <f>IF(H$36=0,0,H$36/PPA!H$11*1000)</f>
        <v>5.5160555735274261</v>
      </c>
      <c r="I150" s="276">
        <f>IF(I$36=0,0,I$36/PPA!I$11*1000)</f>
        <v>5.9611643659765337</v>
      </c>
      <c r="J150" s="276">
        <f>IF(J$36=0,0,J$36/PPA!J$11*1000)</f>
        <v>5.8445751232697596</v>
      </c>
      <c r="K150" s="276">
        <f>IF(K$36=0,0,K$36/PPA!K$11*1000)</f>
        <v>6.7102213358713101</v>
      </c>
      <c r="L150" s="276">
        <f>IF(L$36=0,0,L$36/PPA!L$11*1000)</f>
        <v>6.3683908087427055</v>
      </c>
      <c r="M150" s="276">
        <f>IF(M$36=0,0,M$36/PPA!M$11*1000)</f>
        <v>5.8914078596456987</v>
      </c>
      <c r="N150" s="276">
        <f>IF(N$36=0,0,N$36/PPA!N$11*1000)</f>
        <v>5.0401963994132206</v>
      </c>
      <c r="O150" s="276">
        <f>IF(O$36=0,0,O$36/PPA!O$11*1000)</f>
        <v>5.3576675815778261</v>
      </c>
      <c r="P150" s="276">
        <f>IF(P$36=0,0,P$36/PPA!P$11*1000)</f>
        <v>4.9963248447609558</v>
      </c>
      <c r="Q150" s="276">
        <f>IF(Q$36=0,0,Q$36/PPA!Q$11*1000)</f>
        <v>6.1635939483210285</v>
      </c>
      <c r="R150" s="276">
        <f>IF(R$36=0,0,R$36/PPA!R$11*1000)</f>
        <v>4.7479745773712425</v>
      </c>
      <c r="S150" s="276">
        <f>IF(S$36=0,0,S$36/PPA!S$11*1000)</f>
        <v>5.0249457150223256</v>
      </c>
      <c r="T150" s="276">
        <f>IF(T$36=0,0,T$36/PPA!T$11*1000)</f>
        <v>5.1613613085409025</v>
      </c>
      <c r="U150" s="276">
        <f>IF(U$36=0,0,U$36/PPA!U$11*1000)</f>
        <v>5.801386487819423</v>
      </c>
      <c r="V150" s="276">
        <f>IF(V$36=0,0,V$36/PPA!V$11*1000)</f>
        <v>4.3141561458923379</v>
      </c>
      <c r="W150" s="276">
        <f>IF(W$36=0,0,W$36/PPA!W$11*1000)</f>
        <v>3.6934806149463117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1.2759055567422832</v>
      </c>
      <c r="C151" s="277">
        <f>IF(C$37=0,0,C$37/PPA!C$11*1000)</f>
        <v>2.066271407977935</v>
      </c>
      <c r="D151" s="277">
        <f>IF(D$37=0,0,D$37/PPA!D$11*1000)</f>
        <v>2.8232698124122861</v>
      </c>
      <c r="E151" s="277">
        <f>IF(E$37=0,0,E$37/PPA!E$11*1000)</f>
        <v>2.7361181156487819</v>
      </c>
      <c r="F151" s="277">
        <f>IF(F$37=0,0,F$37/PPA!F$11*1000)</f>
        <v>2.6596626125706178</v>
      </c>
      <c r="G151" s="277">
        <f>IF(G$37=0,0,G$37/PPA!G$11*1000)</f>
        <v>2.1852865590682633</v>
      </c>
      <c r="H151" s="277">
        <f>IF(H$37=0,0,H$37/PPA!H$11*1000)</f>
        <v>2.6659863982218579</v>
      </c>
      <c r="I151" s="277">
        <f>IF(I$37=0,0,I$37/PPA!I$11*1000)</f>
        <v>2.8138885854527818</v>
      </c>
      <c r="J151" s="277">
        <f>IF(J$37=0,0,J$37/PPA!J$11*1000)</f>
        <v>2.7729631430279991</v>
      </c>
      <c r="K151" s="277">
        <f>IF(K$37=0,0,K$37/PPA!K$11*1000)</f>
        <v>2.8874459767478839</v>
      </c>
      <c r="L151" s="277">
        <f>IF(L$37=0,0,L$37/PPA!L$11*1000)</f>
        <v>3.0293084470172764</v>
      </c>
      <c r="M151" s="277">
        <f>IF(M$37=0,0,M$37/PPA!M$11*1000)</f>
        <v>2.7492737680871557</v>
      </c>
      <c r="N151" s="277">
        <f>IF(N$37=0,0,N$37/PPA!N$11*1000)</f>
        <v>2.1723630171352855</v>
      </c>
      <c r="O151" s="277">
        <f>IF(O$37=0,0,O$37/PPA!O$11*1000)</f>
        <v>2.4392177870745573</v>
      </c>
      <c r="P151" s="277">
        <f>IF(P$37=0,0,P$37/PPA!P$11*1000)</f>
        <v>2.0302305246337178</v>
      </c>
      <c r="Q151" s="277">
        <f>IF(Q$37=0,0,Q$37/PPA!Q$11*1000)</f>
        <v>2.6218040137652281</v>
      </c>
      <c r="R151" s="277">
        <f>IF(R$37=0,0,R$37/PPA!R$11*1000)</f>
        <v>1.7404174419767404</v>
      </c>
      <c r="S151" s="277">
        <f>IF(S$37=0,0,S$37/PPA!S$11*1000)</f>
        <v>1.7738094493230721</v>
      </c>
      <c r="T151" s="277">
        <f>IF(T$37=0,0,T$37/PPA!T$11*1000)</f>
        <v>1.8917882321497987</v>
      </c>
      <c r="U151" s="277">
        <f>IF(U$37=0,0,U$37/PPA!U$11*1000)</f>
        <v>2.4144910628578371</v>
      </c>
      <c r="V151" s="277">
        <f>IF(V$37=0,0,V$37/PPA!V$11*1000)</f>
        <v>1.6560509443731455</v>
      </c>
      <c r="W151" s="277">
        <f>IF(W$37=0,0,W$37/PPA!W$11*1000)</f>
        <v>1.4074103351247234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6.0110584590539489</v>
      </c>
      <c r="C152" s="278">
        <f>IF(C$43=0,0,C$43/PPA!C$11*1000)</f>
        <v>6.9557900978492215</v>
      </c>
      <c r="D152" s="278">
        <f>IF(D$43=0,0,D$43/PPA!D$11*1000)</f>
        <v>10.667648973763548</v>
      </c>
      <c r="E152" s="278">
        <f>IF(E$43=0,0,E$43/PPA!E$11*1000)</f>
        <v>12.017665693671834</v>
      </c>
      <c r="F152" s="278">
        <f>IF(F$43=0,0,F$43/PPA!F$11*1000)</f>
        <v>11.556782255255111</v>
      </c>
      <c r="G152" s="278">
        <f>IF(G$43=0,0,G$43/PPA!G$11*1000)</f>
        <v>9.5673801886308869</v>
      </c>
      <c r="H152" s="278">
        <f>IF(H$43=0,0,H$43/PPA!H$11*1000)</f>
        <v>11.355216700128993</v>
      </c>
      <c r="I152" s="278">
        <f>IF(I$43=0,0,I$43/PPA!I$11*1000)</f>
        <v>10.775311166930228</v>
      </c>
      <c r="J152" s="278">
        <f>IF(J$43=0,0,J$43/PPA!J$11*1000)</f>
        <v>11.436195895537539</v>
      </c>
      <c r="K152" s="278">
        <f>IF(K$43=0,0,K$43/PPA!K$11*1000)</f>
        <v>11.599043361786668</v>
      </c>
      <c r="L152" s="278">
        <f>IF(L$43=0,0,L$43/PPA!L$11*1000)</f>
        <v>11.408435401670566</v>
      </c>
      <c r="M152" s="278">
        <f>IF(M$43=0,0,M$43/PPA!M$11*1000)</f>
        <v>10.499084289589392</v>
      </c>
      <c r="N152" s="278">
        <f>IF(N$43=0,0,N$43/PPA!N$11*1000)</f>
        <v>9.8588806773527065</v>
      </c>
      <c r="O152" s="278">
        <f>IF(O$43=0,0,O$43/PPA!O$11*1000)</f>
        <v>11.902695566555034</v>
      </c>
      <c r="P152" s="278">
        <f>IF(P$43=0,0,P$43/PPA!P$11*1000)</f>
        <v>8.0781410254175121</v>
      </c>
      <c r="Q152" s="278">
        <f>IF(Q$43=0,0,Q$43/PPA!Q$11*1000)</f>
        <v>9.0243645785403324</v>
      </c>
      <c r="R152" s="278">
        <f>IF(R$43=0,0,R$43/PPA!R$11*1000)</f>
        <v>7.0275413527270052</v>
      </c>
      <c r="S152" s="278">
        <f>IF(S$43=0,0,S$43/PPA!S$11*1000)</f>
        <v>7.4922644451823617</v>
      </c>
      <c r="T152" s="278">
        <f>IF(T$43=0,0,T$43/PPA!T$11*1000)</f>
        <v>7.8418779521232507</v>
      </c>
      <c r="U152" s="278">
        <f>IF(U$43=0,0,U$43/PPA!U$11*1000)</f>
        <v>8.5127735778094475</v>
      </c>
      <c r="V152" s="278">
        <f>IF(V$43=0,0,V$43/PPA!V$11*1000)</f>
        <v>7.1743215519419934</v>
      </c>
      <c r="W152" s="278">
        <f>IF(W$43=0,0,W$43/PPA!W$11*1000)</f>
        <v>6.1172243028861555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90.046216433432548</v>
      </c>
      <c r="C153" s="278">
        <f>IF(C$56=0,0,C$56/PPA!C$11*1000)</f>
        <v>159.8324417558014</v>
      </c>
      <c r="D153" s="278">
        <f>IF(D$56=0,0,D$56/PPA!D$11*1000)</f>
        <v>227.73102464708009</v>
      </c>
      <c r="E153" s="278">
        <f>IF(E$56=0,0,E$56/PPA!E$11*1000)</f>
        <v>258.46165729979464</v>
      </c>
      <c r="F153" s="278">
        <f>IF(F$56=0,0,F$56/PPA!F$11*1000)</f>
        <v>228.96369264518594</v>
      </c>
      <c r="G153" s="278">
        <f>IF(G$56=0,0,G$56/PPA!G$11*1000)</f>
        <v>193.51848769200927</v>
      </c>
      <c r="H153" s="278">
        <f>IF(H$56=0,0,H$56/PPA!H$11*1000)</f>
        <v>203.8477768690417</v>
      </c>
      <c r="I153" s="278">
        <f>IF(I$56=0,0,I$56/PPA!I$11*1000)</f>
        <v>221.36247262188948</v>
      </c>
      <c r="J153" s="278">
        <f>IF(J$56=0,0,J$56/PPA!J$11*1000)</f>
        <v>216.43456294916632</v>
      </c>
      <c r="K153" s="278">
        <f>IF(K$56=0,0,K$56/PPA!K$11*1000)</f>
        <v>249.78343268255392</v>
      </c>
      <c r="L153" s="278">
        <f>IF(L$56=0,0,L$56/PPA!L$11*1000)</f>
        <v>236.53305961407011</v>
      </c>
      <c r="M153" s="278">
        <f>IF(M$56=0,0,M$56/PPA!M$11*1000)</f>
        <v>218.90122395623391</v>
      </c>
      <c r="N153" s="278">
        <f>IF(N$56=0,0,N$56/PPA!N$11*1000)</f>
        <v>186.84398446915654</v>
      </c>
      <c r="O153" s="278">
        <f>IF(O$56=0,0,O$56/PPA!O$11*1000)</f>
        <v>197.54083504810018</v>
      </c>
      <c r="P153" s="278">
        <f>IF(P$56=0,0,P$56/PPA!P$11*1000)</f>
        <v>186.46655114949434</v>
      </c>
      <c r="Q153" s="278">
        <f>IF(Q$56=0,0,Q$56/PPA!Q$11*1000)</f>
        <v>230.55823695686917</v>
      </c>
      <c r="R153" s="278">
        <f>IF(R$56=0,0,R$56/PPA!R$11*1000)</f>
        <v>177.80218891077703</v>
      </c>
      <c r="S153" s="278">
        <f>IF(S$56=0,0,S$56/PPA!S$11*1000)</f>
        <v>188.19796063508215</v>
      </c>
      <c r="T153" s="278">
        <f>IF(T$56=0,0,T$56/PPA!T$11*1000)</f>
        <v>193.14673099236157</v>
      </c>
      <c r="U153" s="278">
        <f>IF(U$56=0,0,U$56/PPA!U$11*1000)</f>
        <v>217.04407989363145</v>
      </c>
      <c r="V153" s="278">
        <f>IF(V$56=0,0,V$56/PPA!V$11*1000)</f>
        <v>160.95987803790598</v>
      </c>
      <c r="W153" s="278">
        <f>IF(W$56=0,0,W$56/PPA!W$11*1000)</f>
        <v>137.82865163604677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11.960025404814354</v>
      </c>
      <c r="C154" s="279">
        <f>IF(C$69=0,0,C$69/PPA!C$11*1000)</f>
        <v>22.07342223076499</v>
      </c>
      <c r="D154" s="279">
        <f>IF(D$69=0,0,D$69/PPA!D$11*1000)</f>
        <v>31.275070222863576</v>
      </c>
      <c r="E154" s="279">
        <f>IF(E$69=0,0,E$69/PPA!E$11*1000)</f>
        <v>35.506291721241119</v>
      </c>
      <c r="F154" s="279">
        <f>IF(F$69=0,0,F$69/PPA!F$11*1000)</f>
        <v>31.250781998539949</v>
      </c>
      <c r="G154" s="279">
        <f>IF(G$69=0,0,G$69/PPA!G$11*1000)</f>
        <v>26.457421570789847</v>
      </c>
      <c r="H154" s="279">
        <f>IF(H$69=0,0,H$69/PPA!H$11*1000)</f>
        <v>27.585308623308485</v>
      </c>
      <c r="I154" s="279">
        <f>IF(I$69=0,0,I$69/PPA!I$11*1000)</f>
        <v>30.309135664942865</v>
      </c>
      <c r="J154" s="279">
        <f>IF(J$69=0,0,J$69/PPA!J$11*1000)</f>
        <v>29.429080012643791</v>
      </c>
      <c r="K154" s="279">
        <f>IF(K$69=0,0,K$69/PPA!K$11*1000)</f>
        <v>34.322538175843</v>
      </c>
      <c r="L154" s="279">
        <f>IF(L$69=0,0,L$69/PPA!L$11*1000)</f>
        <v>32.41082940723205</v>
      </c>
      <c r="M154" s="279">
        <f>IF(M$69=0,0,M$69/PPA!M$11*1000)</f>
        <v>30.007190286837133</v>
      </c>
      <c r="N154" s="279">
        <f>IF(N$69=0,0,N$69/PPA!N$11*1000)</f>
        <v>25.404205769764996</v>
      </c>
      <c r="O154" s="279">
        <f>IF(O$69=0,0,O$69/PPA!O$11*1000)</f>
        <v>26.523566983032655</v>
      </c>
      <c r="P154" s="279">
        <f>IF(P$69=0,0,P$69/PPA!P$11*1000)</f>
        <v>25.752308052929163</v>
      </c>
      <c r="Q154" s="279">
        <f>IF(Q$69=0,0,Q$69/PPA!Q$11*1000)</f>
        <v>32.064145153573939</v>
      </c>
      <c r="R154" s="279">
        <f>IF(R$69=0,0,R$69/PPA!R$11*1000)</f>
        <v>24.70595468348964</v>
      </c>
      <c r="S154" s="279">
        <f>IF(S$69=0,0,S$69/PPA!S$11*1000)</f>
        <v>26.136772106132028</v>
      </c>
      <c r="T154" s="279">
        <f>IF(T$69=0,0,T$69/PPA!T$11*1000)</f>
        <v>26.790651503100477</v>
      </c>
      <c r="U154" s="279">
        <f>IF(U$69=0,0,U$69/PPA!U$11*1000)</f>
        <v>30.179642928861693</v>
      </c>
      <c r="V154" s="279">
        <f>IF(V$69=0,0,V$69/PPA!V$11*1000)</f>
        <v>22.181732623766003</v>
      </c>
      <c r="W154" s="279">
        <f>IF(W$69=0,0,W$69/PPA!W$11*1000)</f>
        <v>18.999781725547496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84.817282151633265</v>
      </c>
      <c r="C156" s="322">
        <f t="shared" si="39"/>
        <v>150.50280480720645</v>
      </c>
      <c r="D156" s="322">
        <f t="shared" si="39"/>
        <v>148.14535517299257</v>
      </c>
      <c r="E156" s="322">
        <f t="shared" si="39"/>
        <v>136.22630053502195</v>
      </c>
      <c r="F156" s="322">
        <f t="shared" si="39"/>
        <v>130.53749961892095</v>
      </c>
      <c r="G156" s="322">
        <f t="shared" si="39"/>
        <v>134.16552825641324</v>
      </c>
      <c r="H156" s="322">
        <f t="shared" si="39"/>
        <v>137.46308097970987</v>
      </c>
      <c r="I156" s="322">
        <f t="shared" si="39"/>
        <v>144.9374156293436</v>
      </c>
      <c r="J156" s="322">
        <f t="shared" si="39"/>
        <v>138.6561796281039</v>
      </c>
      <c r="K156" s="322">
        <f t="shared" si="39"/>
        <v>128.34847222730076</v>
      </c>
      <c r="L156" s="322">
        <f t="shared" si="39"/>
        <v>116.60892029538016</v>
      </c>
      <c r="M156" s="322">
        <f t="shared" si="39"/>
        <v>120.47831157657281</v>
      </c>
      <c r="N156" s="322">
        <f t="shared" si="39"/>
        <v>119.63314437469307</v>
      </c>
      <c r="O156" s="322">
        <f t="shared" si="39"/>
        <v>112.56073666632405</v>
      </c>
      <c r="P156" s="322">
        <f t="shared" si="39"/>
        <v>103.31644314946666</v>
      </c>
      <c r="Q156" s="322">
        <f t="shared" si="39"/>
        <v>103.28701367896977</v>
      </c>
      <c r="R156" s="322">
        <f t="shared" si="39"/>
        <v>105.39326160348662</v>
      </c>
      <c r="S156" s="322">
        <f t="shared" si="39"/>
        <v>111.47299138368376</v>
      </c>
      <c r="T156" s="322">
        <f t="shared" si="39"/>
        <v>112.43731376807443</v>
      </c>
      <c r="U156" s="322">
        <f t="shared" si="39"/>
        <v>123.77139686791678</v>
      </c>
      <c r="V156" s="322">
        <f t="shared" si="39"/>
        <v>119.87827471334244</v>
      </c>
      <c r="W156" s="322">
        <f t="shared" si="39"/>
        <v>120.77823250632446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3.1405937984009848</v>
      </c>
      <c r="C157" s="332">
        <f>IF(C$84=0,0,C$84/PPA!C$12*1000)</f>
        <v>5.5727814358987535</v>
      </c>
      <c r="D157" s="332">
        <f>IF(D$84=0,0,D$84/PPA!D$12*1000)</f>
        <v>5.4854903613303039</v>
      </c>
      <c r="E157" s="332">
        <f>IF(E$84=0,0,E$84/PPA!E$12*1000)</f>
        <v>5.0441544905140594</v>
      </c>
      <c r="F157" s="332">
        <f>IF(F$84=0,0,F$84/PPA!F$12*1000)</f>
        <v>4.8335109468356174</v>
      </c>
      <c r="G157" s="332">
        <f>IF(G$84=0,0,G$84/PPA!G$12*1000)</f>
        <v>4.9678487132705103</v>
      </c>
      <c r="H157" s="332">
        <f>IF(H$84=0,0,H$84/PPA!H$12*1000)</f>
        <v>5.089949697523255</v>
      </c>
      <c r="I157" s="332">
        <f>IF(I$84=0,0,I$84/PPA!I$12*1000)</f>
        <v>5.3667075521995384</v>
      </c>
      <c r="J157" s="332">
        <f>IF(J$84=0,0,J$84/PPA!J$12*1000)</f>
        <v>5.1341274655552862</v>
      </c>
      <c r="K157" s="332">
        <f>IF(K$84=0,0,K$84/PPA!K$12*1000)</f>
        <v>4.7524561703042263</v>
      </c>
      <c r="L157" s="332">
        <f>IF(L$84=0,0,L$84/PPA!L$12*1000)</f>
        <v>4.3177668822495781</v>
      </c>
      <c r="M157" s="332">
        <f>IF(M$84=0,0,M$84/PPA!M$12*1000)</f>
        <v>4.4610417662486732</v>
      </c>
      <c r="N157" s="332">
        <f>IF(N$84=0,0,N$84/PPA!N$12*1000)</f>
        <v>4.4297471196246949</v>
      </c>
      <c r="O157" s="332">
        <f>IF(O$84=0,0,O$84/PPA!O$12*1000)</f>
        <v>4.1678717184664738</v>
      </c>
      <c r="P157" s="332">
        <f>IF(P$84=0,0,P$84/PPA!P$12*1000)</f>
        <v>3.8255762551665944</v>
      </c>
      <c r="Q157" s="332">
        <f>IF(Q$84=0,0,Q$84/PPA!Q$12*1000)</f>
        <v>3.8244865478507233</v>
      </c>
      <c r="R157" s="332">
        <f>IF(R$84=0,0,R$84/PPA!R$12*1000)</f>
        <v>3.9024761863072546</v>
      </c>
      <c r="S157" s="332">
        <f>IF(S$84=0,0,S$84/PPA!S$12*1000)</f>
        <v>4.1275949493619883</v>
      </c>
      <c r="T157" s="332">
        <f>IF(T$84=0,0,T$84/PPA!T$12*1000)</f>
        <v>4.1633016452515026</v>
      </c>
      <c r="U157" s="332">
        <f>IF(U$84=0,0,U$84/PPA!U$12*1000)</f>
        <v>4.5829773315104561</v>
      </c>
      <c r="V157" s="332">
        <f>IF(V$84=0,0,V$84/PPA!V$12*1000)</f>
        <v>4.4388237464817557</v>
      </c>
      <c r="W157" s="332">
        <f>IF(W$84=0,0,W$84/PPA!W$12*1000)</f>
        <v>4.4721471658567555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1.3848042011963289</v>
      </c>
      <c r="C158" s="333">
        <f>IF(C$85=0,0,C$85/PPA!C$12*1000)</f>
        <v>2.4572458713733307</v>
      </c>
      <c r="D158" s="333">
        <f>IF(D$85=0,0,D$85/PPA!D$12*1000)</f>
        <v>2.4187560014478153</v>
      </c>
      <c r="E158" s="333">
        <f>IF(E$85=0,0,E$85/PPA!E$12*1000)</f>
        <v>2.2241546593843657</v>
      </c>
      <c r="F158" s="333">
        <f>IF(F$85=0,0,F$85/PPA!F$12*1000)</f>
        <v>2.1312741141864153</v>
      </c>
      <c r="G158" s="333">
        <f>IF(G$85=0,0,G$85/PPA!G$12*1000)</f>
        <v>2.1905086141822716</v>
      </c>
      <c r="H158" s="333">
        <f>IF(H$85=0,0,H$85/PPA!H$12*1000)</f>
        <v>2.2443474633990959</v>
      </c>
      <c r="I158" s="333">
        <f>IF(I$85=0,0,I$85/PPA!I$12*1000)</f>
        <v>2.366380258619202</v>
      </c>
      <c r="J158" s="333">
        <f>IF(J$85=0,0,J$85/PPA!J$12*1000)</f>
        <v>2.2638270786238945</v>
      </c>
      <c r="K158" s="333">
        <f>IF(K$85=0,0,K$85/PPA!K$12*1000)</f>
        <v>2.0955340591927221</v>
      </c>
      <c r="L158" s="333">
        <f>IF(L$85=0,0,L$85/PPA!L$12*1000)</f>
        <v>1.9038634418019593</v>
      </c>
      <c r="M158" s="333">
        <f>IF(M$85=0,0,M$85/PPA!M$12*1000)</f>
        <v>1.9670386481558926</v>
      </c>
      <c r="N158" s="333">
        <f>IF(N$85=0,0,N$85/PPA!N$12*1000)</f>
        <v>1.9532396786292048</v>
      </c>
      <c r="O158" s="333">
        <f>IF(O$85=0,0,O$85/PPA!O$12*1000)</f>
        <v>1.8377691087329904</v>
      </c>
      <c r="P158" s="333">
        <f>IF(P$85=0,0,P$85/PPA!P$12*1000)</f>
        <v>1.6868383529410569</v>
      </c>
      <c r="Q158" s="333">
        <f>IF(Q$85=0,0,Q$85/PPA!Q$12*1000)</f>
        <v>1.6863578605991765</v>
      </c>
      <c r="R158" s="333">
        <f>IF(R$85=0,0,R$85/PPA!R$12*1000)</f>
        <v>1.7207463826166922</v>
      </c>
      <c r="S158" s="333">
        <f>IF(S$85=0,0,S$85/PPA!S$12*1000)</f>
        <v>1.8200095885126728</v>
      </c>
      <c r="T158" s="333">
        <f>IF(T$85=0,0,T$85/PPA!T$12*1000)</f>
        <v>1.8357539940782106</v>
      </c>
      <c r="U158" s="333">
        <f>IF(U$85=0,0,U$85/PPA!U$12*1000)</f>
        <v>2.0208045580089071</v>
      </c>
      <c r="V158" s="333">
        <f>IF(V$85=0,0,V$85/PPA!V$12*1000)</f>
        <v>1.9572418998049421</v>
      </c>
      <c r="W158" s="333">
        <f>IF(W$85=0,0,W$85/PPA!W$12*1000)</f>
        <v>1.971935430427151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10.741427584731237</v>
      </c>
      <c r="C159" s="333">
        <f>IF(C$86=0,0,C$86/PPA!C$12*1000)</f>
        <v>19.059971483646887</v>
      </c>
      <c r="D159" s="333">
        <f>IF(D$86=0,0,D$86/PPA!D$12*1000)</f>
        <v>18.761419421056743</v>
      </c>
      <c r="E159" s="333">
        <f>IF(E$86=0,0,E$86/PPA!E$12*1000)</f>
        <v>17.25196687761396</v>
      </c>
      <c r="F159" s="333">
        <f>IF(F$86=0,0,F$86/PPA!F$12*1000)</f>
        <v>16.531525930502259</v>
      </c>
      <c r="G159" s="333">
        <f>IF(G$86=0,0,G$86/PPA!G$12*1000)</f>
        <v>16.990986619366137</v>
      </c>
      <c r="H159" s="333">
        <f>IF(H$86=0,0,H$86/PPA!H$12*1000)</f>
        <v>17.40859518786138</v>
      </c>
      <c r="I159" s="333">
        <f>IF(I$86=0,0,I$86/PPA!I$12*1000)</f>
        <v>18.355159642017938</v>
      </c>
      <c r="J159" s="333">
        <f>IF(J$86=0,0,J$86/PPA!J$12*1000)</f>
        <v>17.559691549451589</v>
      </c>
      <c r="K159" s="333">
        <f>IF(K$86=0,0,K$86/PPA!K$12*1000)</f>
        <v>16.254303192257098</v>
      </c>
      <c r="L159" s="333">
        <f>IF(L$86=0,0,L$86/PPA!L$12*1000)</f>
        <v>14.767583224881923</v>
      </c>
      <c r="M159" s="333">
        <f>IF(M$86=0,0,M$86/PPA!M$12*1000)</f>
        <v>15.257610554099296</v>
      </c>
      <c r="N159" s="333">
        <f>IF(N$86=0,0,N$86/PPA!N$12*1000)</f>
        <v>15.150576915851532</v>
      </c>
      <c r="O159" s="333">
        <f>IF(O$86=0,0,O$86/PPA!O$12*1000)</f>
        <v>14.254913280778558</v>
      </c>
      <c r="P159" s="333">
        <f>IF(P$86=0,0,P$86/PPA!P$12*1000)</f>
        <v>13.084197751285465</v>
      </c>
      <c r="Q159" s="333">
        <f>IF(Q$86=0,0,Q$86/PPA!Q$12*1000)</f>
        <v>13.080470745192576</v>
      </c>
      <c r="R159" s="333">
        <f>IF(R$86=0,0,R$86/PPA!R$12*1000)</f>
        <v>13.347210128766056</v>
      </c>
      <c r="S159" s="333">
        <f>IF(S$86=0,0,S$86/PPA!S$12*1000)</f>
        <v>14.117159076811443</v>
      </c>
      <c r="T159" s="333">
        <f>IF(T$86=0,0,T$86/PPA!T$12*1000)</f>
        <v>14.239282761951022</v>
      </c>
      <c r="U159" s="333">
        <f>IF(U$86=0,0,U$86/PPA!U$12*1000)</f>
        <v>15.674653358211547</v>
      </c>
      <c r="V159" s="333">
        <f>IF(V$86=0,0,V$86/PPA!V$12*1000)</f>
        <v>15.18162070449697</v>
      </c>
      <c r="W159" s="333">
        <f>IF(W$86=0,0,W$86/PPA!W$12*1000)</f>
        <v>15.295593131072614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4.7429415087262816</v>
      </c>
      <c r="C160" s="333">
        <f>IF(C$87=0,0,C$87/PPA!C$12*1000)</f>
        <v>8.4160442540645768</v>
      </c>
      <c r="D160" s="333">
        <f>IF(D$87=0,0,D$87/PPA!D$12*1000)</f>
        <v>8.2842168075725091</v>
      </c>
      <c r="E160" s="333">
        <f>IF(E$87=0,0,E$87/PPA!E$12*1000)</f>
        <v>7.6177090210354583</v>
      </c>
      <c r="F160" s="333">
        <f>IF(F$87=0,0,F$87/PPA!F$12*1000)</f>
        <v>7.2995940176350356</v>
      </c>
      <c r="G160" s="333">
        <f>IF(G$87=0,0,G$87/PPA!G$12*1000)</f>
        <v>7.5024716291676157</v>
      </c>
      <c r="H160" s="333">
        <f>IF(H$87=0,0,H$87/PPA!H$12*1000)</f>
        <v>7.6868691869681607</v>
      </c>
      <c r="I160" s="333">
        <f>IF(I$87=0,0,I$87/PPA!I$12*1000)</f>
        <v>8.1048303755429174</v>
      </c>
      <c r="J160" s="333">
        <f>IF(J$87=0,0,J$87/PPA!J$12*1000)</f>
        <v>7.7535866879288697</v>
      </c>
      <c r="K160" s="333">
        <f>IF(K$87=0,0,K$87/PPA!K$12*1000)</f>
        <v>7.1771846617078214</v>
      </c>
      <c r="L160" s="333">
        <f>IF(L$87=0,0,L$87/PPA!L$12*1000)</f>
        <v>6.5207145799153983</v>
      </c>
      <c r="M160" s="333">
        <f>IF(M$87=0,0,M$87/PPA!M$12*1000)</f>
        <v>6.7370890740710072</v>
      </c>
      <c r="N160" s="333">
        <f>IF(N$87=0,0,N$87/PPA!N$12*1000)</f>
        <v>6.6898277317893777</v>
      </c>
      <c r="O160" s="333">
        <f>IF(O$87=0,0,O$87/PPA!O$12*1000)</f>
        <v>6.2943421039122374</v>
      </c>
      <c r="P160" s="333">
        <f>IF(P$87=0,0,P$87/PPA!P$12*1000)</f>
        <v>5.7774056691653133</v>
      </c>
      <c r="Q160" s="333">
        <f>IF(Q$87=0,0,Q$87/PPA!Q$12*1000)</f>
        <v>5.7757599873635392</v>
      </c>
      <c r="R160" s="333">
        <f>IF(R$87=0,0,R$87/PPA!R$12*1000)</f>
        <v>5.8935403554182564</v>
      </c>
      <c r="S160" s="333">
        <f>IF(S$87=0,0,S$87/PPA!S$12*1000)</f>
        <v>6.2335159123428854</v>
      </c>
      <c r="T160" s="333">
        <f>IF(T$87=0,0,T$87/PPA!T$12*1000)</f>
        <v>6.2874403549626461</v>
      </c>
      <c r="U160" s="333">
        <f>IF(U$87=0,0,U$87/PPA!U$12*1000)</f>
        <v>6.9212368152289248</v>
      </c>
      <c r="V160" s="333">
        <f>IF(V$87=0,0,V$87/PPA!V$12*1000)</f>
        <v>6.7035353020907289</v>
      </c>
      <c r="W160" s="333">
        <f>IF(W$87=0,0,W$87/PPA!W$12*1000)</f>
        <v>6.7538605078040082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20.614222460797833</v>
      </c>
      <c r="C161" s="334">
        <f>IF(C$88=0,0,C$88/PPA!C$12*1000)</f>
        <v>67.009522221520371</v>
      </c>
      <c r="D161" s="334">
        <f>IF(D$88=0,0,D$88/PPA!D$12*1000)</f>
        <v>56.869340284552585</v>
      </c>
      <c r="E161" s="334">
        <f>IF(E$88=0,0,E$88/PPA!E$12*1000)</f>
        <v>48.863730525766115</v>
      </c>
      <c r="F161" s="334">
        <f>IF(F$88=0,0,F$88/PPA!F$12*1000)</f>
        <v>42.603167236235606</v>
      </c>
      <c r="G161" s="334">
        <f>IF(G$88=0,0,G$88/PPA!G$12*1000)</f>
        <v>44.642938882899642</v>
      </c>
      <c r="H161" s="334">
        <f>IF(H$88=0,0,H$88/PPA!H$12*1000)</f>
        <v>41.113815901608241</v>
      </c>
      <c r="I161" s="334">
        <f>IF(I$88=0,0,I$88/PPA!I$12*1000)</f>
        <v>52.808487489187328</v>
      </c>
      <c r="J161" s="334">
        <f>IF(J$88=0,0,J$88/PPA!J$12*1000)</f>
        <v>44.444791156981438</v>
      </c>
      <c r="K161" s="334">
        <f>IF(K$88=0,0,K$88/PPA!K$12*1000)</f>
        <v>48.304403850126377</v>
      </c>
      <c r="L161" s="334">
        <f>IF(L$88=0,0,L$88/PPA!L$12*1000)</f>
        <v>43.308436338856296</v>
      </c>
      <c r="M161" s="334">
        <f>IF(M$88=0,0,M$88/PPA!M$12*1000)</f>
        <v>44.715765172787862</v>
      </c>
      <c r="N161" s="334">
        <f>IF(N$88=0,0,N$88/PPA!N$12*1000)</f>
        <v>36.287259329946593</v>
      </c>
      <c r="O161" s="334">
        <f>IF(O$88=0,0,O$88/PPA!O$12*1000)</f>
        <v>28.845848563850147</v>
      </c>
      <c r="P161" s="334">
        <f>IF(P$88=0,0,P$88/PPA!P$12*1000)</f>
        <v>43.04760654498385</v>
      </c>
      <c r="Q161" s="334">
        <f>IF(Q$88=0,0,Q$88/PPA!Q$12*1000)</f>
        <v>53.899092213659706</v>
      </c>
      <c r="R161" s="334">
        <f>IF(R$88=0,0,R$88/PPA!R$12*1000)</f>
        <v>51.134055422502591</v>
      </c>
      <c r="S161" s="334">
        <f>IF(S$88=0,0,S$88/PPA!S$12*1000)</f>
        <v>52.427860412532496</v>
      </c>
      <c r="T161" s="334">
        <f>IF(T$88=0,0,T$88/PPA!T$12*1000)</f>
        <v>51.309758915958497</v>
      </c>
      <c r="U161" s="334">
        <f>IF(U$88=0,0,U$88/PPA!U$12*1000)</f>
        <v>63.853740784038855</v>
      </c>
      <c r="V161" s="334">
        <f>IF(V$88=0,0,V$88/PPA!V$12*1000)</f>
        <v>45.963350967161709</v>
      </c>
      <c r="W161" s="334">
        <f>IF(W$88=0,0,W$88/PPA!W$12*1000)</f>
        <v>46.526320606774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44.193292597780605</v>
      </c>
      <c r="C162" s="335">
        <f>IF(C$94=0,0,C$94/PPA!C$12*1000)</f>
        <v>47.987239540702532</v>
      </c>
      <c r="D162" s="335">
        <f>IF(D$94=0,0,D$94/PPA!D$12*1000)</f>
        <v>56.326132297032622</v>
      </c>
      <c r="E162" s="335">
        <f>IF(E$94=0,0,E$94/PPA!E$12*1000)</f>
        <v>55.224584960707993</v>
      </c>
      <c r="F162" s="335">
        <f>IF(F$94=0,0,F$94/PPA!F$12*1000)</f>
        <v>57.138427373526007</v>
      </c>
      <c r="G162" s="335">
        <f>IF(G$94=0,0,G$94/PPA!G$12*1000)</f>
        <v>57.870773797527065</v>
      </c>
      <c r="H162" s="335">
        <f>IF(H$94=0,0,H$94/PPA!H$12*1000)</f>
        <v>63.919503542349723</v>
      </c>
      <c r="I162" s="335">
        <f>IF(I$94=0,0,I$94/PPA!I$12*1000)</f>
        <v>57.935850311776683</v>
      </c>
      <c r="J162" s="335">
        <f>IF(J$94=0,0,J$94/PPA!J$12*1000)</f>
        <v>61.50015568956281</v>
      </c>
      <c r="K162" s="335">
        <f>IF(K$94=0,0,K$94/PPA!K$12*1000)</f>
        <v>49.764590293712516</v>
      </c>
      <c r="L162" s="335">
        <f>IF(L$94=0,0,L$94/PPA!L$12*1000)</f>
        <v>45.790555827675</v>
      </c>
      <c r="M162" s="335">
        <f>IF(M$94=0,0,M$94/PPA!M$12*1000)</f>
        <v>47.339766361210067</v>
      </c>
      <c r="N162" s="335">
        <f>IF(N$94=0,0,N$94/PPA!N$12*1000)</f>
        <v>55.122493598851655</v>
      </c>
      <c r="O162" s="335">
        <f>IF(O$94=0,0,O$94/PPA!O$12*1000)</f>
        <v>57.15999189058364</v>
      </c>
      <c r="P162" s="335">
        <f>IF(P$94=0,0,P$94/PPA!P$12*1000)</f>
        <v>35.894818575924369</v>
      </c>
      <c r="Q162" s="335">
        <f>IF(Q$94=0,0,Q$94/PPA!Q$12*1000)</f>
        <v>25.020846324304049</v>
      </c>
      <c r="R162" s="335">
        <f>IF(R$94=0,0,R$94/PPA!R$12*1000)</f>
        <v>29.395233127875763</v>
      </c>
      <c r="S162" s="335">
        <f>IF(S$94=0,0,S$94/PPA!S$12*1000)</f>
        <v>32.746851444122285</v>
      </c>
      <c r="T162" s="335">
        <f>IF(T$94=0,0,T$94/PPA!T$12*1000)</f>
        <v>34.601776095872545</v>
      </c>
      <c r="U162" s="335">
        <f>IF(U$94=0,0,U$94/PPA!U$12*1000)</f>
        <v>30.717984020918081</v>
      </c>
      <c r="V162" s="335">
        <f>IF(V$94=0,0,V$94/PPA!V$12*1000)</f>
        <v>45.633702093306326</v>
      </c>
      <c r="W162" s="335">
        <f>IF(W$94=0,0,W$94/PPA!W$12*1000)</f>
        <v>45.758375664389924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SK: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62.659783798600827</v>
      </c>
      <c r="C5" s="225">
        <v>120.8528453224786</v>
      </c>
      <c r="D5" s="225">
        <v>112.7868956735682</v>
      </c>
      <c r="E5" s="225">
        <v>134.30665671547061</v>
      </c>
      <c r="F5" s="225">
        <v>131.55771388795841</v>
      </c>
      <c r="G5" s="225">
        <v>141.88447039078449</v>
      </c>
      <c r="H5" s="225">
        <v>149.09052454312521</v>
      </c>
      <c r="I5" s="225">
        <v>161.9035714720151</v>
      </c>
      <c r="J5" s="225">
        <v>160.396534424083</v>
      </c>
      <c r="K5" s="225">
        <v>180.16527965746141</v>
      </c>
      <c r="L5" s="225">
        <v>159.0485391335948</v>
      </c>
      <c r="M5" s="225">
        <v>158.93901713240271</v>
      </c>
      <c r="N5" s="225">
        <v>140.00711908656481</v>
      </c>
      <c r="O5" s="225">
        <v>139.2048196581523</v>
      </c>
      <c r="P5" s="225">
        <v>140.70241302796009</v>
      </c>
      <c r="Q5" s="225">
        <v>162.94173540359441</v>
      </c>
      <c r="R5" s="225">
        <v>137.3509061279488</v>
      </c>
      <c r="S5" s="225">
        <v>146.11061510220441</v>
      </c>
      <c r="T5" s="225">
        <v>141.60195523325581</v>
      </c>
      <c r="U5" s="225">
        <v>151.77296112831331</v>
      </c>
      <c r="V5" s="225">
        <v>127.9089143212402</v>
      </c>
      <c r="W5" s="225">
        <v>136.90445192546099</v>
      </c>
      <c r="DA5" s="89" t="s">
        <v>1943</v>
      </c>
    </row>
    <row r="6" spans="1:105" ht="12" customHeight="1" x14ac:dyDescent="0.25">
      <c r="A6" s="55" t="s">
        <v>92</v>
      </c>
      <c r="B6" s="261">
        <v>0.23638404110082101</v>
      </c>
      <c r="C6" s="261">
        <v>0.46602952651188612</v>
      </c>
      <c r="D6" s="261">
        <v>0.43428484113230992</v>
      </c>
      <c r="E6" s="261">
        <v>0.51343302853922979</v>
      </c>
      <c r="F6" s="261">
        <v>0.50470442920893255</v>
      </c>
      <c r="G6" s="261">
        <v>0.54499214184286759</v>
      </c>
      <c r="H6" s="261">
        <v>0.56386303199401733</v>
      </c>
      <c r="I6" s="261">
        <v>0.61833244398627307</v>
      </c>
      <c r="J6" s="261">
        <v>0.60976414894527031</v>
      </c>
      <c r="K6" s="261">
        <v>0.69471809375728799</v>
      </c>
      <c r="L6" s="261">
        <v>0.60487183921346488</v>
      </c>
      <c r="M6" s="261">
        <v>0.60573652153931201</v>
      </c>
      <c r="N6" s="261">
        <v>0.52295455386492917</v>
      </c>
      <c r="O6" s="261">
        <v>0.52007802782773116</v>
      </c>
      <c r="P6" s="261">
        <v>0.53673348072004967</v>
      </c>
      <c r="Q6" s="261">
        <v>0.62132260837807307</v>
      </c>
      <c r="R6" s="261">
        <v>0.52721255417039603</v>
      </c>
      <c r="S6" s="261">
        <v>0.55936190748706871</v>
      </c>
      <c r="T6" s="261">
        <v>0.54644613025799404</v>
      </c>
      <c r="U6" s="261">
        <v>0.58353792989127728</v>
      </c>
      <c r="V6" s="261">
        <v>0.4895293552407699</v>
      </c>
      <c r="W6" s="261">
        <v>0.52503814226837364</v>
      </c>
      <c r="DA6" s="67" t="s">
        <v>1944</v>
      </c>
    </row>
    <row r="7" spans="1:105" ht="12" customHeight="1" x14ac:dyDescent="0.25">
      <c r="A7" s="202" t="s">
        <v>93</v>
      </c>
      <c r="B7" s="226">
        <v>8.600420588870808E-2</v>
      </c>
      <c r="C7" s="226">
        <v>0.1695567059505956</v>
      </c>
      <c r="D7" s="226">
        <v>0.15800695646436491</v>
      </c>
      <c r="E7" s="226">
        <v>0.1868036424578981</v>
      </c>
      <c r="F7" s="226">
        <v>0.18362789400031609</v>
      </c>
      <c r="G7" s="226">
        <v>0.1982858747845444</v>
      </c>
      <c r="H7" s="226">
        <v>0.20515171866429441</v>
      </c>
      <c r="I7" s="226">
        <v>0.22496946313555011</v>
      </c>
      <c r="J7" s="226">
        <v>0.221852038594579</v>
      </c>
      <c r="K7" s="226">
        <v>0.25276104804650912</v>
      </c>
      <c r="L7" s="226">
        <v>0.22007205712253849</v>
      </c>
      <c r="M7" s="226">
        <v>0.2203866566887113</v>
      </c>
      <c r="N7" s="226">
        <v>0.1902678831937468</v>
      </c>
      <c r="O7" s="226">
        <v>0.1892213094216964</v>
      </c>
      <c r="P7" s="226">
        <v>0.19528110513823421</v>
      </c>
      <c r="Q7" s="226">
        <v>0.22605738223870031</v>
      </c>
      <c r="R7" s="226">
        <v>0.19181708225659461</v>
      </c>
      <c r="S7" s="226">
        <v>0.20351406310589229</v>
      </c>
      <c r="T7" s="226">
        <v>0.19881488308151729</v>
      </c>
      <c r="U7" s="226">
        <v>0.2123100867238098</v>
      </c>
      <c r="V7" s="226">
        <v>0.178106708306661</v>
      </c>
      <c r="W7" s="226">
        <v>0.19102596045311959</v>
      </c>
      <c r="DA7" s="174" t="s">
        <v>1945</v>
      </c>
    </row>
    <row r="8" spans="1:105" ht="12" customHeight="1" x14ac:dyDescent="0.25">
      <c r="A8" s="202" t="s">
        <v>94</v>
      </c>
      <c r="B8" s="226">
        <v>2.703090288260956</v>
      </c>
      <c r="C8" s="226">
        <v>5.3291240867645699</v>
      </c>
      <c r="D8" s="226">
        <v>4.9661184018045041</v>
      </c>
      <c r="E8" s="226">
        <v>5.8711909088856942</v>
      </c>
      <c r="F8" s="226">
        <v>5.7713779436365549</v>
      </c>
      <c r="G8" s="226">
        <v>6.2320745467147196</v>
      </c>
      <c r="H8" s="226">
        <v>6.4478662713204269</v>
      </c>
      <c r="I8" s="226">
        <v>7.0707329330370419</v>
      </c>
      <c r="J8" s="226">
        <v>6.9727530736335437</v>
      </c>
      <c r="K8" s="226">
        <v>7.9442153690635422</v>
      </c>
      <c r="L8" s="226">
        <v>6.9168087092778832</v>
      </c>
      <c r="M8" s="226">
        <v>6.9266964935231474</v>
      </c>
      <c r="N8" s="226">
        <v>5.9800711129699939</v>
      </c>
      <c r="O8" s="226">
        <v>5.9471775658469737</v>
      </c>
      <c r="P8" s="226">
        <v>6.1376354019604191</v>
      </c>
      <c r="Q8" s="226">
        <v>7.1049259533870526</v>
      </c>
      <c r="R8" s="226">
        <v>6.0287620449784294</v>
      </c>
      <c r="S8" s="226">
        <v>6.3963951741840637</v>
      </c>
      <c r="T8" s="226">
        <v>6.2487011427652392</v>
      </c>
      <c r="U8" s="226">
        <v>6.6728519563985751</v>
      </c>
      <c r="V8" s="226">
        <v>5.5978484833736823</v>
      </c>
      <c r="W8" s="226">
        <v>6.0038972881713981</v>
      </c>
      <c r="DA8" s="174" t="s">
        <v>1946</v>
      </c>
    </row>
    <row r="9" spans="1:105" ht="12" customHeight="1" x14ac:dyDescent="0.25">
      <c r="A9" s="202" t="s">
        <v>95</v>
      </c>
      <c r="B9" s="226">
        <v>0.9488219686256143</v>
      </c>
      <c r="C9" s="226">
        <v>1.8705960466852141</v>
      </c>
      <c r="D9" s="226">
        <v>1.7431760451699521</v>
      </c>
      <c r="E9" s="226">
        <v>2.0608689767183752</v>
      </c>
      <c r="F9" s="226">
        <v>2.025833249427528</v>
      </c>
      <c r="G9" s="226">
        <v>2.1875441104261739</v>
      </c>
      <c r="H9" s="226">
        <v>2.2632899816768259</v>
      </c>
      <c r="I9" s="226">
        <v>2.4819247696925242</v>
      </c>
      <c r="J9" s="226">
        <v>2.4475324878332669</v>
      </c>
      <c r="K9" s="226">
        <v>2.788529150652272</v>
      </c>
      <c r="L9" s="226">
        <v>2.4278952444337518</v>
      </c>
      <c r="M9" s="226">
        <v>2.431365993063082</v>
      </c>
      <c r="N9" s="226">
        <v>2.099087429883729</v>
      </c>
      <c r="O9" s="226">
        <v>2.0875413412192532</v>
      </c>
      <c r="P9" s="226">
        <v>2.1543946682376398</v>
      </c>
      <c r="Q9" s="226">
        <v>2.4939269913802882</v>
      </c>
      <c r="R9" s="226">
        <v>2.1161786184996232</v>
      </c>
      <c r="S9" s="226">
        <v>2.2452229167606692</v>
      </c>
      <c r="T9" s="226">
        <v>2.1933802749319282</v>
      </c>
      <c r="U9" s="226">
        <v>2.3422630598442469</v>
      </c>
      <c r="V9" s="226">
        <v>1.964922015786462</v>
      </c>
      <c r="W9" s="226">
        <v>2.1074507459585159</v>
      </c>
      <c r="DA9" s="174" t="s">
        <v>1947</v>
      </c>
    </row>
    <row r="10" spans="1:105" ht="12" customHeight="1" x14ac:dyDescent="0.25">
      <c r="A10" s="56" t="s">
        <v>96</v>
      </c>
      <c r="B10" s="262">
        <v>0.82619123531860916</v>
      </c>
      <c r="C10" s="262">
        <v>1.6504769007296609</v>
      </c>
      <c r="D10" s="262">
        <v>1.450709390392585</v>
      </c>
      <c r="E10" s="262">
        <v>1.485873092718875</v>
      </c>
      <c r="F10" s="262">
        <v>1.5667369727045259</v>
      </c>
      <c r="G10" s="262">
        <v>1.655491222039944</v>
      </c>
      <c r="H10" s="262">
        <v>1.9061732415218979</v>
      </c>
      <c r="I10" s="262">
        <v>2.0980409675495229</v>
      </c>
      <c r="J10" s="262">
        <v>2.0462302251450648</v>
      </c>
      <c r="K10" s="262">
        <v>2.1815632203619182</v>
      </c>
      <c r="L10" s="262">
        <v>2.0711440027329862</v>
      </c>
      <c r="M10" s="262">
        <v>2.039686199182043</v>
      </c>
      <c r="N10" s="262">
        <v>1.6139951783408899</v>
      </c>
      <c r="O10" s="262">
        <v>1.664707180656799</v>
      </c>
      <c r="P10" s="262">
        <v>1.6169578950273229</v>
      </c>
      <c r="Q10" s="262">
        <v>2.0002636895655832</v>
      </c>
      <c r="R10" s="262">
        <v>1.462246770511495</v>
      </c>
      <c r="S10" s="262">
        <v>1.492876538956615</v>
      </c>
      <c r="T10" s="262">
        <v>1.5074651471582949</v>
      </c>
      <c r="U10" s="262">
        <v>1.8431907298006751</v>
      </c>
      <c r="V10" s="262">
        <v>1.39490852597443</v>
      </c>
      <c r="W10" s="262">
        <v>1.488612136149486</v>
      </c>
      <c r="DA10" s="68" t="s">
        <v>1948</v>
      </c>
    </row>
    <row r="11" spans="1:105" ht="12" customHeight="1" x14ac:dyDescent="0.25">
      <c r="A11" s="37" t="s">
        <v>160</v>
      </c>
      <c r="B11" s="228">
        <v>8.8988557437279167E-3</v>
      </c>
      <c r="C11" s="228">
        <v>2.0108747486437959E-2</v>
      </c>
      <c r="D11" s="228">
        <v>1.921105570512311E-2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0.56248073796606346</v>
      </c>
      <c r="C12" s="228">
        <v>1.574555429071433</v>
      </c>
      <c r="D12" s="228">
        <v>1.3276069748429331</v>
      </c>
      <c r="E12" s="228">
        <v>1.3156745295490331</v>
      </c>
      <c r="F12" s="228">
        <v>1.33297760029337</v>
      </c>
      <c r="G12" s="228">
        <v>1.4177887363265469</v>
      </c>
      <c r="H12" s="228">
        <v>1.5788040300067829</v>
      </c>
      <c r="I12" s="228">
        <v>1.9193317390407849</v>
      </c>
      <c r="J12" s="228">
        <v>1.763659203747463</v>
      </c>
      <c r="K12" s="228">
        <v>1.9943622511650401</v>
      </c>
      <c r="L12" s="228">
        <v>1.9100744328217389</v>
      </c>
      <c r="M12" s="228">
        <v>1.874924376475245</v>
      </c>
      <c r="N12" s="228">
        <v>1.2985085952503219</v>
      </c>
      <c r="O12" s="228">
        <v>1.115572133660341</v>
      </c>
      <c r="P12" s="228">
        <v>1.521535692953814</v>
      </c>
      <c r="Q12" s="228">
        <v>1.966689685762915</v>
      </c>
      <c r="R12" s="228">
        <v>1.422120669085803</v>
      </c>
      <c r="S12" s="228">
        <v>1.443076882212208</v>
      </c>
      <c r="T12" s="228">
        <v>1.44873359711903</v>
      </c>
      <c r="U12" s="228">
        <v>1.791657919140073</v>
      </c>
      <c r="V12" s="228">
        <v>1.2558218651950981</v>
      </c>
      <c r="W12" s="228">
        <v>1.3356627518059301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2.0133664396659961E-2</v>
      </c>
      <c r="V14" s="228">
        <v>2.1089832177353371E-2</v>
      </c>
      <c r="W14" s="228">
        <v>2.8933862188362448E-2</v>
      </c>
      <c r="DA14" s="69" t="s">
        <v>1952</v>
      </c>
    </row>
    <row r="15" spans="1:105" ht="12" customHeight="1" x14ac:dyDescent="0.25">
      <c r="A15" s="37" t="s">
        <v>38</v>
      </c>
      <c r="B15" s="228">
        <v>0.25481164160881781</v>
      </c>
      <c r="C15" s="228">
        <v>5.581272417178941E-2</v>
      </c>
      <c r="D15" s="228">
        <v>0.103891359844529</v>
      </c>
      <c r="E15" s="228">
        <v>0.17019856316984169</v>
      </c>
      <c r="F15" s="228">
        <v>0.2337593724111556</v>
      </c>
      <c r="G15" s="228">
        <v>0.23770248571339769</v>
      </c>
      <c r="H15" s="228">
        <v>0.327369211515115</v>
      </c>
      <c r="I15" s="228">
        <v>0.17870922850873749</v>
      </c>
      <c r="J15" s="228">
        <v>0.28257102139760121</v>
      </c>
      <c r="K15" s="228">
        <v>0.1872009691968774</v>
      </c>
      <c r="L15" s="228">
        <v>0.16106956991124721</v>
      </c>
      <c r="M15" s="228">
        <v>0.16476182270679751</v>
      </c>
      <c r="N15" s="228">
        <v>0.31548658309056798</v>
      </c>
      <c r="O15" s="228">
        <v>0.54913504699645832</v>
      </c>
      <c r="P15" s="228">
        <v>9.5422202073508655E-2</v>
      </c>
      <c r="Q15" s="228">
        <v>3.3574003802668187E-2</v>
      </c>
      <c r="R15" s="228">
        <v>4.0126101425692222E-2</v>
      </c>
      <c r="S15" s="228">
        <v>4.9799656744406631E-2</v>
      </c>
      <c r="T15" s="228">
        <v>5.8731550039264377E-2</v>
      </c>
      <c r="U15" s="228">
        <v>3.139914626394226E-2</v>
      </c>
      <c r="V15" s="228">
        <v>0.11799682860197851</v>
      </c>
      <c r="W15" s="228">
        <v>0.1240155221551939</v>
      </c>
      <c r="DA15" s="69" t="s">
        <v>1953</v>
      </c>
    </row>
    <row r="16" spans="1:105" ht="12" customHeight="1" x14ac:dyDescent="0.25">
      <c r="A16" s="57" t="s">
        <v>1855</v>
      </c>
      <c r="B16" s="263">
        <v>1.2591030589061181</v>
      </c>
      <c r="C16" s="263">
        <v>0.88879929125499924</v>
      </c>
      <c r="D16" s="263">
        <v>1.0725001737146329</v>
      </c>
      <c r="E16" s="263">
        <v>1.240865900663811</v>
      </c>
      <c r="F16" s="263">
        <v>1.5418019823495359</v>
      </c>
      <c r="G16" s="263">
        <v>1.576432920522808</v>
      </c>
      <c r="H16" s="263">
        <v>2.164502507707994</v>
      </c>
      <c r="I16" s="263">
        <v>1.7108957833638681</v>
      </c>
      <c r="J16" s="263">
        <v>2.082266092117909</v>
      </c>
      <c r="K16" s="263">
        <v>1.6703688265239569</v>
      </c>
      <c r="L16" s="263">
        <v>1.6301421420938831</v>
      </c>
      <c r="M16" s="263">
        <v>1.6064913805777941</v>
      </c>
      <c r="N16" s="263">
        <v>1.782033739087066</v>
      </c>
      <c r="O16" s="263">
        <v>2.331471982926177</v>
      </c>
      <c r="P16" s="263">
        <v>1.0074498331113639</v>
      </c>
      <c r="Q16" s="263">
        <v>0.69967773741769579</v>
      </c>
      <c r="R16" s="263">
        <v>0.6320622057280415</v>
      </c>
      <c r="S16" s="263">
        <v>0.70031492001889106</v>
      </c>
      <c r="T16" s="263">
        <v>0.76264764874628599</v>
      </c>
      <c r="U16" s="263">
        <v>0.66594766188640431</v>
      </c>
      <c r="V16" s="263">
        <v>1.0248592829235461</v>
      </c>
      <c r="W16" s="263">
        <v>1.0822941896838689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53.818748432389881</v>
      </c>
      <c r="C17" s="296">
        <f t="shared" si="0"/>
        <v>108.51484730933538</v>
      </c>
      <c r="D17" s="296">
        <f t="shared" si="0"/>
        <v>100.59287720962385</v>
      </c>
      <c r="E17" s="296">
        <f t="shared" si="0"/>
        <v>120.20646766635278</v>
      </c>
      <c r="F17" s="296">
        <f t="shared" si="0"/>
        <v>116.55769053564754</v>
      </c>
      <c r="G17" s="296">
        <f t="shared" si="0"/>
        <v>126.00720669812856</v>
      </c>
      <c r="H17" s="296">
        <f t="shared" si="0"/>
        <v>130.75815093893846</v>
      </c>
      <c r="I17" s="296">
        <f t="shared" si="0"/>
        <v>143.91919502342409</v>
      </c>
      <c r="J17" s="296">
        <f t="shared" si="0"/>
        <v>141.41627509844301</v>
      </c>
      <c r="K17" s="296">
        <f t="shared" si="0"/>
        <v>160.94317054537134</v>
      </c>
      <c r="L17" s="296">
        <f t="shared" si="0"/>
        <v>141.57651509788991</v>
      </c>
      <c r="M17" s="296">
        <f t="shared" si="0"/>
        <v>141.55980991778827</v>
      </c>
      <c r="N17" s="296">
        <f t="shared" si="0"/>
        <v>123.88208072932377</v>
      </c>
      <c r="O17" s="296">
        <f t="shared" si="0"/>
        <v>121.31424896599131</v>
      </c>
      <c r="P17" s="296">
        <f t="shared" si="0"/>
        <v>126.82843842274349</v>
      </c>
      <c r="Q17" s="296">
        <f t="shared" si="0"/>
        <v>148.24992740171558</v>
      </c>
      <c r="R17" s="296">
        <f t="shared" si="0"/>
        <v>124.99636032052567</v>
      </c>
      <c r="S17" s="296">
        <f t="shared" si="0"/>
        <v>132.96588836436177</v>
      </c>
      <c r="T17" s="296">
        <f t="shared" si="0"/>
        <v>128.45976173616879</v>
      </c>
      <c r="U17" s="296">
        <f t="shared" si="0"/>
        <v>137.98173799541652</v>
      </c>
      <c r="V17" s="296">
        <f t="shared" si="0"/>
        <v>114.99475912140579</v>
      </c>
      <c r="W17" s="296">
        <f t="shared" si="0"/>
        <v>123.11527518908433</v>
      </c>
      <c r="DA17" s="70"/>
    </row>
    <row r="18" spans="1:105" ht="12" customHeight="1" x14ac:dyDescent="0.25">
      <c r="A18" s="60" t="s">
        <v>1858</v>
      </c>
      <c r="B18" s="331">
        <v>42.014657255145067</v>
      </c>
      <c r="C18" s="331">
        <v>100.1823539538198</v>
      </c>
      <c r="D18" s="331">
        <v>90.538188081049213</v>
      </c>
      <c r="E18" s="331">
        <v>108.5733498476296</v>
      </c>
      <c r="F18" s="331">
        <v>102.1032969511207</v>
      </c>
      <c r="G18" s="331">
        <v>111.2281480682273</v>
      </c>
      <c r="H18" s="331">
        <v>110.4659399291761</v>
      </c>
      <c r="I18" s="331">
        <v>127.8795470543879</v>
      </c>
      <c r="J18" s="331">
        <v>121.8950304848377</v>
      </c>
      <c r="K18" s="331">
        <v>145.2834627967093</v>
      </c>
      <c r="L18" s="331">
        <v>126.29393251575981</v>
      </c>
      <c r="M18" s="331">
        <v>126.4989532248715</v>
      </c>
      <c r="N18" s="331">
        <v>107.1755144253826</v>
      </c>
      <c r="O18" s="331">
        <v>99.45669912605851</v>
      </c>
      <c r="P18" s="331">
        <v>117.3835962373245</v>
      </c>
      <c r="Q18" s="331">
        <v>141.69044861342471</v>
      </c>
      <c r="R18" s="331">
        <v>119.0707771418253</v>
      </c>
      <c r="S18" s="331">
        <v>126.4004359891847</v>
      </c>
      <c r="T18" s="331">
        <v>121.3099400291724</v>
      </c>
      <c r="U18" s="331">
        <v>131.7384786652315</v>
      </c>
      <c r="V18" s="331">
        <v>105.3867033439976</v>
      </c>
      <c r="W18" s="331">
        <v>112.96876716079809</v>
      </c>
      <c r="DA18" s="72" t="s">
        <v>1955</v>
      </c>
    </row>
    <row r="19" spans="1:105" ht="12" customHeight="1" x14ac:dyDescent="0.25">
      <c r="A19" s="64" t="s">
        <v>30</v>
      </c>
      <c r="B19" s="231">
        <v>25.755343004353609</v>
      </c>
      <c r="C19" s="231">
        <v>23.589689066306839</v>
      </c>
      <c r="D19" s="231">
        <v>21.534171222389691</v>
      </c>
      <c r="E19" s="231">
        <v>22.74225007051805</v>
      </c>
      <c r="F19" s="231">
        <v>18.696247233285149</v>
      </c>
      <c r="G19" s="231">
        <v>20.596933567572691</v>
      </c>
      <c r="H19" s="231">
        <v>19.593251583065989</v>
      </c>
      <c r="I19" s="231">
        <v>18.985065808932621</v>
      </c>
      <c r="J19" s="231">
        <v>20.535037893343901</v>
      </c>
      <c r="K19" s="231">
        <v>24.891329433592819</v>
      </c>
      <c r="L19" s="231">
        <v>2.4329597960205969</v>
      </c>
      <c r="M19" s="231">
        <v>7.7897952793636371E-2</v>
      </c>
      <c r="N19" s="231">
        <v>7.8194913149268158E-2</v>
      </c>
      <c r="O19" s="231">
        <v>7.3621680661969918E-2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0.264818773586324</v>
      </c>
      <c r="C22" s="231">
        <v>0.27010474104507542</v>
      </c>
      <c r="D22" s="231">
        <v>0.25573827929488352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3.659094462347122</v>
      </c>
      <c r="D23" s="231">
        <v>1.4776777026365939</v>
      </c>
      <c r="E23" s="231">
        <v>2.0695528557309228</v>
      </c>
      <c r="F23" s="231">
        <v>1.972971811679322</v>
      </c>
      <c r="G23" s="231">
        <v>1.3480652835861631</v>
      </c>
      <c r="H23" s="231">
        <v>2.0654802518140651</v>
      </c>
      <c r="I23" s="231">
        <v>1.840712932175038</v>
      </c>
      <c r="J23" s="231">
        <v>1.5731288738088081</v>
      </c>
      <c r="K23" s="231">
        <v>1.8660966895244471</v>
      </c>
      <c r="L23" s="231">
        <v>0</v>
      </c>
      <c r="M23" s="231">
        <v>2.049666632810673</v>
      </c>
      <c r="N23" s="231">
        <v>0.58428946110439317</v>
      </c>
      <c r="O23" s="231">
        <v>0</v>
      </c>
      <c r="P23" s="231">
        <v>0</v>
      </c>
      <c r="Q23" s="231">
        <v>0.29136418055890417</v>
      </c>
      <c r="R23" s="231">
        <v>0.29657615430793272</v>
      </c>
      <c r="S23" s="231">
        <v>0.30343230817047201</v>
      </c>
      <c r="T23" s="231">
        <v>0.29459491360517748</v>
      </c>
      <c r="U23" s="231">
        <v>0.29443476197621438</v>
      </c>
      <c r="V23" s="231">
        <v>0.3166689335091547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15.99449547720514</v>
      </c>
      <c r="C25" s="231">
        <v>20.209400371276711</v>
      </c>
      <c r="D25" s="231">
        <v>16.88738172156345</v>
      </c>
      <c r="E25" s="231">
        <v>11.604598041760211</v>
      </c>
      <c r="F25" s="231">
        <v>16.012787023096891</v>
      </c>
      <c r="G25" s="231">
        <v>15.890652993814991</v>
      </c>
      <c r="H25" s="231">
        <v>30.028399875782711</v>
      </c>
      <c r="I25" s="231">
        <v>28.108472737905501</v>
      </c>
      <c r="J25" s="231">
        <v>29.439600372718559</v>
      </c>
      <c r="K25" s="231">
        <v>21.22884833239231</v>
      </c>
      <c r="L25" s="231">
        <v>28.402593507487399</v>
      </c>
      <c r="M25" s="231">
        <v>26.50904123671793</v>
      </c>
      <c r="N25" s="231">
        <v>17.186347733014621</v>
      </c>
      <c r="O25" s="231">
        <v>19.360343624994549</v>
      </c>
      <c r="P25" s="231">
        <v>12.907142205550979</v>
      </c>
      <c r="Q25" s="231">
        <v>14.750672978731471</v>
      </c>
      <c r="R25" s="231">
        <v>10.37047174785994</v>
      </c>
      <c r="S25" s="231">
        <v>10.228091309541391</v>
      </c>
      <c r="T25" s="231">
        <v>10.667070640678959</v>
      </c>
      <c r="U25" s="231">
        <v>15.75869426701578</v>
      </c>
      <c r="V25" s="231">
        <v>12.42492825585777</v>
      </c>
      <c r="W25" s="231">
        <v>12.849264699416381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52.454065312844072</v>
      </c>
      <c r="D27" s="231">
        <v>48.608187338292247</v>
      </c>
      <c r="E27" s="231">
        <v>55.579519155538947</v>
      </c>
      <c r="F27" s="231">
        <v>58.942093689968672</v>
      </c>
      <c r="G27" s="231">
        <v>65.478661371565778</v>
      </c>
      <c r="H27" s="231">
        <v>53.008762689663982</v>
      </c>
      <c r="I27" s="231">
        <v>74.358141747036882</v>
      </c>
      <c r="J27" s="231">
        <v>64.875051994604235</v>
      </c>
      <c r="K27" s="231">
        <v>90.863218591825884</v>
      </c>
      <c r="L27" s="231">
        <v>89.225139321627495</v>
      </c>
      <c r="M27" s="231">
        <v>92.101597978606648</v>
      </c>
      <c r="N27" s="231">
        <v>63.230578498961819</v>
      </c>
      <c r="O27" s="231">
        <v>59.773853094592774</v>
      </c>
      <c r="P27" s="231">
        <v>87.122894906249925</v>
      </c>
      <c r="Q27" s="231">
        <v>103.4976032533621</v>
      </c>
      <c r="R27" s="231">
        <v>92.415069078915124</v>
      </c>
      <c r="S27" s="231">
        <v>95.842162829388045</v>
      </c>
      <c r="T27" s="231">
        <v>99.064035794098004</v>
      </c>
      <c r="U27" s="231">
        <v>103.8253669700387</v>
      </c>
      <c r="V27" s="231">
        <v>80.693498882724612</v>
      </c>
      <c r="W27" s="231">
        <v>88.439963089020353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1.7750318168723349</v>
      </c>
      <c r="E28" s="231">
        <v>16.577429724081441</v>
      </c>
      <c r="F28" s="231">
        <v>6.4791971930906591</v>
      </c>
      <c r="G28" s="231">
        <v>7.9138348516876764</v>
      </c>
      <c r="H28" s="231">
        <v>5.7700455288493453</v>
      </c>
      <c r="I28" s="231">
        <v>4.5871538283378133</v>
      </c>
      <c r="J28" s="231">
        <v>5.4722113503622198</v>
      </c>
      <c r="K28" s="231">
        <v>6.4339697493738486</v>
      </c>
      <c r="L28" s="231">
        <v>6.2332398906242954</v>
      </c>
      <c r="M28" s="231">
        <v>5.7607494239426256</v>
      </c>
      <c r="N28" s="231">
        <v>26.096103819152511</v>
      </c>
      <c r="O28" s="231">
        <v>20.248880725809219</v>
      </c>
      <c r="P28" s="231">
        <v>17.353559125523631</v>
      </c>
      <c r="Q28" s="231">
        <v>23.1508082007722</v>
      </c>
      <c r="R28" s="231">
        <v>15.98866016074229</v>
      </c>
      <c r="S28" s="231">
        <v>20.026749542084751</v>
      </c>
      <c r="T28" s="231">
        <v>11.284238680790279</v>
      </c>
      <c r="U28" s="231">
        <v>11.859982666200761</v>
      </c>
      <c r="V28" s="231">
        <v>11.95160727190606</v>
      </c>
      <c r="W28" s="231">
        <v>11.679539372361321</v>
      </c>
      <c r="DA28" s="73" t="s">
        <v>1965</v>
      </c>
    </row>
    <row r="29" spans="1:105" ht="12" customHeight="1" x14ac:dyDescent="0.25">
      <c r="A29" s="60" t="s">
        <v>1870</v>
      </c>
      <c r="B29" s="264">
        <v>11.80409117724481</v>
      </c>
      <c r="C29" s="264">
        <v>8.3324933555155791</v>
      </c>
      <c r="D29" s="264">
        <v>10.05468912857464</v>
      </c>
      <c r="E29" s="264">
        <v>11.63311781872318</v>
      </c>
      <c r="F29" s="264">
        <v>14.454393584526841</v>
      </c>
      <c r="G29" s="264">
        <v>14.779058629901259</v>
      </c>
      <c r="H29" s="264">
        <v>20.292211009762362</v>
      </c>
      <c r="I29" s="264">
        <v>16.039647969036199</v>
      </c>
      <c r="J29" s="264">
        <v>19.521244613605312</v>
      </c>
      <c r="K29" s="264">
        <v>15.659707748662029</v>
      </c>
      <c r="L29" s="264">
        <v>15.2825825821301</v>
      </c>
      <c r="M29" s="264">
        <v>15.06085669291676</v>
      </c>
      <c r="N29" s="264">
        <v>16.70656630394118</v>
      </c>
      <c r="O29" s="264">
        <v>21.857549839932808</v>
      </c>
      <c r="P29" s="264">
        <v>9.444842185418997</v>
      </c>
      <c r="Q29" s="264">
        <v>6.5594787882908712</v>
      </c>
      <c r="R29" s="264">
        <v>5.9255831787003634</v>
      </c>
      <c r="S29" s="264">
        <v>6.5654523751770739</v>
      </c>
      <c r="T29" s="264">
        <v>7.149821706996403</v>
      </c>
      <c r="U29" s="264">
        <v>6.2432593301850154</v>
      </c>
      <c r="V29" s="264">
        <v>9.6080557774082003</v>
      </c>
      <c r="W29" s="264">
        <v>10.146508028286229</v>
      </c>
      <c r="DA29" s="72" t="s">
        <v>1966</v>
      </c>
    </row>
    <row r="30" spans="1:105" ht="12" customHeight="1" x14ac:dyDescent="0.25">
      <c r="A30" s="132" t="s">
        <v>1872</v>
      </c>
      <c r="B30" s="318">
        <v>2.7814405681101229</v>
      </c>
      <c r="C30" s="318">
        <v>1.9634154552463119</v>
      </c>
      <c r="D30" s="318">
        <v>2.369222655265951</v>
      </c>
      <c r="E30" s="318">
        <v>2.7411534991340019</v>
      </c>
      <c r="F30" s="318">
        <v>3.4059408809834091</v>
      </c>
      <c r="G30" s="318">
        <v>3.4824428763248672</v>
      </c>
      <c r="H30" s="318">
        <v>4.7815268513012263</v>
      </c>
      <c r="I30" s="318">
        <v>3.779480087826264</v>
      </c>
      <c r="J30" s="318">
        <v>4.5998612593702921</v>
      </c>
      <c r="K30" s="318">
        <v>3.6899534036845312</v>
      </c>
      <c r="L30" s="318">
        <v>3.601090040830361</v>
      </c>
      <c r="M30" s="318">
        <v>3.5488439700403349</v>
      </c>
      <c r="N30" s="318">
        <v>3.9366284599006089</v>
      </c>
      <c r="O30" s="318">
        <v>5.1503732842623062</v>
      </c>
      <c r="P30" s="318">
        <v>2.2255222210215111</v>
      </c>
      <c r="Q30" s="318">
        <v>1.5456336395114649</v>
      </c>
      <c r="R30" s="318">
        <v>1.396266531278616</v>
      </c>
      <c r="S30" s="318">
        <v>1.547041217329437</v>
      </c>
      <c r="T30" s="318">
        <v>1.6847382701457529</v>
      </c>
      <c r="U30" s="318">
        <v>1.4711217083517869</v>
      </c>
      <c r="V30" s="318">
        <v>2.2639808282288891</v>
      </c>
      <c r="W30" s="318">
        <v>2.390858273691991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63.594203939048199</v>
      </c>
      <c r="C32" s="225">
        <v>117.0822991759308</v>
      </c>
      <c r="D32" s="225">
        <v>120.03457997779179</v>
      </c>
      <c r="E32" s="225">
        <v>129.95061054036279</v>
      </c>
      <c r="F32" s="225">
        <v>136.10026748132361</v>
      </c>
      <c r="G32" s="225">
        <v>124.3938451567317</v>
      </c>
      <c r="H32" s="225">
        <v>138.4466999165399</v>
      </c>
      <c r="I32" s="225">
        <v>152.95165290487091</v>
      </c>
      <c r="J32" s="225">
        <v>153.28618867971781</v>
      </c>
      <c r="K32" s="225">
        <v>173.66387791972281</v>
      </c>
      <c r="L32" s="225">
        <v>141.67066221861131</v>
      </c>
      <c r="M32" s="225">
        <v>125.411706619323</v>
      </c>
      <c r="N32" s="225">
        <v>107.49311512689999</v>
      </c>
      <c r="O32" s="225">
        <v>112.00692757735111</v>
      </c>
      <c r="P32" s="225">
        <v>115.31244770561651</v>
      </c>
      <c r="Q32" s="225">
        <v>146.0052013414336</v>
      </c>
      <c r="R32" s="225">
        <v>120.7477433131648</v>
      </c>
      <c r="S32" s="225">
        <v>124.123687107431</v>
      </c>
      <c r="T32" s="225">
        <v>127.51695203706331</v>
      </c>
      <c r="U32" s="225">
        <v>138.24845550382861</v>
      </c>
      <c r="V32" s="225">
        <v>100.310638945241</v>
      </c>
      <c r="W32" s="225">
        <v>118.0611891141186</v>
      </c>
      <c r="DA32" s="89" t="s">
        <v>1968</v>
      </c>
    </row>
    <row r="33" spans="1:105" ht="12" customHeight="1" x14ac:dyDescent="0.25">
      <c r="A33" s="55" t="s">
        <v>92</v>
      </c>
      <c r="B33" s="261">
        <v>0.22765204793658211</v>
      </c>
      <c r="C33" s="261">
        <v>0.42536400938272417</v>
      </c>
      <c r="D33" s="261">
        <v>0.43626908433733969</v>
      </c>
      <c r="E33" s="261">
        <v>0.46920371522073362</v>
      </c>
      <c r="F33" s="261">
        <v>0.49382181871491199</v>
      </c>
      <c r="G33" s="261">
        <v>0.4517664331585679</v>
      </c>
      <c r="H33" s="261">
        <v>0.49525705257830382</v>
      </c>
      <c r="I33" s="261">
        <v>0.55149459536731049</v>
      </c>
      <c r="J33" s="261">
        <v>0.55093030535675813</v>
      </c>
      <c r="K33" s="261">
        <v>0.6322065450673362</v>
      </c>
      <c r="L33" s="261">
        <v>0.50838959081937962</v>
      </c>
      <c r="M33" s="261">
        <v>0.45102602177714829</v>
      </c>
      <c r="N33" s="261">
        <v>0.37948727444795638</v>
      </c>
      <c r="O33" s="261">
        <v>0.39626526397055578</v>
      </c>
      <c r="P33" s="261">
        <v>0.41472910735494067</v>
      </c>
      <c r="Q33" s="261">
        <v>0.52401415063117385</v>
      </c>
      <c r="R33" s="261">
        <v>0.43621792429658801</v>
      </c>
      <c r="S33" s="261">
        <v>0.44736312831365121</v>
      </c>
      <c r="T33" s="261">
        <v>0.46330047417221731</v>
      </c>
      <c r="U33" s="261">
        <v>0.50002068126290777</v>
      </c>
      <c r="V33" s="261">
        <v>0.36199563264020129</v>
      </c>
      <c r="W33" s="261">
        <v>0.42418105633258579</v>
      </c>
      <c r="DA33" s="67" t="s">
        <v>1969</v>
      </c>
    </row>
    <row r="34" spans="1:105" ht="12" customHeight="1" x14ac:dyDescent="0.25">
      <c r="A34" s="202" t="s">
        <v>93</v>
      </c>
      <c r="B34" s="226">
        <v>8.3964378536172585E-2</v>
      </c>
      <c r="C34" s="226">
        <v>0.15688602418997119</v>
      </c>
      <c r="D34" s="226">
        <v>0.16090811777425451</v>
      </c>
      <c r="E34" s="226">
        <v>0.1730553215420535</v>
      </c>
      <c r="F34" s="226">
        <v>0.18213515973970359</v>
      </c>
      <c r="G34" s="226">
        <v>0.16662396911197319</v>
      </c>
      <c r="H34" s="226">
        <v>0.1826645137274496</v>
      </c>
      <c r="I34" s="226">
        <v>0.20340647661985359</v>
      </c>
      <c r="J34" s="226">
        <v>0.20319835083983251</v>
      </c>
      <c r="K34" s="226">
        <v>0.23317527843135041</v>
      </c>
      <c r="L34" s="226">
        <v>0.18750815744604971</v>
      </c>
      <c r="M34" s="226">
        <v>0.16635088489390659</v>
      </c>
      <c r="N34" s="226">
        <v>0.1399654141054989</v>
      </c>
      <c r="O34" s="226">
        <v>0.14615360119241641</v>
      </c>
      <c r="P34" s="226">
        <v>0.15296357786168399</v>
      </c>
      <c r="Q34" s="226">
        <v>0.19327092771932219</v>
      </c>
      <c r="R34" s="226">
        <v>0.16088924853469999</v>
      </c>
      <c r="S34" s="226">
        <v>0.1649999083659362</v>
      </c>
      <c r="T34" s="226">
        <v>0.17087804279371571</v>
      </c>
      <c r="U34" s="226">
        <v>0.184421471882253</v>
      </c>
      <c r="V34" s="226">
        <v>0.1336405845883975</v>
      </c>
      <c r="W34" s="226">
        <v>0.15968564801300239</v>
      </c>
      <c r="DA34" s="174" t="s">
        <v>1970</v>
      </c>
    </row>
    <row r="35" spans="1:105" ht="12" customHeight="1" x14ac:dyDescent="0.25">
      <c r="A35" s="202" t="s">
        <v>94</v>
      </c>
      <c r="B35" s="226">
        <v>1.6378945279625909</v>
      </c>
      <c r="C35" s="226">
        <v>3.0603782820098968</v>
      </c>
      <c r="D35" s="226">
        <v>3.1388373284234068</v>
      </c>
      <c r="E35" s="226">
        <v>3.3757930342618452</v>
      </c>
      <c r="F35" s="226">
        <v>3.5529135889302732</v>
      </c>
      <c r="G35" s="226">
        <v>3.250336535490888</v>
      </c>
      <c r="H35" s="226">
        <v>3.5632397059694259</v>
      </c>
      <c r="I35" s="226">
        <v>3.967853520934252</v>
      </c>
      <c r="J35" s="226">
        <v>3.9637936078834168</v>
      </c>
      <c r="K35" s="226">
        <v>4.5485540327596086</v>
      </c>
      <c r="L35" s="226">
        <v>3.6577247445108321</v>
      </c>
      <c r="M35" s="226">
        <v>3.245009477109202</v>
      </c>
      <c r="N35" s="226">
        <v>2.7303076597970928</v>
      </c>
      <c r="O35" s="226">
        <v>2.8510207281764952</v>
      </c>
      <c r="P35" s="226">
        <v>2.9838630562756778</v>
      </c>
      <c r="Q35" s="226">
        <v>3.7701392000341611</v>
      </c>
      <c r="R35" s="226">
        <v>3.138469245853726</v>
      </c>
      <c r="S35" s="226">
        <v>3.2186559555189058</v>
      </c>
      <c r="T35" s="226">
        <v>3.3333208215220629</v>
      </c>
      <c r="U35" s="226">
        <v>3.5975127179035509</v>
      </c>
      <c r="V35" s="226">
        <v>2.5971983043552052</v>
      </c>
      <c r="W35" s="226">
        <v>3.0360939111782699</v>
      </c>
      <c r="DA35" s="174" t="s">
        <v>1971</v>
      </c>
    </row>
    <row r="36" spans="1:105" ht="12" customHeight="1" x14ac:dyDescent="0.25">
      <c r="A36" s="202" t="s">
        <v>95</v>
      </c>
      <c r="B36" s="226">
        <v>0.9144476353943285</v>
      </c>
      <c r="C36" s="226">
        <v>1.708629973187155</v>
      </c>
      <c r="D36" s="226">
        <v>1.752434191495017</v>
      </c>
      <c r="E36" s="226">
        <v>1.8847281708678461</v>
      </c>
      <c r="F36" s="226">
        <v>1.9836157790936051</v>
      </c>
      <c r="G36" s="226">
        <v>1.814684955821112</v>
      </c>
      <c r="H36" s="226">
        <v>1.9893809203454069</v>
      </c>
      <c r="I36" s="226">
        <v>2.2152795603528999</v>
      </c>
      <c r="J36" s="226">
        <v>2.2130128833319671</v>
      </c>
      <c r="K36" s="226">
        <v>2.5394885987526559</v>
      </c>
      <c r="L36" s="226">
        <v>2.0421325588662391</v>
      </c>
      <c r="M36" s="226">
        <v>1.811710822958724</v>
      </c>
      <c r="N36" s="226">
        <v>1.524349303801753</v>
      </c>
      <c r="O36" s="226">
        <v>1.5917442294555111</v>
      </c>
      <c r="P36" s="226">
        <v>1.665911003162047</v>
      </c>
      <c r="Q36" s="226">
        <v>2.1048943126192849</v>
      </c>
      <c r="R36" s="226">
        <v>1.75222868849728</v>
      </c>
      <c r="S36" s="226">
        <v>1.796997472928465</v>
      </c>
      <c r="T36" s="226">
        <v>1.86101564613149</v>
      </c>
      <c r="U36" s="226">
        <v>2.0085157756037542</v>
      </c>
      <c r="V36" s="226">
        <v>1.455466219129198</v>
      </c>
      <c r="W36" s="226">
        <v>1.7391203957877519</v>
      </c>
      <c r="DA36" s="174" t="s">
        <v>1972</v>
      </c>
    </row>
    <row r="37" spans="1:105" ht="12" customHeight="1" x14ac:dyDescent="0.25">
      <c r="A37" s="56" t="s">
        <v>96</v>
      </c>
      <c r="B37" s="262">
        <v>0.71349691870626086</v>
      </c>
      <c r="C37" s="262">
        <v>1.168315454994225</v>
      </c>
      <c r="D37" s="262">
        <v>1.1557032604458439</v>
      </c>
      <c r="E37" s="262">
        <v>1.0740345693983451</v>
      </c>
      <c r="F37" s="262">
        <v>1.244813076868291</v>
      </c>
      <c r="G37" s="262">
        <v>1.1068458247756741</v>
      </c>
      <c r="H37" s="262">
        <v>1.405575978269368</v>
      </c>
      <c r="I37" s="262">
        <v>1.5020887938769101</v>
      </c>
      <c r="J37" s="262">
        <v>1.524424457077115</v>
      </c>
      <c r="K37" s="262">
        <v>1.5698914427215249</v>
      </c>
      <c r="L37" s="262">
        <v>1.3932952312884761</v>
      </c>
      <c r="M37" s="262">
        <v>1.213375937595375</v>
      </c>
      <c r="N37" s="262">
        <v>0.96513404472366671</v>
      </c>
      <c r="O37" s="262">
        <v>1.094767230568036</v>
      </c>
      <c r="P37" s="262">
        <v>0.9673011799618213</v>
      </c>
      <c r="Q37" s="262">
        <v>1.2687131432454981</v>
      </c>
      <c r="R37" s="262">
        <v>0.9120539909049773</v>
      </c>
      <c r="S37" s="262">
        <v>0.90181651677562003</v>
      </c>
      <c r="T37" s="262">
        <v>0.97081671181393747</v>
      </c>
      <c r="U37" s="262">
        <v>1.1884004140286679</v>
      </c>
      <c r="V37" s="262">
        <v>0.80610696152692429</v>
      </c>
      <c r="W37" s="262">
        <v>0.95714972500960649</v>
      </c>
      <c r="DA37" s="68" t="s">
        <v>1973</v>
      </c>
    </row>
    <row r="38" spans="1:105" ht="12" customHeight="1" x14ac:dyDescent="0.25">
      <c r="A38" s="37" t="s">
        <v>160</v>
      </c>
      <c r="B38" s="228">
        <v>7.6850320866849384E-3</v>
      </c>
      <c r="C38" s="228">
        <v>1.4234286137900841E-2</v>
      </c>
      <c r="D38" s="228">
        <v>1.530442958600358E-2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1974</v>
      </c>
    </row>
    <row r="39" spans="1:105" ht="12" customHeight="1" x14ac:dyDescent="0.25">
      <c r="A39" s="37" t="s">
        <v>162</v>
      </c>
      <c r="B39" s="228">
        <v>0.48575711798206539</v>
      </c>
      <c r="C39" s="228">
        <v>1.1145732737707259</v>
      </c>
      <c r="D39" s="228">
        <v>1.0576340923811141</v>
      </c>
      <c r="E39" s="228">
        <v>0.95100983639651826</v>
      </c>
      <c r="F39" s="228">
        <v>1.0590852050637301</v>
      </c>
      <c r="G39" s="228">
        <v>0.94792018364392971</v>
      </c>
      <c r="H39" s="228">
        <v>1.1641801335961679</v>
      </c>
      <c r="I39" s="228">
        <v>1.3741422315088301</v>
      </c>
      <c r="J39" s="228">
        <v>1.3139114021009941</v>
      </c>
      <c r="K39" s="228">
        <v>1.43517831734962</v>
      </c>
      <c r="L39" s="228">
        <v>1.2849408805688269</v>
      </c>
      <c r="M39" s="228">
        <v>1.1153618258232041</v>
      </c>
      <c r="N39" s="228">
        <v>0.77647992352161532</v>
      </c>
      <c r="O39" s="228">
        <v>0.73363762075223016</v>
      </c>
      <c r="P39" s="228">
        <v>0.91021743712342129</v>
      </c>
      <c r="Q39" s="228">
        <v>1.2474180609430889</v>
      </c>
      <c r="R39" s="228">
        <v>0.88702595071176227</v>
      </c>
      <c r="S39" s="228">
        <v>0.8717335515672241</v>
      </c>
      <c r="T39" s="228">
        <v>0.93299323682591695</v>
      </c>
      <c r="U39" s="228">
        <v>1.155174545140025</v>
      </c>
      <c r="V39" s="228">
        <v>0.72572984473252278</v>
      </c>
      <c r="W39" s="228">
        <v>0.85880613529288086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1.2981214975778669E-2</v>
      </c>
      <c r="V41" s="228">
        <v>1.2187652608778099E-2</v>
      </c>
      <c r="W41" s="228">
        <v>1.8603931517508419E-2</v>
      </c>
      <c r="DA41" s="69" t="s">
        <v>1977</v>
      </c>
    </row>
    <row r="42" spans="1:105" ht="12" customHeight="1" x14ac:dyDescent="0.25">
      <c r="A42" s="37" t="s">
        <v>38</v>
      </c>
      <c r="B42" s="228">
        <v>0.2200547686375105</v>
      </c>
      <c r="C42" s="228">
        <v>3.9507895085598578E-2</v>
      </c>
      <c r="D42" s="228">
        <v>8.276473847872623E-2</v>
      </c>
      <c r="E42" s="228">
        <v>0.12302473300182661</v>
      </c>
      <c r="F42" s="228">
        <v>0.18572787180456041</v>
      </c>
      <c r="G42" s="228">
        <v>0.15892564113174459</v>
      </c>
      <c r="H42" s="228">
        <v>0.24139584467319941</v>
      </c>
      <c r="I42" s="228">
        <v>0.12794656236808041</v>
      </c>
      <c r="J42" s="228">
        <v>0.2105130549761213</v>
      </c>
      <c r="K42" s="228">
        <v>0.13471312537190591</v>
      </c>
      <c r="L42" s="228">
        <v>0.1083543507196485</v>
      </c>
      <c r="M42" s="228">
        <v>9.8014111772170953E-2</v>
      </c>
      <c r="N42" s="228">
        <v>0.18865412120205141</v>
      </c>
      <c r="O42" s="228">
        <v>0.36112960981580638</v>
      </c>
      <c r="P42" s="228">
        <v>5.7083742838400023E-2</v>
      </c>
      <c r="Q42" s="228">
        <v>2.1295082302409049E-2</v>
      </c>
      <c r="R42" s="228">
        <v>2.502804019321498E-2</v>
      </c>
      <c r="S42" s="228">
        <v>3.008296520839588E-2</v>
      </c>
      <c r="T42" s="228">
        <v>3.7823474988020467E-2</v>
      </c>
      <c r="U42" s="228">
        <v>2.0244653912864979E-2</v>
      </c>
      <c r="V42" s="228">
        <v>6.8189464185623438E-2</v>
      </c>
      <c r="W42" s="228">
        <v>7.9739658199217259E-2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3.0576331597547139</v>
      </c>
      <c r="C43" s="263">
        <f t="shared" si="1"/>
        <v>3.8131905705487257</v>
      </c>
      <c r="D43" s="263">
        <f t="shared" si="1"/>
        <v>4.187579915823795</v>
      </c>
      <c r="E43" s="263">
        <f t="shared" si="1"/>
        <v>4.5027662067954841</v>
      </c>
      <c r="F43" s="263">
        <f t="shared" si="1"/>
        <v>5.0894529440446288</v>
      </c>
      <c r="G43" s="263">
        <f t="shared" si="1"/>
        <v>4.5654411811887954</v>
      </c>
      <c r="H43" s="263">
        <f t="shared" si="1"/>
        <v>5.6400275497156187</v>
      </c>
      <c r="I43" s="263">
        <f t="shared" si="1"/>
        <v>5.5175711132075751</v>
      </c>
      <c r="J43" s="263">
        <f t="shared" si="1"/>
        <v>5.9584296361673301</v>
      </c>
      <c r="K43" s="263">
        <f t="shared" si="1"/>
        <v>6.0156776621500647</v>
      </c>
      <c r="L43" s="263">
        <f t="shared" si="1"/>
        <v>5.0615220994092995</v>
      </c>
      <c r="M43" s="263">
        <f t="shared" si="1"/>
        <v>4.4607237464286289</v>
      </c>
      <c r="N43" s="263">
        <f t="shared" si="1"/>
        <v>4.1551692927794912</v>
      </c>
      <c r="O43" s="263">
        <f t="shared" si="1"/>
        <v>4.8865698809863556</v>
      </c>
      <c r="P43" s="263">
        <f t="shared" si="1"/>
        <v>3.7401858841733739</v>
      </c>
      <c r="Q43" s="263">
        <f t="shared" si="1"/>
        <v>4.3123730676659253</v>
      </c>
      <c r="R43" s="263">
        <f t="shared" si="1"/>
        <v>3.6047947787252053</v>
      </c>
      <c r="S43" s="263">
        <f t="shared" si="1"/>
        <v>3.7306151915294041</v>
      </c>
      <c r="T43" s="263">
        <f t="shared" si="1"/>
        <v>3.9044191160175896</v>
      </c>
      <c r="U43" s="263">
        <f t="shared" si="1"/>
        <v>4.0938827805522573</v>
      </c>
      <c r="V43" s="263">
        <f t="shared" si="1"/>
        <v>3.3436806249055508</v>
      </c>
      <c r="W43" s="263">
        <f t="shared" si="1"/>
        <v>3.9161786503602407</v>
      </c>
      <c r="DA43" s="70"/>
    </row>
    <row r="44" spans="1:105" ht="12" customHeight="1" x14ac:dyDescent="0.25">
      <c r="A44" s="60" t="s">
        <v>1886</v>
      </c>
      <c r="B44" s="264">
        <v>1.485630005372341</v>
      </c>
      <c r="C44" s="264">
        <v>2.9036229607107491</v>
      </c>
      <c r="D44" s="264">
        <v>2.952361087009074</v>
      </c>
      <c r="E44" s="264">
        <v>3.2060587520560659</v>
      </c>
      <c r="F44" s="264">
        <v>3.318458229392427</v>
      </c>
      <c r="G44" s="264">
        <v>3.0416819132985018</v>
      </c>
      <c r="H44" s="264">
        <v>3.3325862234906962</v>
      </c>
      <c r="I44" s="264">
        <v>3.7467046491737559</v>
      </c>
      <c r="J44" s="264">
        <v>3.7157447561919832</v>
      </c>
      <c r="K44" s="264">
        <v>4.2778975964625587</v>
      </c>
      <c r="L44" s="264">
        <v>3.4761217645667188</v>
      </c>
      <c r="M44" s="264">
        <v>3.0790960321897352</v>
      </c>
      <c r="N44" s="264">
        <v>2.614597505221957</v>
      </c>
      <c r="O44" s="264">
        <v>2.6699319885202231</v>
      </c>
      <c r="P44" s="264">
        <v>2.8688872138337769</v>
      </c>
      <c r="Q44" s="264">
        <v>3.6707870969134402</v>
      </c>
      <c r="R44" s="264">
        <v>3.034840110349192</v>
      </c>
      <c r="S44" s="264">
        <v>3.119014050802384</v>
      </c>
      <c r="T44" s="264">
        <v>3.1943599874816639</v>
      </c>
      <c r="U44" s="264">
        <v>3.4731377791294502</v>
      </c>
      <c r="V44" s="264">
        <v>2.4879134682902491</v>
      </c>
      <c r="W44" s="264">
        <v>2.929767147633239</v>
      </c>
      <c r="DA44" s="72" t="s">
        <v>1979</v>
      </c>
    </row>
    <row r="45" spans="1:105" ht="12" customHeight="1" x14ac:dyDescent="0.25">
      <c r="A45" s="64" t="s">
        <v>30</v>
      </c>
      <c r="B45" s="231">
        <v>0.91070385588445324</v>
      </c>
      <c r="C45" s="231">
        <v>0.68370885795446212</v>
      </c>
      <c r="D45" s="231">
        <v>0.70241276743685765</v>
      </c>
      <c r="E45" s="231">
        <v>0.67308248768798051</v>
      </c>
      <c r="F45" s="231">
        <v>0.60822015966528187</v>
      </c>
      <c r="G45" s="231">
        <v>0.56384682057013036</v>
      </c>
      <c r="H45" s="231">
        <v>0.59155726365546279</v>
      </c>
      <c r="I45" s="231">
        <v>0.55653446903969039</v>
      </c>
      <c r="J45" s="231">
        <v>0.62639061142079089</v>
      </c>
      <c r="K45" s="231">
        <v>0.73341236982753943</v>
      </c>
      <c r="L45" s="231">
        <v>6.701408717157091E-2</v>
      </c>
      <c r="M45" s="231">
        <v>1.897389023755197E-3</v>
      </c>
      <c r="N45" s="231">
        <v>1.914530206774306E-3</v>
      </c>
      <c r="O45" s="231">
        <v>1.9823849077013592E-3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1982</v>
      </c>
    </row>
    <row r="48" spans="1:105" ht="12" customHeight="1" x14ac:dyDescent="0.25">
      <c r="A48" s="64" t="s">
        <v>160</v>
      </c>
      <c r="B48" s="231">
        <v>9.3639396755418984E-3</v>
      </c>
      <c r="C48" s="231">
        <v>7.828547612854413E-3</v>
      </c>
      <c r="D48" s="231">
        <v>8.3418038541594186E-3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1983</v>
      </c>
    </row>
    <row r="49" spans="1:105" ht="12" customHeight="1" x14ac:dyDescent="0.25">
      <c r="A49" s="64" t="s">
        <v>70</v>
      </c>
      <c r="B49" s="231">
        <v>0</v>
      </c>
      <c r="C49" s="231">
        <v>0.10605291527865469</v>
      </c>
      <c r="D49" s="231">
        <v>4.8199657826140649E-2</v>
      </c>
      <c r="E49" s="231">
        <v>6.1250746087913498E-2</v>
      </c>
      <c r="F49" s="231">
        <v>6.4184069420002113E-2</v>
      </c>
      <c r="G49" s="231">
        <v>3.6903664401176477E-2</v>
      </c>
      <c r="H49" s="231">
        <v>6.2360749093506342E-2</v>
      </c>
      <c r="I49" s="231">
        <v>5.3959264859673471E-2</v>
      </c>
      <c r="J49" s="231">
        <v>4.7985942963767222E-2</v>
      </c>
      <c r="K49" s="231">
        <v>5.4983740384087008E-2</v>
      </c>
      <c r="L49" s="231">
        <v>0</v>
      </c>
      <c r="M49" s="231">
        <v>4.9924482377025223E-2</v>
      </c>
      <c r="N49" s="231">
        <v>1.430578764949637E-2</v>
      </c>
      <c r="O49" s="231">
        <v>0</v>
      </c>
      <c r="P49" s="231">
        <v>0</v>
      </c>
      <c r="Q49" s="231">
        <v>7.566772315923934E-3</v>
      </c>
      <c r="R49" s="231">
        <v>7.5741591322745824E-3</v>
      </c>
      <c r="S49" s="231">
        <v>7.5050645456010518E-3</v>
      </c>
      <c r="T49" s="231">
        <v>7.7680770879615408E-3</v>
      </c>
      <c r="U49" s="231">
        <v>7.7728434121052993E-3</v>
      </c>
      <c r="V49" s="231">
        <v>7.4929135368848789E-3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0.56556220981234573</v>
      </c>
      <c r="C51" s="231">
        <v>0.58573667541576036</v>
      </c>
      <c r="D51" s="231">
        <v>0.55084137705159608</v>
      </c>
      <c r="E51" s="231">
        <v>0.34345114024986623</v>
      </c>
      <c r="F51" s="231">
        <v>0.52092271557765613</v>
      </c>
      <c r="G51" s="231">
        <v>0.43501107278668127</v>
      </c>
      <c r="H51" s="231">
        <v>0.90661409552984407</v>
      </c>
      <c r="I51" s="231">
        <v>0.82398102319700861</v>
      </c>
      <c r="J51" s="231">
        <v>0.89801096901935429</v>
      </c>
      <c r="K51" s="231">
        <v>0.62549893149367031</v>
      </c>
      <c r="L51" s="231">
        <v>0.78232853675702085</v>
      </c>
      <c r="M51" s="231">
        <v>0.64569044588462421</v>
      </c>
      <c r="N51" s="231">
        <v>0.42079184634648531</v>
      </c>
      <c r="O51" s="231">
        <v>0.52130911254688117</v>
      </c>
      <c r="P51" s="231">
        <v>0.31614871438432768</v>
      </c>
      <c r="Q51" s="231">
        <v>0.38307723249511672</v>
      </c>
      <c r="R51" s="231">
        <v>0.2648480066724907</v>
      </c>
      <c r="S51" s="231">
        <v>0.2529805936594044</v>
      </c>
      <c r="T51" s="231">
        <v>0.28127650279318722</v>
      </c>
      <c r="U51" s="231">
        <v>0.41601698826122402</v>
      </c>
      <c r="V51" s="231">
        <v>0.29399446321263051</v>
      </c>
      <c r="W51" s="231">
        <v>0.33366881414531868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1.520295964449017</v>
      </c>
      <c r="D53" s="231">
        <v>1.5855270693157499</v>
      </c>
      <c r="E53" s="231">
        <v>1.6449384252531769</v>
      </c>
      <c r="F53" s="231">
        <v>1.917484786534859</v>
      </c>
      <c r="G53" s="231">
        <v>1.7924966795868791</v>
      </c>
      <c r="H53" s="231">
        <v>1.600434643199355</v>
      </c>
      <c r="I53" s="231">
        <v>2.1797590460020539</v>
      </c>
      <c r="J53" s="231">
        <v>1.978916410864165</v>
      </c>
      <c r="K53" s="231">
        <v>2.6772458520296039</v>
      </c>
      <c r="L53" s="231">
        <v>2.457640802028477</v>
      </c>
      <c r="M53" s="231">
        <v>2.243352422083138</v>
      </c>
      <c r="N53" s="231">
        <v>1.548142297913778</v>
      </c>
      <c r="O53" s="231">
        <v>1.60950936170476</v>
      </c>
      <c r="P53" s="231">
        <v>2.1339961069155979</v>
      </c>
      <c r="Q53" s="231">
        <v>2.687848580287973</v>
      </c>
      <c r="R53" s="231">
        <v>2.3601575152164198</v>
      </c>
      <c r="S53" s="231">
        <v>2.3705505276005452</v>
      </c>
      <c r="T53" s="231">
        <v>2.6121872142181131</v>
      </c>
      <c r="U53" s="231">
        <v>2.7409070662915629</v>
      </c>
      <c r="V53" s="231">
        <v>1.909342364016561</v>
      </c>
      <c r="W53" s="231">
        <v>2.301603744774845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5.7038411524570357E-2</v>
      </c>
      <c r="E54" s="231">
        <v>0.48333595277712849</v>
      </c>
      <c r="F54" s="231">
        <v>0.20764649819462819</v>
      </c>
      <c r="G54" s="231">
        <v>0.21342367595363521</v>
      </c>
      <c r="H54" s="231">
        <v>0.1716194720125272</v>
      </c>
      <c r="I54" s="231">
        <v>0.13247084607532919</v>
      </c>
      <c r="J54" s="231">
        <v>0.16444082192390511</v>
      </c>
      <c r="K54" s="231">
        <v>0.1867567027276586</v>
      </c>
      <c r="L54" s="231">
        <v>0.16913833860964941</v>
      </c>
      <c r="M54" s="231">
        <v>0.13823129282119229</v>
      </c>
      <c r="N54" s="231">
        <v>0.62944304310542309</v>
      </c>
      <c r="O54" s="231">
        <v>0.53713112936088059</v>
      </c>
      <c r="P54" s="231">
        <v>0.41874239253385109</v>
      </c>
      <c r="Q54" s="231">
        <v>0.59229451181442616</v>
      </c>
      <c r="R54" s="231">
        <v>0.40226042932800687</v>
      </c>
      <c r="S54" s="231">
        <v>0.48797786499683299</v>
      </c>
      <c r="T54" s="231">
        <v>0.29312819338240198</v>
      </c>
      <c r="U54" s="231">
        <v>0.3084408811645572</v>
      </c>
      <c r="V54" s="231">
        <v>0.27708372752417282</v>
      </c>
      <c r="W54" s="231">
        <v>0.2944945887130756</v>
      </c>
      <c r="DA54" s="73" t="s">
        <v>1989</v>
      </c>
    </row>
    <row r="55" spans="1:105" ht="12" customHeight="1" x14ac:dyDescent="0.25">
      <c r="A55" s="60" t="s">
        <v>1898</v>
      </c>
      <c r="B55" s="264">
        <v>1.5720031543823729</v>
      </c>
      <c r="C55" s="264">
        <v>0.90956760983797647</v>
      </c>
      <c r="D55" s="264">
        <v>1.235218828814721</v>
      </c>
      <c r="E55" s="264">
        <v>1.296707454739418</v>
      </c>
      <c r="F55" s="264">
        <v>1.770994714652202</v>
      </c>
      <c r="G55" s="264">
        <v>1.523759267890294</v>
      </c>
      <c r="H55" s="264">
        <v>2.307441326224922</v>
      </c>
      <c r="I55" s="264">
        <v>1.770866464033819</v>
      </c>
      <c r="J55" s="264">
        <v>2.2426848799753469</v>
      </c>
      <c r="K55" s="264">
        <v>1.737780065687506</v>
      </c>
      <c r="L55" s="264">
        <v>1.5854003348425809</v>
      </c>
      <c r="M55" s="264">
        <v>1.381627714238894</v>
      </c>
      <c r="N55" s="264">
        <v>1.540571787557534</v>
      </c>
      <c r="O55" s="264">
        <v>2.216637892466133</v>
      </c>
      <c r="P55" s="264">
        <v>0.87129867033959718</v>
      </c>
      <c r="Q55" s="264">
        <v>0.64158597075248491</v>
      </c>
      <c r="R55" s="264">
        <v>0.56995466837601305</v>
      </c>
      <c r="S55" s="264">
        <v>0.61160114072702032</v>
      </c>
      <c r="T55" s="264">
        <v>0.71005912853592568</v>
      </c>
      <c r="U55" s="264">
        <v>0.62074500142280742</v>
      </c>
      <c r="V55" s="264">
        <v>0.85576715661530189</v>
      </c>
      <c r="W55" s="264">
        <v>0.98641150272700195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50.443440282689735</v>
      </c>
      <c r="C56" s="263">
        <f t="shared" si="2"/>
        <v>94.11483625435072</v>
      </c>
      <c r="D56" s="263">
        <f t="shared" si="2"/>
        <v>96.336836607102015</v>
      </c>
      <c r="E56" s="263">
        <f t="shared" si="2"/>
        <v>104.52270258721471</v>
      </c>
      <c r="F56" s="263">
        <f t="shared" si="2"/>
        <v>109.07444956731055</v>
      </c>
      <c r="G56" s="263">
        <f t="shared" si="2"/>
        <v>99.771143654870627</v>
      </c>
      <c r="H56" s="263">
        <f t="shared" si="2"/>
        <v>110.6332539401114</v>
      </c>
      <c r="I56" s="263">
        <f t="shared" si="2"/>
        <v>122.67730575647971</v>
      </c>
      <c r="J56" s="263">
        <f t="shared" si="2"/>
        <v>122.67017589060889</v>
      </c>
      <c r="K56" s="263">
        <f t="shared" si="2"/>
        <v>139.48203004112545</v>
      </c>
      <c r="L56" s="263">
        <f t="shared" si="2"/>
        <v>113.69854745677181</v>
      </c>
      <c r="M56" s="263">
        <f t="shared" si="2"/>
        <v>100.66548889862774</v>
      </c>
      <c r="N56" s="263">
        <f t="shared" si="2"/>
        <v>86.23972205849752</v>
      </c>
      <c r="O56" s="263">
        <f t="shared" si="2"/>
        <v>89.396343642852486</v>
      </c>
      <c r="P56" s="263">
        <f t="shared" si="2"/>
        <v>92.93227813553932</v>
      </c>
      <c r="Q56" s="263">
        <f t="shared" si="2"/>
        <v>117.92906307114384</v>
      </c>
      <c r="R56" s="263">
        <f t="shared" si="2"/>
        <v>97.580172262943293</v>
      </c>
      <c r="S56" s="263">
        <f t="shared" si="2"/>
        <v>100.34010896101051</v>
      </c>
      <c r="T56" s="263">
        <f t="shared" si="2"/>
        <v>102.93718295326011</v>
      </c>
      <c r="U56" s="263">
        <f t="shared" si="2"/>
        <v>111.60766581156118</v>
      </c>
      <c r="V56" s="263">
        <f t="shared" si="2"/>
        <v>80.798620845540711</v>
      </c>
      <c r="W56" s="263">
        <f t="shared" si="2"/>
        <v>95.104306547707765</v>
      </c>
      <c r="DA56" s="70"/>
    </row>
    <row r="57" spans="1:105" ht="12" customHeight="1" x14ac:dyDescent="0.25">
      <c r="A57" s="60" t="s">
        <v>1901</v>
      </c>
      <c r="B57" s="264">
        <v>47.190600170650832</v>
      </c>
      <c r="C57" s="264">
        <v>92.232729340223841</v>
      </c>
      <c r="D57" s="264">
        <v>93.780881587347068</v>
      </c>
      <c r="E57" s="264">
        <v>101.83951330060449</v>
      </c>
      <c r="F57" s="264">
        <v>105.4098496395242</v>
      </c>
      <c r="G57" s="264">
        <v>96.618131363599517</v>
      </c>
      <c r="H57" s="264">
        <v>105.8586212167632</v>
      </c>
      <c r="I57" s="264">
        <v>119.0129712090488</v>
      </c>
      <c r="J57" s="264">
        <v>118.0295393143336</v>
      </c>
      <c r="K57" s="264">
        <v>135.88615894645781</v>
      </c>
      <c r="L57" s="264">
        <v>110.41798546270761</v>
      </c>
      <c r="M57" s="264">
        <v>97.806579846026864</v>
      </c>
      <c r="N57" s="264">
        <v>83.051920754109233</v>
      </c>
      <c r="O57" s="264">
        <v>84.809604341230596</v>
      </c>
      <c r="P57" s="264">
        <v>91.12935855707299</v>
      </c>
      <c r="Q57" s="264">
        <v>116.6014724901917</v>
      </c>
      <c r="R57" s="264">
        <v>96.400803505209637</v>
      </c>
      <c r="S57" s="264">
        <v>99.074563966663959</v>
      </c>
      <c r="T57" s="264">
        <v>101.46790548471169</v>
      </c>
      <c r="U57" s="264">
        <v>110.3232000429355</v>
      </c>
      <c r="V57" s="264">
        <v>79.027839580984406</v>
      </c>
      <c r="W57" s="264">
        <v>93.063191748349993</v>
      </c>
      <c r="DA57" s="72" t="s">
        <v>1991</v>
      </c>
    </row>
    <row r="58" spans="1:105" ht="12" customHeight="1" x14ac:dyDescent="0.25">
      <c r="A58" s="64" t="s">
        <v>30</v>
      </c>
      <c r="B58" s="231">
        <v>28.928240128094401</v>
      </c>
      <c r="C58" s="231">
        <v>21.717810782082939</v>
      </c>
      <c r="D58" s="231">
        <v>22.31193496564137</v>
      </c>
      <c r="E58" s="231">
        <v>21.380267255971159</v>
      </c>
      <c r="F58" s="231">
        <v>19.319934483485419</v>
      </c>
      <c r="G58" s="231">
        <v>17.91042841811003</v>
      </c>
      <c r="H58" s="231">
        <v>18.790642492585281</v>
      </c>
      <c r="I58" s="231">
        <v>17.67815372243723</v>
      </c>
      <c r="J58" s="231">
        <v>19.897113539248661</v>
      </c>
      <c r="K58" s="231">
        <v>23.296628218051261</v>
      </c>
      <c r="L58" s="231">
        <v>2.1286827689793109</v>
      </c>
      <c r="M58" s="231">
        <v>6.0270004283988619E-2</v>
      </c>
      <c r="N58" s="231">
        <v>6.0814488921066188E-2</v>
      </c>
      <c r="O58" s="231">
        <v>6.2969873538749055E-2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1994</v>
      </c>
    </row>
    <row r="61" spans="1:105" ht="12" customHeight="1" x14ac:dyDescent="0.25">
      <c r="A61" s="64" t="s">
        <v>160</v>
      </c>
      <c r="B61" s="231">
        <v>0.29744278969368387</v>
      </c>
      <c r="C61" s="231">
        <v>0.24867151240831681</v>
      </c>
      <c r="D61" s="231">
        <v>0.26497494595565219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1995</v>
      </c>
    </row>
    <row r="62" spans="1:105" ht="12" customHeight="1" x14ac:dyDescent="0.25">
      <c r="A62" s="64" t="s">
        <v>70</v>
      </c>
      <c r="B62" s="231">
        <v>0</v>
      </c>
      <c r="C62" s="231">
        <v>3.3687396617925649</v>
      </c>
      <c r="D62" s="231">
        <v>1.5310479544774089</v>
      </c>
      <c r="E62" s="231">
        <v>1.9456119345572529</v>
      </c>
      <c r="F62" s="231">
        <v>2.0387880874588911</v>
      </c>
      <c r="G62" s="231">
        <v>1.17223404568443</v>
      </c>
      <c r="H62" s="231">
        <v>1.980870853558437</v>
      </c>
      <c r="I62" s="231">
        <v>1.714000177895511</v>
      </c>
      <c r="J62" s="231">
        <v>1.52425936473143</v>
      </c>
      <c r="K62" s="231">
        <v>1.7465423416121759</v>
      </c>
      <c r="L62" s="231">
        <v>0</v>
      </c>
      <c r="M62" s="231">
        <v>1.585836499034919</v>
      </c>
      <c r="N62" s="231">
        <v>0.45441913710164922</v>
      </c>
      <c r="O62" s="231">
        <v>0</v>
      </c>
      <c r="P62" s="231">
        <v>0</v>
      </c>
      <c r="Q62" s="231">
        <v>0.24035629709405451</v>
      </c>
      <c r="R62" s="231">
        <v>0.24059093714283991</v>
      </c>
      <c r="S62" s="231">
        <v>0.23839616791909229</v>
      </c>
      <c r="T62" s="231">
        <v>0.24675068397054309</v>
      </c>
      <c r="U62" s="231">
        <v>0.2469020848551097</v>
      </c>
      <c r="V62" s="231">
        <v>0.2380101947010492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17.964917252862751</v>
      </c>
      <c r="C64" s="231">
        <v>18.605753219088861</v>
      </c>
      <c r="D64" s="231">
        <v>17.497314329874229</v>
      </c>
      <c r="E64" s="231">
        <v>10.90962445499575</v>
      </c>
      <c r="F64" s="231">
        <v>16.546956847760839</v>
      </c>
      <c r="G64" s="231">
        <v>13.81799878263576</v>
      </c>
      <c r="H64" s="231">
        <v>28.798330093300919</v>
      </c>
      <c r="I64" s="231">
        <v>26.173514854493231</v>
      </c>
      <c r="J64" s="231">
        <v>28.525054310026562</v>
      </c>
      <c r="K64" s="231">
        <v>19.868789588622469</v>
      </c>
      <c r="L64" s="231">
        <v>24.850435873458331</v>
      </c>
      <c r="M64" s="231">
        <v>20.510167104570421</v>
      </c>
      <c r="N64" s="231">
        <v>13.366329236888349</v>
      </c>
      <c r="O64" s="231">
        <v>16.559230633842109</v>
      </c>
      <c r="P64" s="231">
        <v>10.04237092750218</v>
      </c>
      <c r="Q64" s="231">
        <v>12.168335620433121</v>
      </c>
      <c r="R64" s="231">
        <v>8.4128190354791172</v>
      </c>
      <c r="S64" s="231">
        <v>8.0358541515340249</v>
      </c>
      <c r="T64" s="231">
        <v>8.9346653828424181</v>
      </c>
      <c r="U64" s="231">
        <v>13.21465727418007</v>
      </c>
      <c r="V64" s="231">
        <v>9.3386476549894439</v>
      </c>
      <c r="W64" s="231">
        <v>10.598891743439539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48.291754164851149</v>
      </c>
      <c r="D66" s="231">
        <v>50.363801025323831</v>
      </c>
      <c r="E66" s="231">
        <v>52.250985272747997</v>
      </c>
      <c r="F66" s="231">
        <v>60.908340278166108</v>
      </c>
      <c r="G66" s="231">
        <v>56.938129822171483</v>
      </c>
      <c r="H66" s="231">
        <v>50.837335725155967</v>
      </c>
      <c r="I66" s="231">
        <v>69.23940499065354</v>
      </c>
      <c r="J66" s="231">
        <v>62.859697756861749</v>
      </c>
      <c r="K66" s="231">
        <v>85.041927064469803</v>
      </c>
      <c r="L66" s="231">
        <v>78.066237240904599</v>
      </c>
      <c r="M66" s="231">
        <v>71.259429877934949</v>
      </c>
      <c r="N66" s="231">
        <v>49.176284757261193</v>
      </c>
      <c r="O66" s="231">
        <v>51.125591489445313</v>
      </c>
      <c r="P66" s="231">
        <v>67.785758690260238</v>
      </c>
      <c r="Q66" s="231">
        <v>85.378719609147424</v>
      </c>
      <c r="R66" s="231">
        <v>74.96970930687452</v>
      </c>
      <c r="S66" s="231">
        <v>75.2998402884879</v>
      </c>
      <c r="T66" s="231">
        <v>82.975358569281241</v>
      </c>
      <c r="U66" s="231">
        <v>87.064106811614408</v>
      </c>
      <c r="V66" s="231">
        <v>60.649698621702541</v>
      </c>
      <c r="W66" s="231">
        <v>73.109766010495107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1.8118083660745881</v>
      </c>
      <c r="E67" s="231">
        <v>15.353024382332331</v>
      </c>
      <c r="F67" s="231">
        <v>6.5958299426528946</v>
      </c>
      <c r="G67" s="231">
        <v>6.7793402949978256</v>
      </c>
      <c r="H67" s="231">
        <v>5.4514420521626246</v>
      </c>
      <c r="I67" s="231">
        <v>4.2078974635692816</v>
      </c>
      <c r="J67" s="231">
        <v>5.2234143434652216</v>
      </c>
      <c r="K67" s="231">
        <v>5.9322717337020983</v>
      </c>
      <c r="L67" s="231">
        <v>5.372629579365336</v>
      </c>
      <c r="M67" s="231">
        <v>4.3908763602025802</v>
      </c>
      <c r="N67" s="231">
        <v>19.994073133936968</v>
      </c>
      <c r="O67" s="231">
        <v>17.061812344404441</v>
      </c>
      <c r="P67" s="231">
        <v>13.301228939310571</v>
      </c>
      <c r="Q67" s="231">
        <v>18.814060963517068</v>
      </c>
      <c r="R67" s="231">
        <v>12.777684225713161</v>
      </c>
      <c r="S67" s="231">
        <v>15.500473358722941</v>
      </c>
      <c r="T67" s="231">
        <v>9.3111308486174753</v>
      </c>
      <c r="U67" s="231">
        <v>9.7975338722859391</v>
      </c>
      <c r="V67" s="231">
        <v>8.8014831095913699</v>
      </c>
      <c r="W67" s="231">
        <v>9.3545339944153412</v>
      </c>
      <c r="DA67" s="73" t="s">
        <v>2001</v>
      </c>
    </row>
    <row r="68" spans="1:105" ht="12" customHeight="1" x14ac:dyDescent="0.25">
      <c r="A68" s="60" t="s">
        <v>1913</v>
      </c>
      <c r="B68" s="264">
        <v>3.2528401120389021</v>
      </c>
      <c r="C68" s="264">
        <v>1.882106914126874</v>
      </c>
      <c r="D68" s="264">
        <v>2.5559550197549479</v>
      </c>
      <c r="E68" s="264">
        <v>2.6831892866102152</v>
      </c>
      <c r="F68" s="264">
        <v>3.6645999277863588</v>
      </c>
      <c r="G68" s="264">
        <v>3.153012291271112</v>
      </c>
      <c r="H68" s="264">
        <v>4.7746327233481987</v>
      </c>
      <c r="I68" s="264">
        <v>3.664334547430915</v>
      </c>
      <c r="J68" s="264">
        <v>4.6406365762752806</v>
      </c>
      <c r="K68" s="264">
        <v>3.5958710946676349</v>
      </c>
      <c r="L68" s="264">
        <v>3.280561994064203</v>
      </c>
      <c r="M68" s="264">
        <v>2.8589090526008749</v>
      </c>
      <c r="N68" s="264">
        <v>3.187801304388282</v>
      </c>
      <c r="O68" s="264">
        <v>4.5867393016218863</v>
      </c>
      <c r="P68" s="264">
        <v>1.802919578466325</v>
      </c>
      <c r="Q68" s="264">
        <v>1.327590580952146</v>
      </c>
      <c r="R68" s="264">
        <v>1.1793687577336549</v>
      </c>
      <c r="S68" s="264">
        <v>1.2655449943465511</v>
      </c>
      <c r="T68" s="264">
        <v>1.4692774685484089</v>
      </c>
      <c r="U68" s="264">
        <v>1.284465768625684</v>
      </c>
      <c r="V68" s="264">
        <v>1.7707812645563119</v>
      </c>
      <c r="W68" s="264">
        <v>2.0411147993577718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6.5156749880678131</v>
      </c>
      <c r="C69" s="263">
        <f t="shared" si="3"/>
        <v>12.634698607267378</v>
      </c>
      <c r="D69" s="263">
        <f t="shared" si="3"/>
        <v>12.866011472390054</v>
      </c>
      <c r="E69" s="263">
        <f t="shared" si="3"/>
        <v>13.948326935061829</v>
      </c>
      <c r="F69" s="263">
        <f t="shared" si="3"/>
        <v>14.479065546621708</v>
      </c>
      <c r="G69" s="263">
        <f t="shared" si="3"/>
        <v>13.267002602314014</v>
      </c>
      <c r="H69" s="263">
        <f t="shared" si="3"/>
        <v>14.537300255822887</v>
      </c>
      <c r="I69" s="263">
        <f t="shared" si="3"/>
        <v>16.316653088032368</v>
      </c>
      <c r="J69" s="263">
        <f t="shared" si="3"/>
        <v>16.202223548452444</v>
      </c>
      <c r="K69" s="263">
        <f t="shared" si="3"/>
        <v>18.642854318714821</v>
      </c>
      <c r="L69" s="263">
        <f t="shared" si="3"/>
        <v>15.121542379499296</v>
      </c>
      <c r="M69" s="263">
        <f t="shared" si="3"/>
        <v>13.398020829932314</v>
      </c>
      <c r="N69" s="263">
        <f t="shared" si="3"/>
        <v>11.358980078746994</v>
      </c>
      <c r="O69" s="263">
        <f t="shared" si="3"/>
        <v>11.644063000149282</v>
      </c>
      <c r="P69" s="263">
        <f t="shared" si="3"/>
        <v>12.455215761287667</v>
      </c>
      <c r="Q69" s="263">
        <f t="shared" si="3"/>
        <v>15.902733468374443</v>
      </c>
      <c r="R69" s="263">
        <f t="shared" si="3"/>
        <v>13.162917173409006</v>
      </c>
      <c r="S69" s="263">
        <f t="shared" si="3"/>
        <v>13.52312997298854</v>
      </c>
      <c r="T69" s="263">
        <f t="shared" si="3"/>
        <v>13.876018271352184</v>
      </c>
      <c r="U69" s="263">
        <f t="shared" si="3"/>
        <v>15.068035851034036</v>
      </c>
      <c r="V69" s="263">
        <f t="shared" si="3"/>
        <v>10.813929772554767</v>
      </c>
      <c r="W69" s="263">
        <f t="shared" si="3"/>
        <v>12.724473179729397</v>
      </c>
      <c r="DA69" s="70"/>
    </row>
    <row r="70" spans="1:105" ht="12" customHeight="1" x14ac:dyDescent="0.25">
      <c r="A70" s="60" t="s">
        <v>1916</v>
      </c>
      <c r="B70" s="264">
        <v>5.3526375193562163</v>
      </c>
      <c r="C70" s="264">
        <v>10.46158272609018</v>
      </c>
      <c r="D70" s="264">
        <v>10.63718332819443</v>
      </c>
      <c r="E70" s="264">
        <v>11.551241091966681</v>
      </c>
      <c r="F70" s="264">
        <v>11.956209797075619</v>
      </c>
      <c r="G70" s="264">
        <v>10.95900101114899</v>
      </c>
      <c r="H70" s="264">
        <v>12.00711212875321</v>
      </c>
      <c r="I70" s="264">
        <v>13.49915645658189</v>
      </c>
      <c r="J70" s="264">
        <v>13.38760978333873</v>
      </c>
      <c r="K70" s="264">
        <v>15.41301339901948</v>
      </c>
      <c r="L70" s="264">
        <v>12.524262239983001</v>
      </c>
      <c r="M70" s="264">
        <v>11.09380188068357</v>
      </c>
      <c r="N70" s="264">
        <v>9.4202410114614441</v>
      </c>
      <c r="O70" s="264">
        <v>9.6196078998154846</v>
      </c>
      <c r="P70" s="264">
        <v>10.336431873371669</v>
      </c>
      <c r="Q70" s="264">
        <v>13.22562998152633</v>
      </c>
      <c r="R70" s="264">
        <v>10.934350397581619</v>
      </c>
      <c r="S70" s="264">
        <v>11.237624153626211</v>
      </c>
      <c r="T70" s="264">
        <v>11.509091131367731</v>
      </c>
      <c r="U70" s="264">
        <v>12.51351111598108</v>
      </c>
      <c r="V70" s="264">
        <v>8.9638058783986683</v>
      </c>
      <c r="W70" s="264">
        <v>10.555778693678549</v>
      </c>
      <c r="DA70" s="72" t="s">
        <v>2003</v>
      </c>
    </row>
    <row r="71" spans="1:105" ht="12" customHeight="1" x14ac:dyDescent="0.25">
      <c r="A71" s="64" t="s">
        <v>30</v>
      </c>
      <c r="B71" s="231">
        <v>3.2812124219366261</v>
      </c>
      <c r="C71" s="231">
        <v>2.4633627970418068</v>
      </c>
      <c r="D71" s="231">
        <v>2.530751882676908</v>
      </c>
      <c r="E71" s="231">
        <v>2.4250766100522769</v>
      </c>
      <c r="F71" s="231">
        <v>2.1913814576175539</v>
      </c>
      <c r="G71" s="231">
        <v>2.0315069270541422</v>
      </c>
      <c r="H71" s="231">
        <v>2.1313460234645301</v>
      </c>
      <c r="I71" s="231">
        <v>2.005160954628292</v>
      </c>
      <c r="J71" s="231">
        <v>2.2568485264425511</v>
      </c>
      <c r="K71" s="231">
        <v>2.642441626584513</v>
      </c>
      <c r="L71" s="231">
        <v>0.24144781407404159</v>
      </c>
      <c r="M71" s="231">
        <v>6.8361810414709146E-3</v>
      </c>
      <c r="N71" s="231">
        <v>6.8979397155838817E-3</v>
      </c>
      <c r="O71" s="231">
        <v>7.1424162115710553E-3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2006</v>
      </c>
    </row>
    <row r="74" spans="1:105" ht="12" customHeight="1" x14ac:dyDescent="0.25">
      <c r="A74" s="64" t="s">
        <v>160</v>
      </c>
      <c r="B74" s="231">
        <v>3.3737723830996477E-2</v>
      </c>
      <c r="C74" s="231">
        <v>2.8205796546313631E-2</v>
      </c>
      <c r="D74" s="231">
        <v>3.0055028592191949E-2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2007</v>
      </c>
    </row>
    <row r="75" spans="1:105" ht="12" customHeight="1" x14ac:dyDescent="0.25">
      <c r="A75" s="64" t="s">
        <v>70</v>
      </c>
      <c r="B75" s="231">
        <v>0</v>
      </c>
      <c r="C75" s="231">
        <v>0.38210241534221129</v>
      </c>
      <c r="D75" s="231">
        <v>0.17366053187359451</v>
      </c>
      <c r="E75" s="231">
        <v>0.22068283516968781</v>
      </c>
      <c r="F75" s="231">
        <v>0.23125142658677181</v>
      </c>
      <c r="G75" s="231">
        <v>0.13296173203365019</v>
      </c>
      <c r="H75" s="231">
        <v>0.22468211070454441</v>
      </c>
      <c r="I75" s="231">
        <v>0.1944120572149996</v>
      </c>
      <c r="J75" s="231">
        <v>0.17289052979592559</v>
      </c>
      <c r="K75" s="231">
        <v>0.19810318226619539</v>
      </c>
      <c r="L75" s="231">
        <v>0</v>
      </c>
      <c r="M75" s="231">
        <v>0.179874973270164</v>
      </c>
      <c r="N75" s="231">
        <v>5.1542911384214733E-2</v>
      </c>
      <c r="O75" s="231">
        <v>0</v>
      </c>
      <c r="P75" s="231">
        <v>0</v>
      </c>
      <c r="Q75" s="231">
        <v>2.7262635550019999E-2</v>
      </c>
      <c r="R75" s="231">
        <v>2.7289249814812781E-2</v>
      </c>
      <c r="S75" s="231">
        <v>2.7040306083415511E-2</v>
      </c>
      <c r="T75" s="231">
        <v>2.798792480221431E-2</v>
      </c>
      <c r="U75" s="231">
        <v>2.8005097587732269E-2</v>
      </c>
      <c r="V75" s="231">
        <v>2.699652671377633E-2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2.0376873735885939</v>
      </c>
      <c r="C77" s="231">
        <v>2.1103747864244262</v>
      </c>
      <c r="D77" s="231">
        <v>1.984649079082951</v>
      </c>
      <c r="E77" s="231">
        <v>1.237434255312015</v>
      </c>
      <c r="F77" s="231">
        <v>1.876853901713609</v>
      </c>
      <c r="G77" s="231">
        <v>1.5673193063637749</v>
      </c>
      <c r="H77" s="231">
        <v>3.2664772559531059</v>
      </c>
      <c r="I77" s="231">
        <v>2.968755157106862</v>
      </c>
      <c r="J77" s="231">
        <v>3.2354806972020769</v>
      </c>
      <c r="K77" s="231">
        <v>2.2536358561168952</v>
      </c>
      <c r="L77" s="231">
        <v>2.8186836986098478</v>
      </c>
      <c r="M77" s="231">
        <v>2.3263846947313609</v>
      </c>
      <c r="N77" s="231">
        <v>1.516088269924833</v>
      </c>
      <c r="O77" s="231">
        <v>1.8782460672644929</v>
      </c>
      <c r="P77" s="231">
        <v>1.1390652209435299</v>
      </c>
      <c r="Q77" s="231">
        <v>1.380204734725049</v>
      </c>
      <c r="R77" s="231">
        <v>0.95423178874647152</v>
      </c>
      <c r="S77" s="231">
        <v>0.91147419774344052</v>
      </c>
      <c r="T77" s="231">
        <v>1.013422693887216</v>
      </c>
      <c r="U77" s="231">
        <v>1.4988847371176419</v>
      </c>
      <c r="V77" s="231">
        <v>1.059244757163152</v>
      </c>
      <c r="W77" s="231">
        <v>1.202189109788278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5.4775369307354183</v>
      </c>
      <c r="D79" s="231">
        <v>5.7125607644464376</v>
      </c>
      <c r="E79" s="231">
        <v>5.9266163851033467</v>
      </c>
      <c r="F79" s="231">
        <v>6.9085848926623408</v>
      </c>
      <c r="G79" s="231">
        <v>6.4582600955703562</v>
      </c>
      <c r="H79" s="231">
        <v>5.7662718762329561</v>
      </c>
      <c r="I79" s="231">
        <v>7.8535436216250334</v>
      </c>
      <c r="J79" s="231">
        <v>7.1299194214958739</v>
      </c>
      <c r="K79" s="231">
        <v>9.6459593198125209</v>
      </c>
      <c r="L79" s="231">
        <v>8.8547352426025814</v>
      </c>
      <c r="M79" s="231">
        <v>8.0826668148583423</v>
      </c>
      <c r="N79" s="231">
        <v>5.5778656321893374</v>
      </c>
      <c r="O79" s="231">
        <v>5.798967553200959</v>
      </c>
      <c r="P79" s="231">
        <v>7.6886624440341214</v>
      </c>
      <c r="Q79" s="231">
        <v>9.6841603260375262</v>
      </c>
      <c r="R79" s="231">
        <v>8.503508694529728</v>
      </c>
      <c r="S79" s="231">
        <v>8.5409541067960628</v>
      </c>
      <c r="T79" s="231">
        <v>9.411556874756414</v>
      </c>
      <c r="U79" s="231">
        <v>9.8753269300210533</v>
      </c>
      <c r="V79" s="231">
        <v>6.8792482232949448</v>
      </c>
      <c r="W79" s="231">
        <v>8.2925429039681706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0.20550604152234861</v>
      </c>
      <c r="E80" s="231">
        <v>1.7414310063293561</v>
      </c>
      <c r="F80" s="231">
        <v>0.74813811849534961</v>
      </c>
      <c r="G80" s="231">
        <v>0.7689529501270661</v>
      </c>
      <c r="H80" s="231">
        <v>0.61833486239807423</v>
      </c>
      <c r="I80" s="231">
        <v>0.47728466600669972</v>
      </c>
      <c r="J80" s="231">
        <v>0.59247060840230348</v>
      </c>
      <c r="K80" s="231">
        <v>0.67287341423935676</v>
      </c>
      <c r="L80" s="231">
        <v>0.60939548469652971</v>
      </c>
      <c r="M80" s="231">
        <v>0.49803921678223578</v>
      </c>
      <c r="N80" s="231">
        <v>2.2678462582474759</v>
      </c>
      <c r="O80" s="231">
        <v>1.9352518631384621</v>
      </c>
      <c r="P80" s="231">
        <v>1.508704208394019</v>
      </c>
      <c r="Q80" s="231">
        <v>2.1340022852137359</v>
      </c>
      <c r="R80" s="231">
        <v>1.44932066449061</v>
      </c>
      <c r="S80" s="231">
        <v>1.758155543003292</v>
      </c>
      <c r="T80" s="231">
        <v>1.056123637921887</v>
      </c>
      <c r="U80" s="231">
        <v>1.111294351254652</v>
      </c>
      <c r="V80" s="231">
        <v>0.99831637122679617</v>
      </c>
      <c r="W80" s="231">
        <v>1.0610466799221081</v>
      </c>
      <c r="DA80" s="73" t="s">
        <v>2013</v>
      </c>
    </row>
    <row r="81" spans="1:105" ht="12" customHeight="1" x14ac:dyDescent="0.25">
      <c r="A81" s="61" t="s">
        <v>1928</v>
      </c>
      <c r="B81" s="265">
        <v>1.163037468711597</v>
      </c>
      <c r="C81" s="265">
        <v>2.1731158811771989</v>
      </c>
      <c r="D81" s="265">
        <v>2.2288281441956248</v>
      </c>
      <c r="E81" s="265">
        <v>2.397085843095148</v>
      </c>
      <c r="F81" s="265">
        <v>2.522855749546089</v>
      </c>
      <c r="G81" s="265">
        <v>2.308001591165024</v>
      </c>
      <c r="H81" s="265">
        <v>2.530188127069676</v>
      </c>
      <c r="I81" s="265">
        <v>2.8174966314504779</v>
      </c>
      <c r="J81" s="265">
        <v>2.814613765113716</v>
      </c>
      <c r="K81" s="265">
        <v>3.2298409196953419</v>
      </c>
      <c r="L81" s="265">
        <v>2.5972801395162941</v>
      </c>
      <c r="M81" s="265">
        <v>2.304218949248745</v>
      </c>
      <c r="N81" s="265">
        <v>1.9387390672855489</v>
      </c>
      <c r="O81" s="265">
        <v>2.0244551003337978</v>
      </c>
      <c r="P81" s="265">
        <v>2.1187838879159968</v>
      </c>
      <c r="Q81" s="265">
        <v>2.6771034868481132</v>
      </c>
      <c r="R81" s="265">
        <v>2.2285667758273879</v>
      </c>
      <c r="S81" s="265">
        <v>2.2855058193623292</v>
      </c>
      <c r="T81" s="265">
        <v>2.3669271399844538</v>
      </c>
      <c r="U81" s="265">
        <v>2.554524735052957</v>
      </c>
      <c r="V81" s="265">
        <v>1.850123894156098</v>
      </c>
      <c r="W81" s="265">
        <v>2.168694486050847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3.282739500690917</v>
      </c>
      <c r="C83" s="225">
        <v>6.3354281066988616</v>
      </c>
      <c r="D83" s="225">
        <v>6.182720640968622</v>
      </c>
      <c r="E83" s="225">
        <v>7.0475220434003392</v>
      </c>
      <c r="F83" s="225">
        <v>7.1737764196327731</v>
      </c>
      <c r="G83" s="225">
        <v>7.1458913881284047</v>
      </c>
      <c r="H83" s="225">
        <v>7.5781400457645454</v>
      </c>
      <c r="I83" s="225">
        <v>8.4270714995514879</v>
      </c>
      <c r="J83" s="225">
        <v>8.2386622859930796</v>
      </c>
      <c r="K83" s="225">
        <v>9.6259604531745264</v>
      </c>
      <c r="L83" s="225">
        <v>8.1132223464306339</v>
      </c>
      <c r="M83" s="225">
        <v>7.6894177864206021</v>
      </c>
      <c r="N83" s="225">
        <v>6.5753808612895028</v>
      </c>
      <c r="O83" s="225">
        <v>6.64538482405613</v>
      </c>
      <c r="P83" s="225">
        <v>6.8272681482663096</v>
      </c>
      <c r="Q83" s="225">
        <v>6.8972546334245308</v>
      </c>
      <c r="R83" s="225">
        <v>20.573615762887918</v>
      </c>
      <c r="S83" s="225">
        <v>23.126237590738938</v>
      </c>
      <c r="T83" s="225">
        <v>19.24920666536525</v>
      </c>
      <c r="U83" s="225">
        <v>20.555339127486789</v>
      </c>
      <c r="V83" s="225">
        <v>19.486150331355759</v>
      </c>
      <c r="W83" s="225">
        <v>21.367664838402678</v>
      </c>
      <c r="DA83" s="89" t="s">
        <v>2015</v>
      </c>
    </row>
    <row r="84" spans="1:105" ht="12" customHeight="1" x14ac:dyDescent="0.25">
      <c r="A84" s="55" t="s">
        <v>92</v>
      </c>
      <c r="B84" s="261">
        <v>9.1604567606901027E-2</v>
      </c>
      <c r="C84" s="261">
        <v>0.17631408924886369</v>
      </c>
      <c r="D84" s="261">
        <v>0.172466044077037</v>
      </c>
      <c r="E84" s="261">
        <v>0.1962893044415234</v>
      </c>
      <c r="F84" s="261">
        <v>0.1999943489263481</v>
      </c>
      <c r="G84" s="261">
        <v>0.19915446876796461</v>
      </c>
      <c r="H84" s="261">
        <v>0.21160892149127711</v>
      </c>
      <c r="I84" s="261">
        <v>0.23512325906933079</v>
      </c>
      <c r="J84" s="261">
        <v>0.23001916627958599</v>
      </c>
      <c r="K84" s="261">
        <v>0.26596423519139928</v>
      </c>
      <c r="L84" s="261">
        <v>0.22545502009580959</v>
      </c>
      <c r="M84" s="261">
        <v>0.21454521282712469</v>
      </c>
      <c r="N84" s="261">
        <v>0.18321455934317829</v>
      </c>
      <c r="O84" s="261">
        <v>0.18475859169157621</v>
      </c>
      <c r="P84" s="261">
        <v>0.18993683568854161</v>
      </c>
      <c r="Q84" s="261">
        <v>0.1908811239339519</v>
      </c>
      <c r="R84" s="261">
        <v>0.53675049502324501</v>
      </c>
      <c r="S84" s="261">
        <v>0.60477999488005973</v>
      </c>
      <c r="T84" s="261">
        <v>0.50585960703470256</v>
      </c>
      <c r="U84" s="261">
        <v>0.53576075048186422</v>
      </c>
      <c r="V84" s="261">
        <v>0.51824749013602844</v>
      </c>
      <c r="W84" s="261">
        <v>0.56870350758602195</v>
      </c>
      <c r="DA84" s="67" t="s">
        <v>2016</v>
      </c>
    </row>
    <row r="85" spans="1:105" ht="12" customHeight="1" x14ac:dyDescent="0.25">
      <c r="A85" s="202" t="s">
        <v>93</v>
      </c>
      <c r="B85" s="226">
        <v>1.01466146781153E-2</v>
      </c>
      <c r="C85" s="226">
        <v>1.9529496974518518E-2</v>
      </c>
      <c r="D85" s="226">
        <v>1.9103266791433569E-2</v>
      </c>
      <c r="E85" s="226">
        <v>2.1742059262265009E-2</v>
      </c>
      <c r="F85" s="226">
        <v>2.2152449920011651E-2</v>
      </c>
      <c r="G85" s="226">
        <v>2.2059420275687781E-2</v>
      </c>
      <c r="H85" s="226">
        <v>2.3438942455766661E-2</v>
      </c>
      <c r="I85" s="226">
        <v>2.604351697697934E-2</v>
      </c>
      <c r="J85" s="226">
        <v>2.5478160203055929E-2</v>
      </c>
      <c r="K85" s="226">
        <v>3.0005122697855949E-2</v>
      </c>
      <c r="L85" s="226">
        <v>2.5178776573637419E-2</v>
      </c>
      <c r="M85" s="226">
        <v>2.3764181879366009E-2</v>
      </c>
      <c r="N85" s="226">
        <v>2.0293830161978419E-2</v>
      </c>
      <c r="O85" s="226">
        <v>2.0464855490725881E-2</v>
      </c>
      <c r="P85" s="226">
        <v>2.103842565124386E-2</v>
      </c>
      <c r="Q85" s="226">
        <v>2.1143020096930989E-2</v>
      </c>
      <c r="R85" s="226">
        <v>6.0819649083616978E-2</v>
      </c>
      <c r="S85" s="226">
        <v>6.9892439378979418E-2</v>
      </c>
      <c r="T85" s="226">
        <v>5.9473532788783118E-2</v>
      </c>
      <c r="U85" s="226">
        <v>6.3942761320614855E-2</v>
      </c>
      <c r="V85" s="226">
        <v>6.2673803153157737E-2</v>
      </c>
      <c r="W85" s="226">
        <v>6.8864272290674128E-2</v>
      </c>
      <c r="DA85" s="174" t="s">
        <v>2017</v>
      </c>
    </row>
    <row r="86" spans="1:105" ht="12" customHeight="1" x14ac:dyDescent="0.25">
      <c r="A86" s="202" t="s">
        <v>94</v>
      </c>
      <c r="B86" s="226">
        <v>0.44149108764380812</v>
      </c>
      <c r="C86" s="226">
        <v>0.8497512849298583</v>
      </c>
      <c r="D86" s="226">
        <v>0.83120551049312308</v>
      </c>
      <c r="E86" s="226">
        <v>0.94602246126650724</v>
      </c>
      <c r="F86" s="226">
        <v>0.96387903940563879</v>
      </c>
      <c r="G86" s="226">
        <v>0.95983121063135313</v>
      </c>
      <c r="H86" s="226">
        <v>1.0198558362856021</v>
      </c>
      <c r="I86" s="226">
        <v>1.1331839239974271</v>
      </c>
      <c r="J86" s="226">
        <v>1.1085845886580661</v>
      </c>
      <c r="K86" s="226">
        <v>1.2802070737274041</v>
      </c>
      <c r="L86" s="226">
        <v>1.0840111747787109</v>
      </c>
      <c r="M86" s="226">
        <v>1.0313711466179649</v>
      </c>
      <c r="N86" s="226">
        <v>0.8830083170493247</v>
      </c>
      <c r="O86" s="226">
        <v>0.89044982939592177</v>
      </c>
      <c r="P86" s="226">
        <v>0.91540653880495138</v>
      </c>
      <c r="Q86" s="226">
        <v>0.91995756563043118</v>
      </c>
      <c r="R86" s="226">
        <v>2.5837099956836518</v>
      </c>
      <c r="S86" s="226">
        <v>2.9080065016373822</v>
      </c>
      <c r="T86" s="226">
        <v>2.4300059187085061</v>
      </c>
      <c r="U86" s="226">
        <v>2.5714255134584478</v>
      </c>
      <c r="V86" s="226">
        <v>2.4854603147536181</v>
      </c>
      <c r="W86" s="226">
        <v>2.725575243145884</v>
      </c>
      <c r="DA86" s="174" t="s">
        <v>2018</v>
      </c>
    </row>
    <row r="87" spans="1:105" ht="12" customHeight="1" x14ac:dyDescent="0.25">
      <c r="A87" s="202" t="s">
        <v>95</v>
      </c>
      <c r="B87" s="226">
        <v>0.13838822161417469</v>
      </c>
      <c r="C87" s="226">
        <v>0.26636000686536682</v>
      </c>
      <c r="D87" s="226">
        <v>0.26054671455984219</v>
      </c>
      <c r="E87" s="226">
        <v>0.29653682641802381</v>
      </c>
      <c r="F87" s="226">
        <v>0.30213408571033962</v>
      </c>
      <c r="G87" s="226">
        <v>0.30086526774062328</v>
      </c>
      <c r="H87" s="226">
        <v>0.31968037280124911</v>
      </c>
      <c r="I87" s="226">
        <v>0.35520379095465859</v>
      </c>
      <c r="J87" s="226">
        <v>0.34749297104055088</v>
      </c>
      <c r="K87" s="226">
        <v>0.40923556291414032</v>
      </c>
      <c r="L87" s="226">
        <v>0.34340972067873471</v>
      </c>
      <c r="M87" s="226">
        <v>0.32411626662974041</v>
      </c>
      <c r="N87" s="226">
        <v>0.27678463753173171</v>
      </c>
      <c r="O87" s="226">
        <v>0.27911722744937079</v>
      </c>
      <c r="P87" s="226">
        <v>0.28694006856466819</v>
      </c>
      <c r="Q87" s="226">
        <v>0.28836661720069567</v>
      </c>
      <c r="R87" s="226">
        <v>0.8269011590584634</v>
      </c>
      <c r="S87" s="226">
        <v>0.94770737966839425</v>
      </c>
      <c r="T87" s="226">
        <v>0.80457784744867122</v>
      </c>
      <c r="U87" s="226">
        <v>0.86332296785700613</v>
      </c>
      <c r="V87" s="226">
        <v>0.84473453957356104</v>
      </c>
      <c r="W87" s="226">
        <v>0.93639678296749085</v>
      </c>
      <c r="DA87" s="174" t="s">
        <v>2019</v>
      </c>
    </row>
    <row r="88" spans="1:105" ht="12" customHeight="1" x14ac:dyDescent="0.25">
      <c r="A88" s="56" t="s">
        <v>96</v>
      </c>
      <c r="B88" s="262">
        <v>0.90926221783156291</v>
      </c>
      <c r="C88" s="262">
        <v>3.03078163940555</v>
      </c>
      <c r="D88" s="262">
        <v>2.575071240918271</v>
      </c>
      <c r="E88" s="262">
        <v>2.766340954131298</v>
      </c>
      <c r="F88" s="262">
        <v>2.582610512472749</v>
      </c>
      <c r="G88" s="262">
        <v>2.6190301093774071</v>
      </c>
      <c r="H88" s="262">
        <v>2.515743000308754</v>
      </c>
      <c r="I88" s="262">
        <v>3.3460588705210039</v>
      </c>
      <c r="J88" s="262">
        <v>2.9107170028167269</v>
      </c>
      <c r="K88" s="262">
        <v>3.9825132410911381</v>
      </c>
      <c r="L88" s="262">
        <v>3.292609683646635</v>
      </c>
      <c r="M88" s="262">
        <v>3.1074326750374728</v>
      </c>
      <c r="N88" s="262">
        <v>2.219751383966718</v>
      </c>
      <c r="O88" s="262">
        <v>1.94490427605014</v>
      </c>
      <c r="P88" s="262">
        <v>3.0748752503382351</v>
      </c>
      <c r="Q88" s="262">
        <v>3.8378602644251298</v>
      </c>
      <c r="R88" s="262">
        <v>11.255086373009309</v>
      </c>
      <c r="S88" s="262">
        <v>12.28972907425185</v>
      </c>
      <c r="T88" s="262">
        <v>9.9204988663538476</v>
      </c>
      <c r="U88" s="262">
        <v>11.796177219470851</v>
      </c>
      <c r="V88" s="262">
        <v>8.5619403561342509</v>
      </c>
      <c r="W88" s="262">
        <v>9.4056493909873229</v>
      </c>
      <c r="DA88" s="68" t="s">
        <v>2020</v>
      </c>
    </row>
    <row r="89" spans="1:105" ht="12" customHeight="1" x14ac:dyDescent="0.25">
      <c r="A89" s="37" t="s">
        <v>160</v>
      </c>
      <c r="B89" s="228">
        <v>9.7936082638117698E-3</v>
      </c>
      <c r="C89" s="228">
        <v>3.692582589092603E-2</v>
      </c>
      <c r="D89" s="228">
        <v>3.4100445879483868E-2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2021</v>
      </c>
    </row>
    <row r="90" spans="1:105" ht="12" customHeight="1" x14ac:dyDescent="0.25">
      <c r="A90" s="37" t="s">
        <v>162</v>
      </c>
      <c r="B90" s="228">
        <v>0.61903644268669389</v>
      </c>
      <c r="C90" s="228">
        <v>2.891366539299224</v>
      </c>
      <c r="D90" s="228">
        <v>2.3565591860099508</v>
      </c>
      <c r="E90" s="228">
        <v>2.4494718635352042</v>
      </c>
      <c r="F90" s="228">
        <v>2.1972813710177221</v>
      </c>
      <c r="G90" s="228">
        <v>2.2429786034140489</v>
      </c>
      <c r="H90" s="228">
        <v>2.0836853129769359</v>
      </c>
      <c r="I90" s="228">
        <v>3.0610446079091318</v>
      </c>
      <c r="J90" s="228">
        <v>2.5087660070889721</v>
      </c>
      <c r="K90" s="228">
        <v>3.6407719009304911</v>
      </c>
      <c r="L90" s="228">
        <v>3.0365486734364522</v>
      </c>
      <c r="M90" s="228">
        <v>2.8564204008537528</v>
      </c>
      <c r="N90" s="228">
        <v>1.7858580311017509</v>
      </c>
      <c r="O90" s="228">
        <v>1.303340934795717</v>
      </c>
      <c r="P90" s="228">
        <v>2.8934163710495771</v>
      </c>
      <c r="Q90" s="228">
        <v>3.7734425900034632</v>
      </c>
      <c r="R90" s="228">
        <v>10.946231023511549</v>
      </c>
      <c r="S90" s="228">
        <v>11.879765977231621</v>
      </c>
      <c r="T90" s="228">
        <v>9.5339915718521695</v>
      </c>
      <c r="U90" s="228">
        <v>11.466374037769929</v>
      </c>
      <c r="V90" s="228">
        <v>7.7082272475312106</v>
      </c>
      <c r="W90" s="228">
        <v>8.4392537471737654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0.1288527928555907</v>
      </c>
      <c r="V92" s="228">
        <v>0.1294492662859317</v>
      </c>
      <c r="W92" s="228">
        <v>0.18281576285869661</v>
      </c>
      <c r="DA92" s="69" t="s">
        <v>2024</v>
      </c>
    </row>
    <row r="93" spans="1:105" ht="12" customHeight="1" x14ac:dyDescent="0.25">
      <c r="A93" s="37" t="s">
        <v>38</v>
      </c>
      <c r="B93" s="228">
        <v>0.28043216688105721</v>
      </c>
      <c r="C93" s="228">
        <v>0.10248927421539999</v>
      </c>
      <c r="D93" s="228">
        <v>0.1844116090288356</v>
      </c>
      <c r="E93" s="228">
        <v>0.31686909059609419</v>
      </c>
      <c r="F93" s="228">
        <v>0.38532914145502678</v>
      </c>
      <c r="G93" s="228">
        <v>0.37605150596335812</v>
      </c>
      <c r="H93" s="228">
        <v>0.43205768733181787</v>
      </c>
      <c r="I93" s="228">
        <v>0.28501426261187229</v>
      </c>
      <c r="J93" s="228">
        <v>0.40195099572775511</v>
      </c>
      <c r="K93" s="228">
        <v>0.34174134016064711</v>
      </c>
      <c r="L93" s="228">
        <v>0.2560610102101834</v>
      </c>
      <c r="M93" s="228">
        <v>0.25101227418372057</v>
      </c>
      <c r="N93" s="228">
        <v>0.43389335286496677</v>
      </c>
      <c r="O93" s="228">
        <v>0.64156334125442283</v>
      </c>
      <c r="P93" s="228">
        <v>0.181458879288658</v>
      </c>
      <c r="Q93" s="228">
        <v>6.4417674421667181E-2</v>
      </c>
      <c r="R93" s="228">
        <v>0.30885534949775922</v>
      </c>
      <c r="S93" s="228">
        <v>0.40996309702023032</v>
      </c>
      <c r="T93" s="228">
        <v>0.38650729450167809</v>
      </c>
      <c r="U93" s="228">
        <v>0.20095038884532759</v>
      </c>
      <c r="V93" s="228">
        <v>0.72426384231710939</v>
      </c>
      <c r="W93" s="228">
        <v>0.78357988095486053</v>
      </c>
      <c r="DA93" s="69" t="s">
        <v>2025</v>
      </c>
    </row>
    <row r="94" spans="1:105" ht="12" customHeight="1" x14ac:dyDescent="0.25">
      <c r="A94" s="132" t="s">
        <v>1941</v>
      </c>
      <c r="B94" s="318">
        <v>1.6918467913163551</v>
      </c>
      <c r="C94" s="318">
        <v>1.9926915892747039</v>
      </c>
      <c r="D94" s="318">
        <v>2.3243278641289149</v>
      </c>
      <c r="E94" s="318">
        <v>2.8205904378807212</v>
      </c>
      <c r="F94" s="318">
        <v>3.1030059831976859</v>
      </c>
      <c r="G94" s="318">
        <v>3.044950911335369</v>
      </c>
      <c r="H94" s="318">
        <v>3.4878129724218971</v>
      </c>
      <c r="I94" s="318">
        <v>3.331458138032088</v>
      </c>
      <c r="J94" s="318">
        <v>3.616370396995094</v>
      </c>
      <c r="K94" s="318">
        <v>3.6580352175525892</v>
      </c>
      <c r="L94" s="318">
        <v>3.1425579706571058</v>
      </c>
      <c r="M94" s="318">
        <v>2.9881883034289318</v>
      </c>
      <c r="N94" s="318">
        <v>2.9923281332365712</v>
      </c>
      <c r="O94" s="318">
        <v>3.325690043978395</v>
      </c>
      <c r="P94" s="318">
        <v>2.3390710292186698</v>
      </c>
      <c r="Q94" s="318">
        <v>1.6390460421373909</v>
      </c>
      <c r="R94" s="318">
        <v>5.310348091029633</v>
      </c>
      <c r="S94" s="318">
        <v>6.3061222009222782</v>
      </c>
      <c r="T94" s="318">
        <v>5.5287908930307443</v>
      </c>
      <c r="U94" s="318">
        <v>4.7247099148980078</v>
      </c>
      <c r="V94" s="318">
        <v>7.0130938276051458</v>
      </c>
      <c r="W94" s="318">
        <v>7.6624756414252886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1.0000000000000002</v>
      </c>
      <c r="D98" s="234">
        <f t="shared" si="4"/>
        <v>0.99999999999999956</v>
      </c>
      <c r="E98" s="234">
        <f t="shared" si="4"/>
        <v>1.0000000000000004</v>
      </c>
      <c r="F98" s="234">
        <f t="shared" si="4"/>
        <v>0.99999999999999944</v>
      </c>
      <c r="G98" s="234">
        <f t="shared" si="4"/>
        <v>0.99999999999999989</v>
      </c>
      <c r="H98" s="234">
        <f t="shared" si="4"/>
        <v>0.99999999999999956</v>
      </c>
      <c r="I98" s="234">
        <f t="shared" si="4"/>
        <v>1.0000000000000002</v>
      </c>
      <c r="J98" s="234">
        <f t="shared" si="4"/>
        <v>0.99999999999999956</v>
      </c>
      <c r="K98" s="234">
        <f t="shared" si="4"/>
        <v>0.99999999999999956</v>
      </c>
      <c r="L98" s="234">
        <f t="shared" si="4"/>
        <v>1</v>
      </c>
      <c r="M98" s="234">
        <f t="shared" si="4"/>
        <v>0.99999999999999989</v>
      </c>
      <c r="N98" s="234">
        <f t="shared" si="4"/>
        <v>0.99999999999999956</v>
      </c>
      <c r="O98" s="234">
        <f t="shared" si="4"/>
        <v>0.99999999999999956</v>
      </c>
      <c r="P98" s="234">
        <f t="shared" si="4"/>
        <v>0.99999999999999956</v>
      </c>
      <c r="Q98" s="234">
        <f t="shared" si="4"/>
        <v>1.0000000000000002</v>
      </c>
      <c r="R98" s="234">
        <f t="shared" si="4"/>
        <v>1.0000000000000004</v>
      </c>
      <c r="S98" s="234">
        <f t="shared" si="4"/>
        <v>1</v>
      </c>
      <c r="T98" s="234">
        <f t="shared" si="4"/>
        <v>1</v>
      </c>
      <c r="U98" s="234">
        <f t="shared" si="4"/>
        <v>0.99999999999999978</v>
      </c>
      <c r="V98" s="234">
        <f t="shared" si="4"/>
        <v>1.0000000000000002</v>
      </c>
      <c r="W98" s="234">
        <f t="shared" si="4"/>
        <v>1.0000000000000007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3.7725001072553875E-3</v>
      </c>
      <c r="C99" s="268">
        <f t="shared" si="5"/>
        <v>3.8561733922635641E-3</v>
      </c>
      <c r="D99" s="268">
        <f t="shared" si="5"/>
        <v>3.8504902412531362E-3</v>
      </c>
      <c r="E99" s="268">
        <f t="shared" si="5"/>
        <v>3.8228412581733789E-3</v>
      </c>
      <c r="F99" s="268">
        <f t="shared" si="5"/>
        <v>3.8363727545369618E-3</v>
      </c>
      <c r="G99" s="268">
        <f t="shared" si="5"/>
        <v>3.8410979041034309E-3</v>
      </c>
      <c r="H99" s="268">
        <f t="shared" si="5"/>
        <v>3.7820178963212181E-3</v>
      </c>
      <c r="I99" s="268">
        <f t="shared" si="5"/>
        <v>3.8191402349215709E-3</v>
      </c>
      <c r="J99" s="268">
        <f t="shared" si="5"/>
        <v>3.8016042624279809E-3</v>
      </c>
      <c r="K99" s="268">
        <f t="shared" si="5"/>
        <v>3.8560043038154647E-3</v>
      </c>
      <c r="L99" s="268">
        <f t="shared" si="5"/>
        <v>3.8030644135963756E-3</v>
      </c>
      <c r="M99" s="268">
        <f t="shared" si="5"/>
        <v>3.811125376689027E-3</v>
      </c>
      <c r="N99" s="268">
        <f t="shared" si="5"/>
        <v>3.7351997332477952E-3</v>
      </c>
      <c r="O99" s="268">
        <f t="shared" si="5"/>
        <v>3.7360633712603905E-3</v>
      </c>
      <c r="P99" s="268">
        <f t="shared" si="5"/>
        <v>3.8146714698730228E-3</v>
      </c>
      <c r="Q99" s="268">
        <f t="shared" si="5"/>
        <v>3.8131581625732891E-3</v>
      </c>
      <c r="R99" s="268">
        <f t="shared" si="5"/>
        <v>3.8384352097340577E-3</v>
      </c>
      <c r="S99" s="268">
        <f t="shared" si="5"/>
        <v>3.8283454429084082E-3</v>
      </c>
      <c r="T99" s="268">
        <f t="shared" si="5"/>
        <v>3.8590295547674676E-3</v>
      </c>
      <c r="U99" s="268">
        <f t="shared" si="5"/>
        <v>3.8448082290358505E-3</v>
      </c>
      <c r="V99" s="268">
        <f t="shared" si="5"/>
        <v>3.8271715293535253E-3</v>
      </c>
      <c r="W99" s="268">
        <f t="shared" si="5"/>
        <v>3.8350698964430751E-3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1.3725582929736907E-3</v>
      </c>
      <c r="C100" s="269">
        <f t="shared" si="6"/>
        <v>1.4030013567174003E-3</v>
      </c>
      <c r="D100" s="269">
        <f t="shared" si="6"/>
        <v>1.4009336414548921E-3</v>
      </c>
      <c r="E100" s="269">
        <f t="shared" si="6"/>
        <v>1.3908740417360149E-3</v>
      </c>
      <c r="F100" s="269">
        <f t="shared" si="6"/>
        <v>1.3957972404165021E-3</v>
      </c>
      <c r="G100" s="269">
        <f t="shared" si="6"/>
        <v>1.3975164035811437E-3</v>
      </c>
      <c r="H100" s="269">
        <f t="shared" si="6"/>
        <v>1.376021174336624E-3</v>
      </c>
      <c r="I100" s="269">
        <f t="shared" si="6"/>
        <v>1.3895274890488496E-3</v>
      </c>
      <c r="J100" s="269">
        <f t="shared" si="6"/>
        <v>1.3831473316500077E-3</v>
      </c>
      <c r="K100" s="269">
        <f t="shared" si="6"/>
        <v>1.4029398368379865E-3</v>
      </c>
      <c r="L100" s="269">
        <f t="shared" si="6"/>
        <v>1.3836785821571503E-3</v>
      </c>
      <c r="M100" s="269">
        <f t="shared" si="6"/>
        <v>1.3866114228271601E-3</v>
      </c>
      <c r="N100" s="269">
        <f t="shared" si="6"/>
        <v>1.3589872031871915E-3</v>
      </c>
      <c r="O100" s="269">
        <f t="shared" si="6"/>
        <v>1.3593014227982225E-3</v>
      </c>
      <c r="P100" s="269">
        <f t="shared" si="6"/>
        <v>1.3879016069143629E-3</v>
      </c>
      <c r="Q100" s="269">
        <f t="shared" si="6"/>
        <v>1.387351016476983E-3</v>
      </c>
      <c r="R100" s="269">
        <f t="shared" si="6"/>
        <v>1.3965476287277495E-3</v>
      </c>
      <c r="S100" s="269">
        <f t="shared" si="6"/>
        <v>1.3928766432441213E-3</v>
      </c>
      <c r="T100" s="269">
        <f t="shared" si="6"/>
        <v>1.4040405215734251E-3</v>
      </c>
      <c r="U100" s="269">
        <f t="shared" si="6"/>
        <v>1.3988663405223847E-3</v>
      </c>
      <c r="V100" s="269">
        <f t="shared" si="6"/>
        <v>1.3924495352947038E-3</v>
      </c>
      <c r="W100" s="269">
        <f t="shared" si="6"/>
        <v>1.3953232182480494E-3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4.3139157596667532E-2</v>
      </c>
      <c r="C101" s="269">
        <f t="shared" si="7"/>
        <v>4.409597533715124E-2</v>
      </c>
      <c r="D101" s="269">
        <f t="shared" si="7"/>
        <v>4.4030987573038791E-2</v>
      </c>
      <c r="E101" s="269">
        <f t="shared" si="7"/>
        <v>4.3714816915767951E-2</v>
      </c>
      <c r="F101" s="269">
        <f t="shared" si="7"/>
        <v>4.3869551796497229E-2</v>
      </c>
      <c r="G101" s="269">
        <f t="shared" si="7"/>
        <v>4.3923584656940004E-2</v>
      </c>
      <c r="H101" s="269">
        <f t="shared" si="7"/>
        <v>4.3247995076007316E-2</v>
      </c>
      <c r="I101" s="269">
        <f t="shared" si="7"/>
        <v>4.3672495107738941E-2</v>
      </c>
      <c r="J101" s="269">
        <f t="shared" si="7"/>
        <v>4.3471968385537685E-2</v>
      </c>
      <c r="K101" s="269">
        <f t="shared" si="7"/>
        <v>4.4094041783008651E-2</v>
      </c>
      <c r="L101" s="269">
        <f t="shared" si="7"/>
        <v>4.3488665453682816E-2</v>
      </c>
      <c r="M101" s="269">
        <f t="shared" si="7"/>
        <v>4.3580843889030253E-2</v>
      </c>
      <c r="N101" s="269">
        <f t="shared" si="7"/>
        <v>4.2712621700847823E-2</v>
      </c>
      <c r="O101" s="269">
        <f t="shared" si="7"/>
        <v>4.2722497543199733E-2</v>
      </c>
      <c r="P101" s="269">
        <f t="shared" si="7"/>
        <v>4.3621394046317888E-2</v>
      </c>
      <c r="Q101" s="269">
        <f t="shared" si="7"/>
        <v>4.3604089129090751E-2</v>
      </c>
      <c r="R101" s="269">
        <f t="shared" si="7"/>
        <v>4.3893136310017171E-2</v>
      </c>
      <c r="S101" s="269">
        <f t="shared" si="7"/>
        <v>4.3777758171162195E-2</v>
      </c>
      <c r="T101" s="269">
        <f t="shared" si="7"/>
        <v>4.4128636023930454E-2</v>
      </c>
      <c r="U101" s="269">
        <f t="shared" si="7"/>
        <v>4.3966012831212736E-2</v>
      </c>
      <c r="V101" s="269">
        <f t="shared" si="7"/>
        <v>4.3764334277084226E-2</v>
      </c>
      <c r="W101" s="269">
        <f t="shared" si="7"/>
        <v>4.3854653400462684E-2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1.5142439234633957E-2</v>
      </c>
      <c r="C102" s="269">
        <f t="shared" si="8"/>
        <v>1.5478295456708487E-2</v>
      </c>
      <c r="D102" s="269">
        <f t="shared" si="8"/>
        <v>1.5455483855279726E-2</v>
      </c>
      <c r="E102" s="269">
        <f t="shared" si="8"/>
        <v>1.5344503594370139E-2</v>
      </c>
      <c r="F102" s="269">
        <f t="shared" si="8"/>
        <v>1.539881767140493E-2</v>
      </c>
      <c r="G102" s="269">
        <f t="shared" si="8"/>
        <v>1.5417783950570089E-2</v>
      </c>
      <c r="H102" s="269">
        <f t="shared" si="8"/>
        <v>1.5180642690824779E-2</v>
      </c>
      <c r="I102" s="269">
        <f t="shared" si="8"/>
        <v>1.5329648056105562E-2</v>
      </c>
      <c r="J102" s="269">
        <f t="shared" si="8"/>
        <v>1.5259260411213586E-2</v>
      </c>
      <c r="K102" s="269">
        <f t="shared" si="8"/>
        <v>1.5477616752539407E-2</v>
      </c>
      <c r="L102" s="269">
        <f t="shared" si="8"/>
        <v>1.5265121312396407E-2</v>
      </c>
      <c r="M102" s="269">
        <f t="shared" si="8"/>
        <v>1.529747721440642E-2</v>
      </c>
      <c r="N102" s="269">
        <f t="shared" si="8"/>
        <v>1.4992719252982322E-2</v>
      </c>
      <c r="O102" s="269">
        <f t="shared" si="8"/>
        <v>1.4996185809842395E-2</v>
      </c>
      <c r="P102" s="269">
        <f t="shared" si="8"/>
        <v>1.5311710878828518E-2</v>
      </c>
      <c r="Q102" s="269">
        <f t="shared" si="8"/>
        <v>1.5305636614235259E-2</v>
      </c>
      <c r="R102" s="269">
        <f t="shared" si="8"/>
        <v>1.5407096160896847E-2</v>
      </c>
      <c r="S102" s="269">
        <f t="shared" si="8"/>
        <v>1.5366596843016063E-2</v>
      </c>
      <c r="T102" s="269">
        <f t="shared" si="8"/>
        <v>1.5489759808180981E-2</v>
      </c>
      <c r="U102" s="269">
        <f t="shared" si="8"/>
        <v>1.5432676824853071E-2</v>
      </c>
      <c r="V102" s="269">
        <f t="shared" si="8"/>
        <v>1.5361884871070104E-2</v>
      </c>
      <c r="W102" s="269">
        <f t="shared" si="8"/>
        <v>1.5393588128937829E-2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1.3185350877911228E-2</v>
      </c>
      <c r="C103" s="270">
        <f t="shared" si="9"/>
        <v>1.3656913880062968E-2</v>
      </c>
      <c r="D103" s="270">
        <f t="shared" si="9"/>
        <v>1.2862393115165427E-2</v>
      </c>
      <c r="E103" s="270">
        <f t="shared" si="9"/>
        <v>1.1063287025800258E-2</v>
      </c>
      <c r="F103" s="270">
        <f t="shared" si="9"/>
        <v>1.1909122820717627E-2</v>
      </c>
      <c r="G103" s="270">
        <f t="shared" si="9"/>
        <v>1.1667881745481496E-2</v>
      </c>
      <c r="H103" s="270">
        <f t="shared" si="9"/>
        <v>1.2785341304306213E-2</v>
      </c>
      <c r="I103" s="270">
        <f t="shared" si="9"/>
        <v>1.2958583609208197E-2</v>
      </c>
      <c r="J103" s="270">
        <f t="shared" si="9"/>
        <v>1.2757321924019264E-2</v>
      </c>
      <c r="K103" s="270">
        <f t="shared" si="9"/>
        <v>1.2108677235200963E-2</v>
      </c>
      <c r="L103" s="270">
        <f t="shared" si="9"/>
        <v>1.3022087559026889E-2</v>
      </c>
      <c r="M103" s="270">
        <f t="shared" si="9"/>
        <v>1.2833137111216064E-2</v>
      </c>
      <c r="N103" s="270">
        <f t="shared" si="9"/>
        <v>1.1527950784723847E-2</v>
      </c>
      <c r="O103" s="270">
        <f t="shared" si="9"/>
        <v>1.1958689251886891E-2</v>
      </c>
      <c r="P103" s="270">
        <f t="shared" si="9"/>
        <v>1.1492040969517732E-2</v>
      </c>
      <c r="Q103" s="270">
        <f t="shared" si="9"/>
        <v>1.2275944432597828E-2</v>
      </c>
      <c r="R103" s="270">
        <f t="shared" si="9"/>
        <v>1.0646065699408954E-2</v>
      </c>
      <c r="S103" s="270">
        <f t="shared" si="9"/>
        <v>1.0217440655576924E-2</v>
      </c>
      <c r="T103" s="270">
        <f t="shared" si="9"/>
        <v>1.0645793306138336E-2</v>
      </c>
      <c r="U103" s="270">
        <f t="shared" si="9"/>
        <v>1.2144394601633869E-2</v>
      </c>
      <c r="V103" s="270">
        <f t="shared" si="9"/>
        <v>1.090548327594393E-2</v>
      </c>
      <c r="W103" s="270">
        <f t="shared" si="9"/>
        <v>1.0873365440007575E-2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2.0094277103685658E-2</v>
      </c>
      <c r="C104" s="271">
        <f t="shared" si="10"/>
        <v>7.3543927648816619E-3</v>
      </c>
      <c r="D104" s="271">
        <f t="shared" si="10"/>
        <v>9.5090849633693315E-3</v>
      </c>
      <c r="E104" s="271">
        <f t="shared" si="10"/>
        <v>9.2390498803986473E-3</v>
      </c>
      <c r="F104" s="271">
        <f t="shared" si="10"/>
        <v>1.1719586307668868E-2</v>
      </c>
      <c r="G104" s="271">
        <f t="shared" si="10"/>
        <v>1.1110679809995602E-2</v>
      </c>
      <c r="H104" s="271">
        <f t="shared" si="10"/>
        <v>1.4518042071023101E-2</v>
      </c>
      <c r="I104" s="271">
        <f t="shared" si="10"/>
        <v>1.0567375183935303E-2</v>
      </c>
      <c r="J104" s="271">
        <f t="shared" si="10"/>
        <v>1.2981989290444817E-2</v>
      </c>
      <c r="K104" s="271">
        <f t="shared" si="10"/>
        <v>9.2713137053917361E-3</v>
      </c>
      <c r="L104" s="271">
        <f t="shared" si="10"/>
        <v>1.024933740966099E-2</v>
      </c>
      <c r="M104" s="271">
        <f t="shared" si="10"/>
        <v>1.0107596042572234E-2</v>
      </c>
      <c r="N104" s="271">
        <f t="shared" si="10"/>
        <v>1.2728165186980634E-2</v>
      </c>
      <c r="O104" s="271">
        <f t="shared" si="10"/>
        <v>1.6748500437352768E-2</v>
      </c>
      <c r="P104" s="271">
        <f t="shared" si="10"/>
        <v>7.16014609437555E-3</v>
      </c>
      <c r="Q104" s="271">
        <f t="shared" si="10"/>
        <v>4.2940363663406846E-3</v>
      </c>
      <c r="R104" s="271">
        <f t="shared" si="10"/>
        <v>4.601805867514598E-3</v>
      </c>
      <c r="S104" s="271">
        <f t="shared" si="10"/>
        <v>4.7930461419864708E-3</v>
      </c>
      <c r="T104" s="271">
        <f t="shared" si="10"/>
        <v>5.3858553541157247E-3</v>
      </c>
      <c r="U104" s="271">
        <f t="shared" si="10"/>
        <v>4.3877885555872673E-3</v>
      </c>
      <c r="V104" s="271">
        <f t="shared" si="10"/>
        <v>8.0124148372461065E-3</v>
      </c>
      <c r="W104" s="271">
        <f t="shared" si="10"/>
        <v>7.9054711111449828E-3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0.85890415143104337</v>
      </c>
      <c r="C105" s="271">
        <f t="shared" si="11"/>
        <v>0.89790891575435372</v>
      </c>
      <c r="D105" s="271">
        <f t="shared" si="11"/>
        <v>0.89188443931255357</v>
      </c>
      <c r="E105" s="271">
        <f t="shared" si="11"/>
        <v>0.89501496505129186</v>
      </c>
      <c r="F105" s="271">
        <f t="shared" si="11"/>
        <v>0.88598142283708503</v>
      </c>
      <c r="G105" s="271">
        <f t="shared" si="11"/>
        <v>0.88809724102344623</v>
      </c>
      <c r="H105" s="271">
        <f t="shared" si="11"/>
        <v>0.8770386403806365</v>
      </c>
      <c r="I105" s="271">
        <f t="shared" si="11"/>
        <v>0.88891921107682548</v>
      </c>
      <c r="J105" s="271">
        <f t="shared" si="11"/>
        <v>0.88166664950841878</v>
      </c>
      <c r="K105" s="271">
        <f t="shared" si="11"/>
        <v>0.89330847126240953</v>
      </c>
      <c r="L105" s="271">
        <f t="shared" si="11"/>
        <v>0.89014659216059167</v>
      </c>
      <c r="M105" s="271">
        <f t="shared" si="11"/>
        <v>0.89065487173525903</v>
      </c>
      <c r="N105" s="271">
        <f t="shared" si="11"/>
        <v>0.88482701120882923</v>
      </c>
      <c r="O105" s="271">
        <f t="shared" si="11"/>
        <v>0.8714802351233587</v>
      </c>
      <c r="P105" s="271">
        <f t="shared" si="11"/>
        <v>0.90139490640818221</v>
      </c>
      <c r="Q105" s="271">
        <f t="shared" si="11"/>
        <v>0.90983397859677684</v>
      </c>
      <c r="R105" s="271">
        <f t="shared" si="11"/>
        <v>0.91005122459174537</v>
      </c>
      <c r="S105" s="271">
        <f t="shared" si="11"/>
        <v>0.91003578536270013</v>
      </c>
      <c r="T105" s="271">
        <f t="shared" si="11"/>
        <v>0.90718918057707354</v>
      </c>
      <c r="U105" s="271">
        <f t="shared" si="11"/>
        <v>0.90913254225014895</v>
      </c>
      <c r="V105" s="271">
        <f t="shared" si="11"/>
        <v>0.89903631605064827</v>
      </c>
      <c r="W105" s="271">
        <f t="shared" si="11"/>
        <v>0.89927882882958166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0.67052030358399095</v>
      </c>
      <c r="C106" s="320">
        <f t="shared" si="12"/>
        <v>0.82896148358358845</v>
      </c>
      <c r="D106" s="320">
        <f t="shared" si="12"/>
        <v>0.80273676778096659</v>
      </c>
      <c r="E106" s="320">
        <f t="shared" si="12"/>
        <v>0.80839887242255493</v>
      </c>
      <c r="F106" s="320">
        <f t="shared" si="12"/>
        <v>0.77611030120268987</v>
      </c>
      <c r="G106" s="320">
        <f t="shared" si="12"/>
        <v>0.78393461780473794</v>
      </c>
      <c r="H106" s="320">
        <f t="shared" si="12"/>
        <v>0.74093199596479553</v>
      </c>
      <c r="I106" s="320">
        <f t="shared" si="12"/>
        <v>0.78985006872743246</v>
      </c>
      <c r="J106" s="320">
        <f t="shared" si="12"/>
        <v>0.75996049991049919</v>
      </c>
      <c r="K106" s="320">
        <f t="shared" si="12"/>
        <v>0.80638990527436227</v>
      </c>
      <c r="L106" s="320">
        <f t="shared" si="12"/>
        <v>0.79405905394502019</v>
      </c>
      <c r="M106" s="320">
        <f t="shared" si="12"/>
        <v>0.79589615883614462</v>
      </c>
      <c r="N106" s="320">
        <f t="shared" si="12"/>
        <v>0.76550046258088633</v>
      </c>
      <c r="O106" s="320">
        <f t="shared" si="12"/>
        <v>0.71446304352317724</v>
      </c>
      <c r="P106" s="320">
        <f t="shared" si="12"/>
        <v>0.83426853677341184</v>
      </c>
      <c r="Q106" s="320">
        <f t="shared" si="12"/>
        <v>0.86957738766233306</v>
      </c>
      <c r="R106" s="320">
        <f t="shared" si="12"/>
        <v>0.86690929458379618</v>
      </c>
      <c r="S106" s="320">
        <f t="shared" si="12"/>
        <v>0.86510097778157713</v>
      </c>
      <c r="T106" s="320">
        <f t="shared" si="12"/>
        <v>0.85669678663223892</v>
      </c>
      <c r="U106" s="320">
        <f t="shared" si="12"/>
        <v>0.8679970245415185</v>
      </c>
      <c r="V106" s="320">
        <f t="shared" si="12"/>
        <v>0.82391992695146632</v>
      </c>
      <c r="W106" s="320">
        <f t="shared" si="12"/>
        <v>0.8251650371625977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0.18838384784705228</v>
      </c>
      <c r="C107" s="320">
        <f t="shared" si="13"/>
        <v>6.8947432170765266E-2</v>
      </c>
      <c r="D107" s="320">
        <f t="shared" si="13"/>
        <v>8.9147671531587105E-2</v>
      </c>
      <c r="E107" s="320">
        <f t="shared" si="13"/>
        <v>8.6616092628736971E-2</v>
      </c>
      <c r="F107" s="320">
        <f t="shared" si="13"/>
        <v>0.10987112163439519</v>
      </c>
      <c r="G107" s="320">
        <f t="shared" si="13"/>
        <v>0.10416262321870831</v>
      </c>
      <c r="H107" s="320">
        <f t="shared" si="13"/>
        <v>0.13610664441584103</v>
      </c>
      <c r="I107" s="320">
        <f t="shared" si="13"/>
        <v>9.9069142349393069E-2</v>
      </c>
      <c r="J107" s="320">
        <f t="shared" si="13"/>
        <v>0.12170614959791963</v>
      </c>
      <c r="K107" s="320">
        <f t="shared" si="13"/>
        <v>8.6918565988047161E-2</v>
      </c>
      <c r="L107" s="320">
        <f t="shared" si="13"/>
        <v>9.6087538215571436E-2</v>
      </c>
      <c r="M107" s="320">
        <f t="shared" si="13"/>
        <v>9.475871289911432E-2</v>
      </c>
      <c r="N107" s="320">
        <f t="shared" si="13"/>
        <v>0.11932654862794298</v>
      </c>
      <c r="O107" s="320">
        <f t="shared" si="13"/>
        <v>0.15701719160018146</v>
      </c>
      <c r="P107" s="320">
        <f t="shared" si="13"/>
        <v>6.7126369634770491E-2</v>
      </c>
      <c r="Q107" s="320">
        <f t="shared" si="13"/>
        <v>4.0256590934443753E-2</v>
      </c>
      <c r="R107" s="320">
        <f t="shared" si="13"/>
        <v>4.3141930007949164E-2</v>
      </c>
      <c r="S107" s="320">
        <f t="shared" si="13"/>
        <v>4.4934807581122962E-2</v>
      </c>
      <c r="T107" s="320">
        <f t="shared" si="13"/>
        <v>5.0492393944834721E-2</v>
      </c>
      <c r="U107" s="320">
        <f t="shared" si="13"/>
        <v>4.1135517708630463E-2</v>
      </c>
      <c r="V107" s="320">
        <f t="shared" si="13"/>
        <v>7.5116389099181904E-2</v>
      </c>
      <c r="W107" s="320">
        <f t="shared" si="13"/>
        <v>7.4113791666983911E-2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4.4389565355829261E-2</v>
      </c>
      <c r="C108" s="321">
        <f t="shared" si="14"/>
        <v>1.624633205786109E-2</v>
      </c>
      <c r="D108" s="321">
        <f t="shared" si="14"/>
        <v>2.1006187297884664E-2</v>
      </c>
      <c r="E108" s="321">
        <f t="shared" si="14"/>
        <v>2.0409662232462166E-2</v>
      </c>
      <c r="F108" s="321">
        <f t="shared" si="14"/>
        <v>2.5889328571672282E-2</v>
      </c>
      <c r="G108" s="321">
        <f t="shared" si="14"/>
        <v>2.4544214505881925E-2</v>
      </c>
      <c r="H108" s="321">
        <f t="shared" si="14"/>
        <v>3.2071299406543741E-2</v>
      </c>
      <c r="I108" s="321">
        <f t="shared" si="14"/>
        <v>2.334401924221631E-2</v>
      </c>
      <c r="J108" s="321">
        <f t="shared" si="14"/>
        <v>2.8678058886287498E-2</v>
      </c>
      <c r="K108" s="321">
        <f t="shared" si="14"/>
        <v>2.048093512079598E-2</v>
      </c>
      <c r="L108" s="321">
        <f t="shared" si="14"/>
        <v>2.2641453108887599E-2</v>
      </c>
      <c r="M108" s="321">
        <f t="shared" si="14"/>
        <v>2.2328337207999736E-2</v>
      </c>
      <c r="N108" s="321">
        <f t="shared" si="14"/>
        <v>2.8117344929200608E-2</v>
      </c>
      <c r="O108" s="321">
        <f t="shared" si="14"/>
        <v>3.6998527040300523E-2</v>
      </c>
      <c r="P108" s="321">
        <f t="shared" si="14"/>
        <v>1.581722852599024E-2</v>
      </c>
      <c r="Q108" s="321">
        <f t="shared" si="14"/>
        <v>9.4858056819086094E-3</v>
      </c>
      <c r="R108" s="321">
        <f t="shared" si="14"/>
        <v>1.0165688531955722E-2</v>
      </c>
      <c r="S108" s="321">
        <f t="shared" si="14"/>
        <v>1.0588150739405767E-2</v>
      </c>
      <c r="T108" s="321">
        <f t="shared" si="14"/>
        <v>1.1897704854220016E-2</v>
      </c>
      <c r="U108" s="321">
        <f t="shared" si="14"/>
        <v>9.6929103670057373E-3</v>
      </c>
      <c r="V108" s="321">
        <f t="shared" si="14"/>
        <v>1.7699945623359407E-2</v>
      </c>
      <c r="W108" s="321">
        <f t="shared" si="14"/>
        <v>1.7463699975174787E-2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</v>
      </c>
      <c r="D110" s="234">
        <f t="shared" si="15"/>
        <v>0.99999999999999944</v>
      </c>
      <c r="E110" s="234">
        <f t="shared" si="15"/>
        <v>1.0000000000000004</v>
      </c>
      <c r="F110" s="234">
        <f t="shared" si="15"/>
        <v>1.0000000000000004</v>
      </c>
      <c r="G110" s="234">
        <f t="shared" si="15"/>
        <v>0.99999999999999967</v>
      </c>
      <c r="H110" s="234">
        <f t="shared" si="15"/>
        <v>0.99999999999999967</v>
      </c>
      <c r="I110" s="234">
        <f t="shared" si="15"/>
        <v>0.99999999999999978</v>
      </c>
      <c r="J110" s="234">
        <f t="shared" si="15"/>
        <v>0.99999999999999956</v>
      </c>
      <c r="K110" s="234">
        <f t="shared" si="15"/>
        <v>1</v>
      </c>
      <c r="L110" s="234">
        <f t="shared" si="15"/>
        <v>1.0000000000000004</v>
      </c>
      <c r="M110" s="234">
        <f t="shared" si="15"/>
        <v>1.0000000000000002</v>
      </c>
      <c r="N110" s="234">
        <f t="shared" si="15"/>
        <v>0.99999999999999978</v>
      </c>
      <c r="O110" s="234">
        <f t="shared" si="15"/>
        <v>1.0000000000000002</v>
      </c>
      <c r="P110" s="234">
        <f t="shared" si="15"/>
        <v>1.0000000000000002</v>
      </c>
      <c r="Q110" s="234">
        <f t="shared" si="15"/>
        <v>1.0000000000000002</v>
      </c>
      <c r="R110" s="234">
        <f t="shared" si="15"/>
        <v>0.99999999999999989</v>
      </c>
      <c r="S110" s="234">
        <f t="shared" si="15"/>
        <v>1.0000000000000002</v>
      </c>
      <c r="T110" s="234">
        <f t="shared" si="15"/>
        <v>1</v>
      </c>
      <c r="U110" s="234">
        <f t="shared" si="15"/>
        <v>0.99999999999999989</v>
      </c>
      <c r="V110" s="234">
        <f t="shared" si="15"/>
        <v>0.99999999999999978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3.5797609504598089E-3</v>
      </c>
      <c r="C111" s="301">
        <f t="shared" si="16"/>
        <v>3.6330343047292022E-3</v>
      </c>
      <c r="D111" s="301">
        <f t="shared" si="16"/>
        <v>3.6345283535632487E-3</v>
      </c>
      <c r="E111" s="301">
        <f t="shared" si="16"/>
        <v>3.6106310949189308E-3</v>
      </c>
      <c r="F111" s="301">
        <f t="shared" si="16"/>
        <v>3.6283677310382715E-3</v>
      </c>
      <c r="G111" s="301">
        <f t="shared" si="16"/>
        <v>3.63174265245486E-3</v>
      </c>
      <c r="H111" s="301">
        <f t="shared" si="16"/>
        <v>3.5772398538705553E-3</v>
      </c>
      <c r="I111" s="301">
        <f t="shared" si="16"/>
        <v>3.6056792123084504E-3</v>
      </c>
      <c r="J111" s="301">
        <f t="shared" si="16"/>
        <v>3.5941287998744204E-3</v>
      </c>
      <c r="K111" s="301">
        <f t="shared" si="16"/>
        <v>3.6404032470101675E-3</v>
      </c>
      <c r="L111" s="301">
        <f t="shared" si="16"/>
        <v>3.5885311952229466E-3</v>
      </c>
      <c r="M111" s="301">
        <f t="shared" si="16"/>
        <v>3.5963630025879559E-3</v>
      </c>
      <c r="N111" s="301">
        <f t="shared" si="16"/>
        <v>3.5303402827237466E-3</v>
      </c>
      <c r="O111" s="301">
        <f t="shared" si="16"/>
        <v>3.5378638852217254E-3</v>
      </c>
      <c r="P111" s="301">
        <f t="shared" si="16"/>
        <v>3.596568415698807E-3</v>
      </c>
      <c r="Q111" s="301">
        <f t="shared" si="16"/>
        <v>3.5890101572872406E-3</v>
      </c>
      <c r="R111" s="301">
        <f t="shared" si="16"/>
        <v>3.6126383179289475E-3</v>
      </c>
      <c r="S111" s="301">
        <f t="shared" si="16"/>
        <v>3.6041720862388773E-3</v>
      </c>
      <c r="T111" s="301">
        <f t="shared" si="16"/>
        <v>3.6332461431289324E-3</v>
      </c>
      <c r="U111" s="301">
        <f t="shared" si="16"/>
        <v>3.6168265275778096E-3</v>
      </c>
      <c r="V111" s="301">
        <f t="shared" si="16"/>
        <v>3.6087461554084274E-3</v>
      </c>
      <c r="W111" s="301">
        <f t="shared" si="16"/>
        <v>3.5928916142168449E-3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1.3203149553793953E-3</v>
      </c>
      <c r="C112" s="235">
        <f t="shared" si="17"/>
        <v>1.3399636434729585E-3</v>
      </c>
      <c r="D112" s="235">
        <f t="shared" si="17"/>
        <v>1.3405146900503583E-3</v>
      </c>
      <c r="E112" s="235">
        <f t="shared" si="17"/>
        <v>1.3317007193921751E-3</v>
      </c>
      <c r="F112" s="235">
        <f t="shared" si="17"/>
        <v>1.338242481887092E-3</v>
      </c>
      <c r="G112" s="235">
        <f t="shared" si="17"/>
        <v>1.3394872463507585E-3</v>
      </c>
      <c r="H112" s="235">
        <f t="shared" si="17"/>
        <v>1.3193851051528538E-3</v>
      </c>
      <c r="I112" s="235">
        <f t="shared" si="17"/>
        <v>1.3298743279771114E-3</v>
      </c>
      <c r="J112" s="235">
        <f t="shared" si="17"/>
        <v>1.3256142160622385E-3</v>
      </c>
      <c r="K112" s="235">
        <f t="shared" si="17"/>
        <v>1.3426815134183351E-3</v>
      </c>
      <c r="L112" s="235">
        <f t="shared" si="17"/>
        <v>1.323549664479628E-3</v>
      </c>
      <c r="M112" s="235">
        <f t="shared" si="17"/>
        <v>1.3264382518838622E-3</v>
      </c>
      <c r="N112" s="235">
        <f t="shared" si="17"/>
        <v>1.3020872447529689E-3</v>
      </c>
      <c r="O112" s="235">
        <f t="shared" si="17"/>
        <v>1.3048621576686307E-3</v>
      </c>
      <c r="P112" s="235">
        <f t="shared" si="17"/>
        <v>1.3265140139266476E-3</v>
      </c>
      <c r="Q112" s="235">
        <f t="shared" si="17"/>
        <v>1.3237263189504979E-3</v>
      </c>
      <c r="R112" s="235">
        <f t="shared" si="17"/>
        <v>1.3324410388145006E-3</v>
      </c>
      <c r="S112" s="235">
        <f t="shared" si="17"/>
        <v>1.3293184581531661E-3</v>
      </c>
      <c r="T112" s="235">
        <f t="shared" si="17"/>
        <v>1.3400417753401865E-3</v>
      </c>
      <c r="U112" s="235">
        <f t="shared" si="17"/>
        <v>1.3339857664966513E-3</v>
      </c>
      <c r="V112" s="235">
        <f t="shared" si="17"/>
        <v>1.332267304780614E-3</v>
      </c>
      <c r="W112" s="235">
        <f t="shared" si="17"/>
        <v>1.3525668275172914E-3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2.5755405784030717E-2</v>
      </c>
      <c r="C113" s="235">
        <f t="shared" si="18"/>
        <v>2.613869306931952E-2</v>
      </c>
      <c r="D113" s="235">
        <f t="shared" si="18"/>
        <v>2.6149442344065677E-2</v>
      </c>
      <c r="E113" s="235">
        <f t="shared" si="18"/>
        <v>2.5977508071909523E-2</v>
      </c>
      <c r="F113" s="235">
        <f t="shared" si="18"/>
        <v>2.6105118341650742E-2</v>
      </c>
      <c r="G113" s="235">
        <f t="shared" si="18"/>
        <v>2.6129399982736948E-2</v>
      </c>
      <c r="H113" s="235">
        <f t="shared" si="18"/>
        <v>2.573726718020336E-2</v>
      </c>
      <c r="I113" s="235">
        <f t="shared" si="18"/>
        <v>2.5941880624213192E-2</v>
      </c>
      <c r="J113" s="235">
        <f t="shared" si="18"/>
        <v>2.5858778550267976E-2</v>
      </c>
      <c r="K113" s="235">
        <f t="shared" si="18"/>
        <v>2.6191710603526919E-2</v>
      </c>
      <c r="L113" s="235">
        <f t="shared" si="18"/>
        <v>2.5818505308224046E-2</v>
      </c>
      <c r="M113" s="235">
        <f t="shared" si="18"/>
        <v>2.5874853030739494E-2</v>
      </c>
      <c r="N113" s="235">
        <f t="shared" si="18"/>
        <v>2.5399837529816244E-2</v>
      </c>
      <c r="O113" s="235">
        <f t="shared" si="18"/>
        <v>2.545396780219333E-2</v>
      </c>
      <c r="P113" s="235">
        <f t="shared" si="18"/>
        <v>2.5876330922167592E-2</v>
      </c>
      <c r="Q113" s="235">
        <f t="shared" si="18"/>
        <v>2.5821951309924086E-2</v>
      </c>
      <c r="R113" s="235">
        <f t="shared" si="18"/>
        <v>2.5991949495188182E-2</v>
      </c>
      <c r="S113" s="235">
        <f t="shared" si="18"/>
        <v>2.5931037262316489E-2</v>
      </c>
      <c r="T113" s="235">
        <f t="shared" si="18"/>
        <v>2.6140217188952417E-2</v>
      </c>
      <c r="U113" s="235">
        <f t="shared" si="18"/>
        <v>2.6022082523764055E-2</v>
      </c>
      <c r="V113" s="235">
        <f t="shared" si="18"/>
        <v>2.589155379394005E-2</v>
      </c>
      <c r="W113" s="235">
        <f t="shared" si="18"/>
        <v>2.5716274196116766E-2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1.437941791473292E-2</v>
      </c>
      <c r="C114" s="235">
        <f t="shared" si="19"/>
        <v>1.4593409808426504E-2</v>
      </c>
      <c r="D114" s="235">
        <f t="shared" si="19"/>
        <v>1.4599411201499133E-2</v>
      </c>
      <c r="E114" s="235">
        <f t="shared" si="19"/>
        <v>1.4503419130012072E-2</v>
      </c>
      <c r="F114" s="235">
        <f t="shared" si="19"/>
        <v>1.4574664810014478E-2</v>
      </c>
      <c r="G114" s="235">
        <f t="shared" si="19"/>
        <v>1.4588221415092324E-2</v>
      </c>
      <c r="H114" s="235">
        <f t="shared" si="19"/>
        <v>1.4369291009064639E-2</v>
      </c>
      <c r="I114" s="235">
        <f t="shared" si="19"/>
        <v>1.4483528084071799E-2</v>
      </c>
      <c r="J114" s="235">
        <f t="shared" si="19"/>
        <v>1.4437131631969292E-2</v>
      </c>
      <c r="K114" s="235">
        <f t="shared" si="19"/>
        <v>1.4623009857735354E-2</v>
      </c>
      <c r="L114" s="235">
        <f t="shared" si="19"/>
        <v>1.4414646807502278E-2</v>
      </c>
      <c r="M114" s="235">
        <f t="shared" si="19"/>
        <v>1.4446106123553716E-2</v>
      </c>
      <c r="N114" s="235">
        <f t="shared" si="19"/>
        <v>1.4180901744285638E-2</v>
      </c>
      <c r="O114" s="235">
        <f t="shared" si="19"/>
        <v>1.4211123042869514E-2</v>
      </c>
      <c r="P114" s="235">
        <f t="shared" si="19"/>
        <v>1.4446931240372116E-2</v>
      </c>
      <c r="Q114" s="235">
        <f t="shared" si="19"/>
        <v>1.4416570733647929E-2</v>
      </c>
      <c r="R114" s="235">
        <f t="shared" si="19"/>
        <v>1.4511481874678142E-2</v>
      </c>
      <c r="S114" s="235">
        <f t="shared" si="19"/>
        <v>1.4477474161504206E-2</v>
      </c>
      <c r="T114" s="235">
        <f t="shared" si="19"/>
        <v>1.4594260734765512E-2</v>
      </c>
      <c r="U114" s="235">
        <f t="shared" si="19"/>
        <v>1.4528305349119296E-2</v>
      </c>
      <c r="V114" s="235">
        <f t="shared" si="19"/>
        <v>1.4509589754719126E-2</v>
      </c>
      <c r="W114" s="235">
        <f t="shared" si="19"/>
        <v>1.4730669823312625E-2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1.1219527480682221E-2</v>
      </c>
      <c r="C115" s="302">
        <f t="shared" si="20"/>
        <v>9.9785831267174292E-3</v>
      </c>
      <c r="D115" s="302">
        <f t="shared" si="20"/>
        <v>9.6280860120447499E-3</v>
      </c>
      <c r="E115" s="302">
        <f t="shared" si="20"/>
        <v>8.2649443887356649E-3</v>
      </c>
      <c r="F115" s="302">
        <f t="shared" si="20"/>
        <v>9.1462941249480702E-3</v>
      </c>
      <c r="G115" s="302">
        <f t="shared" si="20"/>
        <v>8.8979147109817906E-3</v>
      </c>
      <c r="H115" s="302">
        <f t="shared" si="20"/>
        <v>1.0152470077775014E-2</v>
      </c>
      <c r="I115" s="302">
        <f t="shared" si="20"/>
        <v>9.8206770920687084E-3</v>
      </c>
      <c r="J115" s="302">
        <f t="shared" si="20"/>
        <v>9.944956360434451E-3</v>
      </c>
      <c r="K115" s="302">
        <f t="shared" si="20"/>
        <v>9.0398271737731021E-3</v>
      </c>
      <c r="L115" s="302">
        <f t="shared" si="20"/>
        <v>9.8347477838318358E-3</v>
      </c>
      <c r="M115" s="302">
        <f t="shared" si="20"/>
        <v>9.6751409442060992E-3</v>
      </c>
      <c r="N115" s="302">
        <f t="shared" si="20"/>
        <v>8.978566148950904E-3</v>
      </c>
      <c r="O115" s="302">
        <f t="shared" si="20"/>
        <v>9.7741028545935103E-3</v>
      </c>
      <c r="P115" s="302">
        <f t="shared" si="20"/>
        <v>8.3885235220334947E-3</v>
      </c>
      <c r="Q115" s="302">
        <f t="shared" si="20"/>
        <v>8.6895064805164613E-3</v>
      </c>
      <c r="R115" s="302">
        <f t="shared" si="20"/>
        <v>7.5533833252645023E-3</v>
      </c>
      <c r="S115" s="302">
        <f t="shared" si="20"/>
        <v>7.2654667114028263E-3</v>
      </c>
      <c r="T115" s="302">
        <f t="shared" si="20"/>
        <v>7.6132364858577063E-3</v>
      </c>
      <c r="U115" s="302">
        <f t="shared" si="20"/>
        <v>8.5961207284211347E-3</v>
      </c>
      <c r="V115" s="302">
        <f t="shared" si="20"/>
        <v>8.0361063392984013E-3</v>
      </c>
      <c r="W115" s="302">
        <f t="shared" si="20"/>
        <v>8.1072343264679495E-3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4.8080374788326614E-2</v>
      </c>
      <c r="C116" s="303">
        <f t="shared" si="21"/>
        <v>3.2568463357718402E-2</v>
      </c>
      <c r="D116" s="303">
        <f t="shared" si="21"/>
        <v>3.4886446194076409E-2</v>
      </c>
      <c r="E116" s="303">
        <f t="shared" si="21"/>
        <v>3.4649827254154532E-2</v>
      </c>
      <c r="F116" s="303">
        <f t="shared" si="21"/>
        <v>3.7394878336613334E-2</v>
      </c>
      <c r="G116" s="303">
        <f t="shared" si="21"/>
        <v>3.670150380379758E-2</v>
      </c>
      <c r="H116" s="303">
        <f t="shared" si="21"/>
        <v>4.0737898072800635E-2</v>
      </c>
      <c r="I116" s="303">
        <f t="shared" si="21"/>
        <v>3.6073955452049007E-2</v>
      </c>
      <c r="J116" s="303">
        <f t="shared" si="21"/>
        <v>3.8871275275929179E-2</v>
      </c>
      <c r="K116" s="303">
        <f t="shared" si="21"/>
        <v>3.4639775030998951E-2</v>
      </c>
      <c r="L116" s="303">
        <f t="shared" si="21"/>
        <v>3.5727383638532652E-2</v>
      </c>
      <c r="M116" s="303">
        <f t="shared" si="21"/>
        <v>3.5568639217778864E-2</v>
      </c>
      <c r="N116" s="303">
        <f t="shared" si="21"/>
        <v>3.8655213293187614E-2</v>
      </c>
      <c r="O116" s="303">
        <f t="shared" si="21"/>
        <v>4.3627389722048472E-2</v>
      </c>
      <c r="P116" s="303">
        <f t="shared" si="21"/>
        <v>3.2435231049138515E-2</v>
      </c>
      <c r="Q116" s="303">
        <f t="shared" si="21"/>
        <v>2.9535749603751636E-2</v>
      </c>
      <c r="R116" s="303">
        <f t="shared" si="21"/>
        <v>2.9853930846359629E-2</v>
      </c>
      <c r="S116" s="303">
        <f t="shared" si="21"/>
        <v>3.0055626596883947E-2</v>
      </c>
      <c r="T116" s="303">
        <f t="shared" si="21"/>
        <v>3.0618824035903516E-2</v>
      </c>
      <c r="U116" s="303">
        <f t="shared" si="21"/>
        <v>2.9612502835077839E-2</v>
      </c>
      <c r="V116" s="303">
        <f t="shared" si="21"/>
        <v>3.3333260161276086E-2</v>
      </c>
      <c r="W116" s="303">
        <f t="shared" si="21"/>
        <v>3.3170753909439625E-2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2.3361091315746978E-2</v>
      </c>
      <c r="C117" s="304">
        <f t="shared" si="22"/>
        <v>2.4799845759329447E-2</v>
      </c>
      <c r="D117" s="304">
        <f t="shared" si="22"/>
        <v>2.4595921338295225E-2</v>
      </c>
      <c r="E117" s="304">
        <f t="shared" si="22"/>
        <v>2.467136351822111E-2</v>
      </c>
      <c r="F117" s="304">
        <f t="shared" si="22"/>
        <v>2.4382451929036826E-2</v>
      </c>
      <c r="G117" s="304">
        <f t="shared" si="22"/>
        <v>2.445202903299672E-2</v>
      </c>
      <c r="H117" s="304">
        <f t="shared" si="22"/>
        <v>2.407125793175053E-2</v>
      </c>
      <c r="I117" s="304">
        <f t="shared" si="22"/>
        <v>2.4496006273982789E-2</v>
      </c>
      <c r="J117" s="304">
        <f t="shared" si="22"/>
        <v>2.4240571105566506E-2</v>
      </c>
      <c r="K117" s="304">
        <f t="shared" si="22"/>
        <v>2.4633203218230811E-2</v>
      </c>
      <c r="L117" s="304">
        <f t="shared" si="22"/>
        <v>2.4536638074033508E-2</v>
      </c>
      <c r="M117" s="304">
        <f t="shared" si="22"/>
        <v>2.4551902810286123E-2</v>
      </c>
      <c r="N117" s="304">
        <f t="shared" si="22"/>
        <v>2.4323395057770151E-2</v>
      </c>
      <c r="O117" s="304">
        <f t="shared" si="22"/>
        <v>2.3837204057547145E-2</v>
      </c>
      <c r="P117" s="304">
        <f t="shared" si="22"/>
        <v>2.4879249993529036E-2</v>
      </c>
      <c r="Q117" s="304">
        <f t="shared" si="22"/>
        <v>2.5141481695089021E-2</v>
      </c>
      <c r="R117" s="304">
        <f t="shared" si="22"/>
        <v>2.5133721153514192E-2</v>
      </c>
      <c r="S117" s="304">
        <f t="shared" si="22"/>
        <v>2.5128274251979225E-2</v>
      </c>
      <c r="T117" s="304">
        <f t="shared" si="22"/>
        <v>2.5050473183778819E-2</v>
      </c>
      <c r="U117" s="304">
        <f t="shared" si="22"/>
        <v>2.51224345796273E-2</v>
      </c>
      <c r="V117" s="304">
        <f t="shared" si="22"/>
        <v>2.4802089732958305E-2</v>
      </c>
      <c r="W117" s="304">
        <f t="shared" si="22"/>
        <v>2.4815666940312703E-2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2.4719283472579637E-2</v>
      </c>
      <c r="C118" s="304">
        <f t="shared" si="23"/>
        <v>7.7686175983889532E-3</v>
      </c>
      <c r="D118" s="304">
        <f t="shared" si="23"/>
        <v>1.0290524855781184E-2</v>
      </c>
      <c r="E118" s="304">
        <f t="shared" si="23"/>
        <v>9.9784637359334252E-3</v>
      </c>
      <c r="F118" s="304">
        <f t="shared" si="23"/>
        <v>1.3012426407576511E-2</v>
      </c>
      <c r="G118" s="304">
        <f t="shared" si="23"/>
        <v>1.2249474770800862E-2</v>
      </c>
      <c r="H118" s="304">
        <f t="shared" si="23"/>
        <v>1.6666640141050106E-2</v>
      </c>
      <c r="I118" s="304">
        <f t="shared" si="23"/>
        <v>1.1577949178066213E-2</v>
      </c>
      <c r="J118" s="304">
        <f t="shared" si="23"/>
        <v>1.4630704170362673E-2</v>
      </c>
      <c r="K118" s="304">
        <f t="shared" si="23"/>
        <v>1.0006571812768142E-2</v>
      </c>
      <c r="L118" s="304">
        <f t="shared" si="23"/>
        <v>1.1190745564499144E-2</v>
      </c>
      <c r="M118" s="304">
        <f t="shared" si="23"/>
        <v>1.101673640749274E-2</v>
      </c>
      <c r="N118" s="304">
        <f t="shared" si="23"/>
        <v>1.4331818235417463E-2</v>
      </c>
      <c r="O118" s="304">
        <f t="shared" si="23"/>
        <v>1.9790185664501334E-2</v>
      </c>
      <c r="P118" s="304">
        <f t="shared" si="23"/>
        <v>7.5559810556094804E-3</v>
      </c>
      <c r="Q118" s="304">
        <f t="shared" si="23"/>
        <v>4.3942679086626107E-3</v>
      </c>
      <c r="R118" s="304">
        <f t="shared" si="23"/>
        <v>4.7202096928454351E-3</v>
      </c>
      <c r="S118" s="304">
        <f t="shared" si="23"/>
        <v>4.9273523449047231E-3</v>
      </c>
      <c r="T118" s="304">
        <f t="shared" si="23"/>
        <v>5.5683508521246977E-3</v>
      </c>
      <c r="U118" s="304">
        <f t="shared" si="23"/>
        <v>4.4900682554505408E-3</v>
      </c>
      <c r="V118" s="304">
        <f t="shared" si="23"/>
        <v>8.5311704283177817E-3</v>
      </c>
      <c r="W118" s="304">
        <f t="shared" si="23"/>
        <v>8.3550869691269257E-3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0.79320814096575842</v>
      </c>
      <c r="C119" s="303">
        <f t="shared" si="24"/>
        <v>0.80383488295640149</v>
      </c>
      <c r="D119" s="303">
        <f t="shared" si="24"/>
        <v>0.80257569631122783</v>
      </c>
      <c r="E119" s="303">
        <f t="shared" si="24"/>
        <v>0.80432636793768553</v>
      </c>
      <c r="F119" s="303">
        <f t="shared" si="24"/>
        <v>0.80142715062832859</v>
      </c>
      <c r="G119" s="303">
        <f t="shared" si="24"/>
        <v>0.80205852250296328</v>
      </c>
      <c r="H119" s="303">
        <f t="shared" si="24"/>
        <v>0.79910358287199812</v>
      </c>
      <c r="I119" s="303">
        <f t="shared" si="24"/>
        <v>0.80206590400680078</v>
      </c>
      <c r="J119" s="303">
        <f t="shared" si="24"/>
        <v>0.80026894103891366</v>
      </c>
      <c r="K119" s="303">
        <f t="shared" si="24"/>
        <v>0.80317237937990693</v>
      </c>
      <c r="L119" s="303">
        <f t="shared" si="24"/>
        <v>0.8025553468601998</v>
      </c>
      <c r="M119" s="303">
        <f t="shared" si="24"/>
        <v>0.80268016130415654</v>
      </c>
      <c r="N119" s="303">
        <f t="shared" si="24"/>
        <v>0.80228135501225373</v>
      </c>
      <c r="O119" s="303">
        <f t="shared" si="24"/>
        <v>0.79813227249819951</v>
      </c>
      <c r="P119" s="303">
        <f t="shared" si="24"/>
        <v>0.80591714064372322</v>
      </c>
      <c r="Q119" s="303">
        <f t="shared" si="24"/>
        <v>0.80770453372661954</v>
      </c>
      <c r="R119" s="303">
        <f t="shared" si="24"/>
        <v>0.80813247175862035</v>
      </c>
      <c r="S119" s="303">
        <f t="shared" si="24"/>
        <v>0.80838807885367259</v>
      </c>
      <c r="T119" s="303">
        <f t="shared" si="24"/>
        <v>0.80724312578723656</v>
      </c>
      <c r="U119" s="303">
        <f t="shared" si="24"/>
        <v>0.80729774090293793</v>
      </c>
      <c r="V119" s="303">
        <f t="shared" si="24"/>
        <v>0.8054840612634141</v>
      </c>
      <c r="W119" s="303">
        <f t="shared" si="24"/>
        <v>0.80555097963463174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0.74205819473549217</v>
      </c>
      <c r="C120" s="304">
        <f t="shared" si="25"/>
        <v>0.78775980647281818</v>
      </c>
      <c r="D120" s="304">
        <f t="shared" si="25"/>
        <v>0.78128220721643671</v>
      </c>
      <c r="E120" s="304">
        <f t="shared" si="25"/>
        <v>0.78367860587290616</v>
      </c>
      <c r="F120" s="304">
        <f t="shared" si="25"/>
        <v>0.77450141421646423</v>
      </c>
      <c r="G120" s="304">
        <f t="shared" si="25"/>
        <v>0.77671151045989617</v>
      </c>
      <c r="H120" s="304">
        <f t="shared" si="25"/>
        <v>0.76461642842031019</v>
      </c>
      <c r="I120" s="304">
        <f t="shared" si="25"/>
        <v>0.77810843458533618</v>
      </c>
      <c r="J120" s="304">
        <f t="shared" si="25"/>
        <v>0.76999461158858329</v>
      </c>
      <c r="K120" s="304">
        <f t="shared" si="25"/>
        <v>0.78246645516733204</v>
      </c>
      <c r="L120" s="304">
        <f t="shared" si="25"/>
        <v>0.77939909176341782</v>
      </c>
      <c r="M120" s="304">
        <f t="shared" si="25"/>
        <v>0.77988397162085321</v>
      </c>
      <c r="N120" s="304">
        <f t="shared" si="25"/>
        <v>0.77262549007034598</v>
      </c>
      <c r="O120" s="304">
        <f t="shared" si="25"/>
        <v>0.75718177594561509</v>
      </c>
      <c r="P120" s="304">
        <f t="shared" si="25"/>
        <v>0.79028205861798184</v>
      </c>
      <c r="Q120" s="304">
        <f t="shared" si="25"/>
        <v>0.79861177149106355</v>
      </c>
      <c r="R120" s="304">
        <f t="shared" si="25"/>
        <v>0.79836526017045084</v>
      </c>
      <c r="S120" s="304">
        <f t="shared" si="25"/>
        <v>0.79819224094522245</v>
      </c>
      <c r="T120" s="304">
        <f t="shared" si="25"/>
        <v>0.79572091289650371</v>
      </c>
      <c r="U120" s="304">
        <f t="shared" si="25"/>
        <v>0.79800674547051442</v>
      </c>
      <c r="V120" s="304">
        <f t="shared" si="25"/>
        <v>0.78783108563514637</v>
      </c>
      <c r="W120" s="304">
        <f t="shared" si="25"/>
        <v>0.78826236163346275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5.1149946230266259E-2</v>
      </c>
      <c r="C121" s="304">
        <f t="shared" si="26"/>
        <v>1.6075076483583337E-2</v>
      </c>
      <c r="D121" s="304">
        <f t="shared" si="26"/>
        <v>2.1293489094791167E-2</v>
      </c>
      <c r="E121" s="304">
        <f t="shared" si="26"/>
        <v>2.0647762064779324E-2</v>
      </c>
      <c r="F121" s="304">
        <f t="shared" si="26"/>
        <v>2.6925736411864395E-2</v>
      </c>
      <c r="G121" s="304">
        <f t="shared" si="26"/>
        <v>2.5347012043067177E-2</v>
      </c>
      <c r="H121" s="304">
        <f t="shared" si="26"/>
        <v>3.4487154451687908E-2</v>
      </c>
      <c r="I121" s="304">
        <f t="shared" si="26"/>
        <v>2.3957469421464619E-2</v>
      </c>
      <c r="J121" s="304">
        <f t="shared" si="26"/>
        <v>3.0274329450330383E-2</v>
      </c>
      <c r="K121" s="304">
        <f t="shared" si="26"/>
        <v>2.0705924212574871E-2</v>
      </c>
      <c r="L121" s="304">
        <f t="shared" si="26"/>
        <v>2.3156255096782027E-2</v>
      </c>
      <c r="M121" s="304">
        <f t="shared" si="26"/>
        <v>2.2796189683303329E-2</v>
      </c>
      <c r="N121" s="304">
        <f t="shared" si="26"/>
        <v>2.9655864941907702E-2</v>
      </c>
      <c r="O121" s="304">
        <f t="shared" si="26"/>
        <v>4.0950496552584391E-2</v>
      </c>
      <c r="P121" s="304">
        <f t="shared" si="26"/>
        <v>1.5635082025741358E-2</v>
      </c>
      <c r="Q121" s="304">
        <f t="shared" si="26"/>
        <v>9.0927622355560563E-3</v>
      </c>
      <c r="R121" s="304">
        <f t="shared" si="26"/>
        <v>9.7672115881694624E-3</v>
      </c>
      <c r="S121" s="304">
        <f t="shared" si="26"/>
        <v>1.0195837908450158E-2</v>
      </c>
      <c r="T121" s="304">
        <f t="shared" si="26"/>
        <v>1.1522212890732814E-2</v>
      </c>
      <c r="U121" s="304">
        <f t="shared" si="26"/>
        <v>9.2909954324235638E-3</v>
      </c>
      <c r="V121" s="304">
        <f t="shared" si="26"/>
        <v>1.7652975628267818E-2</v>
      </c>
      <c r="W121" s="304">
        <f t="shared" si="26"/>
        <v>1.7288618001169029E-2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0.10245705716062985</v>
      </c>
      <c r="C122" s="303">
        <f t="shared" si="27"/>
        <v>0.10791296973321443</v>
      </c>
      <c r="D122" s="303">
        <f t="shared" si="27"/>
        <v>0.10718587489347203</v>
      </c>
      <c r="E122" s="303">
        <f t="shared" si="27"/>
        <v>0.10733560140319205</v>
      </c>
      <c r="F122" s="303">
        <f t="shared" si="27"/>
        <v>0.10638528354551986</v>
      </c>
      <c r="G122" s="303">
        <f t="shared" si="27"/>
        <v>0.10665320768562203</v>
      </c>
      <c r="H122" s="303">
        <f t="shared" si="27"/>
        <v>0.10500286582913451</v>
      </c>
      <c r="I122" s="303">
        <f t="shared" si="27"/>
        <v>0.1066785012005107</v>
      </c>
      <c r="J122" s="303">
        <f t="shared" si="27"/>
        <v>0.10569917412654839</v>
      </c>
      <c r="K122" s="303">
        <f t="shared" si="27"/>
        <v>0.10735021319363025</v>
      </c>
      <c r="L122" s="303">
        <f t="shared" si="27"/>
        <v>0.10673728874200727</v>
      </c>
      <c r="M122" s="303">
        <f t="shared" si="27"/>
        <v>0.1068322981250938</v>
      </c>
      <c r="N122" s="303">
        <f t="shared" si="27"/>
        <v>0.10567169874402892</v>
      </c>
      <c r="O122" s="303">
        <f t="shared" si="27"/>
        <v>0.10395841803720564</v>
      </c>
      <c r="P122" s="303">
        <f t="shared" si="27"/>
        <v>0.1080127601929398</v>
      </c>
      <c r="Q122" s="303">
        <f t="shared" si="27"/>
        <v>0.10891895166930288</v>
      </c>
      <c r="R122" s="303">
        <f t="shared" si="27"/>
        <v>0.10901170334314553</v>
      </c>
      <c r="S122" s="303">
        <f t="shared" si="27"/>
        <v>0.10894882586982821</v>
      </c>
      <c r="T122" s="303">
        <f t="shared" si="27"/>
        <v>0.10881704784881514</v>
      </c>
      <c r="U122" s="303">
        <f t="shared" si="27"/>
        <v>0.10899243536660522</v>
      </c>
      <c r="V122" s="303">
        <f t="shared" si="27"/>
        <v>0.10780441522716279</v>
      </c>
      <c r="W122" s="303">
        <f t="shared" si="27"/>
        <v>0.10777862966829727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8.4168637828794052E-2</v>
      </c>
      <c r="C123" s="304">
        <f t="shared" si="28"/>
        <v>8.9352385456407404E-2</v>
      </c>
      <c r="D123" s="304">
        <f t="shared" si="28"/>
        <v>8.8617657762975213E-2</v>
      </c>
      <c r="E123" s="304">
        <f t="shared" si="28"/>
        <v>8.8889471499472905E-2</v>
      </c>
      <c r="F123" s="304">
        <f t="shared" si="28"/>
        <v>8.7848540038441239E-2</v>
      </c>
      <c r="G123" s="304">
        <f t="shared" si="28"/>
        <v>8.809922225123798E-2</v>
      </c>
      <c r="H123" s="304">
        <f t="shared" si="28"/>
        <v>8.6727326371747987E-2</v>
      </c>
      <c r="I123" s="304">
        <f t="shared" si="28"/>
        <v>8.8257669663614299E-2</v>
      </c>
      <c r="J123" s="304">
        <f t="shared" si="28"/>
        <v>8.733735177740852E-2</v>
      </c>
      <c r="K123" s="304">
        <f t="shared" si="28"/>
        <v>8.8751982183331413E-2</v>
      </c>
      <c r="L123" s="304">
        <f t="shared" si="28"/>
        <v>8.8404063649091105E-2</v>
      </c>
      <c r="M123" s="304">
        <f t="shared" si="28"/>
        <v>8.8459061595883542E-2</v>
      </c>
      <c r="N123" s="304">
        <f t="shared" si="28"/>
        <v>8.7635761605201104E-2</v>
      </c>
      <c r="O123" s="304">
        <f t="shared" si="28"/>
        <v>8.5884044030868162E-2</v>
      </c>
      <c r="P123" s="304">
        <f t="shared" si="28"/>
        <v>8.9638474241391153E-2</v>
      </c>
      <c r="Q123" s="304">
        <f t="shared" si="28"/>
        <v>9.0583279636717556E-2</v>
      </c>
      <c r="R123" s="304">
        <f t="shared" si="28"/>
        <v>9.0555318861925901E-2</v>
      </c>
      <c r="S123" s="304">
        <f t="shared" si="28"/>
        <v>9.053569399610141E-2</v>
      </c>
      <c r="T123" s="304">
        <f t="shared" si="28"/>
        <v>9.0255381323908743E-2</v>
      </c>
      <c r="U123" s="304">
        <f t="shared" si="28"/>
        <v>9.0514654000127578E-2</v>
      </c>
      <c r="V123" s="304">
        <f t="shared" si="28"/>
        <v>8.9360470361393662E-2</v>
      </c>
      <c r="W123" s="304">
        <f t="shared" si="28"/>
        <v>8.9409388240832263E-2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1.8288419331835792E-2</v>
      </c>
      <c r="C124" s="305">
        <f t="shared" si="29"/>
        <v>1.8560584276807037E-2</v>
      </c>
      <c r="D124" s="305">
        <f t="shared" si="29"/>
        <v>1.8568217130496827E-2</v>
      </c>
      <c r="E124" s="305">
        <f t="shared" si="29"/>
        <v>1.8446129903719157E-2</v>
      </c>
      <c r="F124" s="305">
        <f t="shared" si="29"/>
        <v>1.853674350707862E-2</v>
      </c>
      <c r="G124" s="305">
        <f t="shared" si="29"/>
        <v>1.8553985434384045E-2</v>
      </c>
      <c r="H124" s="305">
        <f t="shared" si="29"/>
        <v>1.8275539457386521E-2</v>
      </c>
      <c r="I124" s="305">
        <f t="shared" si="29"/>
        <v>1.8420831536896401E-2</v>
      </c>
      <c r="J124" s="305">
        <f t="shared" si="29"/>
        <v>1.8361822349139887E-2</v>
      </c>
      <c r="K124" s="305">
        <f t="shared" si="29"/>
        <v>1.8598231010298848E-2</v>
      </c>
      <c r="L124" s="305">
        <f t="shared" si="29"/>
        <v>1.8333225092916159E-2</v>
      </c>
      <c r="M124" s="305">
        <f t="shared" si="29"/>
        <v>1.8373236529210257E-2</v>
      </c>
      <c r="N124" s="305">
        <f t="shared" si="29"/>
        <v>1.8035937138827809E-2</v>
      </c>
      <c r="O124" s="305">
        <f t="shared" si="29"/>
        <v>1.8074374006337466E-2</v>
      </c>
      <c r="P124" s="305">
        <f t="shared" si="29"/>
        <v>1.8374285951548643E-2</v>
      </c>
      <c r="Q124" s="305">
        <f t="shared" si="29"/>
        <v>1.8335672032585324E-2</v>
      </c>
      <c r="R124" s="305">
        <f t="shared" si="29"/>
        <v>1.8456384481219643E-2</v>
      </c>
      <c r="S124" s="305">
        <f t="shared" si="29"/>
        <v>1.8413131873726795E-2</v>
      </c>
      <c r="T124" s="305">
        <f t="shared" si="29"/>
        <v>1.8561666524906408E-2</v>
      </c>
      <c r="U124" s="305">
        <f t="shared" si="29"/>
        <v>1.8477781366477635E-2</v>
      </c>
      <c r="V124" s="305">
        <f t="shared" si="29"/>
        <v>1.8443944865769123E-2</v>
      </c>
      <c r="W124" s="305">
        <f t="shared" si="29"/>
        <v>1.8369241427464999E-2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0.99999999999999989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0.99999999999999989</v>
      </c>
      <c r="J126" s="234">
        <f t="shared" si="30"/>
        <v>1</v>
      </c>
      <c r="K126" s="234">
        <f t="shared" si="30"/>
        <v>1</v>
      </c>
      <c r="L126" s="234">
        <f t="shared" si="30"/>
        <v>0.99999999999999989</v>
      </c>
      <c r="M126" s="234">
        <f t="shared" si="30"/>
        <v>0.99999999999999978</v>
      </c>
      <c r="N126" s="234">
        <f t="shared" si="30"/>
        <v>0.99999999999999989</v>
      </c>
      <c r="O126" s="234">
        <f t="shared" si="30"/>
        <v>1</v>
      </c>
      <c r="P126" s="234">
        <f t="shared" si="30"/>
        <v>1</v>
      </c>
      <c r="Q126" s="234">
        <f t="shared" si="30"/>
        <v>0.99999999999999989</v>
      </c>
      <c r="R126" s="234">
        <f t="shared" si="30"/>
        <v>1</v>
      </c>
      <c r="S126" s="234">
        <f t="shared" si="30"/>
        <v>1.0000000000000002</v>
      </c>
      <c r="T126" s="234">
        <f t="shared" si="30"/>
        <v>1.0000000000000002</v>
      </c>
      <c r="U126" s="234">
        <f t="shared" si="30"/>
        <v>1.0000000000000002</v>
      </c>
      <c r="V126" s="234">
        <f t="shared" si="30"/>
        <v>1.0000000000000002</v>
      </c>
      <c r="W126" s="234">
        <f t="shared" si="30"/>
        <v>1.0000000000000002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2.7904915265929888E-2</v>
      </c>
      <c r="C127" s="301">
        <f t="shared" si="31"/>
        <v>2.7829861894010807E-2</v>
      </c>
      <c r="D127" s="301">
        <f t="shared" si="31"/>
        <v>2.7894846636644648E-2</v>
      </c>
      <c r="E127" s="301">
        <f t="shared" si="31"/>
        <v>2.7852244126762082E-2</v>
      </c>
      <c r="F127" s="301">
        <f t="shared" si="31"/>
        <v>2.7878531087059701E-2</v>
      </c>
      <c r="G127" s="301">
        <f t="shared" si="31"/>
        <v>2.78697866999243E-2</v>
      </c>
      <c r="H127" s="301">
        <f t="shared" si="31"/>
        <v>2.7923596055676781E-2</v>
      </c>
      <c r="I127" s="301">
        <f t="shared" si="31"/>
        <v>2.7900945077046598E-2</v>
      </c>
      <c r="J127" s="301">
        <f t="shared" si="31"/>
        <v>2.7919479922201923E-2</v>
      </c>
      <c r="K127" s="301">
        <f t="shared" si="31"/>
        <v>2.7629890698718532E-2</v>
      </c>
      <c r="L127" s="301">
        <f t="shared" si="31"/>
        <v>2.7788591322780307E-2</v>
      </c>
      <c r="M127" s="301">
        <f t="shared" si="31"/>
        <v>2.7901359867064105E-2</v>
      </c>
      <c r="N127" s="301">
        <f t="shared" si="31"/>
        <v>2.7863718194910455E-2</v>
      </c>
      <c r="O127" s="301">
        <f t="shared" si="31"/>
        <v>2.7802542152676343E-2</v>
      </c>
      <c r="P127" s="301">
        <f t="shared" si="31"/>
        <v>2.7820327481464669E-2</v>
      </c>
      <c r="Q127" s="301">
        <f t="shared" si="31"/>
        <v>2.7674942289201553E-2</v>
      </c>
      <c r="R127" s="301">
        <f t="shared" si="31"/>
        <v>2.6089264094815649E-2</v>
      </c>
      <c r="S127" s="301">
        <f t="shared" si="31"/>
        <v>2.6151248879422051E-2</v>
      </c>
      <c r="T127" s="301">
        <f t="shared" si="31"/>
        <v>2.627950418054821E-2</v>
      </c>
      <c r="U127" s="301">
        <f t="shared" si="31"/>
        <v>2.6064310939314057E-2</v>
      </c>
      <c r="V127" s="301">
        <f t="shared" si="31"/>
        <v>2.6595683668831221E-2</v>
      </c>
      <c r="W127" s="301">
        <f t="shared" si="31"/>
        <v>2.6615145449301932E-2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3.0908985242294571E-3</v>
      </c>
      <c r="C128" s="235">
        <f t="shared" si="32"/>
        <v>3.0825852090198462E-3</v>
      </c>
      <c r="D128" s="235">
        <f t="shared" si="32"/>
        <v>3.0897832686874781E-3</v>
      </c>
      <c r="E128" s="235">
        <f t="shared" si="32"/>
        <v>3.0850643855204946E-3</v>
      </c>
      <c r="F128" s="235">
        <f t="shared" si="32"/>
        <v>3.0879760706489425E-3</v>
      </c>
      <c r="G128" s="235">
        <f t="shared" si="32"/>
        <v>3.0870074952909984E-3</v>
      </c>
      <c r="H128" s="235">
        <f t="shared" si="32"/>
        <v>3.092967708991705E-3</v>
      </c>
      <c r="I128" s="235">
        <f t="shared" si="32"/>
        <v>3.0904587647518416E-3</v>
      </c>
      <c r="J128" s="235">
        <f t="shared" si="32"/>
        <v>3.0925117839060469E-3</v>
      </c>
      <c r="K128" s="235">
        <f t="shared" si="32"/>
        <v>3.1171042976766666E-3</v>
      </c>
      <c r="L128" s="235">
        <f t="shared" si="32"/>
        <v>3.1034249399949799E-3</v>
      </c>
      <c r="M128" s="235">
        <f t="shared" si="32"/>
        <v>3.0905047091254688E-3</v>
      </c>
      <c r="N128" s="235">
        <f t="shared" si="32"/>
        <v>3.0863353150312545E-3</v>
      </c>
      <c r="O128" s="235">
        <f t="shared" si="32"/>
        <v>3.0795591275081025E-3</v>
      </c>
      <c r="P128" s="235">
        <f t="shared" si="32"/>
        <v>3.0815291261976105E-3</v>
      </c>
      <c r="Q128" s="235">
        <f t="shared" si="32"/>
        <v>3.0654254802295658E-3</v>
      </c>
      <c r="R128" s="235">
        <f t="shared" si="32"/>
        <v>2.9561964111980538E-3</v>
      </c>
      <c r="S128" s="235">
        <f t="shared" si="32"/>
        <v>3.022214015779563E-3</v>
      </c>
      <c r="T128" s="235">
        <f t="shared" si="32"/>
        <v>3.0896615025591038E-3</v>
      </c>
      <c r="U128" s="235">
        <f t="shared" si="32"/>
        <v>3.1107616821125566E-3</v>
      </c>
      <c r="V128" s="235">
        <f t="shared" si="32"/>
        <v>3.216325548525991E-3</v>
      </c>
      <c r="W128" s="235">
        <f t="shared" si="32"/>
        <v>3.2228263037385801E-3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0.13448861463143441</v>
      </c>
      <c r="C129" s="235">
        <f t="shared" si="33"/>
        <v>0.1341268925506961</v>
      </c>
      <c r="D129" s="235">
        <f t="shared" si="33"/>
        <v>0.13444008855669426</v>
      </c>
      <c r="E129" s="235">
        <f t="shared" si="33"/>
        <v>0.13423476442367585</v>
      </c>
      <c r="F129" s="235">
        <f t="shared" si="33"/>
        <v>0.13436145525357479</v>
      </c>
      <c r="G129" s="235">
        <f t="shared" si="33"/>
        <v>0.1343193114054235</v>
      </c>
      <c r="H129" s="235">
        <f t="shared" si="33"/>
        <v>0.13457864728372285</v>
      </c>
      <c r="I129" s="235">
        <f t="shared" si="33"/>
        <v>0.13446948018154803</v>
      </c>
      <c r="J129" s="235">
        <f t="shared" si="33"/>
        <v>0.13455880944929866</v>
      </c>
      <c r="K129" s="235">
        <f t="shared" si="33"/>
        <v>0.13299525589731745</v>
      </c>
      <c r="L129" s="235">
        <f t="shared" si="33"/>
        <v>0.13361043596390718</v>
      </c>
      <c r="M129" s="235">
        <f t="shared" si="33"/>
        <v>0.13412863954919332</v>
      </c>
      <c r="N129" s="235">
        <f t="shared" si="33"/>
        <v>0.13429006405511199</v>
      </c>
      <c r="O129" s="235">
        <f t="shared" si="33"/>
        <v>0.13399522420018706</v>
      </c>
      <c r="P129" s="235">
        <f t="shared" si="33"/>
        <v>0.13408094115029101</v>
      </c>
      <c r="Q129" s="235">
        <f t="shared" si="33"/>
        <v>0.13338025265476772</v>
      </c>
      <c r="R129" s="235">
        <f t="shared" si="33"/>
        <v>0.1255836613972505</v>
      </c>
      <c r="S129" s="235">
        <f t="shared" si="33"/>
        <v>0.12574490295827082</v>
      </c>
      <c r="T129" s="235">
        <f t="shared" si="33"/>
        <v>0.12623927629603415</v>
      </c>
      <c r="U129" s="235">
        <f t="shared" si="33"/>
        <v>0.12509769347565344</v>
      </c>
      <c r="V129" s="235">
        <f t="shared" si="33"/>
        <v>0.12755009442548476</v>
      </c>
      <c r="W129" s="235">
        <f t="shared" si="33"/>
        <v>0.12755606491203425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4.2156321445868054E-2</v>
      </c>
      <c r="C130" s="235">
        <f t="shared" si="34"/>
        <v>4.204293733263692E-2</v>
      </c>
      <c r="D130" s="235">
        <f t="shared" si="34"/>
        <v>4.2141110635563729E-2</v>
      </c>
      <c r="E130" s="235">
        <f t="shared" si="34"/>
        <v>4.2076750465181743E-2</v>
      </c>
      <c r="F130" s="235">
        <f t="shared" si="34"/>
        <v>4.211646252083863E-2</v>
      </c>
      <c r="G130" s="235">
        <f t="shared" si="34"/>
        <v>4.2103252260516588E-2</v>
      </c>
      <c r="H130" s="235">
        <f t="shared" si="34"/>
        <v>4.2184542759924296E-2</v>
      </c>
      <c r="I130" s="235">
        <f t="shared" si="34"/>
        <v>4.2150323629455796E-2</v>
      </c>
      <c r="J130" s="235">
        <f t="shared" si="34"/>
        <v>4.2178324463103593E-2</v>
      </c>
      <c r="K130" s="235">
        <f t="shared" si="34"/>
        <v>4.2513738229537329E-2</v>
      </c>
      <c r="L130" s="235">
        <f t="shared" si="34"/>
        <v>4.2327167433025656E-2</v>
      </c>
      <c r="M130" s="235">
        <f t="shared" si="34"/>
        <v>4.2150950258174932E-2</v>
      </c>
      <c r="N130" s="235">
        <f t="shared" si="34"/>
        <v>4.2094084490407947E-2</v>
      </c>
      <c r="O130" s="235">
        <f t="shared" si="34"/>
        <v>4.2001665041123466E-2</v>
      </c>
      <c r="P130" s="235">
        <f t="shared" si="34"/>
        <v>4.202853357056624E-2</v>
      </c>
      <c r="Q130" s="235">
        <f t="shared" si="34"/>
        <v>4.1808898253988314E-2</v>
      </c>
      <c r="R130" s="235">
        <f t="shared" si="34"/>
        <v>4.0192310801783503E-2</v>
      </c>
      <c r="S130" s="235">
        <f t="shared" si="34"/>
        <v>4.0979747611341252E-2</v>
      </c>
      <c r="T130" s="235">
        <f t="shared" si="34"/>
        <v>4.1797974401528638E-2</v>
      </c>
      <c r="U130" s="235">
        <f t="shared" si="34"/>
        <v>4.1999937948119896E-2</v>
      </c>
      <c r="V130" s="235">
        <f t="shared" si="34"/>
        <v>4.3350509218553698E-2</v>
      </c>
      <c r="W130" s="235">
        <f t="shared" si="34"/>
        <v>4.3823075195590276E-2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0.27698275103467418</v>
      </c>
      <c r="C131" s="302">
        <f t="shared" si="35"/>
        <v>0.47838624136558455</v>
      </c>
      <c r="D131" s="302">
        <f t="shared" si="35"/>
        <v>0.41649483948135252</v>
      </c>
      <c r="E131" s="302">
        <f t="shared" si="35"/>
        <v>0.39252675438196627</v>
      </c>
      <c r="F131" s="302">
        <f t="shared" si="35"/>
        <v>0.36000710942214637</v>
      </c>
      <c r="G131" s="302">
        <f t="shared" si="35"/>
        <v>0.36650852456678085</v>
      </c>
      <c r="H131" s="302">
        <f t="shared" si="35"/>
        <v>0.33197367495402957</v>
      </c>
      <c r="I131" s="302">
        <f t="shared" si="35"/>
        <v>0.39706069548586248</v>
      </c>
      <c r="J131" s="302">
        <f t="shared" si="35"/>
        <v>0.35329971077529998</v>
      </c>
      <c r="K131" s="302">
        <f t="shared" si="35"/>
        <v>0.41372632481341154</v>
      </c>
      <c r="L131" s="302">
        <f t="shared" si="35"/>
        <v>0.40583254631191018</v>
      </c>
      <c r="M131" s="302">
        <f t="shared" si="35"/>
        <v>0.40411806996950445</v>
      </c>
      <c r="N131" s="302">
        <f t="shared" si="35"/>
        <v>0.33758521837644562</v>
      </c>
      <c r="O131" s="302">
        <f t="shared" si="35"/>
        <v>0.29266992469866221</v>
      </c>
      <c r="P131" s="302">
        <f t="shared" si="35"/>
        <v>0.45038149719065262</v>
      </c>
      <c r="Q131" s="302">
        <f t="shared" si="35"/>
        <v>0.55643302566018327</v>
      </c>
      <c r="R131" s="302">
        <f t="shared" si="35"/>
        <v>0.54706408940094997</v>
      </c>
      <c r="S131" s="302">
        <f t="shared" si="35"/>
        <v>0.53141930355214184</v>
      </c>
      <c r="T131" s="302">
        <f t="shared" si="35"/>
        <v>0.5153718300611122</v>
      </c>
      <c r="U131" s="302">
        <f t="shared" si="35"/>
        <v>0.57387412322946763</v>
      </c>
      <c r="V131" s="302">
        <f t="shared" si="35"/>
        <v>0.4393859336267652</v>
      </c>
      <c r="W131" s="302">
        <f t="shared" si="35"/>
        <v>0.44018143592757863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0.51537649909786409</v>
      </c>
      <c r="C132" s="237">
        <f t="shared" si="36"/>
        <v>0.31453148164805173</v>
      </c>
      <c r="D132" s="237">
        <f t="shared" si="36"/>
        <v>0.37593933142105734</v>
      </c>
      <c r="E132" s="237">
        <f t="shared" si="36"/>
        <v>0.40022442221689347</v>
      </c>
      <c r="F132" s="237">
        <f t="shared" si="36"/>
        <v>0.43254846564573157</v>
      </c>
      <c r="G132" s="237">
        <f t="shared" si="36"/>
        <v>0.4261121175720638</v>
      </c>
      <c r="H132" s="237">
        <f t="shared" si="36"/>
        <v>0.46024657123765489</v>
      </c>
      <c r="I132" s="237">
        <f t="shared" si="36"/>
        <v>0.39532809686133519</v>
      </c>
      <c r="J132" s="237">
        <f t="shared" si="36"/>
        <v>0.4389511636061898</v>
      </c>
      <c r="K132" s="237">
        <f t="shared" si="36"/>
        <v>0.38001768606333852</v>
      </c>
      <c r="L132" s="237">
        <f t="shared" si="36"/>
        <v>0.38733783402838162</v>
      </c>
      <c r="M132" s="237">
        <f t="shared" si="36"/>
        <v>0.38861047564693757</v>
      </c>
      <c r="N132" s="237">
        <f t="shared" si="36"/>
        <v>0.45508057956809267</v>
      </c>
      <c r="O132" s="237">
        <f t="shared" si="36"/>
        <v>0.50045108477984279</v>
      </c>
      <c r="P132" s="237">
        <f t="shared" si="36"/>
        <v>0.34260717148082787</v>
      </c>
      <c r="Q132" s="237">
        <f t="shared" si="36"/>
        <v>0.23763745566162955</v>
      </c>
      <c r="R132" s="237">
        <f t="shared" si="36"/>
        <v>0.25811447789400238</v>
      </c>
      <c r="S132" s="237">
        <f t="shared" si="36"/>
        <v>0.27268258298304471</v>
      </c>
      <c r="T132" s="237">
        <f t="shared" si="36"/>
        <v>0.28722175355821794</v>
      </c>
      <c r="U132" s="237">
        <f t="shared" si="36"/>
        <v>0.22985317272533257</v>
      </c>
      <c r="V132" s="237">
        <f t="shared" si="36"/>
        <v>0.35990145351183928</v>
      </c>
      <c r="W132" s="237">
        <f t="shared" si="36"/>
        <v>0.35860145221175654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0.54851925272553415</v>
      </c>
      <c r="C136" s="324">
        <f>IF(C$5=0,0,C$5/PPA_fec!C$5)</f>
        <v>0.53661719254867257</v>
      </c>
      <c r="D136" s="324">
        <f>IF(D$5=0,0,D$5/PPA_fec!D$5)</f>
        <v>0.5374092154728376</v>
      </c>
      <c r="E136" s="324">
        <f>IF(E$5=0,0,E$5/PPA_fec!E$5)</f>
        <v>0.5412960675030517</v>
      </c>
      <c r="F136" s="324">
        <f>IF(F$5=0,0,F$5/PPA_fec!F$5)</f>
        <v>0.53938683025282885</v>
      </c>
      <c r="G136" s="324">
        <f>IF(G$5=0,0,G$5/PPA_fec!G$5)</f>
        <v>0.53872330031662841</v>
      </c>
      <c r="H136" s="324">
        <f>IF(H$5=0,0,H$5/PPA_fec!H$5)</f>
        <v>0.55164510727534266</v>
      </c>
      <c r="I136" s="324">
        <f>IF(I$5=0,0,I$5/PPA_fec!I$5)</f>
        <v>0.55075425777233789</v>
      </c>
      <c r="J136" s="324">
        <f>IF(J$5=0,0,J$5/PPA_fec!J$5)</f>
        <v>0.56231247470155155</v>
      </c>
      <c r="K136" s="324">
        <f>IF(K$5=0,0,K$5/PPA_fec!K$5)</f>
        <v>0.55437943845816817</v>
      </c>
      <c r="L136" s="324">
        <f>IF(L$5=0,0,L$5/PPA_fec!L$5)</f>
        <v>0.56209658006291907</v>
      </c>
      <c r="M136" s="324">
        <f>IF(M$5=0,0,M$5/PPA_fec!M$5)</f>
        <v>0.56684161451762272</v>
      </c>
      <c r="N136" s="324">
        <f>IF(N$5=0,0,N$5/PPA_fec!N$5)</f>
        <v>0.57836384020441545</v>
      </c>
      <c r="O136" s="324">
        <f>IF(O$5=0,0,O$5/PPA_fec!O$5)</f>
        <v>0.58531979714004601</v>
      </c>
      <c r="P136" s="324">
        <f>IF(P$5=0,0,P$5/PPA_fec!P$5)</f>
        <v>0.57325824041157658</v>
      </c>
      <c r="Q136" s="324">
        <f>IF(Q$5=0,0,Q$5/PPA_fec!Q$5)</f>
        <v>0.5814171411996063</v>
      </c>
      <c r="R136" s="324">
        <f>IF(R$5=0,0,R$5/PPA_fec!R$5)</f>
        <v>0.57758836522823231</v>
      </c>
      <c r="S136" s="324">
        <f>IF(S$5=0,0,S$5/PPA_fec!S$5)</f>
        <v>0.58796499267888602</v>
      </c>
      <c r="T136" s="324">
        <f>IF(T$5=0,0,T$5/PPA_fec!T$5)</f>
        <v>0.58328993555684283</v>
      </c>
      <c r="U136" s="324">
        <f>IF(U$5=0,0,U$5/PPA_fec!U$5)</f>
        <v>0.58544743098319862</v>
      </c>
      <c r="V136" s="324">
        <f>IF(V$5=0,0,V$5/PPA_fec!V$5)</f>
        <v>0.5987450771017292</v>
      </c>
      <c r="W136" s="324">
        <f>IF(W$5=0,0,W$5/PPA_fec!W$5)</f>
        <v>0.60739870713088218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0.41385778794768702</v>
      </c>
      <c r="C137" s="307">
        <f>IF(C$6=0,0,C$6/PPA_fec!C$6)</f>
        <v>0.41385778794768685</v>
      </c>
      <c r="D137" s="307">
        <f>IF(D$6=0,0,D$6/PPA_fec!D$6)</f>
        <v>0.41385778794768691</v>
      </c>
      <c r="E137" s="307">
        <f>IF(E$6=0,0,E$6/PPA_fec!E$6)</f>
        <v>0.41385778794768685</v>
      </c>
      <c r="F137" s="307">
        <f>IF(F$6=0,0,F$6/PPA_fec!F$6)</f>
        <v>0.41385778794768702</v>
      </c>
      <c r="G137" s="307">
        <f>IF(G$6=0,0,G$6/PPA_fec!G$6)</f>
        <v>0.41385778794768679</v>
      </c>
      <c r="H137" s="307">
        <f>IF(H$6=0,0,H$6/PPA_fec!H$6)</f>
        <v>0.41726633362671756</v>
      </c>
      <c r="I137" s="307">
        <f>IF(I$6=0,0,I$6/PPA_fec!I$6)</f>
        <v>0.42068154908264177</v>
      </c>
      <c r="J137" s="307">
        <f>IF(J$6=0,0,J$6/PPA_fec!J$6)</f>
        <v>0.42753790012842763</v>
      </c>
      <c r="K137" s="307">
        <f>IF(K$6=0,0,K$6/PPA_fec!K$6)</f>
        <v>0.42753790012842763</v>
      </c>
      <c r="L137" s="307">
        <f>IF(L$6=0,0,L$6/PPA_fec!L$6)</f>
        <v>0.42753790012842774</v>
      </c>
      <c r="M137" s="307">
        <f>IF(M$6=0,0,M$6/PPA_fec!M$6)</f>
        <v>0.43206089233045092</v>
      </c>
      <c r="N137" s="307">
        <f>IF(N$6=0,0,N$6/PPA_fec!N$6)</f>
        <v>0.43206089233045092</v>
      </c>
      <c r="O137" s="307">
        <f>IF(O$6=0,0,O$6/PPA_fec!O$6)</f>
        <v>0.43735837091373364</v>
      </c>
      <c r="P137" s="307">
        <f>IF(P$6=0,0,P$6/PPA_fec!P$6)</f>
        <v>0.43735837091373353</v>
      </c>
      <c r="Q137" s="307">
        <f>IF(Q$6=0,0,Q$6/PPA_fec!Q$6)</f>
        <v>0.44340710356530716</v>
      </c>
      <c r="R137" s="307">
        <f>IF(R$6=0,0,R$6/PPA_fec!R$6)</f>
        <v>0.44340710356530727</v>
      </c>
      <c r="S137" s="307">
        <f>IF(S$6=0,0,S$6/PPA_fec!S$6)</f>
        <v>0.4501866200627388</v>
      </c>
      <c r="T137" s="307">
        <f>IF(T$6=0,0,T$6/PPA_fec!T$6)</f>
        <v>0.45018662006273868</v>
      </c>
      <c r="U137" s="307">
        <f>IF(U$6=0,0,U$6/PPA_fec!U$6)</f>
        <v>0.45018662006273891</v>
      </c>
      <c r="V137" s="307">
        <f>IF(V$6=0,0,V$6/PPA_fec!V$6)</f>
        <v>0.4583000224851666</v>
      </c>
      <c r="W137" s="307">
        <f>IF(W$6=0,0,W$6/PPA_fec!W$6)</f>
        <v>0.46588329937150574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0.10755352131200842</v>
      </c>
      <c r="C138" s="308">
        <f>IF(C$7=0,0,C$7/PPA_fec!C$7)</f>
        <v>0.10755352131200842</v>
      </c>
      <c r="D138" s="308">
        <f>IF(D$7=0,0,D$7/PPA_fec!D$7)</f>
        <v>0.10755352131200847</v>
      </c>
      <c r="E138" s="308">
        <f>IF(E$7=0,0,E$7/PPA_fec!E$7)</f>
        <v>0.10755352131200842</v>
      </c>
      <c r="F138" s="308">
        <f>IF(F$7=0,0,F$7/PPA_fec!F$7)</f>
        <v>0.10755352131200846</v>
      </c>
      <c r="G138" s="308">
        <f>IF(G$7=0,0,G$7/PPA_fec!G$7)</f>
        <v>0.10755352131200846</v>
      </c>
      <c r="H138" s="308">
        <f>IF(H$7=0,0,H$7/PPA_fec!H$7)</f>
        <v>0.10843933547573482</v>
      </c>
      <c r="I138" s="308">
        <f>IF(I$7=0,0,I$7/PPA_fec!I$7)</f>
        <v>0.10932688298364911</v>
      </c>
      <c r="J138" s="308">
        <f>IF(J$7=0,0,J$7/PPA_fec!J$7)</f>
        <v>0.11110871413386718</v>
      </c>
      <c r="K138" s="308">
        <f>IF(K$7=0,0,K$7/PPA_fec!K$7)</f>
        <v>0.11110871413386722</v>
      </c>
      <c r="L138" s="308">
        <f>IF(L$7=0,0,L$7/PPA_fec!L$7)</f>
        <v>0.11110871413386719</v>
      </c>
      <c r="M138" s="308">
        <f>IF(M$7=0,0,M$7/PPA_fec!M$7)</f>
        <v>0.11228415108917189</v>
      </c>
      <c r="N138" s="308">
        <f>IF(N$7=0,0,N$7/PPA_fec!N$7)</f>
        <v>0.11228415108917188</v>
      </c>
      <c r="O138" s="308">
        <f>IF(O$7=0,0,O$7/PPA_fec!O$7)</f>
        <v>0.11366086186349958</v>
      </c>
      <c r="P138" s="308">
        <f>IF(P$7=0,0,P$7/PPA_fec!P$7)</f>
        <v>0.11366086186349957</v>
      </c>
      <c r="Q138" s="308">
        <f>IF(Q$7=0,0,Q$7/PPA_fec!Q$7)</f>
        <v>0.11523280883440896</v>
      </c>
      <c r="R138" s="308">
        <f>IF(R$7=0,0,R$7/PPA_fec!R$7)</f>
        <v>0.11523280883440898</v>
      </c>
      <c r="S138" s="308">
        <f>IF(S$7=0,0,S$7/PPA_fec!S$7)</f>
        <v>0.1169946721926112</v>
      </c>
      <c r="T138" s="308">
        <f>IF(T$7=0,0,T$7/PPA_fec!T$7)</f>
        <v>0.11699467219261113</v>
      </c>
      <c r="U138" s="308">
        <f>IF(U$7=0,0,U$7/PPA_fec!U$7)</f>
        <v>0.11699467219261114</v>
      </c>
      <c r="V138" s="308">
        <f>IF(V$7=0,0,V$7/PPA_fec!V$7)</f>
        <v>0.11910318633869214</v>
      </c>
      <c r="W138" s="308">
        <f>IF(W$7=0,0,W$7/PPA_fec!W$7)</f>
        <v>0.12107393125629863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0.59156646220324594</v>
      </c>
      <c r="C139" s="308">
        <f>IF(C$8=0,0,C$8/PPA_fec!C$8)</f>
        <v>0.59156646220324582</v>
      </c>
      <c r="D139" s="308">
        <f>IF(D$8=0,0,D$8/PPA_fec!D$8)</f>
        <v>0.59156646220324594</v>
      </c>
      <c r="E139" s="308">
        <f>IF(E$8=0,0,E$8/PPA_fec!E$8)</f>
        <v>0.59156646220324582</v>
      </c>
      <c r="F139" s="308">
        <f>IF(F$8=0,0,F$8/PPA_fec!F$8)</f>
        <v>0.59156646220324594</v>
      </c>
      <c r="G139" s="308">
        <f>IF(G$8=0,0,G$8/PPA_fec!G$8)</f>
        <v>0.59156646220324605</v>
      </c>
      <c r="H139" s="308">
        <f>IF(H$8=0,0,H$8/PPA_fec!H$8)</f>
        <v>0.59643862207874676</v>
      </c>
      <c r="I139" s="308">
        <f>IF(I$8=0,0,I$8/PPA_fec!I$8)</f>
        <v>0.6013203157033653</v>
      </c>
      <c r="J139" s="308">
        <f>IF(J$8=0,0,J$8/PPA_fec!J$8)</f>
        <v>0.61112075307556668</v>
      </c>
      <c r="K139" s="308">
        <f>IF(K$8=0,0,K$8/PPA_fec!K$8)</f>
        <v>0.61112075307556657</v>
      </c>
      <c r="L139" s="308">
        <f>IF(L$8=0,0,L$8/PPA_fec!L$8)</f>
        <v>0.61112075307556701</v>
      </c>
      <c r="M139" s="308">
        <f>IF(M$8=0,0,M$8/PPA_fec!M$8)</f>
        <v>0.61758589780267759</v>
      </c>
      <c r="N139" s="308">
        <f>IF(N$8=0,0,N$8/PPA_fec!N$8)</f>
        <v>0.61758589780267781</v>
      </c>
      <c r="O139" s="308">
        <f>IF(O$8=0,0,O$8/PPA_fec!O$8)</f>
        <v>0.62515808988259602</v>
      </c>
      <c r="P139" s="308">
        <f>IF(P$8=0,0,P$8/PPA_fec!P$8)</f>
        <v>0.62515808988259591</v>
      </c>
      <c r="Q139" s="308">
        <f>IF(Q$8=0,0,Q$8/PPA_fec!Q$8)</f>
        <v>0.63380412115157114</v>
      </c>
      <c r="R139" s="308">
        <f>IF(R$8=0,0,R$8/PPA_fec!R$8)</f>
        <v>0.63380412115157103</v>
      </c>
      <c r="S139" s="308">
        <f>IF(S$8=0,0,S$8/PPA_fec!S$8)</f>
        <v>0.64349473156565173</v>
      </c>
      <c r="T139" s="308">
        <f>IF(T$8=0,0,T$8/PPA_fec!T$8)</f>
        <v>0.64349473156565185</v>
      </c>
      <c r="U139" s="308">
        <f>IF(U$8=0,0,U$8/PPA_fec!U$8)</f>
        <v>0.64349473156565162</v>
      </c>
      <c r="V139" s="308">
        <f>IF(V$8=0,0,V$8/PPA_fec!V$8)</f>
        <v>0.65509199252639871</v>
      </c>
      <c r="W139" s="308">
        <f>IF(W$8=0,0,W$8/PPA_fec!W$8)</f>
        <v>0.66593149442826105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0.41529597267110369</v>
      </c>
      <c r="C140" s="308">
        <f>IF(C$9=0,0,C$9/PPA_fec!C$9)</f>
        <v>0.41529597267110374</v>
      </c>
      <c r="D140" s="308">
        <f>IF(D$9=0,0,D$9/PPA_fec!D$9)</f>
        <v>0.41529597267110363</v>
      </c>
      <c r="E140" s="308">
        <f>IF(E$9=0,0,E$9/PPA_fec!E$9)</f>
        <v>0.41529597267110363</v>
      </c>
      <c r="F140" s="308">
        <f>IF(F$9=0,0,F$9/PPA_fec!F$9)</f>
        <v>0.41529597267110363</v>
      </c>
      <c r="G140" s="308">
        <f>IF(G$9=0,0,G$9/PPA_fec!G$9)</f>
        <v>0.41529597267110357</v>
      </c>
      <c r="H140" s="308">
        <f>IF(H$9=0,0,H$9/PPA_fec!H$9)</f>
        <v>0.41871636328447487</v>
      </c>
      <c r="I140" s="308">
        <f>IF(I$9=0,0,I$9/PPA_fec!I$9)</f>
        <v>0.42214344685268079</v>
      </c>
      <c r="J140" s="308">
        <f>IF(J$9=0,0,J$9/PPA_fec!J$9)</f>
        <v>0.42902362419730528</v>
      </c>
      <c r="K140" s="308">
        <f>IF(K$9=0,0,K$9/PPA_fec!K$9)</f>
        <v>0.42902362419730533</v>
      </c>
      <c r="L140" s="308">
        <f>IF(L$9=0,0,L$9/PPA_fec!L$9)</f>
        <v>0.42902362419730533</v>
      </c>
      <c r="M140" s="308">
        <f>IF(M$9=0,0,M$9/PPA_fec!M$9)</f>
        <v>0.43356233411318729</v>
      </c>
      <c r="N140" s="308">
        <f>IF(N$9=0,0,N$9/PPA_fec!N$9)</f>
        <v>0.43356233411318729</v>
      </c>
      <c r="O140" s="308">
        <f>IF(O$9=0,0,O$9/PPA_fec!O$9)</f>
        <v>0.43887822180460545</v>
      </c>
      <c r="P140" s="308">
        <f>IF(P$9=0,0,P$9/PPA_fec!P$9)</f>
        <v>0.43887822180460545</v>
      </c>
      <c r="Q140" s="308">
        <f>IF(Q$9=0,0,Q$9/PPA_fec!Q$9)</f>
        <v>0.44494797422468119</v>
      </c>
      <c r="R140" s="308">
        <f>IF(R$9=0,0,R$9/PPA_fec!R$9)</f>
        <v>0.44494797422468135</v>
      </c>
      <c r="S140" s="308">
        <f>IF(S$9=0,0,S$9/PPA_fec!S$9)</f>
        <v>0.45175105001552895</v>
      </c>
      <c r="T140" s="308">
        <f>IF(T$9=0,0,T$9/PPA_fec!T$9)</f>
        <v>0.45175105001552901</v>
      </c>
      <c r="U140" s="308">
        <f>IF(U$9=0,0,U$9/PPA_fec!U$9)</f>
        <v>0.45175105001552873</v>
      </c>
      <c r="V140" s="308">
        <f>IF(V$9=0,0,V$9/PPA_fec!V$9)</f>
        <v>0.45989264707814159</v>
      </c>
      <c r="W140" s="308">
        <f>IF(W$9=0,0,W$9/PPA_fec!W$9)</f>
        <v>0.46750227638139552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0.62429540821231289</v>
      </c>
      <c r="C141" s="309">
        <f>IF(C$10=0,0,C$10/PPA_fec!C$10)</f>
        <v>0.59016905304440015</v>
      </c>
      <c r="D141" s="309">
        <f>IF(D$10=0,0,D$10/PPA_fec!D$10)</f>
        <v>0.59456073759930606</v>
      </c>
      <c r="E141" s="309">
        <f>IF(E$10=0,0,E$10/PPA_fec!E$10)</f>
        <v>0.60059836197470262</v>
      </c>
      <c r="F141" s="309">
        <f>IF(F$10=0,0,F$10/PPA_fec!F$10)</f>
        <v>0.60483278449809741</v>
      </c>
      <c r="G141" s="309">
        <f>IF(G$10=0,0,G$10/PPA_fec!G$10)</f>
        <v>0.60414242476453028</v>
      </c>
      <c r="H141" s="309">
        <f>IF(H$10=0,0,H$10/PPA_fec!H$10)</f>
        <v>0.61262332839503797</v>
      </c>
      <c r="I141" s="309">
        <f>IF(I$10=0,0,I$10/PPA_fec!I$10)</f>
        <v>0.60690097080292849</v>
      </c>
      <c r="J141" s="309">
        <f>IF(J$10=0,0,J$10/PPA_fec!J$10)</f>
        <v>0.62341685010370684</v>
      </c>
      <c r="K141" s="309">
        <f>IF(K$10=0,0,K$10/PPA_fec!K$10)</f>
        <v>0.61687057662522526</v>
      </c>
      <c r="L141" s="309">
        <f>IF(L$10=0,0,L$10/PPA_fec!L$10)</f>
        <v>0.61587582218443004</v>
      </c>
      <c r="M141" s="309">
        <f>IF(M$10=0,0,M$10/PPA_fec!M$10)</f>
        <v>0.62276710141750857</v>
      </c>
      <c r="N141" s="309">
        <f>IF(N$10=0,0,N$10/PPA_fec!N$10)</f>
        <v>0.63743551857108349</v>
      </c>
      <c r="O141" s="309">
        <f>IF(O$10=0,0,O$10/PPA_fec!O$10)</f>
        <v>0.6635661710173516</v>
      </c>
      <c r="P141" s="309">
        <f>IF(P$10=0,0,P$10/PPA_fec!P$10)</f>
        <v>0.62766192012918709</v>
      </c>
      <c r="Q141" s="309">
        <f>IF(Q$10=0,0,Q$10/PPA_fec!Q$10)</f>
        <v>0.63101936878980547</v>
      </c>
      <c r="R141" s="309">
        <f>IF(R$10=0,0,R$10/PPA_fec!R$10)</f>
        <v>0.63235428940798799</v>
      </c>
      <c r="S141" s="309">
        <f>IF(S$10=0,0,S$10/PPA_fec!S$10)</f>
        <v>0.64277772083872198</v>
      </c>
      <c r="T141" s="309">
        <f>IF(T$10=0,0,T$10/PPA_fec!T$10)</f>
        <v>0.64349421642699967</v>
      </c>
      <c r="U141" s="309">
        <f>IF(U$10=0,0,U$10/PPA_fec!U$10)</f>
        <v>0.64277567107115019</v>
      </c>
      <c r="V141" s="309">
        <f>IF(V$10=0,0,V$10/PPA_fec!V$10)</f>
        <v>0.66410337976170897</v>
      </c>
      <c r="W141" s="309">
        <f>IF(W$10=0,0,W$10/PPA_fec!W$10)</f>
        <v>0.67579591799527916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0.51474860061903638</v>
      </c>
      <c r="C142" s="310">
        <f>IF(C$16=0,0,C$16/PPA_fec!C$16)</f>
        <v>0.51474860061903638</v>
      </c>
      <c r="D142" s="310">
        <f>IF(D$16=0,0,D$16/PPA_fec!D$16)</f>
        <v>0.51474860061903638</v>
      </c>
      <c r="E142" s="310">
        <f>IF(E$16=0,0,E$16/PPA_fec!E$16)</f>
        <v>0.51474860061903605</v>
      </c>
      <c r="F142" s="310">
        <f>IF(F$16=0,0,F$16/PPA_fec!F$16)</f>
        <v>0.51474860061903627</v>
      </c>
      <c r="G142" s="310">
        <f>IF(G$16=0,0,G$16/PPA_fec!G$16)</f>
        <v>0.51474860061903627</v>
      </c>
      <c r="H142" s="310">
        <f>IF(H$16=0,0,H$16/PPA_fec!H$16)</f>
        <v>0.51898808618514758</v>
      </c>
      <c r="I142" s="310">
        <f>IF(I$16=0,0,I$16/PPA_fec!I$16)</f>
        <v>0.52323586749540718</v>
      </c>
      <c r="J142" s="310">
        <f>IF(J$16=0,0,J$16/PPA_fec!J$16)</f>
        <v>0.53176366909525841</v>
      </c>
      <c r="K142" s="310">
        <f>IF(K$16=0,0,K$16/PPA_fec!K$16)</f>
        <v>0.53176366909525852</v>
      </c>
      <c r="L142" s="310">
        <f>IF(L$16=0,0,L$16/PPA_fec!L$16)</f>
        <v>0.53176366909525852</v>
      </c>
      <c r="M142" s="310">
        <f>IF(M$16=0,0,M$16/PPA_fec!M$16)</f>
        <v>0.53738928246875051</v>
      </c>
      <c r="N142" s="310">
        <f>IF(N$16=0,0,N$16/PPA_fec!N$16)</f>
        <v>0.5373892824687504</v>
      </c>
      <c r="O142" s="310">
        <f>IF(O$16=0,0,O$16/PPA_fec!O$16)</f>
        <v>0.54397818756360583</v>
      </c>
      <c r="P142" s="310">
        <f>IF(P$16=0,0,P$16/PPA_fec!P$16)</f>
        <v>0.54397818756360594</v>
      </c>
      <c r="Q142" s="310">
        <f>IF(Q$16=0,0,Q$16/PPA_fec!Q$16)</f>
        <v>0.55150148846210123</v>
      </c>
      <c r="R142" s="310">
        <f>IF(R$16=0,0,R$16/PPA_fec!R$16)</f>
        <v>0.55150148846210112</v>
      </c>
      <c r="S142" s="310">
        <f>IF(S$16=0,0,S$16/PPA_fec!S$16)</f>
        <v>0.559933724683225</v>
      </c>
      <c r="T142" s="310">
        <f>IF(T$16=0,0,T$16/PPA_fec!T$16)</f>
        <v>0.559933724683225</v>
      </c>
      <c r="U142" s="310">
        <f>IF(U$16=0,0,U$16/PPA_fec!U$16)</f>
        <v>0.55993372468322478</v>
      </c>
      <c r="V142" s="310">
        <f>IF(V$16=0,0,V$16/PPA_fec!V$16)</f>
        <v>0.57002502334867777</v>
      </c>
      <c r="W142" s="310">
        <f>IF(W$16=0,0,W$16/PPA_fec!W$16)</f>
        <v>0.57945696175608874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0.55595341044757196</v>
      </c>
      <c r="C143" s="310">
        <f>IF(C$17=0,0,C$17/PPA_fec!C$17)</f>
        <v>0.54085220307642723</v>
      </c>
      <c r="D143" s="310">
        <f>IF(D$17=0,0,D$17/PPA_fec!D$17)</f>
        <v>0.54196652024339431</v>
      </c>
      <c r="E143" s="310">
        <f>IF(E$17=0,0,E$17/PPA_fec!E$17)</f>
        <v>0.5463575806362132</v>
      </c>
      <c r="F143" s="310">
        <f>IF(F$17=0,0,F$17/PPA_fec!F$17)</f>
        <v>0.54440861082084235</v>
      </c>
      <c r="G143" s="310">
        <f>IF(G$17=0,0,G$17/PPA_fec!G$17)</f>
        <v>0.54360184302948145</v>
      </c>
      <c r="H143" s="310">
        <f>IF(H$17=0,0,H$17/PPA_fec!H$17)</f>
        <v>0.55818478531502969</v>
      </c>
      <c r="I143" s="310">
        <f>IF(I$17=0,0,I$17/PPA_fec!I$17)</f>
        <v>0.5560842576633882</v>
      </c>
      <c r="J143" s="310">
        <f>IF(J$17=0,0,J$17/PPA_fec!J$17)</f>
        <v>0.5683771444343132</v>
      </c>
      <c r="K143" s="310">
        <f>IF(K$17=0,0,K$17/PPA_fec!K$17)</f>
        <v>0.55896933452323505</v>
      </c>
      <c r="L143" s="310">
        <f>IF(L$17=0,0,L$17/PPA_fec!L$17)</f>
        <v>0.56779983763710418</v>
      </c>
      <c r="M143" s="310">
        <f>IF(M$17=0,0,M$17/PPA_fec!M$17)</f>
        <v>0.57242636489727305</v>
      </c>
      <c r="N143" s="310">
        <f>IF(N$17=0,0,N$17/PPA_fec!N$17)</f>
        <v>0.58593062273229157</v>
      </c>
      <c r="O143" s="310">
        <f>IF(O$17=0,0,O$17/PPA_fec!O$17)</f>
        <v>0.59355940538650209</v>
      </c>
      <c r="P143" s="310">
        <f>IF(P$17=0,0,P$17/PPA_fec!P$17)</f>
        <v>0.57852382714614858</v>
      </c>
      <c r="Q143" s="310">
        <f>IF(Q$17=0,0,Q$17/PPA_fec!Q$17)</f>
        <v>0.58640041233477924</v>
      </c>
      <c r="R143" s="310">
        <f>IF(R$17=0,0,R$17/PPA_fec!R$17)</f>
        <v>0.5822620046372845</v>
      </c>
      <c r="S143" s="310">
        <f>IF(S$17=0,0,S$17/PPA_fec!S$17)</f>
        <v>0.59291621039498033</v>
      </c>
      <c r="T143" s="310">
        <f>IF(T$17=0,0,T$17/PPA_fec!T$17)</f>
        <v>0.58777167614703307</v>
      </c>
      <c r="U143" s="310">
        <f>IF(U$17=0,0,U$17/PPA_fec!U$17)</f>
        <v>0.58997474674329931</v>
      </c>
      <c r="V143" s="310">
        <f>IF(V$17=0,0,V$17/PPA_fec!V$17)</f>
        <v>0.6041120546291876</v>
      </c>
      <c r="W143" s="310">
        <f>IF(W$17=0,0,W$17/PPA_fec!W$17)</f>
        <v>0.61268099508352447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0.51170091558875974</v>
      </c>
      <c r="C144" s="311">
        <f>IF(C$30=0,0,C$30/PPA_fec!C$30)</f>
        <v>0.51170091558875996</v>
      </c>
      <c r="D144" s="311">
        <f>IF(D$30=0,0,D$30/PPA_fec!D$30)</f>
        <v>0.51170091558875985</v>
      </c>
      <c r="E144" s="311">
        <f>IF(E$30=0,0,E$30/PPA_fec!E$30)</f>
        <v>0.51170091558875974</v>
      </c>
      <c r="F144" s="311">
        <f>IF(F$30=0,0,F$30/PPA_fec!F$30)</f>
        <v>0.51170091558875996</v>
      </c>
      <c r="G144" s="311">
        <f>IF(G$30=0,0,G$30/PPA_fec!G$30)</f>
        <v>0.51170091558875985</v>
      </c>
      <c r="H144" s="311">
        <f>IF(H$30=0,0,H$30/PPA_fec!H$30)</f>
        <v>0.51591530032568911</v>
      </c>
      <c r="I144" s="311">
        <f>IF(I$30=0,0,I$30/PPA_fec!I$30)</f>
        <v>0.52013793168994471</v>
      </c>
      <c r="J144" s="311">
        <f>IF(J$30=0,0,J$30/PPA_fec!J$30)</f>
        <v>0.52861524251964953</v>
      </c>
      <c r="K144" s="311">
        <f>IF(K$30=0,0,K$30/PPA_fec!K$30)</f>
        <v>0.52861524251964964</v>
      </c>
      <c r="L144" s="311">
        <f>IF(L$30=0,0,L$30/PPA_fec!L$30)</f>
        <v>0.52861524251964953</v>
      </c>
      <c r="M144" s="311">
        <f>IF(M$30=0,0,M$30/PPA_fec!M$30)</f>
        <v>0.53420754818206895</v>
      </c>
      <c r="N144" s="311">
        <f>IF(N$30=0,0,N$30/PPA_fec!N$30)</f>
        <v>0.53420754818206895</v>
      </c>
      <c r="O144" s="311">
        <f>IF(O$30=0,0,O$30/PPA_fec!O$30)</f>
        <v>0.54075744218024624</v>
      </c>
      <c r="P144" s="311">
        <f>IF(P$30=0,0,P$30/PPA_fec!P$30)</f>
        <v>0.54075744218024635</v>
      </c>
      <c r="Q144" s="311">
        <f>IF(Q$30=0,0,Q$30/PPA_fec!Q$30)</f>
        <v>0.54823619968124804</v>
      </c>
      <c r="R144" s="311">
        <f>IF(R$30=0,0,R$30/PPA_fec!R$30)</f>
        <v>0.54823619968124793</v>
      </c>
      <c r="S144" s="311">
        <f>IF(S$30=0,0,S$30/PPA_fec!S$30)</f>
        <v>0.55661851094857495</v>
      </c>
      <c r="T144" s="311">
        <f>IF(T$30=0,0,T$30/PPA_fec!T$30)</f>
        <v>0.55661851094857495</v>
      </c>
      <c r="U144" s="311">
        <f>IF(U$30=0,0,U$30/PPA_fec!U$30)</f>
        <v>0.55661851094857506</v>
      </c>
      <c r="V144" s="311">
        <f>IF(V$30=0,0,V$30/PPA_fec!V$30)</f>
        <v>0.56665006180734767</v>
      </c>
      <c r="W144" s="311">
        <f>IF(W$30=0,0,W$30/PPA_fec!W$30)</f>
        <v>0.57602615629899834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0.59096812161236567</v>
      </c>
      <c r="C146" s="324">
        <f>IF(C$32=0,0,C$32/PPA_fec!C$32)</f>
        <v>0.58310432265185097</v>
      </c>
      <c r="D146" s="324">
        <f>IF(D$32=0,0,D$32/PPA_fec!D$32)</f>
        <v>0.58286462543432316</v>
      </c>
      <c r="E146" s="324">
        <f>IF(E$32=0,0,E$32/PPA_fec!E$32)</f>
        <v>0.58672236286101087</v>
      </c>
      <c r="F146" s="324">
        <f>IF(F$32=0,0,F$32/PPA_fec!F$32)</f>
        <v>0.58385427400556922</v>
      </c>
      <c r="G146" s="324">
        <f>IF(G$32=0,0,G$32/PPA_fec!G$32)</f>
        <v>0.58777813829353431</v>
      </c>
      <c r="H146" s="324">
        <f>IF(H$32=0,0,H$32/PPA_fec!H$32)</f>
        <v>0.59673352143603942</v>
      </c>
      <c r="I146" s="324">
        <f>IF(I$32=0,0,I$32/PPA_fec!I$32)</f>
        <v>0.59202685800069399</v>
      </c>
      <c r="J146" s="324">
        <f>IF(J$32=0,0,J$32/PPA_fec!J$32)</f>
        <v>0.60092148529653266</v>
      </c>
      <c r="K146" s="324">
        <f>IF(K$32=0,0,K$32/PPA_fec!K$32)</f>
        <v>0.59328296076574172</v>
      </c>
      <c r="L146" s="324">
        <f>IF(L$32=0,0,L$32/PPA_fec!L$32)</f>
        <v>0.60185883841340404</v>
      </c>
      <c r="M146" s="324">
        <f>IF(M$32=0,0,M$32/PPA_fec!M$32)</f>
        <v>0.60054816913995024</v>
      </c>
      <c r="N146" s="324">
        <f>IF(N$32=0,0,N$32/PPA_fec!N$32)</f>
        <v>0.61177933111316862</v>
      </c>
      <c r="O146" s="324">
        <f>IF(O$32=0,0,O$32/PPA_fec!O$32)</f>
        <v>0.61047832444555827</v>
      </c>
      <c r="P146" s="324">
        <f>IF(P$32=0,0,P$32/PPA_fec!P$32)</f>
        <v>0.61445737631329544</v>
      </c>
      <c r="Q146" s="324">
        <f>IF(Q$32=0,0,Q$32/PPA_fec!Q$32)</f>
        <v>0.61575138982394151</v>
      </c>
      <c r="R146" s="324">
        <f>IF(R$32=0,0,R$32/PPA_fec!R$32)</f>
        <v>0.62505308024951933</v>
      </c>
      <c r="S146" s="324">
        <f>IF(S$32=0,0,S$32/PPA_fec!S$32)</f>
        <v>0.62652133539087107</v>
      </c>
      <c r="T146" s="324">
        <f>IF(T$32=0,0,T$32/PPA_fec!T$32)</f>
        <v>0.62150777004737512</v>
      </c>
      <c r="U146" s="324">
        <f>IF(U$32=0,0,U$32/PPA_fec!U$32)</f>
        <v>0.62432928182526082</v>
      </c>
      <c r="V146" s="324">
        <f>IF(V$32=0,0,V$32/PPA_fec!V$32)</f>
        <v>0.64359704289786279</v>
      </c>
      <c r="W146" s="324">
        <f>IF(W$32=0,0,W$32/PPA_fec!W$32)</f>
        <v>0.66259088527392529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0.40081009054362893</v>
      </c>
      <c r="C147" s="307">
        <f>IF(C$33=0,0,C$33/PPA_fec!C$33)</f>
        <v>0.40136206767634219</v>
      </c>
      <c r="D147" s="307">
        <f>IF(D$33=0,0,D$33/PPA_fec!D$33)</f>
        <v>0.40136206767634203</v>
      </c>
      <c r="E147" s="307">
        <f>IF(E$33=0,0,E$33/PPA_fec!E$33)</f>
        <v>0.40136206767634208</v>
      </c>
      <c r="F147" s="307">
        <f>IF(F$33=0,0,F$33/PPA_fec!F$33)</f>
        <v>0.40136206767634225</v>
      </c>
      <c r="G147" s="307">
        <f>IF(G$33=0,0,G$33/PPA_fec!G$33)</f>
        <v>0.4044353060786835</v>
      </c>
      <c r="H147" s="307">
        <f>IF(H$33=0,0,H$33/PPA_fec!H$33)</f>
        <v>0.40443530607868355</v>
      </c>
      <c r="I147" s="307">
        <f>IF(I$33=0,0,I$33/PPA_fec!I$33)</f>
        <v>0.40443530607868378</v>
      </c>
      <c r="J147" s="307">
        <f>IF(J$33=0,0,J$33/PPA_fec!J$33)</f>
        <v>0.40919652250677679</v>
      </c>
      <c r="K147" s="307">
        <f>IF(K$33=0,0,K$33/PPA_fec!K$33)</f>
        <v>0.40919652250677679</v>
      </c>
      <c r="L147" s="307">
        <f>IF(L$33=0,0,L$33/PPA_fec!L$33)</f>
        <v>0.40919652250677663</v>
      </c>
      <c r="M147" s="307">
        <f>IF(M$33=0,0,M$33/PPA_fec!M$33)</f>
        <v>0.40919652250677668</v>
      </c>
      <c r="N147" s="307">
        <f>IF(N$33=0,0,N$33/PPA_fec!N$33)</f>
        <v>0.40919652250677668</v>
      </c>
      <c r="O147" s="307">
        <f>IF(O$33=0,0,O$33/PPA_fec!O$33)</f>
        <v>0.40919652250677663</v>
      </c>
      <c r="P147" s="307">
        <f>IF(P$33=0,0,P$33/PPA_fec!P$33)</f>
        <v>0.41869777589513618</v>
      </c>
      <c r="Q147" s="307">
        <f>IF(Q$33=0,0,Q$33/PPA_fec!Q$33)</f>
        <v>0.41869777589513618</v>
      </c>
      <c r="R147" s="307">
        <f>IF(R$33=0,0,R$33/PPA_fec!R$33)</f>
        <v>0.42782085317816448</v>
      </c>
      <c r="S147" s="307">
        <f>IF(S$33=0,0,S$33/PPA_fec!S$33)</f>
        <v>0.42782085317816426</v>
      </c>
      <c r="T147" s="307">
        <f>IF(T$33=0,0,T$33/PPA_fec!T$33)</f>
        <v>0.42782085317816443</v>
      </c>
      <c r="U147" s="307">
        <f>IF(U$33=0,0,U$33/PPA_fec!U$33)</f>
        <v>0.42782085317816443</v>
      </c>
      <c r="V147" s="307">
        <f>IF(V$33=0,0,V$33/PPA_fec!V$33)</f>
        <v>0.4400387678603479</v>
      </c>
      <c r="W147" s="307">
        <f>IF(W$33=0,0,W$33/PPA_fec!W$33)</f>
        <v>0.45103489107431316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0.10417338341850217</v>
      </c>
      <c r="C148" s="308">
        <f>IF(C$34=0,0,C$34/PPA_fec!C$34)</f>
        <v>0.10431684618763144</v>
      </c>
      <c r="D148" s="308">
        <f>IF(D$34=0,0,D$34/PPA_fec!D$34)</f>
        <v>0.1043168461876315</v>
      </c>
      <c r="E148" s="308">
        <f>IF(E$34=0,0,E$34/PPA_fec!E$34)</f>
        <v>0.10431684618763153</v>
      </c>
      <c r="F148" s="308">
        <f>IF(F$34=0,0,F$34/PPA_fec!F$34)</f>
        <v>0.10431684618763148</v>
      </c>
      <c r="G148" s="308">
        <f>IF(G$34=0,0,G$34/PPA_fec!G$34)</f>
        <v>0.10511560263108674</v>
      </c>
      <c r="H148" s="308">
        <f>IF(H$34=0,0,H$34/PPA_fec!H$34)</f>
        <v>0.10511560263108671</v>
      </c>
      <c r="I148" s="308">
        <f>IF(I$34=0,0,I$34/PPA_fec!I$34)</f>
        <v>0.10511560263108674</v>
      </c>
      <c r="J148" s="308">
        <f>IF(J$34=0,0,J$34/PPA_fec!J$34)</f>
        <v>0.10635307652758837</v>
      </c>
      <c r="K148" s="308">
        <f>IF(K$34=0,0,K$34/PPA_fec!K$34)</f>
        <v>0.10635307652758839</v>
      </c>
      <c r="L148" s="308">
        <f>IF(L$34=0,0,L$34/PPA_fec!L$34)</f>
        <v>0.10635307652758837</v>
      </c>
      <c r="M148" s="308">
        <f>IF(M$34=0,0,M$34/PPA_fec!M$34)</f>
        <v>0.10635307652758835</v>
      </c>
      <c r="N148" s="308">
        <f>IF(N$34=0,0,N$34/PPA_fec!N$34)</f>
        <v>0.10635307652758834</v>
      </c>
      <c r="O148" s="308">
        <f>IF(O$34=0,0,O$34/PPA_fec!O$34)</f>
        <v>0.10635307652758831</v>
      </c>
      <c r="P148" s="308">
        <f>IF(P$34=0,0,P$34/PPA_fec!P$34)</f>
        <v>0.10882251962678645</v>
      </c>
      <c r="Q148" s="308">
        <f>IF(Q$34=0,0,Q$34/PPA_fec!Q$34)</f>
        <v>0.10882251962678648</v>
      </c>
      <c r="R148" s="308">
        <f>IF(R$34=0,0,R$34/PPA_fec!R$34)</f>
        <v>0.11119367207574921</v>
      </c>
      <c r="S148" s="308">
        <f>IF(S$34=0,0,S$34/PPA_fec!S$34)</f>
        <v>0.11119367207574923</v>
      </c>
      <c r="T148" s="308">
        <f>IF(T$34=0,0,T$34/PPA_fec!T$34)</f>
        <v>0.11119367207574926</v>
      </c>
      <c r="U148" s="308">
        <f>IF(U$34=0,0,U$34/PPA_fec!U$34)</f>
        <v>0.11119367207574921</v>
      </c>
      <c r="V148" s="308">
        <f>IF(V$34=0,0,V$34/PPA_fec!V$34)</f>
        <v>0.11447761756109345</v>
      </c>
      <c r="W148" s="308">
        <f>IF(W$34=0,0,W$34/PPA_fec!W$34)</f>
        <v>0.11965183456417459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0.57107504718729363</v>
      </c>
      <c r="C149" s="308">
        <f>IF(C$35=0,0,C$35/PPA_fec!C$35)</f>
        <v>0.57186150534926972</v>
      </c>
      <c r="D149" s="308">
        <f>IF(D$35=0,0,D$35/PPA_fec!D$35)</f>
        <v>0.57186150534926983</v>
      </c>
      <c r="E149" s="308">
        <f>IF(E$35=0,0,E$35/PPA_fec!E$35)</f>
        <v>0.57186150534926994</v>
      </c>
      <c r="F149" s="308">
        <f>IF(F$35=0,0,F$35/PPA_fec!F$35)</f>
        <v>0.57186150534926994</v>
      </c>
      <c r="G149" s="308">
        <f>IF(G$35=0,0,G$35/PPA_fec!G$35)</f>
        <v>0.57624026179039267</v>
      </c>
      <c r="H149" s="308">
        <f>IF(H$35=0,0,H$35/PPA_fec!H$35)</f>
        <v>0.57624026179039256</v>
      </c>
      <c r="I149" s="308">
        <f>IF(I$35=0,0,I$35/PPA_fec!I$35)</f>
        <v>0.57624026179039256</v>
      </c>
      <c r="J149" s="308">
        <f>IF(J$35=0,0,J$35/PPA_fec!J$35)</f>
        <v>0.58302405281884273</v>
      </c>
      <c r="K149" s="308">
        <f>IF(K$35=0,0,K$35/PPA_fec!K$35)</f>
        <v>0.58302405281884262</v>
      </c>
      <c r="L149" s="308">
        <f>IF(L$35=0,0,L$35/PPA_fec!L$35)</f>
        <v>0.58302405281884284</v>
      </c>
      <c r="M149" s="308">
        <f>IF(M$35=0,0,M$35/PPA_fec!M$35)</f>
        <v>0.58302405281884273</v>
      </c>
      <c r="N149" s="308">
        <f>IF(N$35=0,0,N$35/PPA_fec!N$35)</f>
        <v>0.58302405281884262</v>
      </c>
      <c r="O149" s="308">
        <f>IF(O$35=0,0,O$35/PPA_fec!O$35)</f>
        <v>0.58302405281884273</v>
      </c>
      <c r="P149" s="308">
        <f>IF(P$35=0,0,P$35/PPA_fec!P$35)</f>
        <v>0.59656145832611562</v>
      </c>
      <c r="Q149" s="308">
        <f>IF(Q$35=0,0,Q$35/PPA_fec!Q$35)</f>
        <v>0.59656145832611573</v>
      </c>
      <c r="R149" s="308">
        <f>IF(R$35=0,0,R$35/PPA_fec!R$35)</f>
        <v>0.60956003773521239</v>
      </c>
      <c r="S149" s="308">
        <f>IF(S$35=0,0,S$35/PPA_fec!S$35)</f>
        <v>0.60956003773521217</v>
      </c>
      <c r="T149" s="308">
        <f>IF(T$35=0,0,T$35/PPA_fec!T$35)</f>
        <v>0.60956003773521228</v>
      </c>
      <c r="U149" s="308">
        <f>IF(U$35=0,0,U$35/PPA_fec!U$35)</f>
        <v>0.60956003773521228</v>
      </c>
      <c r="V149" s="308">
        <f>IF(V$35=0,0,V$35/PPA_fec!V$35)</f>
        <v>0.62522003587742414</v>
      </c>
      <c r="W149" s="308">
        <f>IF(W$35=0,0,W$35/PPA_fec!W$35)</f>
        <v>0.63931403420541477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0.40250004652045906</v>
      </c>
      <c r="C150" s="308">
        <f>IF(C$36=0,0,C$36/PPA_fec!C$36)</f>
        <v>0.40305435098244002</v>
      </c>
      <c r="D150" s="308">
        <f>IF(D$36=0,0,D$36/PPA_fec!D$36)</f>
        <v>0.40305435098243986</v>
      </c>
      <c r="E150" s="308">
        <f>IF(E$36=0,0,E$36/PPA_fec!E$36)</f>
        <v>0.40305435098243991</v>
      </c>
      <c r="F150" s="308">
        <f>IF(F$36=0,0,F$36/PPA_fec!F$36)</f>
        <v>0.40305435098244002</v>
      </c>
      <c r="G150" s="308">
        <f>IF(G$36=0,0,G$36/PPA_fec!G$36)</f>
        <v>0.40614054723621457</v>
      </c>
      <c r="H150" s="308">
        <f>IF(H$36=0,0,H$36/PPA_fec!H$36)</f>
        <v>0.40614054723621462</v>
      </c>
      <c r="I150" s="308">
        <f>IF(I$36=0,0,I$36/PPA_fec!I$36)</f>
        <v>0.40614054723621468</v>
      </c>
      <c r="J150" s="308">
        <f>IF(J$36=0,0,J$36/PPA_fec!J$36)</f>
        <v>0.41092183862337062</v>
      </c>
      <c r="K150" s="308">
        <f>IF(K$36=0,0,K$36/PPA_fec!K$36)</f>
        <v>0.41092183862337056</v>
      </c>
      <c r="L150" s="308">
        <f>IF(L$36=0,0,L$36/PPA_fec!L$36)</f>
        <v>0.41092183862337062</v>
      </c>
      <c r="M150" s="308">
        <f>IF(M$36=0,0,M$36/PPA_fec!M$36)</f>
        <v>0.41092183862337051</v>
      </c>
      <c r="N150" s="308">
        <f>IF(N$36=0,0,N$36/PPA_fec!N$36)</f>
        <v>0.41092183862337067</v>
      </c>
      <c r="O150" s="308">
        <f>IF(O$36=0,0,O$36/PPA_fec!O$36)</f>
        <v>0.41092183862337051</v>
      </c>
      <c r="P150" s="308">
        <f>IF(P$36=0,0,P$36/PPA_fec!P$36)</f>
        <v>0.42046315262978801</v>
      </c>
      <c r="Q150" s="308">
        <f>IF(Q$36=0,0,Q$36/PPA_fec!Q$36)</f>
        <v>0.42046315262978823</v>
      </c>
      <c r="R150" s="308">
        <f>IF(R$36=0,0,R$36/PPA_fec!R$36)</f>
        <v>0.4296246960077208</v>
      </c>
      <c r="S150" s="308">
        <f>IF(S$36=0,0,S$36/PPA_fec!S$36)</f>
        <v>0.4296246960077208</v>
      </c>
      <c r="T150" s="308">
        <f>IF(T$36=0,0,T$36/PPA_fec!T$36)</f>
        <v>0.42962469600772091</v>
      </c>
      <c r="U150" s="308">
        <f>IF(U$36=0,0,U$36/PPA_fec!U$36)</f>
        <v>0.42962469600772091</v>
      </c>
      <c r="V150" s="308">
        <f>IF(V$36=0,0,V$36/PPA_fec!V$36)</f>
        <v>0.44231304467459293</v>
      </c>
      <c r="W150" s="308">
        <f>IF(W$36=0,0,W$36/PPA_fec!W$36)</f>
        <v>0.46230493239201925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0.60454946382742913</v>
      </c>
      <c r="C151" s="309">
        <f>IF(C$37=0,0,C$37/PPA_fec!C$37)</f>
        <v>0.57228954370830798</v>
      </c>
      <c r="D151" s="309">
        <f>IF(D$37=0,0,D$37/PPA_fec!D$37)</f>
        <v>0.57654817966536653</v>
      </c>
      <c r="E151" s="309">
        <f>IF(E$37=0,0,E$37/PPA_fec!E$37)</f>
        <v>0.58240289075374663</v>
      </c>
      <c r="F151" s="309">
        <f>IF(F$37=0,0,F$37/PPA_fec!F$37)</f>
        <v>0.58650902902257196</v>
      </c>
      <c r="G151" s="309">
        <f>IF(G$37=0,0,G$37/PPA_fec!G$37)</f>
        <v>0.59032537103791771</v>
      </c>
      <c r="H151" s="309">
        <f>IF(H$37=0,0,H$37/PPA_fec!H$37)</f>
        <v>0.59372239574821017</v>
      </c>
      <c r="I151" s="309">
        <f>IF(I$37=0,0,I$37/PPA_fec!I$37)</f>
        <v>0.58340159792399227</v>
      </c>
      <c r="J151" s="309">
        <f>IF(J$37=0,0,J$37/PPA_fec!J$37)</f>
        <v>0.59660932377352649</v>
      </c>
      <c r="K151" s="309">
        <f>IF(K$37=0,0,K$37/PPA_fec!K$37)</f>
        <v>0.59034454637364686</v>
      </c>
      <c r="L151" s="309">
        <f>IF(L$37=0,0,L$37/PPA_fec!L$37)</f>
        <v>0.58939256733402934</v>
      </c>
      <c r="M151" s="309">
        <f>IF(M$37=0,0,M$37/PPA_fec!M$37)</f>
        <v>0.58974847099018468</v>
      </c>
      <c r="N151" s="309">
        <f>IF(N$37=0,0,N$37/PPA_fec!N$37)</f>
        <v>0.60363918000239336</v>
      </c>
      <c r="O151" s="309">
        <f>IF(O$37=0,0,O$37/PPA_fec!O$37)</f>
        <v>0.62077313480523455</v>
      </c>
      <c r="P151" s="309">
        <f>IF(P$37=0,0,P$37/PPA_fec!P$37)</f>
        <v>0.60081833453096867</v>
      </c>
      <c r="Q151" s="309">
        <f>IF(Q$37=0,0,Q$37/PPA_fec!Q$37)</f>
        <v>0.59579229534148614</v>
      </c>
      <c r="R151" s="309">
        <f>IF(R$37=0,0,R$37/PPA_fec!R$37)</f>
        <v>0.61006197614174151</v>
      </c>
      <c r="S151" s="309">
        <f>IF(S$37=0,0,S$37/PPA_fec!S$37)</f>
        <v>0.61077938016585609</v>
      </c>
      <c r="T151" s="309">
        <f>IF(T$37=0,0,T$37/PPA_fec!T$37)</f>
        <v>0.61146020763873243</v>
      </c>
      <c r="U151" s="309">
        <f>IF(U$37=0,0,U$37/PPA_fec!U$37)</f>
        <v>0.61077743243847471</v>
      </c>
      <c r="V151" s="309">
        <f>IF(V$37=0,0,V$37/PPA_fec!V$37)</f>
        <v>0.6381789227677781</v>
      </c>
      <c r="W151" s="309">
        <f>IF(W$37=0,0,W$37/PPA_fec!W$37)</f>
        <v>0.66771917119776258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0.54991136493076664</v>
      </c>
      <c r="C152" s="310">
        <f>IF(C$43=0,0,C$43/PPA_fec!C$43)</f>
        <v>0.55486214675380274</v>
      </c>
      <c r="D152" s="310">
        <f>IF(D$43=0,0,D$43/PPA_fec!D$43)</f>
        <v>0.55288657284728315</v>
      </c>
      <c r="E152" s="310">
        <f>IF(E$43=0,0,E$43/PPA_fec!E$43)</f>
        <v>0.55590346729351303</v>
      </c>
      <c r="F152" s="310">
        <f>IF(F$43=0,0,F$43/PPA_fec!F$43)</f>
        <v>0.55186300482640471</v>
      </c>
      <c r="G152" s="310">
        <f>IF(G$43=0,0,G$43/PPA_fec!G$43)</f>
        <v>0.55616343375019672</v>
      </c>
      <c r="H152" s="310">
        <f>IF(H$43=0,0,H$43/PPA_fec!H$43)</f>
        <v>0.5593360781686999</v>
      </c>
      <c r="I152" s="310">
        <f>IF(I$43=0,0,I$43/PPA_fec!I$43)</f>
        <v>0.55962489349430133</v>
      </c>
      <c r="J152" s="310">
        <f>IF(J$43=0,0,J$43/PPA_fec!J$43)</f>
        <v>0.56542948913979529</v>
      </c>
      <c r="K152" s="310">
        <f>IF(K$43=0,0,K$43/PPA_fec!K$43)</f>
        <v>0.56313456663234129</v>
      </c>
      <c r="L152" s="310">
        <f>IF(L$43=0,0,L$43/PPA_fec!L$43)</f>
        <v>0.568538723013711</v>
      </c>
      <c r="M152" s="310">
        <f>IF(M$43=0,0,M$43/PPA_fec!M$43)</f>
        <v>0.56773195512917352</v>
      </c>
      <c r="N152" s="310">
        <f>IF(N$43=0,0,N$43/PPA_fec!N$43)</f>
        <v>0.57264213219608606</v>
      </c>
      <c r="O152" s="310">
        <f>IF(O$43=0,0,O$43/PPA_fec!O$43)</f>
        <v>0.56783282014232528</v>
      </c>
      <c r="P152" s="310">
        <f>IF(P$43=0,0,P$43/PPA_fec!P$43)</f>
        <v>0.58385979282232003</v>
      </c>
      <c r="Q152" s="310">
        <f>IF(Q$43=0,0,Q$43/PPA_fec!Q$43)</f>
        <v>0.58834404301513277</v>
      </c>
      <c r="R152" s="310">
        <f>IF(R$43=0,0,R$43/PPA_fec!R$43)</f>
        <v>0.59715073565412669</v>
      </c>
      <c r="S152" s="310">
        <f>IF(S$43=0,0,S$43/PPA_fec!S$43)</f>
        <v>0.59819186487662357</v>
      </c>
      <c r="T152" s="310">
        <f>IF(T$43=0,0,T$43/PPA_fec!T$43)</f>
        <v>0.59325284131626455</v>
      </c>
      <c r="U152" s="310">
        <f>IF(U$43=0,0,U$43/PPA_fec!U$43)</f>
        <v>0.59677429852826691</v>
      </c>
      <c r="V152" s="310">
        <f>IF(V$43=0,0,V$43/PPA_fec!V$43)</f>
        <v>0.6110368869013344</v>
      </c>
      <c r="W152" s="310">
        <f>IF(W$43=0,0,W$43/PPA_fec!W$43)</f>
        <v>0.62855428704859129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0.6056162170297682</v>
      </c>
      <c r="C153" s="310">
        <f>IF(C$56=0,0,C$56/PPA_fec!C$56)</f>
        <v>0.59598621146680653</v>
      </c>
      <c r="D153" s="310">
        <f>IF(D$56=0,0,D$56/PPA_fec!D$56)</f>
        <v>0.59581554850679963</v>
      </c>
      <c r="E153" s="310">
        <f>IF(E$56=0,0,E$56/PPA_fec!E$56)</f>
        <v>0.60000464041634827</v>
      </c>
      <c r="F153" s="310">
        <f>IF(F$56=0,0,F$56/PPA_fec!F$56)</f>
        <v>0.59697139015698308</v>
      </c>
      <c r="G153" s="310">
        <f>IF(G$56=0,0,G$56/PPA_fec!G$56)</f>
        <v>0.60089031079141431</v>
      </c>
      <c r="H153" s="310">
        <f>IF(H$56=0,0,H$56/PPA_fec!H$56)</f>
        <v>0.61117663186655347</v>
      </c>
      <c r="I153" s="310">
        <f>IF(I$56=0,0,I$56/PPA_fec!I$56)</f>
        <v>0.60567428894243869</v>
      </c>
      <c r="J153" s="310">
        <f>IF(J$56=0,0,J$56/PPA_fec!J$56)</f>
        <v>0.61509273587731117</v>
      </c>
      <c r="K153" s="310">
        <f>IF(K$56=0,0,K$56/PPA_fec!K$56)</f>
        <v>0.60632354143905409</v>
      </c>
      <c r="L153" s="310">
        <f>IF(L$56=0,0,L$56/PPA_fec!L$56)</f>
        <v>0.61598206424820834</v>
      </c>
      <c r="M153" s="310">
        <f>IF(M$56=0,0,M$56/PPA_fec!M$56)</f>
        <v>0.61449994862116231</v>
      </c>
      <c r="N153" s="310">
        <f>IF(N$56=0,0,N$56/PPA_fec!N$56)</f>
        <v>0.62711965674714998</v>
      </c>
      <c r="O153" s="310">
        <f>IF(O$56=0,0,O$56/PPA_fec!O$56)</f>
        <v>0.62592827984102628</v>
      </c>
      <c r="P153" s="310">
        <f>IF(P$56=0,0,P$56/PPA_fec!P$56)</f>
        <v>0.62848144161612352</v>
      </c>
      <c r="Q153" s="310">
        <f>IF(Q$56=0,0,Q$56/PPA_fec!Q$56)</f>
        <v>0.62975536118767439</v>
      </c>
      <c r="R153" s="310">
        <f>IF(R$56=0,0,R$56/PPA_fec!R$56)</f>
        <v>0.63889768336591057</v>
      </c>
      <c r="S153" s="310">
        <f>IF(S$56=0,0,S$56/PPA_fec!S$56)</f>
        <v>0.64052015664340611</v>
      </c>
      <c r="T153" s="310">
        <f>IF(T$56=0,0,T$56/PPA_fec!T$56)</f>
        <v>0.63502144530443139</v>
      </c>
      <c r="U153" s="310">
        <f>IF(U$56=0,0,U$56/PPA_fec!U$56)</f>
        <v>0.63810459287851151</v>
      </c>
      <c r="V153" s="310">
        <f>IF(V$56=0,0,V$56/PPA_fec!V$56)</f>
        <v>0.65812712539479201</v>
      </c>
      <c r="W153" s="310">
        <f>IF(W$56=0,0,W$56/PPA_fec!W$56)</f>
        <v>0.67747828330023596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0.58895969880112886</v>
      </c>
      <c r="C154" s="311">
        <f>IF(C$69=0,0,C$69/PPA_fec!C$69)</f>
        <v>0.57934634473058078</v>
      </c>
      <c r="D154" s="311">
        <f>IF(D$69=0,0,D$69/PPA_fec!D$69)</f>
        <v>0.57941174199544421</v>
      </c>
      <c r="E154" s="311">
        <f>IF(E$69=0,0,E$69/PPA_fec!E$69)</f>
        <v>0.58285013955093146</v>
      </c>
      <c r="F154" s="311">
        <f>IF(F$69=0,0,F$69/PPA_fec!F$69)</f>
        <v>0.58059962836003987</v>
      </c>
      <c r="G154" s="311">
        <f>IF(G$69=0,0,G$69/PPA_fec!G$69)</f>
        <v>0.58443741217683443</v>
      </c>
      <c r="H154" s="311">
        <f>IF(H$69=0,0,H$69/PPA_fec!H$69)</f>
        <v>0.59346204332800068</v>
      </c>
      <c r="I154" s="311">
        <f>IF(I$69=0,0,I$69/PPA_fec!I$69)</f>
        <v>0.58835091648982119</v>
      </c>
      <c r="J154" s="311">
        <f>IF(J$69=0,0,J$69/PPA_fec!J$69)</f>
        <v>0.59748383498133639</v>
      </c>
      <c r="K154" s="311">
        <f>IF(K$69=0,0,K$69/PPA_fec!K$69)</f>
        <v>0.58977018002547466</v>
      </c>
      <c r="L154" s="311">
        <f>IF(L$69=0,0,L$69/PPA_fec!L$69)</f>
        <v>0.5978757599913983</v>
      </c>
      <c r="M154" s="311">
        <f>IF(M$69=0,0,M$69/PPA_fec!M$69)</f>
        <v>0.59662953713449851</v>
      </c>
      <c r="N154" s="311">
        <f>IF(N$69=0,0,N$69/PPA_fec!N$69)</f>
        <v>0.60751345607867036</v>
      </c>
      <c r="O154" s="311">
        <f>IF(O$69=0,0,O$69/PPA_fec!O$69)</f>
        <v>0.60720357533875624</v>
      </c>
      <c r="P154" s="311">
        <f>IF(P$69=0,0,P$69/PPA_fec!P$69)</f>
        <v>0.60990460027439231</v>
      </c>
      <c r="Q154" s="311">
        <f>IF(Q$69=0,0,Q$69/PPA_fec!Q$69)</f>
        <v>0.61063793684156076</v>
      </c>
      <c r="R154" s="311">
        <f>IF(R$69=0,0,R$69/PPA_fec!R$69)</f>
        <v>0.62023653425205383</v>
      </c>
      <c r="S154" s="311">
        <f>IF(S$69=0,0,S$69/PPA_fec!S$69)</f>
        <v>0.62158198187496017</v>
      </c>
      <c r="T154" s="311">
        <f>IF(T$69=0,0,T$69/PPA_fec!T$69)</f>
        <v>0.61714194272626655</v>
      </c>
      <c r="U154" s="311">
        <f>IF(U$69=0,0,U$69/PPA_fec!U$69)</f>
        <v>0.61956708504309932</v>
      </c>
      <c r="V154" s="311">
        <f>IF(V$69=0,0,V$69/PPA_fec!V$69)</f>
        <v>0.63916289673820392</v>
      </c>
      <c r="W154" s="311">
        <f>IF(W$69=0,0,W$69/PPA_fec!W$69)</f>
        <v>0.65754563874261662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0.63524729290287651</v>
      </c>
      <c r="C156" s="324">
        <f>IF(C$83=0,0,C$83/PPA_fec!C$83)</f>
        <v>0.63843677655690712</v>
      </c>
      <c r="D156" s="324">
        <f>IF(D$83=0,0,D$83/PPA_fec!D$83)</f>
        <v>0.63832145268275575</v>
      </c>
      <c r="E156" s="324">
        <f>IF(E$83=0,0,E$83/PPA_fec!E$83)</f>
        <v>0.64425523612342273</v>
      </c>
      <c r="F156" s="324">
        <f>IF(F$83=0,0,F$83/PPA_fec!F$83)</f>
        <v>0.64561956180240365</v>
      </c>
      <c r="G156" s="324">
        <f>IF(G$83=0,0,G$83/PPA_fec!G$83)</f>
        <v>0.64582213053580484</v>
      </c>
      <c r="H156" s="324">
        <f>IF(H$83=0,0,H$83/PPA_fec!H$83)</f>
        <v>0.64770649037835659</v>
      </c>
      <c r="I156" s="324">
        <f>IF(I$83=0,0,I$83/PPA_fec!I$83)</f>
        <v>0.65500046205514351</v>
      </c>
      <c r="J156" s="324">
        <f>IF(J$83=0,0,J$83/PPA_fec!J$83)</f>
        <v>0.65456562830550691</v>
      </c>
      <c r="K156" s="324">
        <f>IF(K$83=0,0,K$83/PPA_fec!K$83)</f>
        <v>0.66899089893271146</v>
      </c>
      <c r="L156" s="324">
        <f>IF(L$83=0,0,L$83/PPA_fec!L$83)</f>
        <v>0.67193969452774671</v>
      </c>
      <c r="M156" s="324">
        <f>IF(M$83=0,0,M$83/PPA_fec!M$83)</f>
        <v>0.674748820156574</v>
      </c>
      <c r="N156" s="324">
        <f>IF(N$83=0,0,N$83/PPA_fec!N$83)</f>
        <v>0.67566035226837184</v>
      </c>
      <c r="O156" s="324">
        <f>IF(O$83=0,0,O$83/PPA_fec!O$83)</f>
        <v>0.67714705898820848</v>
      </c>
      <c r="P156" s="324">
        <f>IF(P$83=0,0,P$83/PPA_fec!P$83)</f>
        <v>0.67671416390060091</v>
      </c>
      <c r="Q156" s="324">
        <f>IF(Q$83=0,0,Q$83/PPA_fec!Q$83)</f>
        <v>0.68026915663655674</v>
      </c>
      <c r="R156" s="324">
        <f>IF(R$83=0,0,R$83/PPA_fec!R$83)</f>
        <v>0.72751363577752648</v>
      </c>
      <c r="S156" s="324">
        <f>IF(S$83=0,0,S$83/PPA_fec!S$83)</f>
        <v>0.73108525781414824</v>
      </c>
      <c r="T156" s="324">
        <f>IF(T$83=0,0,T$83/PPA_fec!T$83)</f>
        <v>0.73226038948347505</v>
      </c>
      <c r="U156" s="324">
        <f>IF(U$83=0,0,U$83/PPA_fec!U$83)</f>
        <v>0.74261018085220176</v>
      </c>
      <c r="V156" s="324">
        <f>IF(V$83=0,0,V$83/PPA_fec!V$83)</f>
        <v>0.73156935264813738</v>
      </c>
      <c r="W156" s="324">
        <f>IF(W$83=0,0,W$83/PPA_fec!W$83)</f>
        <v>0.73444855313752078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0.47873603034701162</v>
      </c>
      <c r="C157" s="336">
        <f>IF(C$84=0,0,C$84/PPA_fec!C$84)</f>
        <v>0.47984561517026925</v>
      </c>
      <c r="D157" s="336">
        <f>IF(D$84=0,0,D$84/PPA_fec!D$84)</f>
        <v>0.48087921023190527</v>
      </c>
      <c r="E157" s="336">
        <f>IF(E$84=0,0,E$84/PPA_fec!E$84)</f>
        <v>0.48460817186541671</v>
      </c>
      <c r="F157" s="336">
        <f>IF(F$84=0,0,F$84/PPA_fec!F$84)</f>
        <v>0.48609275831174414</v>
      </c>
      <c r="G157" s="336">
        <f>IF(G$84=0,0,G$84/PPA_fec!G$84)</f>
        <v>0.4860927583117442</v>
      </c>
      <c r="H157" s="336">
        <f>IF(H$84=0,0,H$84/PPA_fec!H$84)</f>
        <v>0.48845232261039412</v>
      </c>
      <c r="I157" s="336">
        <f>IF(I$84=0,0,I$84/PPA_fec!I$84)</f>
        <v>0.49355221327173154</v>
      </c>
      <c r="J157" s="336">
        <f>IF(J$84=0,0,J$84/PPA_fec!J$84)</f>
        <v>0.49355221327173177</v>
      </c>
      <c r="K157" s="336">
        <f>IF(K$84=0,0,K$84/PPA_fec!K$84)</f>
        <v>0.49919699194455841</v>
      </c>
      <c r="L157" s="336">
        <f>IF(L$84=0,0,L$84/PPA_fec!L$84)</f>
        <v>0.50427729275010269</v>
      </c>
      <c r="M157" s="336">
        <f>IF(M$84=0,0,M$84/PPA_fec!M$84)</f>
        <v>0.50844044208906647</v>
      </c>
      <c r="N157" s="336">
        <f>IF(N$84=0,0,N$84/PPA_fec!N$84)</f>
        <v>0.50844044208906658</v>
      </c>
      <c r="O157" s="336">
        <f>IF(O$84=0,0,O$84/PPA_fec!O$84)</f>
        <v>0.50844044208906658</v>
      </c>
      <c r="P157" s="336">
        <f>IF(P$84=0,0,P$84/PPA_fec!P$84)</f>
        <v>0.50844044208906658</v>
      </c>
      <c r="Q157" s="336">
        <f>IF(Q$84=0,0,Q$84/PPA_fec!Q$84)</f>
        <v>0.50844044208906658</v>
      </c>
      <c r="R157" s="336">
        <f>IF(R$84=0,0,R$84/PPA_fec!R$84)</f>
        <v>0.51259639788015987</v>
      </c>
      <c r="S157" s="336">
        <f>IF(S$84=0,0,S$84/PPA_fec!S$84)</f>
        <v>0.51633675809214385</v>
      </c>
      <c r="T157" s="336">
        <f>IF(T$84=0,0,T$84/PPA_fec!T$84)</f>
        <v>0.5197030822829295</v>
      </c>
      <c r="U157" s="336">
        <f>IF(U$84=0,0,U$84/PPA_fec!U$84)</f>
        <v>0.52273277405463658</v>
      </c>
      <c r="V157" s="336">
        <f>IF(V$84=0,0,V$84/PPA_fec!V$84)</f>
        <v>0.52545949664917291</v>
      </c>
      <c r="W157" s="336">
        <f>IF(W$84=0,0,W$84/PPA_fec!W$84)</f>
        <v>0.52791354698425552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0.12026065080487881</v>
      </c>
      <c r="C158" s="337">
        <f>IF(C$85=0,0,C$85/PPA_fec!C$85)</f>
        <v>0.12053938351875335</v>
      </c>
      <c r="D158" s="337">
        <f>IF(D$85=0,0,D$85/PPA_fec!D$85)</f>
        <v>0.1207990272616548</v>
      </c>
      <c r="E158" s="337">
        <f>IF(E$85=0,0,E$85/PPA_fec!E$85)</f>
        <v>0.12173575924848162</v>
      </c>
      <c r="F158" s="337">
        <f>IF(F$85=0,0,F$85/PPA_fec!F$85)</f>
        <v>0.1221086940620197</v>
      </c>
      <c r="G158" s="337">
        <f>IF(G$85=0,0,G$85/PPA_fec!G$85)</f>
        <v>0.1221086940620197</v>
      </c>
      <c r="H158" s="337">
        <f>IF(H$85=0,0,H$85/PPA_fec!H$85)</f>
        <v>0.1227014272598238</v>
      </c>
      <c r="I158" s="337">
        <f>IF(I$85=0,0,I$85/PPA_fec!I$85)</f>
        <v>0.12398254280385672</v>
      </c>
      <c r="J158" s="337">
        <f>IF(J$85=0,0,J$85/PPA_fec!J$85)</f>
        <v>0.12398254280385672</v>
      </c>
      <c r="K158" s="337">
        <f>IF(K$85=0,0,K$85/PPA_fec!K$85)</f>
        <v>0.12772253305611914</v>
      </c>
      <c r="L158" s="337">
        <f>IF(L$85=0,0,L$85/PPA_fec!L$85)</f>
        <v>0.12772253305611916</v>
      </c>
      <c r="M158" s="337">
        <f>IF(M$85=0,0,M$85/PPA_fec!M$85)</f>
        <v>0.12772253305611919</v>
      </c>
      <c r="N158" s="337">
        <f>IF(N$85=0,0,N$85/PPA_fec!N$85)</f>
        <v>0.12772253305611914</v>
      </c>
      <c r="O158" s="337">
        <f>IF(O$85=0,0,O$85/PPA_fec!O$85)</f>
        <v>0.12772253305611914</v>
      </c>
      <c r="P158" s="337">
        <f>IF(P$85=0,0,P$85/PPA_fec!P$85)</f>
        <v>0.12772253305611914</v>
      </c>
      <c r="Q158" s="337">
        <f>IF(Q$85=0,0,Q$85/PPA_fec!Q$85)</f>
        <v>0.12772253305611914</v>
      </c>
      <c r="R158" s="337">
        <f>IF(R$85=0,0,R$85/PPA_fec!R$85)</f>
        <v>0.13172566590576468</v>
      </c>
      <c r="S158" s="337">
        <f>IF(S$85=0,0,S$85/PPA_fec!S$85)</f>
        <v>0.13532848547044563</v>
      </c>
      <c r="T158" s="337">
        <f>IF(T$85=0,0,T$85/PPA_fec!T$85)</f>
        <v>0.13857102307865848</v>
      </c>
      <c r="U158" s="337">
        <f>IF(U$85=0,0,U$85/PPA_fec!U$85)</f>
        <v>0.14148930692605008</v>
      </c>
      <c r="V158" s="337">
        <f>IF(V$85=0,0,V$85/PPA_fec!V$85)</f>
        <v>0.1441157623887025</v>
      </c>
      <c r="W158" s="337">
        <f>IF(W$85=0,0,W$85/PPA_fec!W$85)</f>
        <v>0.14497538099712515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0.67460676189286428</v>
      </c>
      <c r="C159" s="337">
        <f>IF(C$86=0,0,C$86/PPA_fec!C$86)</f>
        <v>0.67617032380843678</v>
      </c>
      <c r="D159" s="337">
        <f>IF(D$86=0,0,D$86/PPA_fec!D$86)</f>
        <v>0.6776268054046386</v>
      </c>
      <c r="E159" s="337">
        <f>IF(E$86=0,0,E$86/PPA_fec!E$86)</f>
        <v>0.68288143963591308</v>
      </c>
      <c r="F159" s="337">
        <f>IF(F$86=0,0,F$86/PPA_fec!F$86)</f>
        <v>0.68497343186507753</v>
      </c>
      <c r="G159" s="337">
        <f>IF(G$86=0,0,G$86/PPA_fec!G$86)</f>
        <v>0.68497343186507731</v>
      </c>
      <c r="H159" s="337">
        <f>IF(H$86=0,0,H$86/PPA_fec!H$86)</f>
        <v>0.68829839161343032</v>
      </c>
      <c r="I159" s="337">
        <f>IF(I$86=0,0,I$86/PPA_fec!I$86)</f>
        <v>0.69548485869960064</v>
      </c>
      <c r="J159" s="337">
        <f>IF(J$86=0,0,J$86/PPA_fec!J$86)</f>
        <v>0.69548485869960086</v>
      </c>
      <c r="K159" s="337">
        <f>IF(K$86=0,0,K$86/PPA_fec!K$86)</f>
        <v>0.70255237474537413</v>
      </c>
      <c r="L159" s="337">
        <f>IF(L$86=0,0,L$86/PPA_fec!L$86)</f>
        <v>0.70891313918656951</v>
      </c>
      <c r="M159" s="337">
        <f>IF(M$86=0,0,M$86/PPA_fec!M$86)</f>
        <v>0.71463782718364555</v>
      </c>
      <c r="N159" s="337">
        <f>IF(N$86=0,0,N$86/PPA_fec!N$86)</f>
        <v>0.71646447835660043</v>
      </c>
      <c r="O159" s="337">
        <f>IF(O$86=0,0,O$86/PPA_fec!O$86)</f>
        <v>0.71646447835660065</v>
      </c>
      <c r="P159" s="337">
        <f>IF(P$86=0,0,P$86/PPA_fec!P$86)</f>
        <v>0.7164644783566011</v>
      </c>
      <c r="Q159" s="337">
        <f>IF(Q$86=0,0,Q$86/PPA_fec!Q$86)</f>
        <v>0.71646447835660054</v>
      </c>
      <c r="R159" s="337">
        <f>IF(R$86=0,0,R$86/PPA_fec!R$86)</f>
        <v>0.7214340324366737</v>
      </c>
      <c r="S159" s="337">
        <f>IF(S$86=0,0,S$86/PPA_fec!S$86)</f>
        <v>0.72590663110873943</v>
      </c>
      <c r="T159" s="337">
        <f>IF(T$86=0,0,T$86/PPA_fec!T$86)</f>
        <v>0.72993196991359854</v>
      </c>
      <c r="U159" s="337">
        <f>IF(U$86=0,0,U$86/PPA_fec!U$86)</f>
        <v>0.73355477483797149</v>
      </c>
      <c r="V159" s="337">
        <f>IF(V$86=0,0,V$86/PPA_fec!V$86)</f>
        <v>0.73681529926990763</v>
      </c>
      <c r="W159" s="337">
        <f>IF(W$86=0,0,W$86/PPA_fec!W$86)</f>
        <v>0.73974977125865005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0.47889699677247477</v>
      </c>
      <c r="C160" s="337">
        <f>IF(C$87=0,0,C$87/PPA_fec!C$87)</f>
        <v>0.48000695467377802</v>
      </c>
      <c r="D160" s="337">
        <f>IF(D$87=0,0,D$87/PPA_fec!D$87)</f>
        <v>0.48104089726326227</v>
      </c>
      <c r="E160" s="337">
        <f>IF(E$87=0,0,E$87/PPA_fec!E$87)</f>
        <v>0.48477111269341083</v>
      </c>
      <c r="F160" s="337">
        <f>IF(F$87=0,0,F$87/PPA_fec!F$87)</f>
        <v>0.48625619830537103</v>
      </c>
      <c r="G160" s="337">
        <f>IF(G$87=0,0,G$87/PPA_fec!G$87)</f>
        <v>0.48625619830537098</v>
      </c>
      <c r="H160" s="337">
        <f>IF(H$87=0,0,H$87/PPA_fec!H$87)</f>
        <v>0.48861655596530318</v>
      </c>
      <c r="I160" s="337">
        <f>IF(I$87=0,0,I$87/PPA_fec!I$87)</f>
        <v>0.49371816137363678</v>
      </c>
      <c r="J160" s="337">
        <f>IF(J$87=0,0,J$87/PPA_fec!J$87)</f>
        <v>0.49371816137363678</v>
      </c>
      <c r="K160" s="337">
        <f>IF(K$87=0,0,K$87/PPA_fec!K$87)</f>
        <v>0.50861139609155637</v>
      </c>
      <c r="L160" s="337">
        <f>IF(L$87=0,0,L$87/PPA_fec!L$87)</f>
        <v>0.50861139609155648</v>
      </c>
      <c r="M160" s="337">
        <f>IF(M$87=0,0,M$87/PPA_fec!M$87)</f>
        <v>0.50861139609155637</v>
      </c>
      <c r="N160" s="337">
        <f>IF(N$87=0,0,N$87/PPA_fec!N$87)</f>
        <v>0.50861139609155637</v>
      </c>
      <c r="O160" s="337">
        <f>IF(O$87=0,0,O$87/PPA_fec!O$87)</f>
        <v>0.50861139609155637</v>
      </c>
      <c r="P160" s="337">
        <f>IF(P$87=0,0,P$87/PPA_fec!P$87)</f>
        <v>0.50861139609155637</v>
      </c>
      <c r="Q160" s="337">
        <f>IF(Q$87=0,0,Q$87/PPA_fec!Q$87)</f>
        <v>0.50861139609155637</v>
      </c>
      <c r="R160" s="337">
        <f>IF(R$87=0,0,R$87/PPA_fec!R$87)</f>
        <v>0.52290247440762927</v>
      </c>
      <c r="S160" s="337">
        <f>IF(S$87=0,0,S$87/PPA_fec!S$87)</f>
        <v>0.53576444489209507</v>
      </c>
      <c r="T160" s="337">
        <f>IF(T$87=0,0,T$87/PPA_fec!T$87)</f>
        <v>0.54734021832811397</v>
      </c>
      <c r="U160" s="337">
        <f>IF(U$87=0,0,U$87/PPA_fec!U$87)</f>
        <v>0.55775841442053142</v>
      </c>
      <c r="V160" s="337">
        <f>IF(V$87=0,0,V$87/PPA_fec!V$87)</f>
        <v>0.56713479090370678</v>
      </c>
      <c r="W160" s="337">
        <f>IF(W$87=0,0,W$87/PPA_fec!W$87)</f>
        <v>0.57557352973856457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0.72395728212758848</v>
      </c>
      <c r="C161" s="338">
        <f>IF(C$88=0,0,C$88/PPA_fec!C$88)</f>
        <v>0.68596925163008249</v>
      </c>
      <c r="D161" s="338">
        <f>IF(D$88=0,0,D$88/PPA_fec!D$88)</f>
        <v>0.69256240784582324</v>
      </c>
      <c r="E161" s="338">
        <f>IF(E$88=0,0,E$88/PPA_fec!E$88)</f>
        <v>0.70502020365233253</v>
      </c>
      <c r="F161" s="338">
        <f>IF(F$88=0,0,F$88/PPA_fec!F$88)</f>
        <v>0.71216587690595301</v>
      </c>
      <c r="G161" s="338">
        <f>IF(G$88=0,0,G$88/PPA_fec!G$88)</f>
        <v>0.71135300654304079</v>
      </c>
      <c r="H161" s="338">
        <f>IF(H$88=0,0,H$88/PPA_fec!H$88)</f>
        <v>0.7189193645771369</v>
      </c>
      <c r="I161" s="338">
        <f>IF(I$88=0,0,I$88/PPA_fec!I$88)</f>
        <v>0.71379793896534904</v>
      </c>
      <c r="J161" s="338">
        <f>IF(J$88=0,0,J$88/PPA_fec!J$88)</f>
        <v>0.72146428776083804</v>
      </c>
      <c r="K161" s="338">
        <f>IF(K$88=0,0,K$88/PPA_fec!K$88)</f>
        <v>0.73542322636168656</v>
      </c>
      <c r="L161" s="338">
        <f>IF(L$88=0,0,L$88/PPA_fec!L$88)</f>
        <v>0.73423729604176535</v>
      </c>
      <c r="M161" s="338">
        <f>IF(M$88=0,0,M$88/PPA_fec!M$88)</f>
        <v>0.734680663930385</v>
      </c>
      <c r="N161" s="338">
        <f>IF(N$88=0,0,N$88/PPA_fec!N$88)</f>
        <v>0.75198505015866768</v>
      </c>
      <c r="O161" s="338">
        <f>IF(O$88=0,0,O$88/PPA_fec!O$88)</f>
        <v>0.77332971811375317</v>
      </c>
      <c r="P161" s="338">
        <f>IF(P$88=0,0,P$88/PPA_fec!P$88)</f>
        <v>0.73148637915049586</v>
      </c>
      <c r="Q161" s="338">
        <f>IF(Q$88=0,0,Q$88/PPA_fec!Q$88)</f>
        <v>0.72536725961488258</v>
      </c>
      <c r="R161" s="338">
        <f>IF(R$88=0,0,R$88/PPA_fec!R$88)</f>
        <v>0.82031745419459223</v>
      </c>
      <c r="S161" s="338">
        <f>IF(S$88=0,0,S$88/PPA_fec!S$88)</f>
        <v>0.82606243576070515</v>
      </c>
      <c r="T161" s="338">
        <f>IF(T$88=0,0,T$88/PPA_fec!T$88)</f>
        <v>0.826983236329356</v>
      </c>
      <c r="U161" s="338">
        <f>IF(U$88=0,0,U$88/PPA_fec!U$88)</f>
        <v>0.82605980151260039</v>
      </c>
      <c r="V161" s="338">
        <f>IF(V$88=0,0,V$88/PPA_fec!V$88)</f>
        <v>0.838359815374079</v>
      </c>
      <c r="W161" s="338">
        <f>IF(W$88=0,0,W$88/PPA_fec!W$88)</f>
        <v>0.8392339864288586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0.62834103983045286</v>
      </c>
      <c r="C162" s="339">
        <f>IF(C$94=0,0,C$94/PPA_fec!C$94)</f>
        <v>0.62979736991097801</v>
      </c>
      <c r="D162" s="339">
        <f>IF(D$94=0,0,D$94/PPA_fec!D$94)</f>
        <v>0.63115396342937524</v>
      </c>
      <c r="E162" s="339">
        <f>IF(E$94=0,0,E$94/PPA_fec!E$94)</f>
        <v>0.63604822557335949</v>
      </c>
      <c r="F162" s="339">
        <f>IF(F$94=0,0,F$94/PPA_fec!F$94)</f>
        <v>0.63799674528416417</v>
      </c>
      <c r="G162" s="339">
        <f>IF(G$94=0,0,G$94/PPA_fec!G$94)</f>
        <v>0.63799674528416406</v>
      </c>
      <c r="H162" s="339">
        <f>IF(H$94=0,0,H$94/PPA_fec!H$94)</f>
        <v>0.64109367342614232</v>
      </c>
      <c r="I162" s="339">
        <f>IF(I$94=0,0,I$94/PPA_fec!I$94)</f>
        <v>0.64778727991914786</v>
      </c>
      <c r="J162" s="339">
        <f>IF(J$94=0,0,J$94/PPA_fec!J$94)</f>
        <v>0.64778727991914775</v>
      </c>
      <c r="K162" s="339">
        <f>IF(K$94=0,0,K$94/PPA_fec!K$94)</f>
        <v>0.65568355192723293</v>
      </c>
      <c r="L162" s="339">
        <f>IF(L$94=0,0,L$94/PPA_fec!L$94)</f>
        <v>0.66279019673450956</v>
      </c>
      <c r="M162" s="339">
        <f>IF(M$94=0,0,M$94/PPA_fec!M$94)</f>
        <v>0.66732808024189971</v>
      </c>
      <c r="N162" s="339">
        <f>IF(N$94=0,0,N$94/PPA_fec!N$94)</f>
        <v>0.66732808024189993</v>
      </c>
      <c r="O162" s="339">
        <f>IF(O$94=0,0,O$94/PPA_fec!O$94)</f>
        <v>0.66732808024190005</v>
      </c>
      <c r="P162" s="339">
        <f>IF(P$94=0,0,P$94/PPA_fec!P$94)</f>
        <v>0.66732808024189982</v>
      </c>
      <c r="Q162" s="339">
        <f>IF(Q$94=0,0,Q$94/PPA_fec!Q$94)</f>
        <v>0.66732808024189982</v>
      </c>
      <c r="R162" s="339">
        <f>IF(R$94=0,0,R$94/PPA_fec!R$94)</f>
        <v>0.67327027221770985</v>
      </c>
      <c r="S162" s="339">
        <f>IF(S$94=0,0,S$94/PPA_fec!S$94)</f>
        <v>0.67861824499593881</v>
      </c>
      <c r="T162" s="339">
        <f>IF(T$94=0,0,T$94/PPA_fec!T$94)</f>
        <v>0.68343142049634498</v>
      </c>
      <c r="U162" s="339">
        <f>IF(U$94=0,0,U$94/PPA_fec!U$94)</f>
        <v>0.68776327844671048</v>
      </c>
      <c r="V162" s="339">
        <f>IF(V$94=0,0,V$94/PPA_fec!V$94)</f>
        <v>0.69166195060203917</v>
      </c>
      <c r="W162" s="339">
        <f>IF(W$94=0,0,W$94/PPA_fec!W$94)</f>
        <v>0.69517075554183527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SK: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274.24567184565842</v>
      </c>
      <c r="C5" s="225">
        <v>301.83392862579558</v>
      </c>
      <c r="D5" s="225">
        <v>257.74786348825529</v>
      </c>
      <c r="E5" s="225">
        <v>252.86404761990511</v>
      </c>
      <c r="F5" s="225">
        <v>232.8149674817451</v>
      </c>
      <c r="G5" s="225">
        <v>247.7171888929287</v>
      </c>
      <c r="H5" s="225">
        <v>291.64544993085138</v>
      </c>
      <c r="I5" s="225">
        <v>276.8611225533092</v>
      </c>
      <c r="J5" s="225">
        <v>288.75286624312849</v>
      </c>
      <c r="K5" s="225">
        <v>295.03598553470221</v>
      </c>
      <c r="L5" s="225">
        <v>130.11079241155329</v>
      </c>
      <c r="M5" s="225">
        <v>115.83414918370229</v>
      </c>
      <c r="N5" s="225">
        <v>71.24634966013322</v>
      </c>
      <c r="O5" s="225">
        <v>74.052658531965534</v>
      </c>
      <c r="P5" s="225">
        <v>51.905042075316203</v>
      </c>
      <c r="Q5" s="225">
        <v>61.007491454061856</v>
      </c>
      <c r="R5" s="225">
        <v>43.532994852705087</v>
      </c>
      <c r="S5" s="225">
        <v>42.520112660622758</v>
      </c>
      <c r="T5" s="225">
        <v>44.036652388480839</v>
      </c>
      <c r="U5" s="225">
        <v>63.001264850926262</v>
      </c>
      <c r="V5" s="225">
        <v>48.655656637377227</v>
      </c>
      <c r="W5" s="225">
        <v>47.853141525534227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2.302802395739965</v>
      </c>
      <c r="C10" s="262">
        <v>6.4180923856518914</v>
      </c>
      <c r="D10" s="262">
        <v>5.4247267457544162</v>
      </c>
      <c r="E10" s="262">
        <v>5.2643408663414508</v>
      </c>
      <c r="F10" s="262">
        <v>5.3188925712039623</v>
      </c>
      <c r="G10" s="262">
        <v>5.6364966832341477</v>
      </c>
      <c r="H10" s="262">
        <v>6.2409743625449883</v>
      </c>
      <c r="I10" s="262">
        <v>7.5238095995166603</v>
      </c>
      <c r="J10" s="262">
        <v>6.8052833474060321</v>
      </c>
      <c r="K10" s="262">
        <v>7.6739086616309677</v>
      </c>
      <c r="L10" s="262">
        <v>7.386918991064169</v>
      </c>
      <c r="M10" s="262">
        <v>7.181852337011974</v>
      </c>
      <c r="N10" s="262">
        <v>4.9723785322613772</v>
      </c>
      <c r="O10" s="262">
        <v>4.2205500925536974</v>
      </c>
      <c r="P10" s="262">
        <v>5.754615330208261</v>
      </c>
      <c r="Q10" s="262">
        <v>7.3346992289663167</v>
      </c>
      <c r="R10" s="262">
        <v>5.2999983199228096</v>
      </c>
      <c r="S10" s="262">
        <v>5.2998715648664732</v>
      </c>
      <c r="T10" s="262">
        <v>5.323326814089798</v>
      </c>
      <c r="U10" s="262">
        <v>6.5853363436421226</v>
      </c>
      <c r="V10" s="262">
        <v>4.5303249391370306</v>
      </c>
      <c r="W10" s="262">
        <v>4.7403775515605027</v>
      </c>
      <c r="DA10" s="68" t="s">
        <v>2032</v>
      </c>
    </row>
    <row r="11" spans="1:105" ht="12" customHeight="1" x14ac:dyDescent="0.25">
      <c r="A11" s="37" t="s">
        <v>160</v>
      </c>
      <c r="B11" s="228">
        <v>5.2177131739755481E-2</v>
      </c>
      <c r="C11" s="228">
        <v>0.1179046831342173</v>
      </c>
      <c r="D11" s="228">
        <v>0.1126411994140353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2.25062526400021</v>
      </c>
      <c r="C12" s="228">
        <v>6.3001877025176736</v>
      </c>
      <c r="D12" s="228">
        <v>5.3120855463403807</v>
      </c>
      <c r="E12" s="228">
        <v>5.2643408663414508</v>
      </c>
      <c r="F12" s="228">
        <v>5.3188925712039623</v>
      </c>
      <c r="G12" s="228">
        <v>5.6364966832341477</v>
      </c>
      <c r="H12" s="228">
        <v>6.2409743625449883</v>
      </c>
      <c r="I12" s="228">
        <v>7.5238095995166603</v>
      </c>
      <c r="J12" s="228">
        <v>6.8052833474060321</v>
      </c>
      <c r="K12" s="228">
        <v>7.6739086616309677</v>
      </c>
      <c r="L12" s="228">
        <v>7.386918991064169</v>
      </c>
      <c r="M12" s="228">
        <v>7.181852337011974</v>
      </c>
      <c r="N12" s="228">
        <v>4.9723785322613772</v>
      </c>
      <c r="O12" s="228">
        <v>4.2205500925536974</v>
      </c>
      <c r="P12" s="228">
        <v>5.754615330208261</v>
      </c>
      <c r="Q12" s="228">
        <v>7.3346992289663167</v>
      </c>
      <c r="R12" s="228">
        <v>5.2999983199228096</v>
      </c>
      <c r="S12" s="228">
        <v>5.2998715648664732</v>
      </c>
      <c r="T12" s="228">
        <v>5.323326814089798</v>
      </c>
      <c r="U12" s="228">
        <v>6.5853363436421226</v>
      </c>
      <c r="V12" s="228">
        <v>4.5303249391370306</v>
      </c>
      <c r="W12" s="228">
        <v>4.7403775515605027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271.94286944991842</v>
      </c>
      <c r="C17" s="296">
        <f t="shared" si="0"/>
        <v>295.41583624014368</v>
      </c>
      <c r="D17" s="296">
        <f t="shared" si="0"/>
        <v>252.32313674250091</v>
      </c>
      <c r="E17" s="296">
        <f t="shared" si="0"/>
        <v>247.59970675356359</v>
      </c>
      <c r="F17" s="296">
        <f t="shared" si="0"/>
        <v>227.49607491054121</v>
      </c>
      <c r="G17" s="296">
        <f t="shared" si="0"/>
        <v>242.08069220969449</v>
      </c>
      <c r="H17" s="296">
        <f t="shared" si="0"/>
        <v>285.40447556830651</v>
      </c>
      <c r="I17" s="296">
        <f t="shared" si="0"/>
        <v>269.33731295379249</v>
      </c>
      <c r="J17" s="296">
        <f t="shared" si="0"/>
        <v>281.94758289572252</v>
      </c>
      <c r="K17" s="296">
        <f t="shared" si="0"/>
        <v>287.36207687307132</v>
      </c>
      <c r="L17" s="296">
        <f t="shared" si="0"/>
        <v>122.7238734204891</v>
      </c>
      <c r="M17" s="296">
        <f t="shared" si="0"/>
        <v>108.65229684669031</v>
      </c>
      <c r="N17" s="296">
        <f t="shared" si="0"/>
        <v>66.273971127871832</v>
      </c>
      <c r="O17" s="296">
        <f t="shared" si="0"/>
        <v>69.83210843941184</v>
      </c>
      <c r="P17" s="296">
        <f t="shared" si="0"/>
        <v>46.150426745107943</v>
      </c>
      <c r="Q17" s="296">
        <f t="shared" si="0"/>
        <v>53.672792225095549</v>
      </c>
      <c r="R17" s="296">
        <f t="shared" si="0"/>
        <v>38.232996532782273</v>
      </c>
      <c r="S17" s="296">
        <f t="shared" si="0"/>
        <v>37.220241095756293</v>
      </c>
      <c r="T17" s="296">
        <f t="shared" si="0"/>
        <v>38.713325574391042</v>
      </c>
      <c r="U17" s="296">
        <f t="shared" si="0"/>
        <v>56.415928507284143</v>
      </c>
      <c r="V17" s="296">
        <f t="shared" si="0"/>
        <v>44.125331698240203</v>
      </c>
      <c r="W17" s="296">
        <f t="shared" si="0"/>
        <v>43.112763973973728</v>
      </c>
      <c r="DA17" s="70"/>
    </row>
    <row r="18" spans="1:105" ht="12" customHeight="1" x14ac:dyDescent="0.25">
      <c r="A18" s="60" t="s">
        <v>1858</v>
      </c>
      <c r="B18" s="331">
        <v>271.94286944991842</v>
      </c>
      <c r="C18" s="331">
        <v>295.41583624014368</v>
      </c>
      <c r="D18" s="331">
        <v>252.32313674250091</v>
      </c>
      <c r="E18" s="331">
        <v>247.59970675356359</v>
      </c>
      <c r="F18" s="331">
        <v>227.49607491054121</v>
      </c>
      <c r="G18" s="331">
        <v>242.08069220969449</v>
      </c>
      <c r="H18" s="331">
        <v>285.40447556830651</v>
      </c>
      <c r="I18" s="331">
        <v>269.33731295379249</v>
      </c>
      <c r="J18" s="331">
        <v>281.94758289572252</v>
      </c>
      <c r="K18" s="331">
        <v>287.36207687307132</v>
      </c>
      <c r="L18" s="331">
        <v>122.7238734204891</v>
      </c>
      <c r="M18" s="331">
        <v>108.65229684669031</v>
      </c>
      <c r="N18" s="331">
        <v>66.273971127871832</v>
      </c>
      <c r="O18" s="331">
        <v>69.83210843941184</v>
      </c>
      <c r="P18" s="331">
        <v>46.150426745107943</v>
      </c>
      <c r="Q18" s="331">
        <v>53.672792225095549</v>
      </c>
      <c r="R18" s="331">
        <v>38.232996532782273</v>
      </c>
      <c r="S18" s="331">
        <v>37.220241095756293</v>
      </c>
      <c r="T18" s="331">
        <v>38.713325574391042</v>
      </c>
      <c r="U18" s="331">
        <v>56.415928507284143</v>
      </c>
      <c r="V18" s="331">
        <v>44.125331698240203</v>
      </c>
      <c r="W18" s="331">
        <v>43.112763973973728</v>
      </c>
      <c r="DA18" s="72" t="s">
        <v>2039</v>
      </c>
    </row>
    <row r="19" spans="1:105" ht="12" customHeight="1" x14ac:dyDescent="0.25">
      <c r="A19" s="64" t="s">
        <v>30</v>
      </c>
      <c r="B19" s="231">
        <v>210.03711282552871</v>
      </c>
      <c r="C19" s="231">
        <v>195.13751577124791</v>
      </c>
      <c r="D19" s="231">
        <v>178.04170219910139</v>
      </c>
      <c r="E19" s="231">
        <v>187.91871181421931</v>
      </c>
      <c r="F19" s="231">
        <v>154.2525712410596</v>
      </c>
      <c r="G19" s="231">
        <v>170.25400442248741</v>
      </c>
      <c r="H19" s="231">
        <v>160.6437044736646</v>
      </c>
      <c r="I19" s="231">
        <v>154.08290004324971</v>
      </c>
      <c r="J19" s="231">
        <v>165.23243729957011</v>
      </c>
      <c r="K19" s="231">
        <v>199.0798578974254</v>
      </c>
      <c r="L19" s="231">
        <v>18.879608632303469</v>
      </c>
      <c r="M19" s="231">
        <v>0.63594839637126366</v>
      </c>
      <c r="N19" s="231">
        <v>0.62993565455072598</v>
      </c>
      <c r="O19" s="231">
        <v>0.58591002798513725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1.402666952585871</v>
      </c>
      <c r="C22" s="231">
        <v>1.430665163462028</v>
      </c>
      <c r="D22" s="231">
        <v>1.3545702520262479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22.40065736046332</v>
      </c>
      <c r="D23" s="231">
        <v>9.0462140965681375</v>
      </c>
      <c r="E23" s="231">
        <v>12.66962219413697</v>
      </c>
      <c r="F23" s="231">
        <v>12.07836146075651</v>
      </c>
      <c r="G23" s="231">
        <v>8.2527381645619702</v>
      </c>
      <c r="H23" s="231">
        <v>12.541398716060099</v>
      </c>
      <c r="I23" s="231">
        <v>11.08589786426939</v>
      </c>
      <c r="J23" s="231">
        <v>9.3224047877987779</v>
      </c>
      <c r="K23" s="231">
        <v>11.058540086927721</v>
      </c>
      <c r="L23" s="231">
        <v>0</v>
      </c>
      <c r="M23" s="231">
        <v>12.019227259963721</v>
      </c>
      <c r="N23" s="231">
        <v>3.4262683044146121</v>
      </c>
      <c r="O23" s="231">
        <v>0</v>
      </c>
      <c r="P23" s="231">
        <v>0</v>
      </c>
      <c r="Q23" s="231">
        <v>1.6648372614408391</v>
      </c>
      <c r="R23" s="231">
        <v>1.6946181634253921</v>
      </c>
      <c r="S23" s="231">
        <v>1.7076840083735469</v>
      </c>
      <c r="T23" s="231">
        <v>1.657948113518336</v>
      </c>
      <c r="U23" s="231">
        <v>1.6570467975795551</v>
      </c>
      <c r="V23" s="231">
        <v>1.7506279374415341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60.503089671803828</v>
      </c>
      <c r="C25" s="231">
        <v>76.446997944970448</v>
      </c>
      <c r="D25" s="231">
        <v>63.880650194805121</v>
      </c>
      <c r="E25" s="231">
        <v>43.89722932658227</v>
      </c>
      <c r="F25" s="231">
        <v>60.405539468672757</v>
      </c>
      <c r="G25" s="231">
        <v>59.724283826493533</v>
      </c>
      <c r="H25" s="231">
        <v>112.2193723785817</v>
      </c>
      <c r="I25" s="231">
        <v>104.1685150462734</v>
      </c>
      <c r="J25" s="231">
        <v>107.39274080835359</v>
      </c>
      <c r="K25" s="231">
        <v>77.22367888871814</v>
      </c>
      <c r="L25" s="231">
        <v>103.8442647881857</v>
      </c>
      <c r="M25" s="231">
        <v>95.997121190355372</v>
      </c>
      <c r="N25" s="231">
        <v>62.217767168906512</v>
      </c>
      <c r="O25" s="231">
        <v>69.246198411426704</v>
      </c>
      <c r="P25" s="231">
        <v>46.150426745107943</v>
      </c>
      <c r="Q25" s="231">
        <v>52.007954963654711</v>
      </c>
      <c r="R25" s="231">
        <v>36.538378369356877</v>
      </c>
      <c r="S25" s="231">
        <v>35.512557087382753</v>
      </c>
      <c r="T25" s="231">
        <v>37.055377460872712</v>
      </c>
      <c r="U25" s="231">
        <v>54.758881709704582</v>
      </c>
      <c r="V25" s="231">
        <v>42.374703760798667</v>
      </c>
      <c r="W25" s="231">
        <v>43.112763973973728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3.114143418625027</v>
      </c>
      <c r="F27" s="231">
        <v>0.75960274005226092</v>
      </c>
      <c r="G27" s="231">
        <v>3.8496657961516969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319.09590728725442</v>
      </c>
      <c r="C32" s="225">
        <v>286.5978351162704</v>
      </c>
      <c r="D32" s="225">
        <v>275.44661030244453</v>
      </c>
      <c r="E32" s="225">
        <v>245.20167739238599</v>
      </c>
      <c r="F32" s="225">
        <v>248.0337342074198</v>
      </c>
      <c r="G32" s="225">
        <v>220.39661934539691</v>
      </c>
      <c r="H32" s="225">
        <v>288.62697227541508</v>
      </c>
      <c r="I32" s="225">
        <v>267.84309107365891</v>
      </c>
      <c r="J32" s="225">
        <v>292.22899740521427</v>
      </c>
      <c r="K32" s="225">
        <v>288.25153569613792</v>
      </c>
      <c r="L32" s="225">
        <v>117.9694753692195</v>
      </c>
      <c r="M32" s="225">
        <v>93.739210492929885</v>
      </c>
      <c r="N32" s="225">
        <v>57.848609130542322</v>
      </c>
      <c r="O32" s="225">
        <v>67.141051713286743</v>
      </c>
      <c r="P32" s="225">
        <v>41.300658828591487</v>
      </c>
      <c r="Q32" s="225">
        <v>52.062739203478237</v>
      </c>
      <c r="R32" s="225">
        <v>35.740862304366587</v>
      </c>
      <c r="S32" s="225">
        <v>34.302096705962207</v>
      </c>
      <c r="T32" s="225">
        <v>37.90805068885328</v>
      </c>
      <c r="U32" s="225">
        <v>54.51100456365171</v>
      </c>
      <c r="V32" s="225">
        <v>37.413873709824927</v>
      </c>
      <c r="W32" s="225">
        <v>39.761990974885506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2.0536502926373541</v>
      </c>
      <c r="C37" s="262">
        <v>4.6850826529482106</v>
      </c>
      <c r="D37" s="262">
        <v>4.4566076819133658</v>
      </c>
      <c r="E37" s="262">
        <v>3.9241099311805989</v>
      </c>
      <c r="F37" s="262">
        <v>4.3580267322427666</v>
      </c>
      <c r="G37" s="262">
        <v>3.856713607776777</v>
      </c>
      <c r="H37" s="262">
        <v>4.7484782755442296</v>
      </c>
      <c r="I37" s="262">
        <v>5.6036326411385948</v>
      </c>
      <c r="J37" s="262">
        <v>5.2976849193801527</v>
      </c>
      <c r="K37" s="262">
        <v>5.770413631077334</v>
      </c>
      <c r="L37" s="262">
        <v>5.1925978799328361</v>
      </c>
      <c r="M37" s="262">
        <v>4.5115661657568724</v>
      </c>
      <c r="N37" s="262">
        <v>3.1398465506602138</v>
      </c>
      <c r="O37" s="262">
        <v>2.9669096369900991</v>
      </c>
      <c r="P37" s="262">
        <v>3.5963496489672928</v>
      </c>
      <c r="Q37" s="262">
        <v>4.927269357763878</v>
      </c>
      <c r="R37" s="262">
        <v>3.426589823427924</v>
      </c>
      <c r="S37" s="262">
        <v>3.369272100755953</v>
      </c>
      <c r="T37" s="262">
        <v>3.6078588788957879</v>
      </c>
      <c r="U37" s="262">
        <v>4.4683473580099218</v>
      </c>
      <c r="V37" s="262">
        <v>2.724391583107598</v>
      </c>
      <c r="W37" s="262">
        <v>3.084842353522685</v>
      </c>
      <c r="DA37" s="68" t="s">
        <v>2057</v>
      </c>
    </row>
    <row r="38" spans="1:105" ht="12" customHeight="1" x14ac:dyDescent="0.25">
      <c r="A38" s="37" t="s">
        <v>160</v>
      </c>
      <c r="B38" s="228">
        <v>4.6531817955615187E-2</v>
      </c>
      <c r="C38" s="228">
        <v>8.6068126237695178E-2</v>
      </c>
      <c r="D38" s="228">
        <v>9.2538787322588412E-2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2058</v>
      </c>
    </row>
    <row r="39" spans="1:105" ht="12" customHeight="1" x14ac:dyDescent="0.25">
      <c r="A39" s="37" t="s">
        <v>162</v>
      </c>
      <c r="B39" s="228">
        <v>2.007118474681739</v>
      </c>
      <c r="C39" s="228">
        <v>4.5990145267105156</v>
      </c>
      <c r="D39" s="228">
        <v>4.3640688945907771</v>
      </c>
      <c r="E39" s="228">
        <v>3.9241099311805989</v>
      </c>
      <c r="F39" s="228">
        <v>4.3580267322427666</v>
      </c>
      <c r="G39" s="228">
        <v>3.856713607776777</v>
      </c>
      <c r="H39" s="228">
        <v>4.7484782755442296</v>
      </c>
      <c r="I39" s="228">
        <v>5.6036326411385948</v>
      </c>
      <c r="J39" s="228">
        <v>5.2976849193801527</v>
      </c>
      <c r="K39" s="228">
        <v>5.770413631077334</v>
      </c>
      <c r="L39" s="228">
        <v>5.1925978799328361</v>
      </c>
      <c r="M39" s="228">
        <v>4.5115661657568724</v>
      </c>
      <c r="N39" s="228">
        <v>3.1398465506602138</v>
      </c>
      <c r="O39" s="228">
        <v>2.9669096369900991</v>
      </c>
      <c r="P39" s="228">
        <v>3.5963496489672928</v>
      </c>
      <c r="Q39" s="228">
        <v>4.927269357763878</v>
      </c>
      <c r="R39" s="228">
        <v>3.426589823427924</v>
      </c>
      <c r="S39" s="228">
        <v>3.369272100755953</v>
      </c>
      <c r="T39" s="228">
        <v>3.6078588788957879</v>
      </c>
      <c r="U39" s="228">
        <v>4.4683473580099218</v>
      </c>
      <c r="V39" s="228">
        <v>2.724391583107598</v>
      </c>
      <c r="W39" s="228">
        <v>3.084842353522685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9.1896306375251324</v>
      </c>
      <c r="C43" s="263">
        <f t="shared" si="1"/>
        <v>8.1713841293716545</v>
      </c>
      <c r="D43" s="263">
        <f t="shared" si="1"/>
        <v>7.8547826846530757</v>
      </c>
      <c r="E43" s="263">
        <f t="shared" si="1"/>
        <v>6.9935526800349388</v>
      </c>
      <c r="F43" s="263">
        <f t="shared" si="1"/>
        <v>7.0630639847877417</v>
      </c>
      <c r="G43" s="263">
        <f t="shared" si="1"/>
        <v>6.2765190068875407</v>
      </c>
      <c r="H43" s="263">
        <f t="shared" si="1"/>
        <v>8.228362144923798</v>
      </c>
      <c r="I43" s="263">
        <f t="shared" si="1"/>
        <v>7.601143722681746</v>
      </c>
      <c r="J43" s="263">
        <f t="shared" si="1"/>
        <v>8.316849637270554</v>
      </c>
      <c r="K43" s="263">
        <f t="shared" si="1"/>
        <v>8.1878586105814666</v>
      </c>
      <c r="L43" s="263">
        <f t="shared" si="1"/>
        <v>3.2688949996894672</v>
      </c>
      <c r="M43" s="263">
        <f t="shared" si="1"/>
        <v>2.5863085312224059</v>
      </c>
      <c r="N43" s="263">
        <f t="shared" si="1"/>
        <v>1.585761234199482</v>
      </c>
      <c r="O43" s="263">
        <f t="shared" si="1"/>
        <v>1.8601200601825121</v>
      </c>
      <c r="P43" s="263">
        <f t="shared" si="1"/>
        <v>1.092878526945628</v>
      </c>
      <c r="Q43" s="263">
        <f t="shared" si="1"/>
        <v>1.3662455027743301</v>
      </c>
      <c r="R43" s="263">
        <f t="shared" si="1"/>
        <v>0.93664557915764279</v>
      </c>
      <c r="S43" s="263">
        <f t="shared" si="1"/>
        <v>0.89660361174510905</v>
      </c>
      <c r="T43" s="263">
        <f t="shared" si="1"/>
        <v>0.99420845825963744</v>
      </c>
      <c r="U43" s="263">
        <f t="shared" si="1"/>
        <v>1.4505118030620801</v>
      </c>
      <c r="V43" s="263">
        <f t="shared" si="1"/>
        <v>1.0054922355570239</v>
      </c>
      <c r="W43" s="263">
        <f t="shared" si="1"/>
        <v>1.0631057571409519</v>
      </c>
      <c r="DA43" s="70"/>
    </row>
    <row r="44" spans="1:105" ht="12" customHeight="1" x14ac:dyDescent="0.25">
      <c r="A44" s="60" t="s">
        <v>1886</v>
      </c>
      <c r="B44" s="264">
        <v>9.1896306375251324</v>
      </c>
      <c r="C44" s="264">
        <v>8.1713841293716545</v>
      </c>
      <c r="D44" s="264">
        <v>7.8547826846530757</v>
      </c>
      <c r="E44" s="264">
        <v>6.9935526800349388</v>
      </c>
      <c r="F44" s="264">
        <v>7.0630639847877417</v>
      </c>
      <c r="G44" s="264">
        <v>6.2765190068875407</v>
      </c>
      <c r="H44" s="264">
        <v>8.228362144923798</v>
      </c>
      <c r="I44" s="264">
        <v>7.601143722681746</v>
      </c>
      <c r="J44" s="264">
        <v>8.316849637270554</v>
      </c>
      <c r="K44" s="264">
        <v>8.1878586105814666</v>
      </c>
      <c r="L44" s="264">
        <v>3.2688949996894672</v>
      </c>
      <c r="M44" s="264">
        <v>2.5863085312224059</v>
      </c>
      <c r="N44" s="264">
        <v>1.585761234199482</v>
      </c>
      <c r="O44" s="264">
        <v>1.8601200601825121</v>
      </c>
      <c r="P44" s="264">
        <v>1.092878526945628</v>
      </c>
      <c r="Q44" s="264">
        <v>1.3662455027743301</v>
      </c>
      <c r="R44" s="264">
        <v>0.93664557915764279</v>
      </c>
      <c r="S44" s="264">
        <v>0.89660361174510905</v>
      </c>
      <c r="T44" s="264">
        <v>0.99420845825963744</v>
      </c>
      <c r="U44" s="264">
        <v>1.4505118030620801</v>
      </c>
      <c r="V44" s="264">
        <v>1.0054922355570239</v>
      </c>
      <c r="W44" s="264">
        <v>1.0631057571409519</v>
      </c>
      <c r="DA44" s="72" t="s">
        <v>2063</v>
      </c>
    </row>
    <row r="45" spans="1:105" ht="12" customHeight="1" x14ac:dyDescent="0.25">
      <c r="A45" s="64" t="s">
        <v>30</v>
      </c>
      <c r="B45" s="231">
        <v>7.0976800786985317</v>
      </c>
      <c r="C45" s="231">
        <v>5.3976239720675663</v>
      </c>
      <c r="D45" s="231">
        <v>5.5424123908495453</v>
      </c>
      <c r="E45" s="231">
        <v>5.307839124159754</v>
      </c>
      <c r="F45" s="231">
        <v>4.7890750683151726</v>
      </c>
      <c r="G45" s="231">
        <v>4.41424090869178</v>
      </c>
      <c r="H45" s="231">
        <v>4.6314430566631746</v>
      </c>
      <c r="I45" s="231">
        <v>4.3484738731216144</v>
      </c>
      <c r="J45" s="231">
        <v>4.8740028983632344</v>
      </c>
      <c r="K45" s="231">
        <v>5.6724176913530657</v>
      </c>
      <c r="L45" s="231">
        <v>0.5028806257016929</v>
      </c>
      <c r="M45" s="231">
        <v>1.513781862589598E-2</v>
      </c>
      <c r="N45" s="231">
        <v>1.507269783335065E-2</v>
      </c>
      <c r="O45" s="231">
        <v>1.5606903770675119E-2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2066</v>
      </c>
    </row>
    <row r="48" spans="1:105" ht="12" customHeight="1" x14ac:dyDescent="0.25">
      <c r="A48" s="64" t="s">
        <v>160</v>
      </c>
      <c r="B48" s="231">
        <v>4.7399629296406273E-2</v>
      </c>
      <c r="C48" s="231">
        <v>3.9573080305875308E-2</v>
      </c>
      <c r="D48" s="231">
        <v>4.2167575665564262E-2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2067</v>
      </c>
    </row>
    <row r="49" spans="1:105" ht="12" customHeight="1" x14ac:dyDescent="0.25">
      <c r="A49" s="64" t="s">
        <v>70</v>
      </c>
      <c r="B49" s="231">
        <v>0</v>
      </c>
      <c r="C49" s="231">
        <v>0.61961599070804541</v>
      </c>
      <c r="D49" s="231">
        <v>0.28160733401115567</v>
      </c>
      <c r="E49" s="231">
        <v>0.35785854277697571</v>
      </c>
      <c r="F49" s="231">
        <v>0.37499653504907432</v>
      </c>
      <c r="G49" s="231">
        <v>0.21397190943204439</v>
      </c>
      <c r="H49" s="231">
        <v>0.3615751653303243</v>
      </c>
      <c r="I49" s="231">
        <v>0.31286234364318771</v>
      </c>
      <c r="J49" s="231">
        <v>0.27499096846866372</v>
      </c>
      <c r="K49" s="231">
        <v>0.31509294356612622</v>
      </c>
      <c r="L49" s="231">
        <v>0</v>
      </c>
      <c r="M49" s="231">
        <v>0.28610007246332742</v>
      </c>
      <c r="N49" s="231">
        <v>8.1981558712151847E-2</v>
      </c>
      <c r="O49" s="231">
        <v>0</v>
      </c>
      <c r="P49" s="231">
        <v>0</v>
      </c>
      <c r="Q49" s="231">
        <v>4.2378574450821348E-2</v>
      </c>
      <c r="R49" s="231">
        <v>4.1515359900489837E-2</v>
      </c>
      <c r="S49" s="231">
        <v>4.1136639757061083E-2</v>
      </c>
      <c r="T49" s="231">
        <v>4.2578259897825078E-2</v>
      </c>
      <c r="U49" s="231">
        <v>4.2604384997492889E-2</v>
      </c>
      <c r="V49" s="231">
        <v>3.9891888189859691E-2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2.0445509295301938</v>
      </c>
      <c r="C51" s="231">
        <v>2.1145710862901681</v>
      </c>
      <c r="D51" s="231">
        <v>1.9885953841268109</v>
      </c>
      <c r="E51" s="231">
        <v>1.2398947875515169</v>
      </c>
      <c r="F51" s="231">
        <v>1.8754090173671301</v>
      </c>
      <c r="G51" s="231">
        <v>1.548494426333769</v>
      </c>
      <c r="H51" s="231">
        <v>3.2353439229302992</v>
      </c>
      <c r="I51" s="231">
        <v>2.939807505916944</v>
      </c>
      <c r="J51" s="231">
        <v>3.1678557704386572</v>
      </c>
      <c r="K51" s="231">
        <v>2.2003479756622748</v>
      </c>
      <c r="L51" s="231">
        <v>2.7660143739877738</v>
      </c>
      <c r="M51" s="231">
        <v>2.2850706401331831</v>
      </c>
      <c r="N51" s="231">
        <v>1.4887069776539801</v>
      </c>
      <c r="O51" s="231">
        <v>1.8445131564118371</v>
      </c>
      <c r="P51" s="231">
        <v>1.092878526945628</v>
      </c>
      <c r="Q51" s="231">
        <v>1.3238669283235081</v>
      </c>
      <c r="R51" s="231">
        <v>0.89513021925715297</v>
      </c>
      <c r="S51" s="231">
        <v>0.855466971988048</v>
      </c>
      <c r="T51" s="231">
        <v>0.9516301983618124</v>
      </c>
      <c r="U51" s="231">
        <v>1.407907418064587</v>
      </c>
      <c r="V51" s="231">
        <v>0.96560034736716427</v>
      </c>
      <c r="W51" s="231">
        <v>1.0631057571409519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8.7960225546691889E-2</v>
      </c>
      <c r="F53" s="231">
        <v>2.358336405636427E-2</v>
      </c>
      <c r="G53" s="231">
        <v>9.9811762429946271E-2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275.68891912575401</v>
      </c>
      <c r="C56" s="263">
        <f t="shared" si="2"/>
        <v>245.14152388114979</v>
      </c>
      <c r="D56" s="263">
        <f t="shared" si="2"/>
        <v>235.64348053959239</v>
      </c>
      <c r="E56" s="263">
        <f t="shared" si="2"/>
        <v>209.80658040104831</v>
      </c>
      <c r="F56" s="263">
        <f t="shared" si="2"/>
        <v>211.89191954363221</v>
      </c>
      <c r="G56" s="263">
        <f t="shared" si="2"/>
        <v>188.29557020662619</v>
      </c>
      <c r="H56" s="263">
        <f t="shared" si="2"/>
        <v>246.85086434771389</v>
      </c>
      <c r="I56" s="263">
        <f t="shared" si="2"/>
        <v>228.03431168045239</v>
      </c>
      <c r="J56" s="263">
        <f t="shared" si="2"/>
        <v>249.50548911811671</v>
      </c>
      <c r="K56" s="263">
        <f t="shared" si="2"/>
        <v>245.63575831744399</v>
      </c>
      <c r="L56" s="263">
        <f t="shared" si="2"/>
        <v>98.066849990684062</v>
      </c>
      <c r="M56" s="263">
        <f t="shared" si="2"/>
        <v>77.589255936672217</v>
      </c>
      <c r="N56" s="263">
        <f t="shared" si="2"/>
        <v>47.572837025984448</v>
      </c>
      <c r="O56" s="263">
        <f t="shared" si="2"/>
        <v>55.803601805475353</v>
      </c>
      <c r="P56" s="263">
        <f t="shared" si="2"/>
        <v>32.786355808368867</v>
      </c>
      <c r="Q56" s="263">
        <f t="shared" si="2"/>
        <v>40.987365083229903</v>
      </c>
      <c r="R56" s="263">
        <f t="shared" si="2"/>
        <v>28.09936737472928</v>
      </c>
      <c r="S56" s="263">
        <f t="shared" si="2"/>
        <v>26.89810835235328</v>
      </c>
      <c r="T56" s="263">
        <f t="shared" si="2"/>
        <v>29.826253747789131</v>
      </c>
      <c r="U56" s="263">
        <f t="shared" si="2"/>
        <v>43.515354091862442</v>
      </c>
      <c r="V56" s="263">
        <f t="shared" si="2"/>
        <v>30.164767066710731</v>
      </c>
      <c r="W56" s="263">
        <f t="shared" si="2"/>
        <v>31.893172714228559</v>
      </c>
      <c r="DA56" s="70"/>
    </row>
    <row r="57" spans="1:105" ht="12" customHeight="1" x14ac:dyDescent="0.25">
      <c r="A57" s="60" t="s">
        <v>1901</v>
      </c>
      <c r="B57" s="264">
        <v>275.68891912575401</v>
      </c>
      <c r="C57" s="264">
        <v>245.14152388114979</v>
      </c>
      <c r="D57" s="264">
        <v>235.64348053959239</v>
      </c>
      <c r="E57" s="264">
        <v>209.80658040104831</v>
      </c>
      <c r="F57" s="264">
        <v>211.89191954363221</v>
      </c>
      <c r="G57" s="264">
        <v>188.29557020662619</v>
      </c>
      <c r="H57" s="264">
        <v>246.85086434771389</v>
      </c>
      <c r="I57" s="264">
        <v>228.03431168045239</v>
      </c>
      <c r="J57" s="264">
        <v>249.50548911811671</v>
      </c>
      <c r="K57" s="264">
        <v>245.63575831744399</v>
      </c>
      <c r="L57" s="264">
        <v>98.066849990684062</v>
      </c>
      <c r="M57" s="264">
        <v>77.589255936672217</v>
      </c>
      <c r="N57" s="264">
        <v>47.572837025984448</v>
      </c>
      <c r="O57" s="264">
        <v>55.803601805475353</v>
      </c>
      <c r="P57" s="264">
        <v>32.786355808368867</v>
      </c>
      <c r="Q57" s="264">
        <v>40.987365083229903</v>
      </c>
      <c r="R57" s="264">
        <v>28.09936737472928</v>
      </c>
      <c r="S57" s="264">
        <v>26.89810835235328</v>
      </c>
      <c r="T57" s="264">
        <v>29.826253747789131</v>
      </c>
      <c r="U57" s="264">
        <v>43.515354091862442</v>
      </c>
      <c r="V57" s="264">
        <v>30.164767066710731</v>
      </c>
      <c r="W57" s="264">
        <v>31.893172714228559</v>
      </c>
      <c r="DA57" s="72" t="s">
        <v>2075</v>
      </c>
    </row>
    <row r="58" spans="1:105" ht="12" customHeight="1" x14ac:dyDescent="0.25">
      <c r="A58" s="64" t="s">
        <v>30</v>
      </c>
      <c r="B58" s="231">
        <v>212.93040236095601</v>
      </c>
      <c r="C58" s="231">
        <v>161.92871916202711</v>
      </c>
      <c r="D58" s="231">
        <v>166.27237172548641</v>
      </c>
      <c r="E58" s="231">
        <v>159.2351737247927</v>
      </c>
      <c r="F58" s="231">
        <v>143.67225204945521</v>
      </c>
      <c r="G58" s="231">
        <v>132.4272272607534</v>
      </c>
      <c r="H58" s="231">
        <v>138.94329169989521</v>
      </c>
      <c r="I58" s="231">
        <v>130.45421619364839</v>
      </c>
      <c r="J58" s="231">
        <v>146.22008695089701</v>
      </c>
      <c r="K58" s="231">
        <v>170.17253074059201</v>
      </c>
      <c r="L58" s="231">
        <v>15.08641877105079</v>
      </c>
      <c r="M58" s="231">
        <v>0.45413455877687942</v>
      </c>
      <c r="N58" s="231">
        <v>0.45218093500051948</v>
      </c>
      <c r="O58" s="231">
        <v>0.46820711312025359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2078</v>
      </c>
    </row>
    <row r="61" spans="1:105" ht="12" customHeight="1" x14ac:dyDescent="0.25">
      <c r="A61" s="64" t="s">
        <v>160</v>
      </c>
      <c r="B61" s="231">
        <v>1.4219888788921879</v>
      </c>
      <c r="C61" s="231">
        <v>1.18719240917626</v>
      </c>
      <c r="D61" s="231">
        <v>1.265027269966928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2079</v>
      </c>
    </row>
    <row r="62" spans="1:105" ht="12" customHeight="1" x14ac:dyDescent="0.25">
      <c r="A62" s="64" t="s">
        <v>70</v>
      </c>
      <c r="B62" s="231">
        <v>0</v>
      </c>
      <c r="C62" s="231">
        <v>18.58847972124137</v>
      </c>
      <c r="D62" s="231">
        <v>8.4482200203346718</v>
      </c>
      <c r="E62" s="231">
        <v>10.73575628330927</v>
      </c>
      <c r="F62" s="231">
        <v>11.249896051472231</v>
      </c>
      <c r="G62" s="231">
        <v>6.4191572829613346</v>
      </c>
      <c r="H62" s="231">
        <v>10.84725495990973</v>
      </c>
      <c r="I62" s="231">
        <v>9.385870309295635</v>
      </c>
      <c r="J62" s="231">
        <v>8.2497290540599106</v>
      </c>
      <c r="K62" s="231">
        <v>9.4527883069837859</v>
      </c>
      <c r="L62" s="231">
        <v>0</v>
      </c>
      <c r="M62" s="231">
        <v>8.583002173899823</v>
      </c>
      <c r="N62" s="231">
        <v>2.4594467613645552</v>
      </c>
      <c r="O62" s="231">
        <v>0</v>
      </c>
      <c r="P62" s="231">
        <v>0</v>
      </c>
      <c r="Q62" s="231">
        <v>1.271357233524641</v>
      </c>
      <c r="R62" s="231">
        <v>1.245460797014696</v>
      </c>
      <c r="S62" s="231">
        <v>1.234099192711833</v>
      </c>
      <c r="T62" s="231">
        <v>1.277347796934752</v>
      </c>
      <c r="U62" s="231">
        <v>1.2781315499247869</v>
      </c>
      <c r="V62" s="231">
        <v>1.196756645695791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61.336527885905831</v>
      </c>
      <c r="C64" s="231">
        <v>63.437132588705047</v>
      </c>
      <c r="D64" s="231">
        <v>59.657861523804343</v>
      </c>
      <c r="E64" s="231">
        <v>37.196843626545537</v>
      </c>
      <c r="F64" s="231">
        <v>56.26227052101391</v>
      </c>
      <c r="G64" s="231">
        <v>46.454832790013093</v>
      </c>
      <c r="H64" s="231">
        <v>97.06031768790892</v>
      </c>
      <c r="I64" s="231">
        <v>88.194225177508358</v>
      </c>
      <c r="J64" s="231">
        <v>95.035673113159731</v>
      </c>
      <c r="K64" s="231">
        <v>66.010439269868229</v>
      </c>
      <c r="L64" s="231">
        <v>82.980431219633275</v>
      </c>
      <c r="M64" s="231">
        <v>68.552119203995503</v>
      </c>
      <c r="N64" s="231">
        <v>44.661209329619368</v>
      </c>
      <c r="O64" s="231">
        <v>55.335394692355102</v>
      </c>
      <c r="P64" s="231">
        <v>32.786355808368867</v>
      </c>
      <c r="Q64" s="231">
        <v>39.716007849705257</v>
      </c>
      <c r="R64" s="231">
        <v>26.853906577714589</v>
      </c>
      <c r="S64" s="231">
        <v>25.664009159641449</v>
      </c>
      <c r="T64" s="231">
        <v>28.54890595085438</v>
      </c>
      <c r="U64" s="231">
        <v>42.237222541937648</v>
      </c>
      <c r="V64" s="231">
        <v>28.968010421014942</v>
      </c>
      <c r="W64" s="231">
        <v>31.893172714228559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2.6388067664007582</v>
      </c>
      <c r="F66" s="231">
        <v>0.70750092169092804</v>
      </c>
      <c r="G66" s="231">
        <v>2.9943528728983888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32.163707231337902</v>
      </c>
      <c r="C69" s="263">
        <f t="shared" si="3"/>
        <v>28.599844452800731</v>
      </c>
      <c r="D69" s="263">
        <f t="shared" si="3"/>
        <v>27.491739396285698</v>
      </c>
      <c r="E69" s="263">
        <f t="shared" si="3"/>
        <v>24.47743438012224</v>
      </c>
      <c r="F69" s="263">
        <f t="shared" si="3"/>
        <v>24.72072394675703</v>
      </c>
      <c r="G69" s="263">
        <f t="shared" si="3"/>
        <v>21.96781652410634</v>
      </c>
      <c r="H69" s="263">
        <f t="shared" si="3"/>
        <v>28.799267507233221</v>
      </c>
      <c r="I69" s="263">
        <f t="shared" si="3"/>
        <v>26.60400302938605</v>
      </c>
      <c r="J69" s="263">
        <f t="shared" si="3"/>
        <v>29.10897373044687</v>
      </c>
      <c r="K69" s="263">
        <f t="shared" si="3"/>
        <v>28.657505137035081</v>
      </c>
      <c r="L69" s="263">
        <f t="shared" si="3"/>
        <v>11.44113249891311</v>
      </c>
      <c r="M69" s="263">
        <f t="shared" si="3"/>
        <v>9.0520798592784022</v>
      </c>
      <c r="N69" s="263">
        <f t="shared" si="3"/>
        <v>5.5501643196981743</v>
      </c>
      <c r="O69" s="263">
        <f t="shared" si="3"/>
        <v>6.5104202106387747</v>
      </c>
      <c r="P69" s="263">
        <f t="shared" si="3"/>
        <v>3.8250748443096891</v>
      </c>
      <c r="Q69" s="263">
        <f t="shared" si="3"/>
        <v>4.7818592597101413</v>
      </c>
      <c r="R69" s="263">
        <f t="shared" si="3"/>
        <v>3.2782595270517429</v>
      </c>
      <c r="S69" s="263">
        <f t="shared" si="3"/>
        <v>3.1381126411078761</v>
      </c>
      <c r="T69" s="263">
        <f t="shared" si="3"/>
        <v>3.479729603908722</v>
      </c>
      <c r="U69" s="263">
        <f t="shared" si="3"/>
        <v>5.0767913107172697</v>
      </c>
      <c r="V69" s="263">
        <f t="shared" si="3"/>
        <v>3.5192228244495749</v>
      </c>
      <c r="W69" s="263">
        <f t="shared" si="3"/>
        <v>3.7208701499933219</v>
      </c>
      <c r="DA69" s="70"/>
    </row>
    <row r="70" spans="1:105" ht="12" customHeight="1" x14ac:dyDescent="0.25">
      <c r="A70" s="60" t="s">
        <v>1916</v>
      </c>
      <c r="B70" s="264">
        <v>32.163707231337902</v>
      </c>
      <c r="C70" s="264">
        <v>28.599844452800731</v>
      </c>
      <c r="D70" s="264">
        <v>27.491739396285698</v>
      </c>
      <c r="E70" s="264">
        <v>24.47743438012224</v>
      </c>
      <c r="F70" s="264">
        <v>24.72072394675703</v>
      </c>
      <c r="G70" s="264">
        <v>21.96781652410634</v>
      </c>
      <c r="H70" s="264">
        <v>28.799267507233221</v>
      </c>
      <c r="I70" s="264">
        <v>26.60400302938605</v>
      </c>
      <c r="J70" s="264">
        <v>29.10897373044687</v>
      </c>
      <c r="K70" s="264">
        <v>28.657505137035081</v>
      </c>
      <c r="L70" s="264">
        <v>11.44113249891311</v>
      </c>
      <c r="M70" s="264">
        <v>9.0520798592784022</v>
      </c>
      <c r="N70" s="264">
        <v>5.5501643196981743</v>
      </c>
      <c r="O70" s="264">
        <v>6.5104202106387747</v>
      </c>
      <c r="P70" s="264">
        <v>3.8250748443096891</v>
      </c>
      <c r="Q70" s="264">
        <v>4.7818592597101413</v>
      </c>
      <c r="R70" s="264">
        <v>3.2782595270517429</v>
      </c>
      <c r="S70" s="264">
        <v>3.1381126411078761</v>
      </c>
      <c r="T70" s="264">
        <v>3.479729603908722</v>
      </c>
      <c r="U70" s="264">
        <v>5.0767913107172697</v>
      </c>
      <c r="V70" s="264">
        <v>3.5192228244495749</v>
      </c>
      <c r="W70" s="264">
        <v>3.7208701499933219</v>
      </c>
      <c r="DA70" s="72" t="s">
        <v>2087</v>
      </c>
    </row>
    <row r="71" spans="1:105" ht="12" customHeight="1" x14ac:dyDescent="0.25">
      <c r="A71" s="64" t="s">
        <v>30</v>
      </c>
      <c r="B71" s="231">
        <v>24.841880275444812</v>
      </c>
      <c r="C71" s="231">
        <v>18.891683902236441</v>
      </c>
      <c r="D71" s="231">
        <v>19.398443367973361</v>
      </c>
      <c r="E71" s="231">
        <v>18.577436934559099</v>
      </c>
      <c r="F71" s="231">
        <v>16.761762739103059</v>
      </c>
      <c r="G71" s="231">
        <v>15.44984318042119</v>
      </c>
      <c r="H71" s="231">
        <v>16.21005069832108</v>
      </c>
      <c r="I71" s="231">
        <v>15.21965855592561</v>
      </c>
      <c r="J71" s="231">
        <v>17.05901014427128</v>
      </c>
      <c r="K71" s="231">
        <v>19.85346191973569</v>
      </c>
      <c r="L71" s="231">
        <v>1.76008218995592</v>
      </c>
      <c r="M71" s="231">
        <v>5.2982365190635802E-2</v>
      </c>
      <c r="N71" s="231">
        <v>5.2754442416727172E-2</v>
      </c>
      <c r="O71" s="231">
        <v>5.4624163197362782E-2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2090</v>
      </c>
    </row>
    <row r="74" spans="1:105" ht="12" customHeight="1" x14ac:dyDescent="0.25">
      <c r="A74" s="64" t="s">
        <v>160</v>
      </c>
      <c r="B74" s="231">
        <v>0.16589870253742159</v>
      </c>
      <c r="C74" s="231">
        <v>0.1385057810705633</v>
      </c>
      <c r="D74" s="231">
        <v>0.14758651482947449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2091</v>
      </c>
    </row>
    <row r="75" spans="1:105" ht="12" customHeight="1" x14ac:dyDescent="0.25">
      <c r="A75" s="64" t="s">
        <v>70</v>
      </c>
      <c r="B75" s="231">
        <v>0</v>
      </c>
      <c r="C75" s="231">
        <v>2.1686559674781538</v>
      </c>
      <c r="D75" s="231">
        <v>0.98562566903904225</v>
      </c>
      <c r="E75" s="231">
        <v>1.2525048997194119</v>
      </c>
      <c r="F75" s="231">
        <v>1.312487872671757</v>
      </c>
      <c r="G75" s="231">
        <v>0.74890168301215376</v>
      </c>
      <c r="H75" s="231">
        <v>1.2655130786561319</v>
      </c>
      <c r="I75" s="231">
        <v>1.095018202751155</v>
      </c>
      <c r="J75" s="231">
        <v>0.96246838964032055</v>
      </c>
      <c r="K75" s="231">
        <v>1.102825302481439</v>
      </c>
      <c r="L75" s="231">
        <v>0</v>
      </c>
      <c r="M75" s="231">
        <v>1.001350253621643</v>
      </c>
      <c r="N75" s="231">
        <v>0.2869354554925308</v>
      </c>
      <c r="O75" s="231">
        <v>0</v>
      </c>
      <c r="P75" s="231">
        <v>0</v>
      </c>
      <c r="Q75" s="231">
        <v>0.14832501057787439</v>
      </c>
      <c r="R75" s="231">
        <v>0.1453037596517141</v>
      </c>
      <c r="S75" s="231">
        <v>0.14397823914971361</v>
      </c>
      <c r="T75" s="231">
        <v>0.14902390964238729</v>
      </c>
      <c r="U75" s="231">
        <v>0.14911534749122471</v>
      </c>
      <c r="V75" s="231">
        <v>0.1396216086645086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7.1559282533556656</v>
      </c>
      <c r="C77" s="231">
        <v>7.4009988020155699</v>
      </c>
      <c r="D77" s="231">
        <v>6.9600838444438207</v>
      </c>
      <c r="E77" s="231">
        <v>4.3396317564303022</v>
      </c>
      <c r="F77" s="231">
        <v>6.5639315607849396</v>
      </c>
      <c r="G77" s="231">
        <v>5.4197304921681813</v>
      </c>
      <c r="H77" s="231">
        <v>11.323703730256019</v>
      </c>
      <c r="I77" s="231">
        <v>10.28932627070928</v>
      </c>
      <c r="J77" s="231">
        <v>11.08749519653527</v>
      </c>
      <c r="K77" s="231">
        <v>7.7012179148179438</v>
      </c>
      <c r="L77" s="231">
        <v>9.6810503089571878</v>
      </c>
      <c r="M77" s="231">
        <v>7.997747240466123</v>
      </c>
      <c r="N77" s="231">
        <v>5.2104744217889163</v>
      </c>
      <c r="O77" s="231">
        <v>6.455796047441412</v>
      </c>
      <c r="P77" s="231">
        <v>3.8250748443096891</v>
      </c>
      <c r="Q77" s="231">
        <v>4.6335342491322669</v>
      </c>
      <c r="R77" s="231">
        <v>3.1329557674000279</v>
      </c>
      <c r="S77" s="231">
        <v>2.9941344019581622</v>
      </c>
      <c r="T77" s="231">
        <v>3.3307056942663351</v>
      </c>
      <c r="U77" s="231">
        <v>4.9276759632260454</v>
      </c>
      <c r="V77" s="231">
        <v>3.3796012157850668</v>
      </c>
      <c r="W77" s="231">
        <v>3.7208701499933219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0.30786078941342099</v>
      </c>
      <c r="F79" s="231">
        <v>8.2541774197274723E-2</v>
      </c>
      <c r="G79" s="231">
        <v>0.34934116850481112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2.1854578471393862</v>
      </c>
      <c r="C83" s="225">
        <v>10.139649545026961</v>
      </c>
      <c r="D83" s="225">
        <v>8.2665444523358751</v>
      </c>
      <c r="E83" s="225">
        <v>8.349309705193626</v>
      </c>
      <c r="F83" s="225">
        <v>7.4462601284803629</v>
      </c>
      <c r="G83" s="225">
        <v>7.5731581737642584</v>
      </c>
      <c r="H83" s="225">
        <v>7.018909641853317</v>
      </c>
      <c r="I83" s="225">
        <v>10.20234375856441</v>
      </c>
      <c r="J83" s="225">
        <v>8.3647968443654399</v>
      </c>
      <c r="K83" s="225">
        <v>11.75067365795679</v>
      </c>
      <c r="L83" s="225">
        <v>9.8503124378295208</v>
      </c>
      <c r="M83" s="225">
        <v>9.2747432218798664</v>
      </c>
      <c r="N83" s="225">
        <v>5.7968670188369531</v>
      </c>
      <c r="O83" s="225">
        <v>4.2310579624932494</v>
      </c>
      <c r="P83" s="225">
        <v>9.3899790959294567</v>
      </c>
      <c r="Q83" s="225">
        <v>12.24246742227081</v>
      </c>
      <c r="R83" s="225">
        <v>31.447230922832929</v>
      </c>
      <c r="S83" s="225">
        <v>33.949368713344477</v>
      </c>
      <c r="T83" s="225">
        <v>27.25946344257574</v>
      </c>
      <c r="U83" s="225">
        <v>32.794190425226837</v>
      </c>
      <c r="V83" s="225">
        <v>22.027289492663382</v>
      </c>
      <c r="W83" s="225">
        <v>24.118631619460569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2.1854578471393862</v>
      </c>
      <c r="C88" s="262">
        <v>10.139649545026961</v>
      </c>
      <c r="D88" s="262">
        <v>8.2665444523358751</v>
      </c>
      <c r="E88" s="262">
        <v>8.349309705193626</v>
      </c>
      <c r="F88" s="262">
        <v>7.4462601284803629</v>
      </c>
      <c r="G88" s="262">
        <v>7.5731581737642584</v>
      </c>
      <c r="H88" s="262">
        <v>7.018909641853317</v>
      </c>
      <c r="I88" s="262">
        <v>10.20234375856441</v>
      </c>
      <c r="J88" s="262">
        <v>8.3647968443654399</v>
      </c>
      <c r="K88" s="262">
        <v>11.75067365795679</v>
      </c>
      <c r="L88" s="262">
        <v>9.8503124378295208</v>
      </c>
      <c r="M88" s="262">
        <v>9.2747432218798664</v>
      </c>
      <c r="N88" s="262">
        <v>5.7968670188369531</v>
      </c>
      <c r="O88" s="262">
        <v>4.2310579624932494</v>
      </c>
      <c r="P88" s="262">
        <v>9.3899790959294567</v>
      </c>
      <c r="Q88" s="262">
        <v>12.24246742227081</v>
      </c>
      <c r="R88" s="262">
        <v>31.447230922832929</v>
      </c>
      <c r="S88" s="262">
        <v>33.949368713344477</v>
      </c>
      <c r="T88" s="262">
        <v>27.25946344257574</v>
      </c>
      <c r="U88" s="262">
        <v>32.794190425226837</v>
      </c>
      <c r="V88" s="262">
        <v>22.027289492663382</v>
      </c>
      <c r="W88" s="262">
        <v>24.118631619460569</v>
      </c>
      <c r="DA88" s="68" t="s">
        <v>2104</v>
      </c>
    </row>
    <row r="89" spans="1:105" ht="12" customHeight="1" x14ac:dyDescent="0.25">
      <c r="A89" s="37" t="s">
        <v>160</v>
      </c>
      <c r="B89" s="228">
        <v>4.9518326979693911E-2</v>
      </c>
      <c r="C89" s="228">
        <v>0.1862721966064354</v>
      </c>
      <c r="D89" s="228">
        <v>0.17164984076834949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2105</v>
      </c>
    </row>
    <row r="90" spans="1:105" ht="12" customHeight="1" x14ac:dyDescent="0.25">
      <c r="A90" s="37" t="s">
        <v>162</v>
      </c>
      <c r="B90" s="228">
        <v>2.1359395201596918</v>
      </c>
      <c r="C90" s="228">
        <v>9.9533773484205259</v>
      </c>
      <c r="D90" s="228">
        <v>8.0948946115675255</v>
      </c>
      <c r="E90" s="228">
        <v>8.349309705193626</v>
      </c>
      <c r="F90" s="228">
        <v>7.4462601284803629</v>
      </c>
      <c r="G90" s="228">
        <v>7.5731581737642584</v>
      </c>
      <c r="H90" s="228">
        <v>7.018909641853317</v>
      </c>
      <c r="I90" s="228">
        <v>10.20234375856441</v>
      </c>
      <c r="J90" s="228">
        <v>8.3647968443654399</v>
      </c>
      <c r="K90" s="228">
        <v>11.75067365795679</v>
      </c>
      <c r="L90" s="228">
        <v>9.8503124378295208</v>
      </c>
      <c r="M90" s="228">
        <v>9.2747432218798664</v>
      </c>
      <c r="N90" s="228">
        <v>5.7968670188369531</v>
      </c>
      <c r="O90" s="228">
        <v>4.2310579624932494</v>
      </c>
      <c r="P90" s="228">
        <v>9.3899790959294567</v>
      </c>
      <c r="Q90" s="228">
        <v>12.24246742227081</v>
      </c>
      <c r="R90" s="228">
        <v>31.447230922832929</v>
      </c>
      <c r="S90" s="228">
        <v>33.949368713344477</v>
      </c>
      <c r="T90" s="228">
        <v>27.25946344257574</v>
      </c>
      <c r="U90" s="228">
        <v>32.794190425226837</v>
      </c>
      <c r="V90" s="228">
        <v>22.027289492663382</v>
      </c>
      <c r="W90" s="228">
        <v>24.118631619460569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</v>
      </c>
      <c r="D98" s="234">
        <f t="shared" si="4"/>
        <v>1.0000000000000002</v>
      </c>
      <c r="E98" s="234">
        <f t="shared" si="4"/>
        <v>0.99999999999999978</v>
      </c>
      <c r="F98" s="234">
        <f t="shared" si="4"/>
        <v>1.0000000000000002</v>
      </c>
      <c r="G98" s="234">
        <f t="shared" si="4"/>
        <v>0.99999999999999967</v>
      </c>
      <c r="H98" s="234">
        <f t="shared" si="4"/>
        <v>1.0000000000000004</v>
      </c>
      <c r="I98" s="234">
        <f t="shared" si="4"/>
        <v>0.99999999999999978</v>
      </c>
      <c r="J98" s="234">
        <f t="shared" si="4"/>
        <v>1.0000000000000002</v>
      </c>
      <c r="K98" s="234">
        <f t="shared" si="4"/>
        <v>1.0000000000000002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0.99999999999999978</v>
      </c>
      <c r="O98" s="234">
        <f t="shared" si="4"/>
        <v>1</v>
      </c>
      <c r="P98" s="234">
        <f t="shared" si="4"/>
        <v>1</v>
      </c>
      <c r="Q98" s="234">
        <f t="shared" si="4"/>
        <v>1</v>
      </c>
      <c r="R98" s="234">
        <f t="shared" si="4"/>
        <v>0.99999999999999989</v>
      </c>
      <c r="S98" s="234">
        <f t="shared" si="4"/>
        <v>1.0000000000000002</v>
      </c>
      <c r="T98" s="234">
        <f t="shared" si="4"/>
        <v>1</v>
      </c>
      <c r="U98" s="234">
        <f t="shared" si="4"/>
        <v>1</v>
      </c>
      <c r="V98" s="234">
        <f t="shared" si="4"/>
        <v>1.0000000000000002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8.3968595757308775E-3</v>
      </c>
      <c r="C103" s="270">
        <f t="shared" si="9"/>
        <v>2.1263654536362097E-2</v>
      </c>
      <c r="D103" s="270">
        <f t="shared" si="9"/>
        <v>2.1046640978273728E-2</v>
      </c>
      <c r="E103" s="270">
        <f t="shared" si="9"/>
        <v>2.0818858655045309E-2</v>
      </c>
      <c r="F103" s="270">
        <f t="shared" si="9"/>
        <v>2.2846007835046145E-2</v>
      </c>
      <c r="G103" s="270">
        <f t="shared" si="9"/>
        <v>2.2753756848380925E-2</v>
      </c>
      <c r="H103" s="270">
        <f t="shared" si="9"/>
        <v>2.1399183028655899E-2</v>
      </c>
      <c r="I103" s="270">
        <f t="shared" si="9"/>
        <v>2.7175392233223218E-2</v>
      </c>
      <c r="J103" s="270">
        <f t="shared" si="9"/>
        <v>2.3567846913339439E-2</v>
      </c>
      <c r="K103" s="270">
        <f t="shared" si="9"/>
        <v>2.6010076864770654E-2</v>
      </c>
      <c r="L103" s="270">
        <f t="shared" si="9"/>
        <v>5.6774068116491168E-2</v>
      </c>
      <c r="M103" s="270">
        <f t="shared" si="9"/>
        <v>6.2001166215864524E-2</v>
      </c>
      <c r="N103" s="270">
        <f t="shared" si="9"/>
        <v>6.9791344482645595E-2</v>
      </c>
      <c r="O103" s="270">
        <f t="shared" si="9"/>
        <v>5.6993903746640734E-2</v>
      </c>
      <c r="P103" s="270">
        <f t="shared" si="9"/>
        <v>0.11086813727764817</v>
      </c>
      <c r="Q103" s="270">
        <f t="shared" si="9"/>
        <v>0.12022620589947196</v>
      </c>
      <c r="R103" s="270">
        <f t="shared" si="9"/>
        <v>0.12174669668042547</v>
      </c>
      <c r="S103" s="270">
        <f t="shared" si="9"/>
        <v>0.12464387399835385</v>
      </c>
      <c r="T103" s="270">
        <f t="shared" si="9"/>
        <v>0.12088400287852671</v>
      </c>
      <c r="U103" s="270">
        <f t="shared" si="9"/>
        <v>0.10452704972232479</v>
      </c>
      <c r="V103" s="270">
        <f t="shared" si="9"/>
        <v>9.3109933196479353E-2</v>
      </c>
      <c r="W103" s="270">
        <f t="shared" si="9"/>
        <v>9.9060947733829716E-2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0.991603140424269</v>
      </c>
      <c r="C105" s="271">
        <f t="shared" si="11"/>
        <v>0.97873634546363786</v>
      </c>
      <c r="D105" s="271">
        <f t="shared" si="11"/>
        <v>0.97895335902172642</v>
      </c>
      <c r="E105" s="271">
        <f t="shared" si="11"/>
        <v>0.97918114134495449</v>
      </c>
      <c r="F105" s="271">
        <f t="shared" si="11"/>
        <v>0.97715399216495413</v>
      </c>
      <c r="G105" s="271">
        <f t="shared" si="11"/>
        <v>0.97724624315161879</v>
      </c>
      <c r="H105" s="271">
        <f t="shared" si="11"/>
        <v>0.97860081697134449</v>
      </c>
      <c r="I105" s="271">
        <f t="shared" si="11"/>
        <v>0.97282460776677659</v>
      </c>
      <c r="J105" s="271">
        <f t="shared" si="11"/>
        <v>0.97643215308666076</v>
      </c>
      <c r="K105" s="271">
        <f t="shared" si="11"/>
        <v>0.97398992313522958</v>
      </c>
      <c r="L105" s="271">
        <f t="shared" si="11"/>
        <v>0.94322593188350867</v>
      </c>
      <c r="M105" s="271">
        <f t="shared" si="11"/>
        <v>0.9379988337841354</v>
      </c>
      <c r="N105" s="271">
        <f t="shared" si="11"/>
        <v>0.93020865551735421</v>
      </c>
      <c r="O105" s="271">
        <f t="shared" si="11"/>
        <v>0.94300609625335929</v>
      </c>
      <c r="P105" s="271">
        <f t="shared" si="11"/>
        <v>0.8891318627223519</v>
      </c>
      <c r="Q105" s="271">
        <f t="shared" si="11"/>
        <v>0.87977379410052814</v>
      </c>
      <c r="R105" s="271">
        <f t="shared" si="11"/>
        <v>0.87825330331957441</v>
      </c>
      <c r="S105" s="271">
        <f t="shared" si="11"/>
        <v>0.87535612600164636</v>
      </c>
      <c r="T105" s="271">
        <f t="shared" si="11"/>
        <v>0.87911599712147337</v>
      </c>
      <c r="U105" s="271">
        <f t="shared" si="11"/>
        <v>0.89547295027767526</v>
      </c>
      <c r="V105" s="271">
        <f t="shared" si="11"/>
        <v>0.9068900668035208</v>
      </c>
      <c r="W105" s="271">
        <f t="shared" si="11"/>
        <v>0.90093905226617033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0.991603140424269</v>
      </c>
      <c r="C106" s="320">
        <f t="shared" si="12"/>
        <v>0.97873634546363786</v>
      </c>
      <c r="D106" s="320">
        <f t="shared" si="12"/>
        <v>0.97895335902172642</v>
      </c>
      <c r="E106" s="320">
        <f t="shared" si="12"/>
        <v>0.97918114134495449</v>
      </c>
      <c r="F106" s="320">
        <f t="shared" si="12"/>
        <v>0.97715399216495413</v>
      </c>
      <c r="G106" s="320">
        <f t="shared" si="12"/>
        <v>0.97724624315161879</v>
      </c>
      <c r="H106" s="320">
        <f t="shared" si="12"/>
        <v>0.97860081697134449</v>
      </c>
      <c r="I106" s="320">
        <f t="shared" si="12"/>
        <v>0.97282460776677659</v>
      </c>
      <c r="J106" s="320">
        <f t="shared" si="12"/>
        <v>0.97643215308666076</v>
      </c>
      <c r="K106" s="320">
        <f t="shared" si="12"/>
        <v>0.97398992313522958</v>
      </c>
      <c r="L106" s="320">
        <f t="shared" si="12"/>
        <v>0.94322593188350867</v>
      </c>
      <c r="M106" s="320">
        <f t="shared" si="12"/>
        <v>0.9379988337841354</v>
      </c>
      <c r="N106" s="320">
        <f t="shared" si="12"/>
        <v>0.93020865551735421</v>
      </c>
      <c r="O106" s="320">
        <f t="shared" si="12"/>
        <v>0.94300609625335929</v>
      </c>
      <c r="P106" s="320">
        <f t="shared" si="12"/>
        <v>0.8891318627223519</v>
      </c>
      <c r="Q106" s="320">
        <f t="shared" si="12"/>
        <v>0.87977379410052814</v>
      </c>
      <c r="R106" s="320">
        <f t="shared" si="12"/>
        <v>0.87825330331957441</v>
      </c>
      <c r="S106" s="320">
        <f t="shared" si="12"/>
        <v>0.87535612600164636</v>
      </c>
      <c r="T106" s="320">
        <f t="shared" si="12"/>
        <v>0.87911599712147337</v>
      </c>
      <c r="U106" s="320">
        <f t="shared" si="12"/>
        <v>0.89547295027767526</v>
      </c>
      <c r="V106" s="320">
        <f t="shared" si="12"/>
        <v>0.9068900668035208</v>
      </c>
      <c r="W106" s="320">
        <f t="shared" si="12"/>
        <v>0.90093905226617033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1</v>
      </c>
      <c r="E110" s="234">
        <f t="shared" si="15"/>
        <v>1.0000000000000004</v>
      </c>
      <c r="F110" s="234">
        <f t="shared" si="15"/>
        <v>0.99999999999999989</v>
      </c>
      <c r="G110" s="234">
        <f t="shared" si="15"/>
        <v>0.99999999999999967</v>
      </c>
      <c r="H110" s="234">
        <f t="shared" si="15"/>
        <v>1.0000000000000002</v>
      </c>
      <c r="I110" s="234">
        <f t="shared" si="15"/>
        <v>0.99999999999999956</v>
      </c>
      <c r="J110" s="234">
        <f t="shared" si="15"/>
        <v>1.0000000000000002</v>
      </c>
      <c r="K110" s="234">
        <f t="shared" si="15"/>
        <v>0.99999999999999989</v>
      </c>
      <c r="L110" s="234">
        <f t="shared" si="15"/>
        <v>0.99999999999999989</v>
      </c>
      <c r="M110" s="234">
        <f t="shared" si="15"/>
        <v>1.0000000000000002</v>
      </c>
      <c r="N110" s="234">
        <f t="shared" si="15"/>
        <v>0.99999999999999989</v>
      </c>
      <c r="O110" s="234">
        <f t="shared" si="15"/>
        <v>1</v>
      </c>
      <c r="P110" s="234">
        <f t="shared" si="15"/>
        <v>0.99999999999999978</v>
      </c>
      <c r="Q110" s="234">
        <f t="shared" si="15"/>
        <v>1.0000000000000002</v>
      </c>
      <c r="R110" s="234">
        <f t="shared" si="15"/>
        <v>1</v>
      </c>
      <c r="S110" s="234">
        <f t="shared" si="15"/>
        <v>1.0000000000000002</v>
      </c>
      <c r="T110" s="234">
        <f t="shared" si="15"/>
        <v>1</v>
      </c>
      <c r="U110" s="234">
        <f t="shared" si="15"/>
        <v>1.0000000000000002</v>
      </c>
      <c r="V110" s="234">
        <f t="shared" si="15"/>
        <v>1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6.4358402779156627E-3</v>
      </c>
      <c r="C115" s="302">
        <f t="shared" si="20"/>
        <v>1.63472367160328E-2</v>
      </c>
      <c r="D115" s="302">
        <f t="shared" si="20"/>
        <v>1.6179569888407571E-2</v>
      </c>
      <c r="E115" s="302">
        <f t="shared" si="20"/>
        <v>1.60036014961717E-2</v>
      </c>
      <c r="F115" s="302">
        <f t="shared" si="20"/>
        <v>1.757029843609232E-2</v>
      </c>
      <c r="G115" s="302">
        <f t="shared" si="20"/>
        <v>1.7498968991591868E-2</v>
      </c>
      <c r="H115" s="302">
        <f t="shared" si="20"/>
        <v>1.6451956094432896E-2</v>
      </c>
      <c r="I115" s="302">
        <f t="shared" si="20"/>
        <v>2.0921326059508298E-2</v>
      </c>
      <c r="J115" s="302">
        <f t="shared" si="20"/>
        <v>1.8128539489304034E-2</v>
      </c>
      <c r="K115" s="302">
        <f t="shared" si="20"/>
        <v>2.0018674374592926E-2</v>
      </c>
      <c r="L115" s="302">
        <f t="shared" si="20"/>
        <v>4.4016453100949239E-2</v>
      </c>
      <c r="M115" s="302">
        <f t="shared" si="20"/>
        <v>4.8128911498536139E-2</v>
      </c>
      <c r="N115" s="302">
        <f t="shared" si="20"/>
        <v>5.4276958389349927E-2</v>
      </c>
      <c r="O115" s="302">
        <f t="shared" si="20"/>
        <v>4.418920409021488E-2</v>
      </c>
      <c r="P115" s="302">
        <f t="shared" si="20"/>
        <v>8.7077294914182424E-2</v>
      </c>
      <c r="Q115" s="302">
        <f t="shared" si="20"/>
        <v>9.4640993408097396E-2</v>
      </c>
      <c r="R115" s="302">
        <f t="shared" si="20"/>
        <v>9.5873171560532988E-2</v>
      </c>
      <c r="S115" s="302">
        <f t="shared" si="20"/>
        <v>9.8223503059809286E-2</v>
      </c>
      <c r="T115" s="302">
        <f t="shared" si="20"/>
        <v>9.5173948893042537E-2</v>
      </c>
      <c r="U115" s="302">
        <f t="shared" si="20"/>
        <v>8.1971473352546592E-2</v>
      </c>
      <c r="V115" s="302">
        <f t="shared" si="20"/>
        <v>7.2817682665993755E-2</v>
      </c>
      <c r="W115" s="302">
        <f t="shared" si="20"/>
        <v>7.758269336842652E-2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2.8798961151364762E-2</v>
      </c>
      <c r="C116" s="303">
        <f t="shared" si="21"/>
        <v>2.8511674298085994E-2</v>
      </c>
      <c r="D116" s="303">
        <f t="shared" si="21"/>
        <v>2.851653420613311E-2</v>
      </c>
      <c r="E116" s="303">
        <f t="shared" si="21"/>
        <v>2.8521634739241401E-2</v>
      </c>
      <c r="F116" s="303">
        <f t="shared" si="21"/>
        <v>2.8476223233736463E-2</v>
      </c>
      <c r="G116" s="303">
        <f t="shared" si="21"/>
        <v>2.8478290753866906E-2</v>
      </c>
      <c r="H116" s="303">
        <f t="shared" si="21"/>
        <v>2.8508638953784571E-2</v>
      </c>
      <c r="I116" s="303">
        <f t="shared" si="21"/>
        <v>2.8379091998275114E-2</v>
      </c>
      <c r="J116" s="303">
        <f t="shared" si="21"/>
        <v>2.8460042333643361E-2</v>
      </c>
      <c r="K116" s="303">
        <f t="shared" si="21"/>
        <v>2.840525581522919E-2</v>
      </c>
      <c r="L116" s="303">
        <f t="shared" si="21"/>
        <v>2.7709668026059432E-2</v>
      </c>
      <c r="M116" s="303">
        <f t="shared" si="21"/>
        <v>2.7590466333375762E-2</v>
      </c>
      <c r="N116" s="303">
        <f t="shared" si="21"/>
        <v>2.7412262075671028E-2</v>
      </c>
      <c r="O116" s="303">
        <f t="shared" si="21"/>
        <v>2.7704660751008275E-2</v>
      </c>
      <c r="P116" s="303">
        <f t="shared" si="21"/>
        <v>2.6461527683646867E-2</v>
      </c>
      <c r="Q116" s="303">
        <f t="shared" si="21"/>
        <v>2.6242290046142119E-2</v>
      </c>
      <c r="R116" s="303">
        <f t="shared" si="21"/>
        <v>2.6206574737375865E-2</v>
      </c>
      <c r="S116" s="303">
        <f t="shared" si="21"/>
        <v>2.6138449186672203E-2</v>
      </c>
      <c r="T116" s="303">
        <f t="shared" si="21"/>
        <v>2.6226842061071232E-2</v>
      </c>
      <c r="U116" s="303">
        <f t="shared" si="21"/>
        <v>2.6609522511520375E-2</v>
      </c>
      <c r="V116" s="303">
        <f t="shared" si="21"/>
        <v>2.6874849777797281E-2</v>
      </c>
      <c r="W116" s="303">
        <f t="shared" si="21"/>
        <v>2.6736733525552867E-2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2.8798961151364762E-2</v>
      </c>
      <c r="C117" s="304">
        <f t="shared" si="22"/>
        <v>2.8511674298085994E-2</v>
      </c>
      <c r="D117" s="304">
        <f t="shared" si="22"/>
        <v>2.851653420613311E-2</v>
      </c>
      <c r="E117" s="304">
        <f t="shared" si="22"/>
        <v>2.8521634739241401E-2</v>
      </c>
      <c r="F117" s="304">
        <f t="shared" si="22"/>
        <v>2.8476223233736463E-2</v>
      </c>
      <c r="G117" s="304">
        <f t="shared" si="22"/>
        <v>2.8478290753866906E-2</v>
      </c>
      <c r="H117" s="304">
        <f t="shared" si="22"/>
        <v>2.8508638953784571E-2</v>
      </c>
      <c r="I117" s="304">
        <f t="shared" si="22"/>
        <v>2.8379091998275114E-2</v>
      </c>
      <c r="J117" s="304">
        <f t="shared" si="22"/>
        <v>2.8460042333643361E-2</v>
      </c>
      <c r="K117" s="304">
        <f t="shared" si="22"/>
        <v>2.840525581522919E-2</v>
      </c>
      <c r="L117" s="304">
        <f t="shared" si="22"/>
        <v>2.7709668026059432E-2</v>
      </c>
      <c r="M117" s="304">
        <f t="shared" si="22"/>
        <v>2.7590466333375762E-2</v>
      </c>
      <c r="N117" s="304">
        <f t="shared" si="22"/>
        <v>2.7412262075671028E-2</v>
      </c>
      <c r="O117" s="304">
        <f t="shared" si="22"/>
        <v>2.7704660751008275E-2</v>
      </c>
      <c r="P117" s="304">
        <f t="shared" si="22"/>
        <v>2.6461527683646867E-2</v>
      </c>
      <c r="Q117" s="304">
        <f t="shared" si="22"/>
        <v>2.6242290046142119E-2</v>
      </c>
      <c r="R117" s="304">
        <f t="shared" si="22"/>
        <v>2.6206574737375865E-2</v>
      </c>
      <c r="S117" s="304">
        <f t="shared" si="22"/>
        <v>2.6138449186672203E-2</v>
      </c>
      <c r="T117" s="304">
        <f t="shared" si="22"/>
        <v>2.6226842061071232E-2</v>
      </c>
      <c r="U117" s="304">
        <f t="shared" si="22"/>
        <v>2.6609522511520375E-2</v>
      </c>
      <c r="V117" s="304">
        <f t="shared" si="22"/>
        <v>2.6874849777797281E-2</v>
      </c>
      <c r="W117" s="304">
        <f t="shared" si="22"/>
        <v>2.6736733525552867E-2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0.86396883454094309</v>
      </c>
      <c r="C119" s="303">
        <f t="shared" si="24"/>
        <v>0.85535022894258039</v>
      </c>
      <c r="D119" s="303">
        <f t="shared" si="24"/>
        <v>0.85549602618399367</v>
      </c>
      <c r="E119" s="303">
        <f t="shared" si="24"/>
        <v>0.85564904217724258</v>
      </c>
      <c r="F119" s="303">
        <f t="shared" si="24"/>
        <v>0.8542866970120937</v>
      </c>
      <c r="G119" s="303">
        <f t="shared" si="24"/>
        <v>0.85434872261600703</v>
      </c>
      <c r="H119" s="303">
        <f t="shared" si="24"/>
        <v>0.85525916861353701</v>
      </c>
      <c r="I119" s="303">
        <f t="shared" si="24"/>
        <v>0.85137275994825345</v>
      </c>
      <c r="J119" s="303">
        <f t="shared" si="24"/>
        <v>0.85380127000930117</v>
      </c>
      <c r="K119" s="303">
        <f t="shared" si="24"/>
        <v>0.85215767445687574</v>
      </c>
      <c r="L119" s="303">
        <f t="shared" si="24"/>
        <v>0.83129004078178337</v>
      </c>
      <c r="M119" s="303">
        <f t="shared" si="24"/>
        <v>0.82771399000127321</v>
      </c>
      <c r="N119" s="303">
        <f t="shared" si="24"/>
        <v>0.82236786227013059</v>
      </c>
      <c r="O119" s="303">
        <f t="shared" si="24"/>
        <v>0.8311398225302481</v>
      </c>
      <c r="P119" s="303">
        <f t="shared" si="24"/>
        <v>0.7938458305094066</v>
      </c>
      <c r="Q119" s="303">
        <f t="shared" si="24"/>
        <v>0.78726870138426364</v>
      </c>
      <c r="R119" s="303">
        <f t="shared" si="24"/>
        <v>0.78619724212127584</v>
      </c>
      <c r="S119" s="303">
        <f t="shared" si="24"/>
        <v>0.78415347560016624</v>
      </c>
      <c r="T119" s="303">
        <f t="shared" si="24"/>
        <v>0.78680526183213717</v>
      </c>
      <c r="U119" s="303">
        <f t="shared" si="24"/>
        <v>0.79828567534561201</v>
      </c>
      <c r="V119" s="303">
        <f t="shared" si="24"/>
        <v>0.80624549333391871</v>
      </c>
      <c r="W119" s="303">
        <f t="shared" si="24"/>
        <v>0.80210200576658608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0.86396883454094309</v>
      </c>
      <c r="C120" s="304">
        <f t="shared" si="25"/>
        <v>0.85535022894258039</v>
      </c>
      <c r="D120" s="304">
        <f t="shared" si="25"/>
        <v>0.85549602618399367</v>
      </c>
      <c r="E120" s="304">
        <f t="shared" si="25"/>
        <v>0.85564904217724258</v>
      </c>
      <c r="F120" s="304">
        <f t="shared" si="25"/>
        <v>0.8542866970120937</v>
      </c>
      <c r="G120" s="304">
        <f t="shared" si="25"/>
        <v>0.85434872261600703</v>
      </c>
      <c r="H120" s="304">
        <f t="shared" si="25"/>
        <v>0.85525916861353701</v>
      </c>
      <c r="I120" s="304">
        <f t="shared" si="25"/>
        <v>0.85137275994825345</v>
      </c>
      <c r="J120" s="304">
        <f t="shared" si="25"/>
        <v>0.85380127000930117</v>
      </c>
      <c r="K120" s="304">
        <f t="shared" si="25"/>
        <v>0.85215767445687574</v>
      </c>
      <c r="L120" s="304">
        <f t="shared" si="25"/>
        <v>0.83129004078178337</v>
      </c>
      <c r="M120" s="304">
        <f t="shared" si="25"/>
        <v>0.82771399000127321</v>
      </c>
      <c r="N120" s="304">
        <f t="shared" si="25"/>
        <v>0.82236786227013059</v>
      </c>
      <c r="O120" s="304">
        <f t="shared" si="25"/>
        <v>0.8311398225302481</v>
      </c>
      <c r="P120" s="304">
        <f t="shared" si="25"/>
        <v>0.7938458305094066</v>
      </c>
      <c r="Q120" s="304">
        <f t="shared" si="25"/>
        <v>0.78726870138426364</v>
      </c>
      <c r="R120" s="304">
        <f t="shared" si="25"/>
        <v>0.78619724212127584</v>
      </c>
      <c r="S120" s="304">
        <f t="shared" si="25"/>
        <v>0.78415347560016624</v>
      </c>
      <c r="T120" s="304">
        <f t="shared" si="25"/>
        <v>0.78680526183213717</v>
      </c>
      <c r="U120" s="304">
        <f t="shared" si="25"/>
        <v>0.79828567534561201</v>
      </c>
      <c r="V120" s="304">
        <f t="shared" si="25"/>
        <v>0.80624549333391871</v>
      </c>
      <c r="W120" s="304">
        <f t="shared" si="25"/>
        <v>0.80210200576658608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0.10079636402977649</v>
      </c>
      <c r="C122" s="303">
        <f t="shared" si="27"/>
        <v>9.9790860043300775E-2</v>
      </c>
      <c r="D122" s="303">
        <f t="shared" si="27"/>
        <v>9.9807869721465645E-2</v>
      </c>
      <c r="E122" s="303">
        <f t="shared" si="27"/>
        <v>9.9825721587344707E-2</v>
      </c>
      <c r="F122" s="303">
        <f t="shared" si="27"/>
        <v>9.9666781318077352E-2</v>
      </c>
      <c r="G122" s="303">
        <f t="shared" si="27"/>
        <v>9.9674017638533924E-2</v>
      </c>
      <c r="H122" s="303">
        <f t="shared" si="27"/>
        <v>9.9780236338245745E-2</v>
      </c>
      <c r="I122" s="303">
        <f t="shared" si="27"/>
        <v>9.9326821993962672E-2</v>
      </c>
      <c r="J122" s="303">
        <f t="shared" si="27"/>
        <v>9.961014816775153E-2</v>
      </c>
      <c r="K122" s="303">
        <f t="shared" si="27"/>
        <v>9.9418395353301992E-2</v>
      </c>
      <c r="L122" s="303">
        <f t="shared" si="27"/>
        <v>9.6983838091207794E-2</v>
      </c>
      <c r="M122" s="303">
        <f t="shared" si="27"/>
        <v>9.6566632166814964E-2</v>
      </c>
      <c r="N122" s="303">
        <f t="shared" si="27"/>
        <v>9.5942917264848382E-2</v>
      </c>
      <c r="O122" s="303">
        <f t="shared" si="27"/>
        <v>9.69663126285287E-2</v>
      </c>
      <c r="P122" s="303">
        <f t="shared" si="27"/>
        <v>9.2615346892763822E-2</v>
      </c>
      <c r="Q122" s="303">
        <f t="shared" si="27"/>
        <v>9.1848015161497154E-2</v>
      </c>
      <c r="R122" s="303">
        <f t="shared" si="27"/>
        <v>9.1723011580815347E-2</v>
      </c>
      <c r="S122" s="303">
        <f t="shared" si="27"/>
        <v>9.1484572153352539E-2</v>
      </c>
      <c r="T122" s="303">
        <f t="shared" si="27"/>
        <v>9.1793947213749075E-2</v>
      </c>
      <c r="U122" s="303">
        <f t="shared" si="27"/>
        <v>9.3133328790321115E-2</v>
      </c>
      <c r="V122" s="303">
        <f t="shared" si="27"/>
        <v>9.4061974222290248E-2</v>
      </c>
      <c r="W122" s="303">
        <f t="shared" si="27"/>
        <v>9.3578567339434787E-2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0.10079636402977649</v>
      </c>
      <c r="C123" s="304">
        <f t="shared" si="28"/>
        <v>9.9790860043300775E-2</v>
      </c>
      <c r="D123" s="304">
        <f t="shared" si="28"/>
        <v>9.9807869721465645E-2</v>
      </c>
      <c r="E123" s="304">
        <f t="shared" si="28"/>
        <v>9.9825721587344707E-2</v>
      </c>
      <c r="F123" s="304">
        <f t="shared" si="28"/>
        <v>9.9666781318077352E-2</v>
      </c>
      <c r="G123" s="304">
        <f t="shared" si="28"/>
        <v>9.9674017638533924E-2</v>
      </c>
      <c r="H123" s="304">
        <f t="shared" si="28"/>
        <v>9.9780236338245745E-2</v>
      </c>
      <c r="I123" s="304">
        <f t="shared" si="28"/>
        <v>9.9326821993962672E-2</v>
      </c>
      <c r="J123" s="304">
        <f t="shared" si="28"/>
        <v>9.961014816775153E-2</v>
      </c>
      <c r="K123" s="304">
        <f t="shared" si="28"/>
        <v>9.9418395353301992E-2</v>
      </c>
      <c r="L123" s="304">
        <f t="shared" si="28"/>
        <v>9.6983838091207794E-2</v>
      </c>
      <c r="M123" s="304">
        <f t="shared" si="28"/>
        <v>9.6566632166814964E-2</v>
      </c>
      <c r="N123" s="304">
        <f t="shared" si="28"/>
        <v>9.5942917264848382E-2</v>
      </c>
      <c r="O123" s="304">
        <f t="shared" si="28"/>
        <v>9.69663126285287E-2</v>
      </c>
      <c r="P123" s="304">
        <f t="shared" si="28"/>
        <v>9.2615346892763822E-2</v>
      </c>
      <c r="Q123" s="304">
        <f t="shared" si="28"/>
        <v>9.1848015161497154E-2</v>
      </c>
      <c r="R123" s="304">
        <f t="shared" si="28"/>
        <v>9.1723011580815347E-2</v>
      </c>
      <c r="S123" s="304">
        <f t="shared" si="28"/>
        <v>9.1484572153352539E-2</v>
      </c>
      <c r="T123" s="304">
        <f t="shared" si="28"/>
        <v>9.1793947213749075E-2</v>
      </c>
      <c r="U123" s="304">
        <f t="shared" si="28"/>
        <v>9.3133328790321115E-2</v>
      </c>
      <c r="V123" s="304">
        <f t="shared" si="28"/>
        <v>9.4061974222290248E-2</v>
      </c>
      <c r="W123" s="304">
        <f t="shared" si="28"/>
        <v>9.3578567339434787E-2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2.4007269394273214</v>
      </c>
      <c r="C136" s="322">
        <f>IF(C$5=0,0,C$5/PPA_fec!C$5)</f>
        <v>1.3402189659905723</v>
      </c>
      <c r="D136" s="322">
        <f>IF(D$5=0,0,D$5/PPA_fec!D$5)</f>
        <v>1.228122081734756</v>
      </c>
      <c r="E136" s="322">
        <f>IF(E$5=0,0,E$5/PPA_fec!E$5)</f>
        <v>1.0191178749950422</v>
      </c>
      <c r="F136" s="322">
        <f>IF(F$5=0,0,F$5/PPA_fec!F$5)</f>
        <v>0.95454172647255253</v>
      </c>
      <c r="G136" s="322">
        <f>IF(G$5=0,0,G$5/PPA_fec!G$5)</f>
        <v>0.94056115639716942</v>
      </c>
      <c r="H136" s="322">
        <f>IF(H$5=0,0,H$5/PPA_fec!H$5)</f>
        <v>1.0791080520139515</v>
      </c>
      <c r="I136" s="322">
        <f>IF(I$5=0,0,I$5/PPA_fec!I$5)</f>
        <v>0.94181024341529451</v>
      </c>
      <c r="J136" s="322">
        <f>IF(J$5=0,0,J$5/PPA_fec!J$5)</f>
        <v>1.012299544858249</v>
      </c>
      <c r="K136" s="322">
        <f>IF(K$5=0,0,K$5/PPA_fec!K$5)</f>
        <v>0.90784353287521269</v>
      </c>
      <c r="L136" s="322">
        <f>IF(L$5=0,0,L$5/PPA_fec!L$5)</f>
        <v>0.45982711845205942</v>
      </c>
      <c r="M136" s="322">
        <f>IF(M$5=0,0,M$5/PPA_fec!M$5)</f>
        <v>0.41311200562457123</v>
      </c>
      <c r="N136" s="322">
        <f>IF(N$5=0,0,N$5/PPA_fec!N$5)</f>
        <v>0.2943158366433053</v>
      </c>
      <c r="O136" s="322">
        <f>IF(O$5=0,0,O$5/PPA_fec!O$5)</f>
        <v>0.31137202846893497</v>
      </c>
      <c r="P136" s="322">
        <f>IF(P$5=0,0,P$5/PPA_fec!P$5)</f>
        <v>0.21147464672600719</v>
      </c>
      <c r="Q136" s="322">
        <f>IF(Q$5=0,0,Q$5/PPA_fec!Q$5)</f>
        <v>0.21769009140059517</v>
      </c>
      <c r="R136" s="322">
        <f>IF(R$5=0,0,R$5/PPA_fec!R$5)</f>
        <v>0.18306505606188014</v>
      </c>
      <c r="S136" s="322">
        <f>IF(S$5=0,0,S$5/PPA_fec!S$5)</f>
        <v>0.17110555391010246</v>
      </c>
      <c r="T136" s="322">
        <f>IF(T$5=0,0,T$5/PPA_fec!T$5)</f>
        <v>0.18139676172906108</v>
      </c>
      <c r="U136" s="322">
        <f>IF(U$5=0,0,U$5/PPA_fec!U$5)</f>
        <v>0.24302041932544308</v>
      </c>
      <c r="V136" s="322">
        <f>IF(V$5=0,0,V$5/PPA_fec!V$5)</f>
        <v>0.22775844075743243</v>
      </c>
      <c r="W136" s="322">
        <f>IF(W$5=0,0,W$5/PPA_fec!W$5)</f>
        <v>0.21230818929530401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1.7400680377907567</v>
      </c>
      <c r="C141" s="277">
        <f>IF(C$10=0,0,C$10/PPA_fec!C$10)</f>
        <v>2.2949485108922869</v>
      </c>
      <c r="D141" s="277">
        <f>IF(D$10=0,0,D$10/PPA_fec!D$10)</f>
        <v>2.2232774920948182</v>
      </c>
      <c r="E141" s="277">
        <f>IF(E$10=0,0,E$10/PPA_fec!E$10)</f>
        <v>2.1278765438949647</v>
      </c>
      <c r="F141" s="277">
        <f>IF(F$10=0,0,F$10/PPA_fec!F$10)</f>
        <v>2.0533380269530701</v>
      </c>
      <c r="G141" s="277">
        <f>IF(G$10=0,0,G$10/PPA_fec!G$10)</f>
        <v>2.0569403981437406</v>
      </c>
      <c r="H141" s="277">
        <f>IF(H$10=0,0,H$10/PPA_fec!H$10)</f>
        <v>2.0057812181634747</v>
      </c>
      <c r="I141" s="277">
        <f>IF(I$10=0,0,I$10/PPA_fec!I$10)</f>
        <v>2.1764147701159087</v>
      </c>
      <c r="J141" s="277">
        <f>IF(J$10=0,0,J$10/PPA_fec!J$10)</f>
        <v>2.0733386968723475</v>
      </c>
      <c r="K141" s="277">
        <f>IF(K$10=0,0,K$10/PPA_fec!K$10)</f>
        <v>2.1699157818971084</v>
      </c>
      <c r="L141" s="277">
        <f>IF(L$10=0,0,L$10/PPA_fec!L$10)</f>
        <v>2.1965758059450304</v>
      </c>
      <c r="M141" s="277">
        <f>IF(M$10=0,0,M$10/PPA_fec!M$10)</f>
        <v>2.1927987572417376</v>
      </c>
      <c r="N141" s="277">
        <f>IF(N$10=0,0,N$10/PPA_fec!N$10)</f>
        <v>1.9638043104328982</v>
      </c>
      <c r="O141" s="277">
        <f>IF(O$10=0,0,O$10/PPA_fec!O$10)</f>
        <v>1.6823464793356764</v>
      </c>
      <c r="P141" s="277">
        <f>IF(P$10=0,0,P$10/PPA_fec!P$10)</f>
        <v>2.2337952762229096</v>
      </c>
      <c r="Q141" s="277">
        <f>IF(Q$10=0,0,Q$10/PPA_fec!Q$10)</f>
        <v>2.3138635680231636</v>
      </c>
      <c r="R141" s="277">
        <f>IF(R$10=0,0,R$10/PPA_fec!R$10)</f>
        <v>2.2920048373818394</v>
      </c>
      <c r="S141" s="277">
        <f>IF(S$10=0,0,S$10/PPA_fec!S$10)</f>
        <v>2.2819297351834291</v>
      </c>
      <c r="T141" s="277">
        <f>IF(T$10=0,0,T$10/PPA_fec!T$10)</f>
        <v>2.2723775892762612</v>
      </c>
      <c r="U141" s="277">
        <f>IF(U$10=0,0,U$10/PPA_fec!U$10)</f>
        <v>2.2965035137582048</v>
      </c>
      <c r="V141" s="277">
        <f>IF(V$10=0,0,V$10/PPA_fec!V$10)</f>
        <v>2.1568468809794994</v>
      </c>
      <c r="W141" s="277">
        <f>IF(W$10=0,0,W$10/PPA_fec!W$10)</f>
        <v>2.1520231639300209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2.8091988409487305</v>
      </c>
      <c r="C143" s="278">
        <f>IF(C$17=0,0,C$17/PPA_fec!C$17)</f>
        <v>1.4723911963741152</v>
      </c>
      <c r="D143" s="278">
        <f>IF(D$17=0,0,D$17/PPA_fec!D$17)</f>
        <v>1.359447072104905</v>
      </c>
      <c r="E143" s="278">
        <f>IF(E$17=0,0,E$17/PPA_fec!E$17)</f>
        <v>1.125380184397339</v>
      </c>
      <c r="F143" s="278">
        <f>IF(F$17=0,0,F$17/PPA_fec!F$17)</f>
        <v>1.0625710027376012</v>
      </c>
      <c r="G143" s="278">
        <f>IF(G$17=0,0,G$17/PPA_fec!G$17)</f>
        <v>1.0443490804641176</v>
      </c>
      <c r="H143" s="278">
        <f>IF(H$17=0,0,H$17/PPA_fec!H$17)</f>
        <v>1.2183442085949792</v>
      </c>
      <c r="I143" s="278">
        <f>IF(I$17=0,0,I$17/PPA_fec!I$17)</f>
        <v>1.0406828617307393</v>
      </c>
      <c r="J143" s="278">
        <f>IF(J$17=0,0,J$17/PPA_fec!J$17)</f>
        <v>1.1331974479943854</v>
      </c>
      <c r="K143" s="278">
        <f>IF(K$17=0,0,K$17/PPA_fec!K$17)</f>
        <v>0.99803295991160623</v>
      </c>
      <c r="L143" s="278">
        <f>IF(L$17=0,0,L$17/PPA_fec!L$17)</f>
        <v>0.49219035624778423</v>
      </c>
      <c r="M143" s="278">
        <f>IF(M$17=0,0,M$17/PPA_fec!M$17)</f>
        <v>0.43935803077025015</v>
      </c>
      <c r="N143" s="278">
        <f>IF(N$17=0,0,N$17/PPA_fec!N$17)</f>
        <v>0.31345896795793854</v>
      </c>
      <c r="O143" s="278">
        <f>IF(O$17=0,0,O$17/PPA_fec!O$17)</f>
        <v>0.3416705384196278</v>
      </c>
      <c r="P143" s="278">
        <f>IF(P$17=0,0,P$17/PPA_fec!P$17)</f>
        <v>0.21051368160833558</v>
      </c>
      <c r="Q143" s="278">
        <f>IF(Q$17=0,0,Q$17/PPA_fec!Q$17)</f>
        <v>0.2123019420216643</v>
      </c>
      <c r="R143" s="278">
        <f>IF(R$17=0,0,R$17/PPA_fec!R$17)</f>
        <v>0.17809815539735019</v>
      </c>
      <c r="S143" s="278">
        <f>IF(S$17=0,0,S$17/PPA_fec!S$17)</f>
        <v>0.16597102137963263</v>
      </c>
      <c r="T143" s="278">
        <f>IF(T$17=0,0,T$17/PPA_fec!T$17)</f>
        <v>0.17713403757371987</v>
      </c>
      <c r="U143" s="278">
        <f>IF(U$17=0,0,U$17/PPA_fec!U$17)</f>
        <v>0.24122013258362254</v>
      </c>
      <c r="V143" s="278">
        <f>IF(V$17=0,0,V$17/PPA_fec!V$17)</f>
        <v>0.23180747537612162</v>
      </c>
      <c r="W143" s="278">
        <f>IF(W$17=0,0,W$17/PPA_fec!W$17)</f>
        <v>0.21454990935777321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2.9652939617654832</v>
      </c>
      <c r="C146" s="322">
        <f>IF(C$32=0,0,C$32/PPA_fec!C$32)</f>
        <v>1.4273416024043597</v>
      </c>
      <c r="D146" s="322">
        <f>IF(D$32=0,0,D$32/PPA_fec!D$32)</f>
        <v>1.3375152841022322</v>
      </c>
      <c r="E146" s="322">
        <f>IF(E$32=0,0,E$32/PPA_fec!E$32)</f>
        <v>1.1070768112509892</v>
      </c>
      <c r="F146" s="322">
        <f>IF(F$32=0,0,F$32/PPA_fec!F$32)</f>
        <v>1.0640357913656251</v>
      </c>
      <c r="G146" s="322">
        <f>IF(G$32=0,0,G$32/PPA_fec!G$32)</f>
        <v>1.0414045360669175</v>
      </c>
      <c r="H146" s="322">
        <f>IF(H$32=0,0,H$32/PPA_fec!H$32)</f>
        <v>1.24404113388877</v>
      </c>
      <c r="I146" s="322">
        <f>IF(I$32=0,0,I$32/PPA_fec!I$32)</f>
        <v>1.0367348154397238</v>
      </c>
      <c r="J146" s="322">
        <f>IF(J$32=0,0,J$32/PPA_fec!J$32)</f>
        <v>1.1456132132972361</v>
      </c>
      <c r="K146" s="322">
        <f>IF(K$32=0,0,K$32/PPA_fec!K$32)</f>
        <v>0.98474551295076584</v>
      </c>
      <c r="L146" s="322">
        <f>IF(L$32=0,0,L$32/PPA_fec!L$32)</f>
        <v>0.50116919270410321</v>
      </c>
      <c r="M146" s="322">
        <f>IF(M$32=0,0,M$32/PPA_fec!M$32)</f>
        <v>0.44888083222591063</v>
      </c>
      <c r="N146" s="322">
        <f>IF(N$32=0,0,N$32/PPA_fec!N$32)</f>
        <v>0.32923581531645352</v>
      </c>
      <c r="O146" s="322">
        <f>IF(O$32=0,0,O$32/PPA_fec!O$32)</f>
        <v>0.36594305047010389</v>
      </c>
      <c r="P146" s="322">
        <f>IF(P$32=0,0,P$32/PPA_fec!P$32)</f>
        <v>0.2200759325533839</v>
      </c>
      <c r="Q146" s="322">
        <f>IF(Q$32=0,0,Q$32/PPA_fec!Q$32)</f>
        <v>0.21956549306497711</v>
      </c>
      <c r="R146" s="322">
        <f>IF(R$32=0,0,R$32/PPA_fec!R$32)</f>
        <v>0.18501328025798894</v>
      </c>
      <c r="S146" s="322">
        <f>IF(S$32=0,0,S$32/PPA_fec!S$32)</f>
        <v>0.17314177443283205</v>
      </c>
      <c r="T146" s="322">
        <f>IF(T$32=0,0,T$32/PPA_fec!T$32)</f>
        <v>0.18476090962105346</v>
      </c>
      <c r="U146" s="322">
        <f>IF(U$32=0,0,U$32/PPA_fec!U$32)</f>
        <v>0.24617140355579373</v>
      </c>
      <c r="V146" s="322">
        <f>IF(V$32=0,0,V$32/PPA_fec!V$32)</f>
        <v>0.24004889946062705</v>
      </c>
      <c r="W146" s="322">
        <f>IF(W$32=0,0,W$32/PPA_fec!W$32)</f>
        <v>0.22315489957361934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1.740068037790758</v>
      </c>
      <c r="C151" s="277">
        <f>IF(C$37=0,0,C$37/PPA_fec!C$37)</f>
        <v>2.294948510892286</v>
      </c>
      <c r="D151" s="277">
        <f>IF(D$37=0,0,D$37/PPA_fec!D$37)</f>
        <v>2.2232774920948177</v>
      </c>
      <c r="E151" s="277">
        <f>IF(E$37=0,0,E$37/PPA_fec!E$37)</f>
        <v>2.1278765438949643</v>
      </c>
      <c r="F151" s="277">
        <f>IF(F$37=0,0,F$37/PPA_fec!F$37)</f>
        <v>2.0533380269530701</v>
      </c>
      <c r="G151" s="277">
        <f>IF(G$37=0,0,G$37/PPA_fec!G$37)</f>
        <v>2.0569403981437406</v>
      </c>
      <c r="H151" s="277">
        <f>IF(H$37=0,0,H$37/PPA_fec!H$37)</f>
        <v>2.0057812181634742</v>
      </c>
      <c r="I151" s="277">
        <f>IF(I$37=0,0,I$37/PPA_fec!I$37)</f>
        <v>2.1764147701159082</v>
      </c>
      <c r="J151" s="277">
        <f>IF(J$37=0,0,J$37/PPA_fec!J$37)</f>
        <v>2.073338696872348</v>
      </c>
      <c r="K151" s="277">
        <f>IF(K$37=0,0,K$37/PPA_fec!K$37)</f>
        <v>2.169915781897108</v>
      </c>
      <c r="L151" s="277">
        <f>IF(L$37=0,0,L$37/PPA_fec!L$37)</f>
        <v>2.1965758059450304</v>
      </c>
      <c r="M151" s="277">
        <f>IF(M$37=0,0,M$37/PPA_fec!M$37)</f>
        <v>2.1927987572417371</v>
      </c>
      <c r="N151" s="277">
        <f>IF(N$37=0,0,N$37/PPA_fec!N$37)</f>
        <v>1.9638043104328988</v>
      </c>
      <c r="O151" s="277">
        <f>IF(O$37=0,0,O$37/PPA_fec!O$37)</f>
        <v>1.6823464793356764</v>
      </c>
      <c r="P151" s="277">
        <f>IF(P$37=0,0,P$37/PPA_fec!P$37)</f>
        <v>2.2337952762229092</v>
      </c>
      <c r="Q151" s="277">
        <f>IF(Q$37=0,0,Q$37/PPA_fec!Q$37)</f>
        <v>2.3138635680231632</v>
      </c>
      <c r="R151" s="277">
        <f>IF(R$37=0,0,R$37/PPA_fec!R$37)</f>
        <v>2.2920048373818398</v>
      </c>
      <c r="S151" s="277">
        <f>IF(S$37=0,0,S$37/PPA_fec!S$37)</f>
        <v>2.2819297351834287</v>
      </c>
      <c r="T151" s="277">
        <f>IF(T$37=0,0,T$37/PPA_fec!T$37)</f>
        <v>2.2723775892762621</v>
      </c>
      <c r="U151" s="277">
        <f>IF(U$37=0,0,U$37/PPA_fec!U$37)</f>
        <v>2.2965035137582053</v>
      </c>
      <c r="V151" s="277">
        <f>IF(V$37=0,0,V$37/PPA_fec!V$37)</f>
        <v>2.1568468809794998</v>
      </c>
      <c r="W151" s="277">
        <f>IF(W$37=0,0,W$37/PPA_fec!W$37)</f>
        <v>2.1520231639300205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1.6527431719429782</v>
      </c>
      <c r="C152" s="278">
        <f>IF(C$43=0,0,C$43/PPA_fec!C$43)</f>
        <v>1.1890283624929503</v>
      </c>
      <c r="D152" s="278">
        <f>IF(D$43=0,0,D$43/PPA_fec!D$43)</f>
        <v>1.0370677016975065</v>
      </c>
      <c r="E152" s="278">
        <f>IF(E$43=0,0,E$43/PPA_fec!E$43)</f>
        <v>0.86341151305256847</v>
      </c>
      <c r="F152" s="278">
        <f>IF(F$43=0,0,F$43/PPA_fec!F$43)</f>
        <v>0.76586693241503379</v>
      </c>
      <c r="G152" s="278">
        <f>IF(G$43=0,0,G$43/PPA_fec!G$43)</f>
        <v>0.76460745508060346</v>
      </c>
      <c r="H152" s="278">
        <f>IF(H$43=0,0,H$43/PPA_fec!H$43)</f>
        <v>0.81602789548883181</v>
      </c>
      <c r="I152" s="278">
        <f>IF(I$43=0,0,I$43/PPA_fec!I$43)</f>
        <v>0.77095322542526479</v>
      </c>
      <c r="J152" s="278">
        <f>IF(J$43=0,0,J$43/PPA_fec!J$43)</f>
        <v>0.78923346062692656</v>
      </c>
      <c r="K152" s="278">
        <f>IF(K$43=0,0,K$43/PPA_fec!K$43)</f>
        <v>0.76647494584487219</v>
      </c>
      <c r="L152" s="278">
        <f>IF(L$43=0,0,L$43/PPA_fec!L$43)</f>
        <v>0.36718073186053035</v>
      </c>
      <c r="M152" s="278">
        <f>IF(M$43=0,0,M$43/PPA_fec!M$43)</f>
        <v>0.3291685570472147</v>
      </c>
      <c r="N152" s="278">
        <f>IF(N$43=0,0,N$43/PPA_fec!N$43)</f>
        <v>0.21854072128513838</v>
      </c>
      <c r="O152" s="278">
        <f>IF(O$43=0,0,O$43/PPA_fec!O$43)</f>
        <v>0.21615105182196759</v>
      </c>
      <c r="P152" s="278">
        <f>IF(P$43=0,0,P$43/PPA_fec!P$43)</f>
        <v>0.17060324007491456</v>
      </c>
      <c r="Q152" s="278">
        <f>IF(Q$43=0,0,Q$43/PPA_fec!Q$43)</f>
        <v>0.18639908705499861</v>
      </c>
      <c r="R152" s="278">
        <f>IF(R$43=0,0,R$43/PPA_fec!R$43)</f>
        <v>0.15515962238465308</v>
      </c>
      <c r="S152" s="278">
        <f>IF(S$43=0,0,S$43/PPA_fec!S$43)</f>
        <v>0.14376743754829466</v>
      </c>
      <c r="T152" s="278">
        <f>IF(T$43=0,0,T$43/PPA_fec!T$43)</f>
        <v>0.15106395476436232</v>
      </c>
      <c r="U152" s="278">
        <f>IF(U$43=0,0,U$43/PPA_fec!U$43)</f>
        <v>0.21144429632706113</v>
      </c>
      <c r="V152" s="278">
        <f>IF(V$43=0,0,V$43/PPA_fec!V$43)</f>
        <v>0.18374746704033129</v>
      </c>
      <c r="W152" s="278">
        <f>IF(W$43=0,0,W$43/PPA_fec!W$43)</f>
        <v>0.17063054086552354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3.3098789325687554</v>
      </c>
      <c r="C153" s="278">
        <f>IF(C$56=0,0,C$56/PPA_fec!C$56)</f>
        <v>1.5523691471584768</v>
      </c>
      <c r="D153" s="278">
        <f>IF(D$56=0,0,D$56/PPA_fec!D$56)</f>
        <v>1.4573869617740616</v>
      </c>
      <c r="E153" s="278">
        <f>IF(E$56=0,0,E$56/PPA_fec!E$56)</f>
        <v>1.2043787494441709</v>
      </c>
      <c r="F153" s="278">
        <f>IF(F$56=0,0,F$56/PPA_fec!F$56)</f>
        <v>1.1596979336112427</v>
      </c>
      <c r="G153" s="278">
        <f>IF(G$56=0,0,G$56/PPA_fec!G$56)</f>
        <v>1.134045171352335</v>
      </c>
      <c r="H153" s="278">
        <f>IF(H$56=0,0,H$56/PPA_fec!H$56)</f>
        <v>1.3636901607092995</v>
      </c>
      <c r="I153" s="278">
        <f>IF(I$56=0,0,I$56/PPA_fec!I$56)</f>
        <v>1.1258359378685765</v>
      </c>
      <c r="J153" s="278">
        <f>IF(J$56=0,0,J$56/PPA_fec!J$56)</f>
        <v>1.2510703013495721</v>
      </c>
      <c r="K153" s="278">
        <f>IF(K$56=0,0,K$56/PPA_fec!K$56)</f>
        <v>1.0677701123448498</v>
      </c>
      <c r="L153" s="278">
        <f>IF(L$56=0,0,L$56/PPA_fec!L$56)</f>
        <v>0.53129456833692501</v>
      </c>
      <c r="M153" s="278">
        <f>IF(M$56=0,0,M$56/PPA_fec!M$56)</f>
        <v>0.47363395646598044</v>
      </c>
      <c r="N153" s="278">
        <f>IF(N$56=0,0,N$56/PPA_fec!N$56)</f>
        <v>0.34594106421153331</v>
      </c>
      <c r="O153" s="278">
        <f>IF(O$56=0,0,O$56/PPA_fec!O$56)</f>
        <v>0.39072126514010358</v>
      </c>
      <c r="P153" s="278">
        <f>IF(P$56=0,0,P$56/PPA_fec!P$56)</f>
        <v>0.2217272252137204</v>
      </c>
      <c r="Q153" s="278">
        <f>IF(Q$56=0,0,Q$56/PPA_fec!Q$56)</f>
        <v>0.21887745251184379</v>
      </c>
      <c r="R153" s="278">
        <f>IF(R$56=0,0,R$56/PPA_fec!R$56)</f>
        <v>0.1839781617866626</v>
      </c>
      <c r="S153" s="278">
        <f>IF(S$56=0,0,S$56/PPA_fec!S$56)</f>
        <v>0.1717038256551553</v>
      </c>
      <c r="T153" s="278">
        <f>IF(T$56=0,0,T$56/PPA_fec!T$56)</f>
        <v>0.18399872834617834</v>
      </c>
      <c r="U153" s="278">
        <f>IF(U$56=0,0,U$56/PPA_fec!U$56)</f>
        <v>0.24879426610027533</v>
      </c>
      <c r="V153" s="278">
        <f>IF(V$56=0,0,V$56/PPA_fec!V$56)</f>
        <v>0.24570037495774255</v>
      </c>
      <c r="W153" s="278">
        <f>IF(W$56=0,0,W$56/PPA_fec!W$56)</f>
        <v>0.22719193992119244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2.9073161810537052</v>
      </c>
      <c r="C154" s="279">
        <f>IF(C$69=0,0,C$69/PPA_fec!C$69)</f>
        <v>1.31140566614409</v>
      </c>
      <c r="D154" s="279">
        <f>IF(D$69=0,0,D$69/PPA_fec!D$69)</f>
        <v>1.2380710718523571</v>
      </c>
      <c r="E154" s="279">
        <f>IF(E$69=0,0,E$69/PPA_fec!E$69)</f>
        <v>1.0228234619623773</v>
      </c>
      <c r="F154" s="279">
        <f>IF(F$69=0,0,F$69/PPA_fec!F$69)</f>
        <v>0.991282420130152</v>
      </c>
      <c r="G154" s="279">
        <f>IF(G$69=0,0,G$69/PPA_fec!G$69)</f>
        <v>0.96772528244510048</v>
      </c>
      <c r="H154" s="279">
        <f>IF(H$69=0,0,H$69/PPA_fec!H$69)</f>
        <v>1.1756840569036502</v>
      </c>
      <c r="I154" s="279">
        <f>IF(I$69=0,0,I$69/PPA_fec!I$69)</f>
        <v>0.95929535795044618</v>
      </c>
      <c r="J154" s="279">
        <f>IF(J$69=0,0,J$69/PPA_fec!J$69)</f>
        <v>1.0734416300841365</v>
      </c>
      <c r="K154" s="279">
        <f>IF(K$69=0,0,K$69/PPA_fec!K$69)</f>
        <v>0.90658553002710307</v>
      </c>
      <c r="L154" s="279">
        <f>IF(L$69=0,0,L$69/PPA_fec!L$69)</f>
        <v>0.45235966122236659</v>
      </c>
      <c r="M154" s="279">
        <f>IF(M$69=0,0,M$69/PPA_fec!M$69)</f>
        <v>0.40309970294120473</v>
      </c>
      <c r="N154" s="279">
        <f>IF(N$69=0,0,N$69/PPA_fec!N$69)</f>
        <v>0.29683998777083009</v>
      </c>
      <c r="O154" s="279">
        <f>IF(O$69=0,0,O$69/PPA_fec!O$69)</f>
        <v>0.33949923053549963</v>
      </c>
      <c r="P154" s="279">
        <f>IF(P$69=0,0,P$69/PPA_fec!P$69)</f>
        <v>0.18730552634739323</v>
      </c>
      <c r="Q154" s="279">
        <f>IF(Q$69=0,0,Q$69/PPA_fec!Q$69)</f>
        <v>0.18361526830736671</v>
      </c>
      <c r="R154" s="279">
        <f>IF(R$69=0,0,R$69/PPA_fec!R$69)</f>
        <v>0.15447155829141751</v>
      </c>
      <c r="S154" s="279">
        <f>IF(S$69=0,0,S$69/PPA_fec!S$69)</f>
        <v>0.14424133160761363</v>
      </c>
      <c r="T154" s="279">
        <f>IF(T$69=0,0,T$69/PPA_fec!T$69)</f>
        <v>0.15476248632159398</v>
      </c>
      <c r="U154" s="279">
        <f>IF(U$69=0,0,U$69/PPA_fec!U$69)</f>
        <v>0.20874736593737148</v>
      </c>
      <c r="V154" s="279">
        <f>IF(V$69=0,0,V$69/PPA_fec!V$69)</f>
        <v>0.20800548015867024</v>
      </c>
      <c r="W154" s="279">
        <f>IF(W$69=0,0,W$69/PPA_fec!W$69)</f>
        <v>0.19227844680857159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0.42291085870701806</v>
      </c>
      <c r="C156" s="322">
        <f>IF(C$83=0,0,C$83/PPA_fec!C$83)</f>
        <v>1.0217975899843046</v>
      </c>
      <c r="D156" s="322">
        <f>IF(D$83=0,0,D$83/PPA_fec!D$83)</f>
        <v>0.85346127860225129</v>
      </c>
      <c r="E156" s="322">
        <f>IF(E$83=0,0,E$83/PPA_fec!E$83)</f>
        <v>0.76325926509507791</v>
      </c>
      <c r="F156" s="322">
        <f>IF(F$83=0,0,F$83/PPA_fec!F$83)</f>
        <v>0.67014232393129081</v>
      </c>
      <c r="G156" s="322">
        <f>IF(G$83=0,0,G$83/PPA_fec!G$83)</f>
        <v>0.68443709553022847</v>
      </c>
      <c r="H156" s="322">
        <f>IF(H$83=0,0,H$83/PPA_fec!H$83)</f>
        <v>0.59990885665256433</v>
      </c>
      <c r="I156" s="322">
        <f>IF(I$83=0,0,I$83/PPA_fec!I$83)</f>
        <v>0.79298483183164659</v>
      </c>
      <c r="J156" s="322">
        <f>IF(J$83=0,0,J$83/PPA_fec!J$83)</f>
        <v>0.6645870788257463</v>
      </c>
      <c r="K156" s="322">
        <f>IF(K$83=0,0,K$83/PPA_fec!K$83)</f>
        <v>0.81665551938860825</v>
      </c>
      <c r="L156" s="322">
        <f>IF(L$83=0,0,L$83/PPA_fec!L$83)</f>
        <v>0.81580605681168628</v>
      </c>
      <c r="M156" s="322">
        <f>IF(M$83=0,0,M$83/PPA_fec!M$83)</f>
        <v>0.81386162386317118</v>
      </c>
      <c r="N156" s="322">
        <f>IF(N$83=0,0,N$83/PPA_fec!N$83)</f>
        <v>0.59566332272229361</v>
      </c>
      <c r="O156" s="322">
        <f>IF(O$83=0,0,O$83/PPA_fec!O$83)</f>
        <v>0.43113356586055646</v>
      </c>
      <c r="P156" s="322">
        <f>IF(P$83=0,0,P$83/PPA_fec!P$83)</f>
        <v>0.93072832573005315</v>
      </c>
      <c r="Q156" s="322">
        <f>IF(Q$83=0,0,Q$83/PPA_fec!Q$83)</f>
        <v>1.2074620165739327</v>
      </c>
      <c r="R156" s="322">
        <f>IF(R$83=0,0,R$83/PPA_fec!R$83)</f>
        <v>1.1120208313151767</v>
      </c>
      <c r="S156" s="322">
        <f>IF(S$83=0,0,S$83/PPA_fec!S$83)</f>
        <v>1.0732348001285916</v>
      </c>
      <c r="T156" s="322">
        <f>IF(T$83=0,0,T$83/PPA_fec!T$83)</f>
        <v>1.0369791163127036</v>
      </c>
      <c r="U156" s="322">
        <f>IF(U$83=0,0,U$83/PPA_fec!U$83)</f>
        <v>1.1847675940317515</v>
      </c>
      <c r="V156" s="322">
        <f>IF(V$83=0,0,V$83/PPA_fec!V$83)</f>
        <v>0.82697144590999849</v>
      </c>
      <c r="W156" s="322">
        <f>IF(W$83=0,0,W$83/PPA_fec!W$83)</f>
        <v>0.82900467741957806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1.7400680377907585</v>
      </c>
      <c r="C161" s="334">
        <f>IF(C$88=0,0,C$88/PPA_fec!C$88)</f>
        <v>2.2949485108922865</v>
      </c>
      <c r="D161" s="334">
        <f>IF(D$88=0,0,D$88/PPA_fec!D$88)</f>
        <v>2.2232774920948186</v>
      </c>
      <c r="E161" s="334">
        <f>IF(E$88=0,0,E$88/PPA_fec!E$88)</f>
        <v>2.1278765438949652</v>
      </c>
      <c r="F161" s="334">
        <f>IF(F$88=0,0,F$88/PPA_fec!F$88)</f>
        <v>2.0533380269530701</v>
      </c>
      <c r="G161" s="334">
        <f>IF(G$88=0,0,G$88/PPA_fec!G$88)</f>
        <v>2.0569403981437411</v>
      </c>
      <c r="H161" s="334">
        <f>IF(H$88=0,0,H$88/PPA_fec!H$88)</f>
        <v>2.0057812181634742</v>
      </c>
      <c r="I161" s="334">
        <f>IF(I$88=0,0,I$88/PPA_fec!I$88)</f>
        <v>2.1764147701159091</v>
      </c>
      <c r="J161" s="334">
        <f>IF(J$88=0,0,J$88/PPA_fec!J$88)</f>
        <v>2.0733386968723475</v>
      </c>
      <c r="K161" s="334">
        <f>IF(K$88=0,0,K$88/PPA_fec!K$88)</f>
        <v>2.1699157818971084</v>
      </c>
      <c r="L161" s="334">
        <f>IF(L$88=0,0,L$88/PPA_fec!L$88)</f>
        <v>2.19657580594503</v>
      </c>
      <c r="M161" s="334">
        <f>IF(M$88=0,0,M$88/PPA_fec!M$88)</f>
        <v>2.1927987572417376</v>
      </c>
      <c r="N161" s="334">
        <f>IF(N$88=0,0,N$88/PPA_fec!N$88)</f>
        <v>1.9638043104328984</v>
      </c>
      <c r="O161" s="334">
        <f>IF(O$88=0,0,O$88/PPA_fec!O$88)</f>
        <v>1.6823464793356762</v>
      </c>
      <c r="P161" s="334">
        <f>IF(P$88=0,0,P$88/PPA_fec!P$88)</f>
        <v>2.2337952762229092</v>
      </c>
      <c r="Q161" s="334">
        <f>IF(Q$88=0,0,Q$88/PPA_fec!Q$88)</f>
        <v>2.3138635680231636</v>
      </c>
      <c r="R161" s="334">
        <f>IF(R$88=0,0,R$88/PPA_fec!R$88)</f>
        <v>2.2920048373818402</v>
      </c>
      <c r="S161" s="334">
        <f>IF(S$88=0,0,S$88/PPA_fec!S$88)</f>
        <v>2.2819297351834291</v>
      </c>
      <c r="T161" s="334">
        <f>IF(T$88=0,0,T$88/PPA_fec!T$88)</f>
        <v>2.2723775892762625</v>
      </c>
      <c r="U161" s="334">
        <f>IF(U$88=0,0,U$88/PPA_fec!U$88)</f>
        <v>2.2965035137582053</v>
      </c>
      <c r="V161" s="334">
        <f>IF(V$88=0,0,V$88/PPA_fec!V$88)</f>
        <v>2.1568468809794994</v>
      </c>
      <c r="W161" s="334">
        <f>IF(W$88=0,0,W$88/PPA_fec!W$88)</f>
        <v>2.1520231639300209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SK: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1102.1657342248391</v>
      </c>
      <c r="C3" s="205">
        <v>1378.8620949510171</v>
      </c>
      <c r="D3" s="205">
        <v>1032.27071045457</v>
      </c>
      <c r="E3" s="205">
        <v>956.98182654704397</v>
      </c>
      <c r="F3" s="205">
        <v>979.98506348020908</v>
      </c>
      <c r="G3" s="205">
        <v>1028.7748608911379</v>
      </c>
      <c r="H3" s="205">
        <v>1126.954740615276</v>
      </c>
      <c r="I3" s="205">
        <v>1100.5513382052579</v>
      </c>
      <c r="J3" s="205">
        <v>1097.667204895045</v>
      </c>
      <c r="K3" s="205">
        <v>945.35247446812912</v>
      </c>
      <c r="L3" s="205">
        <v>937.83483062721507</v>
      </c>
      <c r="M3" s="205">
        <v>1020.846199795487</v>
      </c>
      <c r="N3" s="205">
        <v>1022.092546887959</v>
      </c>
      <c r="O3" s="205">
        <v>909.9403578528827</v>
      </c>
      <c r="P3" s="205">
        <v>912.50960090173658</v>
      </c>
      <c r="Q3" s="205">
        <v>984</v>
      </c>
      <c r="R3" s="205">
        <v>859.5101154325705</v>
      </c>
      <c r="S3" s="205">
        <v>914.19151746258729</v>
      </c>
      <c r="T3" s="205">
        <v>1089.286061572571</v>
      </c>
      <c r="U3" s="205">
        <v>1177.3561324774189</v>
      </c>
      <c r="V3" s="205">
        <v>1177.144229259598</v>
      </c>
      <c r="W3" s="205">
        <v>1272.3590043660261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1483.074965954884</v>
      </c>
      <c r="C5" s="205">
        <v>1603.2409980094931</v>
      </c>
      <c r="D5" s="205">
        <v>2173.5791233142618</v>
      </c>
      <c r="E5" s="205">
        <v>1741.838086488408</v>
      </c>
      <c r="F5" s="205">
        <v>1508.626335403804</v>
      </c>
      <c r="G5" s="205">
        <v>1655.1852314144489</v>
      </c>
      <c r="H5" s="205">
        <v>1518.6334529816249</v>
      </c>
      <c r="I5" s="205">
        <v>1463.641467513271</v>
      </c>
      <c r="J5" s="205">
        <v>1277.0968782727759</v>
      </c>
      <c r="K5" s="205">
        <v>1171.6276996811839</v>
      </c>
      <c r="L5" s="205">
        <v>997.68128018466996</v>
      </c>
      <c r="M5" s="205">
        <v>1005.632380539929</v>
      </c>
      <c r="N5" s="205">
        <v>1165.0491420020519</v>
      </c>
      <c r="O5" s="205">
        <v>1146.761306280378</v>
      </c>
      <c r="P5" s="205">
        <v>1150.389808051161</v>
      </c>
      <c r="Q5" s="205">
        <v>1149.26133773478</v>
      </c>
      <c r="R5" s="205">
        <v>1164.1840422788989</v>
      </c>
      <c r="S5" s="205">
        <v>1205.1356515654479</v>
      </c>
      <c r="T5" s="205">
        <v>1242.58929236372</v>
      </c>
      <c r="U5" s="205">
        <v>1358.7706739409159</v>
      </c>
      <c r="V5" s="205">
        <v>1261.494536797803</v>
      </c>
      <c r="W5" s="205">
        <v>1162.1077925635541</v>
      </c>
      <c r="DA5" s="112" t="s">
        <v>2113</v>
      </c>
    </row>
    <row r="6" spans="1:105" ht="12" customHeight="1" x14ac:dyDescent="0.25">
      <c r="A6" s="154" t="s">
        <v>2114</v>
      </c>
      <c r="B6" s="340">
        <v>1853.8437074436049</v>
      </c>
      <c r="C6" s="340">
        <v>1761.151522071425</v>
      </c>
      <c r="D6" s="340">
        <v>2317.3046343045071</v>
      </c>
      <c r="E6" s="340">
        <v>2224.612448932327</v>
      </c>
      <c r="F6" s="340">
        <v>2131.9202635601459</v>
      </c>
      <c r="G6" s="340">
        <v>2131.9202635601459</v>
      </c>
      <c r="H6" s="340">
        <v>2039.228078187966</v>
      </c>
      <c r="I6" s="340">
        <v>1946.5358928157859</v>
      </c>
      <c r="J6" s="340">
        <v>1853.8437074436049</v>
      </c>
      <c r="K6" s="340">
        <v>1853.8437074436049</v>
      </c>
      <c r="L6" s="340">
        <v>1761.151522071425</v>
      </c>
      <c r="M6" s="340">
        <v>1668.4593366992449</v>
      </c>
      <c r="N6" s="340">
        <v>1668.4593366992449</v>
      </c>
      <c r="O6" s="340">
        <v>1575.7671513270641</v>
      </c>
      <c r="P6" s="340">
        <v>1575.7671513270641</v>
      </c>
      <c r="Q6" s="340">
        <v>1483.074965954884</v>
      </c>
      <c r="R6" s="340">
        <v>1390.3827805827041</v>
      </c>
      <c r="S6" s="340">
        <v>1297.690595210523</v>
      </c>
      <c r="T6" s="340">
        <v>1390.3827805827041</v>
      </c>
      <c r="U6" s="340">
        <v>1483.074965954884</v>
      </c>
      <c r="V6" s="340">
        <v>1483.074965954884</v>
      </c>
      <c r="W6" s="340">
        <v>1390.3827805827041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556.15311223308163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92.692185372180276</v>
      </c>
      <c r="U7" s="342">
        <v>185.38437074436061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92.692185372179893</v>
      </c>
      <c r="D8" s="344">
        <f t="shared" si="0"/>
        <v>0</v>
      </c>
      <c r="E8" s="344">
        <f t="shared" si="0"/>
        <v>92.69218537218012</v>
      </c>
      <c r="F8" s="344">
        <f t="shared" si="0"/>
        <v>92.692185372181029</v>
      </c>
      <c r="G8" s="344">
        <f t="shared" si="0"/>
        <v>0</v>
      </c>
      <c r="H8" s="344">
        <f t="shared" si="0"/>
        <v>92.692185372179893</v>
      </c>
      <c r="I8" s="344">
        <f t="shared" si="0"/>
        <v>92.69218537218012</v>
      </c>
      <c r="J8" s="344">
        <f t="shared" si="0"/>
        <v>92.692185372181029</v>
      </c>
      <c r="K8" s="344">
        <f t="shared" si="0"/>
        <v>0</v>
      </c>
      <c r="L8" s="344">
        <f t="shared" si="0"/>
        <v>92.692185372179893</v>
      </c>
      <c r="M8" s="344">
        <f t="shared" si="0"/>
        <v>92.69218537218012</v>
      </c>
      <c r="N8" s="344">
        <f t="shared" si="0"/>
        <v>0</v>
      </c>
      <c r="O8" s="344">
        <f t="shared" si="0"/>
        <v>92.692185372180802</v>
      </c>
      <c r="P8" s="344">
        <f t="shared" si="0"/>
        <v>0</v>
      </c>
      <c r="Q8" s="344">
        <f t="shared" si="0"/>
        <v>92.69218537218012</v>
      </c>
      <c r="R8" s="344">
        <f t="shared" si="0"/>
        <v>92.692185372179893</v>
      </c>
      <c r="S8" s="344">
        <f t="shared" si="0"/>
        <v>92.692185372181029</v>
      </c>
      <c r="T8" s="344">
        <f t="shared" si="0"/>
        <v>0</v>
      </c>
      <c r="U8" s="344">
        <f t="shared" si="0"/>
        <v>92.692185372180802</v>
      </c>
      <c r="V8" s="344">
        <f t="shared" si="0"/>
        <v>0</v>
      </c>
      <c r="W8" s="344">
        <f t="shared" si="0"/>
        <v>92.692185372179893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370.76874148872093</v>
      </c>
      <c r="C9" s="345">
        <f t="shared" si="1"/>
        <v>157.91052406193194</v>
      </c>
      <c r="D9" s="345">
        <f t="shared" si="1"/>
        <v>143.72551099024531</v>
      </c>
      <c r="E9" s="345">
        <f t="shared" si="1"/>
        <v>482.77436244391902</v>
      </c>
      <c r="F9" s="345">
        <f t="shared" si="1"/>
        <v>623.29392815634196</v>
      </c>
      <c r="G9" s="345">
        <f t="shared" si="1"/>
        <v>476.73503214569701</v>
      </c>
      <c r="H9" s="345">
        <f t="shared" si="1"/>
        <v>520.59462520634111</v>
      </c>
      <c r="I9" s="345">
        <f t="shared" si="1"/>
        <v>482.89442530251495</v>
      </c>
      <c r="J9" s="345">
        <f t="shared" si="1"/>
        <v>576.74682917082896</v>
      </c>
      <c r="K9" s="345">
        <f t="shared" si="1"/>
        <v>682.21600776242099</v>
      </c>
      <c r="L9" s="345">
        <f t="shared" si="1"/>
        <v>763.47024188675505</v>
      </c>
      <c r="M9" s="345">
        <f t="shared" si="1"/>
        <v>662.82695615931584</v>
      </c>
      <c r="N9" s="345">
        <f t="shared" si="1"/>
        <v>503.41019469719299</v>
      </c>
      <c r="O9" s="345">
        <f t="shared" si="1"/>
        <v>429.00584504668609</v>
      </c>
      <c r="P9" s="345">
        <f t="shared" si="1"/>
        <v>425.37734327590306</v>
      </c>
      <c r="Q9" s="345">
        <f t="shared" si="1"/>
        <v>333.81362822010396</v>
      </c>
      <c r="R9" s="345">
        <f t="shared" si="1"/>
        <v>226.19873830380516</v>
      </c>
      <c r="S9" s="345">
        <f t="shared" si="1"/>
        <v>92.554943645075127</v>
      </c>
      <c r="T9" s="345">
        <f t="shared" si="1"/>
        <v>147.79348821898407</v>
      </c>
      <c r="U9" s="345">
        <f t="shared" si="1"/>
        <v>124.30429201396805</v>
      </c>
      <c r="V9" s="345">
        <f t="shared" si="1"/>
        <v>221.58042915708097</v>
      </c>
      <c r="W9" s="345">
        <f t="shared" si="1"/>
        <v>228.27498801914999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195.35116079105759</v>
      </c>
      <c r="C12" s="212">
        <v>212.1860705073087</v>
      </c>
      <c r="D12" s="212">
        <v>292.85442820292337</v>
      </c>
      <c r="E12" s="212">
        <v>236.15408426483231</v>
      </c>
      <c r="F12" s="212">
        <v>200.6885640584695</v>
      </c>
      <c r="G12" s="212">
        <v>212.43516766981941</v>
      </c>
      <c r="H12" s="212">
        <v>187.5623387790198</v>
      </c>
      <c r="I12" s="212">
        <v>179.98263112639731</v>
      </c>
      <c r="J12" s="212">
        <v>156.3440240756664</v>
      </c>
      <c r="K12" s="212">
        <v>137.90154772141011</v>
      </c>
      <c r="L12" s="212">
        <v>120.41521926053311</v>
      </c>
      <c r="M12" s="212">
        <v>120.89759243336199</v>
      </c>
      <c r="N12" s="212">
        <v>141.1159931212382</v>
      </c>
      <c r="O12" s="212">
        <v>136.51169389509889</v>
      </c>
      <c r="P12" s="212">
        <v>135.11668099742039</v>
      </c>
      <c r="Q12" s="212">
        <v>132.6662080825451</v>
      </c>
      <c r="R12" s="212">
        <v>136.1943250214961</v>
      </c>
      <c r="S12" s="212">
        <v>141.2857265692175</v>
      </c>
      <c r="T12" s="212">
        <v>147.15941530524501</v>
      </c>
      <c r="U12" s="212">
        <v>157.1844740858125</v>
      </c>
      <c r="V12" s="212">
        <v>147.8828120359193</v>
      </c>
      <c r="W12" s="212">
        <v>146.12246894313731</v>
      </c>
      <c r="DA12" s="109" t="s">
        <v>2120</v>
      </c>
    </row>
    <row r="13" spans="1:105" ht="12" customHeight="1" x14ac:dyDescent="0.25">
      <c r="A13" s="24" t="s">
        <v>30</v>
      </c>
      <c r="B13" s="215">
        <v>7.1883920894239033</v>
      </c>
      <c r="C13" s="215">
        <v>8.4625107480653483</v>
      </c>
      <c r="D13" s="215">
        <v>2.8478073946689588</v>
      </c>
      <c r="E13" s="215">
        <v>3.790541702493551</v>
      </c>
      <c r="F13" s="215">
        <v>2.6972484952708511</v>
      </c>
      <c r="G13" s="215">
        <v>3.5883920894239041</v>
      </c>
      <c r="H13" s="215">
        <v>2.7290627687016329</v>
      </c>
      <c r="I13" s="215">
        <v>0.64797936371453135</v>
      </c>
      <c r="J13" s="215">
        <v>0.65950128976784173</v>
      </c>
      <c r="K13" s="215">
        <v>0.64875322441960437</v>
      </c>
      <c r="L13" s="215">
        <v>0.67454858125537398</v>
      </c>
      <c r="M13" s="215">
        <v>1.328976784178848</v>
      </c>
      <c r="N13" s="215">
        <v>8.4952708512467758</v>
      </c>
      <c r="O13" s="215">
        <v>8.4711092003439372</v>
      </c>
      <c r="P13" s="215">
        <v>9.3829750644883916</v>
      </c>
      <c r="Q13" s="215">
        <v>10.613585554600171</v>
      </c>
      <c r="R13" s="215">
        <v>9.0256233877901977</v>
      </c>
      <c r="S13" s="215">
        <v>12.036027515047291</v>
      </c>
      <c r="T13" s="215">
        <v>10.760705073086839</v>
      </c>
      <c r="U13" s="215">
        <v>9.4831470335339638</v>
      </c>
      <c r="V13" s="215">
        <v>9.1573516766981946</v>
      </c>
      <c r="W13" s="215">
        <v>2.03585554600172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2.0540842648323299</v>
      </c>
      <c r="C14" s="206">
        <f t="shared" si="2"/>
        <v>6.9408426483233026</v>
      </c>
      <c r="D14" s="206">
        <f t="shared" si="2"/>
        <v>3.0810834049871021</v>
      </c>
      <c r="E14" s="206">
        <f t="shared" si="2"/>
        <v>3.9218400687876178</v>
      </c>
      <c r="F14" s="206">
        <f t="shared" si="2"/>
        <v>2.0540842648323299</v>
      </c>
      <c r="G14" s="206">
        <f t="shared" si="2"/>
        <v>2.9568357695614793</v>
      </c>
      <c r="H14" s="206">
        <f t="shared" si="2"/>
        <v>4.8867583834909718</v>
      </c>
      <c r="I14" s="206">
        <f t="shared" si="2"/>
        <v>0.96457437661220968</v>
      </c>
      <c r="J14" s="206">
        <f t="shared" si="2"/>
        <v>1.026999140154772</v>
      </c>
      <c r="K14" s="206">
        <f t="shared" si="2"/>
        <v>0</v>
      </c>
      <c r="L14" s="206">
        <f t="shared" si="2"/>
        <v>0</v>
      </c>
      <c r="M14" s="206">
        <f t="shared" si="2"/>
        <v>1.026999140154772</v>
      </c>
      <c r="N14" s="206">
        <f t="shared" si="2"/>
        <v>1.009458297506449</v>
      </c>
      <c r="O14" s="206">
        <f t="shared" si="2"/>
        <v>0</v>
      </c>
      <c r="P14" s="206">
        <f t="shared" si="2"/>
        <v>1.0012037833190031</v>
      </c>
      <c r="Q14" s="206">
        <f t="shared" si="2"/>
        <v>0</v>
      </c>
      <c r="R14" s="206">
        <f t="shared" si="2"/>
        <v>0</v>
      </c>
      <c r="S14" s="206">
        <f t="shared" si="2"/>
        <v>1.006190885640585</v>
      </c>
      <c r="T14" s="206">
        <f t="shared" si="2"/>
        <v>1.0058469475494409</v>
      </c>
      <c r="U14" s="206">
        <f t="shared" si="2"/>
        <v>1.0058469475494409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2123</v>
      </c>
    </row>
    <row r="17" spans="1:105" ht="12" customHeight="1" x14ac:dyDescent="0.25">
      <c r="A17" s="18" t="s">
        <v>69</v>
      </c>
      <c r="B17" s="206">
        <v>2.0540842648323299</v>
      </c>
      <c r="C17" s="206">
        <v>3.0810834049871021</v>
      </c>
      <c r="D17" s="206">
        <v>3.0810834049871021</v>
      </c>
      <c r="E17" s="206">
        <v>1.026999140154772</v>
      </c>
      <c r="F17" s="206">
        <v>2.0540842648323299</v>
      </c>
      <c r="G17" s="206">
        <v>1.026999140154772</v>
      </c>
      <c r="H17" s="206">
        <v>1.026999140154772</v>
      </c>
      <c r="I17" s="206">
        <v>0</v>
      </c>
      <c r="J17" s="206">
        <v>1.026999140154772</v>
      </c>
      <c r="K17" s="206">
        <v>0</v>
      </c>
      <c r="L17" s="206">
        <v>0</v>
      </c>
      <c r="M17" s="206">
        <v>1.026999140154772</v>
      </c>
      <c r="N17" s="206">
        <v>1.009458297506449</v>
      </c>
      <c r="O17" s="206">
        <v>0</v>
      </c>
      <c r="P17" s="206">
        <v>1.0012037833190031</v>
      </c>
      <c r="Q17" s="206">
        <v>0</v>
      </c>
      <c r="R17" s="206">
        <v>0</v>
      </c>
      <c r="S17" s="206">
        <v>1.006190885640585</v>
      </c>
      <c r="T17" s="206">
        <v>1.0058469475494409</v>
      </c>
      <c r="U17" s="206">
        <v>1.0058469475494409</v>
      </c>
      <c r="V17" s="206">
        <v>0</v>
      </c>
      <c r="W17" s="206">
        <v>0</v>
      </c>
      <c r="DA17" s="71" t="s">
        <v>2124</v>
      </c>
    </row>
    <row r="18" spans="1:105" ht="12" customHeight="1" x14ac:dyDescent="0.25">
      <c r="A18" s="18" t="s">
        <v>70</v>
      </c>
      <c r="B18" s="206">
        <v>0</v>
      </c>
      <c r="C18" s="206">
        <v>3.8597592433362</v>
      </c>
      <c r="D18" s="206">
        <v>0</v>
      </c>
      <c r="E18" s="206">
        <v>2.894840928632846</v>
      </c>
      <c r="F18" s="206">
        <v>0</v>
      </c>
      <c r="G18" s="206">
        <v>1.9298366294067071</v>
      </c>
      <c r="H18" s="206">
        <v>3.8597592433362</v>
      </c>
      <c r="I18" s="206">
        <v>0.96457437661220968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88.263112639724838</v>
      </c>
      <c r="C20" s="206">
        <f t="shared" si="3"/>
        <v>105.6104901117799</v>
      </c>
      <c r="D20" s="206">
        <f t="shared" si="3"/>
        <v>193.68013757523639</v>
      </c>
      <c r="E20" s="206">
        <f t="shared" si="3"/>
        <v>160.57609630266549</v>
      </c>
      <c r="F20" s="206">
        <f t="shared" si="3"/>
        <v>126.2037833190026</v>
      </c>
      <c r="G20" s="206">
        <f t="shared" si="3"/>
        <v>155.76096302665519</v>
      </c>
      <c r="H20" s="206">
        <f t="shared" si="3"/>
        <v>131.51332760103179</v>
      </c>
      <c r="I20" s="206">
        <f t="shared" si="3"/>
        <v>131.12639724849529</v>
      </c>
      <c r="J20" s="206">
        <f t="shared" si="3"/>
        <v>105.41702493551161</v>
      </c>
      <c r="K20" s="206">
        <f t="shared" si="3"/>
        <v>94.64746345657781</v>
      </c>
      <c r="L20" s="206">
        <f t="shared" si="3"/>
        <v>77.149613069647458</v>
      </c>
      <c r="M20" s="206">
        <f t="shared" si="3"/>
        <v>79.514187446259669</v>
      </c>
      <c r="N20" s="206">
        <f t="shared" si="3"/>
        <v>83.727429062768692</v>
      </c>
      <c r="O20" s="206">
        <f t="shared" si="3"/>
        <v>79.449699054170239</v>
      </c>
      <c r="P20" s="206">
        <f t="shared" si="3"/>
        <v>71.560619088564053</v>
      </c>
      <c r="Q20" s="206">
        <f t="shared" si="3"/>
        <v>71.603611349957006</v>
      </c>
      <c r="R20" s="206">
        <f t="shared" si="3"/>
        <v>75.730868443680137</v>
      </c>
      <c r="S20" s="206">
        <f t="shared" si="3"/>
        <v>80.803955288048144</v>
      </c>
      <c r="T20" s="206">
        <f t="shared" si="3"/>
        <v>84.327601031814268</v>
      </c>
      <c r="U20" s="206">
        <f t="shared" si="3"/>
        <v>84.845915735167665</v>
      </c>
      <c r="V20" s="206">
        <f t="shared" si="3"/>
        <v>86.931384350816842</v>
      </c>
      <c r="W20" s="206">
        <f t="shared" si="3"/>
        <v>89.616852966466027</v>
      </c>
      <c r="DA20" s="71"/>
    </row>
    <row r="21" spans="1:105" ht="12" customHeight="1" x14ac:dyDescent="0.25">
      <c r="A21" s="18" t="s">
        <v>72</v>
      </c>
      <c r="B21" s="206">
        <v>88.263112639724838</v>
      </c>
      <c r="C21" s="206">
        <v>105.6104901117799</v>
      </c>
      <c r="D21" s="206">
        <v>193.68013757523639</v>
      </c>
      <c r="E21" s="206">
        <v>160.57609630266549</v>
      </c>
      <c r="F21" s="206">
        <v>126.2037833190026</v>
      </c>
      <c r="G21" s="206">
        <v>155.76096302665519</v>
      </c>
      <c r="H21" s="206">
        <v>131.51332760103179</v>
      </c>
      <c r="I21" s="206">
        <v>131.12639724849529</v>
      </c>
      <c r="J21" s="206">
        <v>105.41702493551161</v>
      </c>
      <c r="K21" s="206">
        <v>94.64746345657781</v>
      </c>
      <c r="L21" s="206">
        <v>77.149613069647458</v>
      </c>
      <c r="M21" s="206">
        <v>79.514187446259669</v>
      </c>
      <c r="N21" s="206">
        <v>83.727429062768692</v>
      </c>
      <c r="O21" s="206">
        <v>79.449699054170239</v>
      </c>
      <c r="P21" s="206">
        <v>71.560619088564053</v>
      </c>
      <c r="Q21" s="206">
        <v>71.603611349957006</v>
      </c>
      <c r="R21" s="206">
        <v>75.730868443680137</v>
      </c>
      <c r="S21" s="206">
        <v>80.803955288048144</v>
      </c>
      <c r="T21" s="206">
        <v>84.327601031814268</v>
      </c>
      <c r="U21" s="206">
        <v>84.845915735167665</v>
      </c>
      <c r="V21" s="206">
        <v>86.931384350816842</v>
      </c>
      <c r="W21" s="206">
        <v>89.616852966466027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0.52545141874462586</v>
      </c>
      <c r="D23" s="206">
        <f t="shared" si="4"/>
        <v>0.3821152192605331</v>
      </c>
      <c r="E23" s="206">
        <f t="shared" si="4"/>
        <v>7.1625107480653469E-2</v>
      </c>
      <c r="F23" s="206">
        <f t="shared" si="4"/>
        <v>1.265864144453998</v>
      </c>
      <c r="G23" s="206">
        <f t="shared" si="4"/>
        <v>1.71969045571797</v>
      </c>
      <c r="H23" s="206">
        <f t="shared" si="4"/>
        <v>1.1942390369733451</v>
      </c>
      <c r="I23" s="206">
        <f t="shared" si="4"/>
        <v>1.026999140154772</v>
      </c>
      <c r="J23" s="206">
        <f t="shared" si="4"/>
        <v>0.76431642304385194</v>
      </c>
      <c r="K23" s="206">
        <f t="shared" si="4"/>
        <v>7.1625107480653469E-2</v>
      </c>
      <c r="L23" s="206">
        <f t="shared" si="4"/>
        <v>4.7807394668959592E-2</v>
      </c>
      <c r="M23" s="206">
        <f t="shared" si="4"/>
        <v>4.7807394668959592E-2</v>
      </c>
      <c r="N23" s="206">
        <f t="shared" si="4"/>
        <v>4.7807394668959592E-2</v>
      </c>
      <c r="O23" s="206">
        <f t="shared" si="4"/>
        <v>4.7807394668959592E-2</v>
      </c>
      <c r="P23" s="206">
        <f t="shared" si="4"/>
        <v>4.7807394668959592E-2</v>
      </c>
      <c r="Q23" s="206">
        <f t="shared" si="4"/>
        <v>9.5528804815133275E-2</v>
      </c>
      <c r="R23" s="206">
        <f t="shared" si="4"/>
        <v>0.1194325021496131</v>
      </c>
      <c r="S23" s="206">
        <f t="shared" si="4"/>
        <v>1.671883061049011</v>
      </c>
      <c r="T23" s="206">
        <f t="shared" si="4"/>
        <v>2.00627687016337</v>
      </c>
      <c r="U23" s="206">
        <f t="shared" si="4"/>
        <v>6.7573889611349669</v>
      </c>
      <c r="V23" s="206">
        <f t="shared" si="4"/>
        <v>6.6473864125314952</v>
      </c>
      <c r="W23" s="206">
        <f t="shared" si="4"/>
        <v>6.2563468451149911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0.52545141874462586</v>
      </c>
      <c r="D24" s="206">
        <v>0.3821152192605331</v>
      </c>
      <c r="E24" s="206">
        <v>0</v>
      </c>
      <c r="F24" s="206">
        <v>1.265864144453998</v>
      </c>
      <c r="G24" s="206">
        <v>1.71969045571797</v>
      </c>
      <c r="H24" s="206">
        <v>1.1942390369733451</v>
      </c>
      <c r="I24" s="206">
        <v>1.026999140154772</v>
      </c>
      <c r="J24" s="206">
        <v>0.76431642304385194</v>
      </c>
      <c r="K24" s="206">
        <v>7.1625107480653469E-2</v>
      </c>
      <c r="L24" s="206">
        <v>4.7807394668959592E-2</v>
      </c>
      <c r="M24" s="206">
        <v>4.7807394668959592E-2</v>
      </c>
      <c r="N24" s="206">
        <v>4.7807394668959592E-2</v>
      </c>
      <c r="O24" s="206">
        <v>4.7807394668959592E-2</v>
      </c>
      <c r="P24" s="206">
        <v>4.7807394668959592E-2</v>
      </c>
      <c r="Q24" s="206">
        <v>9.5528804815133275E-2</v>
      </c>
      <c r="R24" s="206">
        <v>0.1194325021496131</v>
      </c>
      <c r="S24" s="206">
        <v>1.671883061049011</v>
      </c>
      <c r="T24" s="206">
        <v>2.00627687016337</v>
      </c>
      <c r="U24" s="206">
        <v>6.7116079105760953</v>
      </c>
      <c r="V24" s="206">
        <v>6.592175408426483</v>
      </c>
      <c r="W24" s="206">
        <v>6.1860705073086839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7.1625107480653469E-2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4.5781050558871238E-2</v>
      </c>
      <c r="V29" s="206">
        <v>5.5211004105012042E-2</v>
      </c>
      <c r="W29" s="206">
        <v>7.0276337806307321E-2</v>
      </c>
      <c r="DA29" s="71" t="s">
        <v>2134</v>
      </c>
    </row>
    <row r="30" spans="1:105" ht="12" customHeight="1" x14ac:dyDescent="0.25">
      <c r="A30" s="14" t="s">
        <v>79</v>
      </c>
      <c r="B30" s="206">
        <v>1.4569217540842649</v>
      </c>
      <c r="C30" s="206">
        <v>7.4997420464316411</v>
      </c>
      <c r="D30" s="206">
        <v>0</v>
      </c>
      <c r="E30" s="206">
        <v>22.308168529664659</v>
      </c>
      <c r="F30" s="206">
        <v>24.959415305245059</v>
      </c>
      <c r="G30" s="206">
        <v>1.7196904557179711</v>
      </c>
      <c r="H30" s="206">
        <v>3.558813413585554</v>
      </c>
      <c r="I30" s="206">
        <v>1.5047291487532239</v>
      </c>
      <c r="J30" s="206">
        <v>1.958555460017197</v>
      </c>
      <c r="K30" s="206">
        <v>1.4331040412725711</v>
      </c>
      <c r="L30" s="206">
        <v>1.5286328460877039</v>
      </c>
      <c r="M30" s="206">
        <v>1.5763542562338779</v>
      </c>
      <c r="N30" s="206">
        <v>3.2960447119518479</v>
      </c>
      <c r="O30" s="206">
        <v>5.2068787618228711</v>
      </c>
      <c r="P30" s="206">
        <v>4.3708512467755796</v>
      </c>
      <c r="Q30" s="206">
        <v>4.1797936371453126</v>
      </c>
      <c r="R30" s="206">
        <v>5.2306964746345654</v>
      </c>
      <c r="S30" s="206">
        <v>4.7530524505588989</v>
      </c>
      <c r="T30" s="206">
        <v>6.926569217540842</v>
      </c>
      <c r="U30" s="206">
        <v>6.4249355116079094</v>
      </c>
      <c r="V30" s="206">
        <v>3.702149613069647</v>
      </c>
      <c r="W30" s="206">
        <v>5.5650902837489236</v>
      </c>
      <c r="DA30" s="71" t="s">
        <v>2135</v>
      </c>
    </row>
    <row r="31" spans="1:105" ht="12" customHeight="1" x14ac:dyDescent="0.25">
      <c r="A31" s="21" t="s">
        <v>38</v>
      </c>
      <c r="B31" s="209">
        <v>96.388650042992253</v>
      </c>
      <c r="C31" s="209">
        <v>83.147033533963878</v>
      </c>
      <c r="D31" s="209">
        <v>92.863284608770414</v>
      </c>
      <c r="E31" s="209">
        <v>45.485812553740317</v>
      </c>
      <c r="F31" s="209">
        <v>43.508168529664658</v>
      </c>
      <c r="G31" s="209">
        <v>46.689595872742913</v>
      </c>
      <c r="H31" s="209">
        <v>43.680137575236458</v>
      </c>
      <c r="I31" s="209">
        <v>44.711951848667233</v>
      </c>
      <c r="J31" s="209">
        <v>46.517626827171107</v>
      </c>
      <c r="K31" s="209">
        <v>41.100601891659501</v>
      </c>
      <c r="L31" s="209">
        <v>41.014617368873601</v>
      </c>
      <c r="M31" s="209">
        <v>37.403267411865862</v>
      </c>
      <c r="N31" s="209">
        <v>44.539982803095441</v>
      </c>
      <c r="O31" s="209">
        <v>43.336199484092859</v>
      </c>
      <c r="P31" s="209">
        <v>48.753224419604457</v>
      </c>
      <c r="Q31" s="209">
        <v>46.173688736027508</v>
      </c>
      <c r="R31" s="209">
        <v>46.087704213241622</v>
      </c>
      <c r="S31" s="209">
        <v>41.014617368873601</v>
      </c>
      <c r="T31" s="209">
        <v>42.132416165090277</v>
      </c>
      <c r="U31" s="209">
        <v>48.667239896818572</v>
      </c>
      <c r="V31" s="209">
        <v>41.444539982803093</v>
      </c>
      <c r="W31" s="209">
        <v>42.648323301805682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245.28389309109801</v>
      </c>
      <c r="C33" s="205">
        <f>FBT_emi!C5</f>
        <v>310.60642478624328</v>
      </c>
      <c r="D33" s="205">
        <f>FBT_emi!D5</f>
        <v>477.13267689986759</v>
      </c>
      <c r="E33" s="205">
        <f>FBT_emi!E5</f>
        <v>406.57907999755901</v>
      </c>
      <c r="F33" s="205">
        <f>FBT_emi!F5</f>
        <v>314.85716133479309</v>
      </c>
      <c r="G33" s="205">
        <f>FBT_emi!G5</f>
        <v>397.64094124358837</v>
      </c>
      <c r="H33" s="205">
        <f>FBT_emi!H5</f>
        <v>336.79792675032161</v>
      </c>
      <c r="I33" s="205">
        <f>FBT_emi!I5</f>
        <v>313.74391305472449</v>
      </c>
      <c r="J33" s="205">
        <f>FBT_emi!J5</f>
        <v>253.46502035887951</v>
      </c>
      <c r="K33" s="205">
        <f>FBT_emi!K5</f>
        <v>224.93973941788661</v>
      </c>
      <c r="L33" s="205">
        <f>FBT_emi!L5</f>
        <v>184.29821349703309</v>
      </c>
      <c r="M33" s="205">
        <f>FBT_emi!M5</f>
        <v>195.68455184511751</v>
      </c>
      <c r="N33" s="205">
        <f>FBT_emi!N5</f>
        <v>236.45502359004831</v>
      </c>
      <c r="O33" s="205">
        <f>FBT_emi!O5</f>
        <v>223.02895208501431</v>
      </c>
      <c r="P33" s="205">
        <f>FBT_emi!P5</f>
        <v>211.52973102036441</v>
      </c>
      <c r="Q33" s="205">
        <f>FBT_emi!Q5</f>
        <v>213.78561672224649</v>
      </c>
      <c r="R33" s="205">
        <f>FBT_emi!R5</f>
        <v>217.14402387169309</v>
      </c>
      <c r="S33" s="205">
        <f>FBT_emi!S5</f>
        <v>244.61558388737939</v>
      </c>
      <c r="T33" s="205">
        <f>FBT_emi!T5</f>
        <v>246.82366732621071</v>
      </c>
      <c r="U33" s="205">
        <f>FBT_emi!U5</f>
        <v>242.8171054315998</v>
      </c>
      <c r="V33" s="205">
        <f>FBT_emi!V5</f>
        <v>242.64503428088469</v>
      </c>
      <c r="W33" s="205">
        <f>FBT_emi!W5</f>
        <v>219.70890253830771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177.24299960064485</v>
      </c>
      <c r="C35" s="286">
        <f t="shared" si="5"/>
        <v>153.88491081470073</v>
      </c>
      <c r="D35" s="286">
        <f t="shared" si="5"/>
        <v>283.69925179216045</v>
      </c>
      <c r="E35" s="286">
        <f t="shared" si="5"/>
        <v>246.76966449500625</v>
      </c>
      <c r="F35" s="286">
        <f t="shared" si="5"/>
        <v>204.78737027456992</v>
      </c>
      <c r="G35" s="286">
        <f t="shared" si="5"/>
        <v>206.49335024167033</v>
      </c>
      <c r="H35" s="286">
        <f t="shared" si="5"/>
        <v>166.43289390363415</v>
      </c>
      <c r="I35" s="286">
        <f t="shared" si="5"/>
        <v>163.53860549559363</v>
      </c>
      <c r="J35" s="286">
        <f t="shared" si="5"/>
        <v>142.43299187445018</v>
      </c>
      <c r="K35" s="286">
        <f t="shared" si="5"/>
        <v>145.87315466540224</v>
      </c>
      <c r="L35" s="286">
        <f t="shared" si="5"/>
        <v>128.39704319789502</v>
      </c>
      <c r="M35" s="286">
        <f t="shared" si="5"/>
        <v>118.42880196603781</v>
      </c>
      <c r="N35" s="286">
        <f t="shared" si="5"/>
        <v>138.06576865363564</v>
      </c>
      <c r="O35" s="286">
        <f t="shared" si="5"/>
        <v>150.02268304399112</v>
      </c>
      <c r="P35" s="286">
        <f t="shared" si="5"/>
        <v>148.07151712584601</v>
      </c>
      <c r="Q35" s="286">
        <f t="shared" si="5"/>
        <v>134.82338219770841</v>
      </c>
      <c r="R35" s="286">
        <f t="shared" si="5"/>
        <v>158.45575587316134</v>
      </c>
      <c r="S35" s="286">
        <f t="shared" si="5"/>
        <v>154.54718608784239</v>
      </c>
      <c r="T35" s="286">
        <f t="shared" si="5"/>
        <v>135.09712507731456</v>
      </c>
      <c r="U35" s="286">
        <f t="shared" si="5"/>
        <v>133.50631108962878</v>
      </c>
      <c r="V35" s="286">
        <f t="shared" si="5"/>
        <v>125.62845602100506</v>
      </c>
      <c r="W35" s="286">
        <f t="shared" si="5"/>
        <v>114.84374177549459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131.72035485426721</v>
      </c>
      <c r="C36" s="346">
        <f t="shared" si="6"/>
        <v>132.34820639613679</v>
      </c>
      <c r="D36" s="346">
        <f t="shared" si="6"/>
        <v>134.73373251597141</v>
      </c>
      <c r="E36" s="346">
        <f t="shared" si="6"/>
        <v>135.57751785122878</v>
      </c>
      <c r="F36" s="346">
        <f t="shared" si="6"/>
        <v>133.02735034434653</v>
      </c>
      <c r="G36" s="346">
        <f t="shared" si="6"/>
        <v>128.34525323083122</v>
      </c>
      <c r="H36" s="346">
        <f t="shared" si="6"/>
        <v>123.50731403339451</v>
      </c>
      <c r="I36" s="346">
        <f t="shared" si="6"/>
        <v>122.96907071933953</v>
      </c>
      <c r="J36" s="346">
        <f t="shared" si="6"/>
        <v>122.42142842531699</v>
      </c>
      <c r="K36" s="346">
        <f t="shared" si="6"/>
        <v>117.70082574774823</v>
      </c>
      <c r="L36" s="346">
        <f t="shared" si="6"/>
        <v>120.69507732794621</v>
      </c>
      <c r="M36" s="346">
        <f t="shared" si="6"/>
        <v>120.2204650256503</v>
      </c>
      <c r="N36" s="346">
        <f t="shared" si="6"/>
        <v>121.12449855869657</v>
      </c>
      <c r="O36" s="346">
        <f t="shared" si="6"/>
        <v>119.04107083791192</v>
      </c>
      <c r="P36" s="346">
        <f t="shared" si="6"/>
        <v>117.45295381773008</v>
      </c>
      <c r="Q36" s="346">
        <f t="shared" si="6"/>
        <v>115.4360663902896</v>
      </c>
      <c r="R36" s="346">
        <f t="shared" si="6"/>
        <v>116.98693683766245</v>
      </c>
      <c r="S36" s="346">
        <f t="shared" si="6"/>
        <v>117.23636786090435</v>
      </c>
      <c r="T36" s="346">
        <f t="shared" si="6"/>
        <v>118.42965025500136</v>
      </c>
      <c r="U36" s="346">
        <f t="shared" si="6"/>
        <v>115.68138546140526</v>
      </c>
      <c r="V36" s="346">
        <f t="shared" si="6"/>
        <v>117.22826197195216</v>
      </c>
      <c r="W36" s="346">
        <f t="shared" si="6"/>
        <v>125.73916970369689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67.351755912192914</v>
      </c>
      <c r="C37" s="346">
        <f>IF(FBT_ued!C$5=0,"",FBT_ued!C$5/C$5*1000)</f>
        <v>66.234524769475698</v>
      </c>
      <c r="D37" s="346">
        <f>IF(FBT_ued!D$5=0,"",FBT_ued!D$5/D$5*1000)</f>
        <v>66.953932742350403</v>
      </c>
      <c r="E37" s="346">
        <f>IF(FBT_ued!E$5=0,"",FBT_ued!E$5/E$5*1000)</f>
        <v>65.857323465307061</v>
      </c>
      <c r="F37" s="346">
        <f>IF(FBT_ued!F$5=0,"",FBT_ued!F$5/F$5*1000)</f>
        <v>65.004835531204748</v>
      </c>
      <c r="G37" s="346">
        <f>IF(FBT_ued!G$5=0,"",FBT_ued!G$5/G$5*1000)</f>
        <v>62.465017255582218</v>
      </c>
      <c r="H37" s="346">
        <f>IF(FBT_ued!H$5=0,"",FBT_ued!H$5/H$5*1000)</f>
        <v>60.210253759630739</v>
      </c>
      <c r="I37" s="346">
        <f>IF(FBT_ued!I$5=0,"",FBT_ued!I$5/I$5*1000)</f>
        <v>60.36543603639489</v>
      </c>
      <c r="J37" s="346">
        <f>IF(FBT_ued!J$5=0,"",FBT_ued!J$5/J$5*1000)</f>
        <v>60.670109248946076</v>
      </c>
      <c r="K37" s="346">
        <f>IF(FBT_ued!K$5=0,"",FBT_ued!K$5/K$5*1000)</f>
        <v>58.388730811345226</v>
      </c>
      <c r="L37" s="346">
        <f>IF(FBT_ued!L$5=0,"",FBT_ued!L$5/L$5*1000)</f>
        <v>60.341501517230753</v>
      </c>
      <c r="M37" s="346">
        <f>IF(FBT_ued!M$5=0,"",FBT_ued!M$5/M$5*1000)</f>
        <v>59.678136930033638</v>
      </c>
      <c r="N37" s="346">
        <f>IF(FBT_ued!N$5=0,"",FBT_ued!N$5/N$5*1000)</f>
        <v>59.738664274531807</v>
      </c>
      <c r="O37" s="346">
        <f>IF(FBT_ued!O$5=0,"",FBT_ued!O$5/O$5*1000)</f>
        <v>58.759425382232301</v>
      </c>
      <c r="P37" s="346">
        <f>IF(FBT_ued!P$5=0,"",FBT_ued!P$5/P$5*1000)</f>
        <v>58.344998799346122</v>
      </c>
      <c r="Q37" s="346">
        <f>IF(FBT_ued!Q$5=0,"",FBT_ued!Q$5/Q$5*1000)</f>
        <v>57.12889037580031</v>
      </c>
      <c r="R37" s="346">
        <f>IF(FBT_ued!R$5=0,"",FBT_ued!R$5/R$5*1000)</f>
        <v>57.928576929520545</v>
      </c>
      <c r="S37" s="346">
        <f>IF(FBT_ued!S$5=0,"",FBT_ued!S$5/S$5*1000)</f>
        <v>57.228875248903684</v>
      </c>
      <c r="T37" s="346">
        <f>IF(FBT_ued!T$5=0,"",FBT_ued!T$5/T$5*1000)</f>
        <v>57.887353788657101</v>
      </c>
      <c r="U37" s="346">
        <f>IF(FBT_ued!U$5=0,"",FBT_ued!U$5/U$5*1000)</f>
        <v>56.669589894810478</v>
      </c>
      <c r="V37" s="346">
        <f>IF(FBT_ued!V$5=0,"",FBT_ued!V$5/V$5*1000)</f>
        <v>57.082439018270158</v>
      </c>
      <c r="W37" s="346">
        <f>IF(FBT_ued!W$5=0,"",FBT_ued!W$5/W$5*1000)</f>
        <v>61.889663213844386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1.255604994092905</v>
      </c>
      <c r="C38" s="347">
        <f t="shared" si="7"/>
        <v>1.4638398460541004</v>
      </c>
      <c r="D38" s="347">
        <f t="shared" si="7"/>
        <v>1.6292486332808838</v>
      </c>
      <c r="E38" s="347">
        <f t="shared" si="7"/>
        <v>1.7216686353880948</v>
      </c>
      <c r="F38" s="347">
        <f t="shared" si="7"/>
        <v>1.5688844195579634</v>
      </c>
      <c r="G38" s="347">
        <f t="shared" si="7"/>
        <v>1.8718225687642633</v>
      </c>
      <c r="H38" s="347">
        <f t="shared" si="7"/>
        <v>1.7956586004567079</v>
      </c>
      <c r="I38" s="347">
        <f t="shared" si="7"/>
        <v>1.7431899461142446</v>
      </c>
      <c r="J38" s="347">
        <f t="shared" si="7"/>
        <v>1.6212005662346844</v>
      </c>
      <c r="K38" s="347">
        <f t="shared" si="7"/>
        <v>1.6311618189544312</v>
      </c>
      <c r="L38" s="347">
        <f t="shared" si="7"/>
        <v>1.5305225919846668</v>
      </c>
      <c r="M38" s="347">
        <f t="shared" si="7"/>
        <v>1.6185975907913768</v>
      </c>
      <c r="N38" s="347">
        <f t="shared" si="7"/>
        <v>1.6756075506402783</v>
      </c>
      <c r="O38" s="347">
        <f t="shared" si="7"/>
        <v>1.6337717723757701</v>
      </c>
      <c r="P38" s="347">
        <f t="shared" si="7"/>
        <v>1.5655337998156045</v>
      </c>
      <c r="Q38" s="347">
        <f t="shared" si="7"/>
        <v>1.6114549425369027</v>
      </c>
      <c r="R38" s="347">
        <f t="shared" si="7"/>
        <v>1.5943691033926735</v>
      </c>
      <c r="S38" s="347">
        <f t="shared" si="7"/>
        <v>1.7313538304772733</v>
      </c>
      <c r="T38" s="347">
        <f t="shared" si="7"/>
        <v>1.6772536559365734</v>
      </c>
      <c r="U38" s="347">
        <f t="shared" si="7"/>
        <v>1.5447906470650368</v>
      </c>
      <c r="V38" s="347">
        <f t="shared" si="7"/>
        <v>1.6407926718484942</v>
      </c>
      <c r="W38" s="347">
        <f t="shared" si="7"/>
        <v>1.503594239321306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SK: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195.35116079105759</v>
      </c>
      <c r="C5" s="225">
        <v>212.1860705073087</v>
      </c>
      <c r="D5" s="225">
        <v>292.85442820292349</v>
      </c>
      <c r="E5" s="225">
        <v>236.15408426483231</v>
      </c>
      <c r="F5" s="225">
        <v>200.6885640584695</v>
      </c>
      <c r="G5" s="225">
        <v>212.43516766981941</v>
      </c>
      <c r="H5" s="225">
        <v>187.56233877901971</v>
      </c>
      <c r="I5" s="225">
        <v>179.98263112639731</v>
      </c>
      <c r="J5" s="225">
        <v>156.3440240756664</v>
      </c>
      <c r="K5" s="225">
        <v>137.90154772141011</v>
      </c>
      <c r="L5" s="225">
        <v>120.41521926053311</v>
      </c>
      <c r="M5" s="225">
        <v>120.89759243336199</v>
      </c>
      <c r="N5" s="225">
        <v>141.1159931212382</v>
      </c>
      <c r="O5" s="225">
        <v>136.51169389509889</v>
      </c>
      <c r="P5" s="225">
        <v>135.11668099742039</v>
      </c>
      <c r="Q5" s="225">
        <v>132.66620808254521</v>
      </c>
      <c r="R5" s="225">
        <v>136.1943250214961</v>
      </c>
      <c r="S5" s="225">
        <v>141.28572656921759</v>
      </c>
      <c r="T5" s="225">
        <v>147.15941530524509</v>
      </c>
      <c r="U5" s="225">
        <v>157.1844740858125</v>
      </c>
      <c r="V5" s="225">
        <v>147.8828120359193</v>
      </c>
      <c r="W5" s="225">
        <v>146.12246894313739</v>
      </c>
      <c r="DA5" s="89" t="s">
        <v>2120</v>
      </c>
    </row>
    <row r="6" spans="1:105" ht="12" customHeight="1" x14ac:dyDescent="0.25">
      <c r="A6" s="55" t="s">
        <v>92</v>
      </c>
      <c r="B6" s="261">
        <v>4.1531711013655563</v>
      </c>
      <c r="C6" s="261">
        <v>3.7866188180649369</v>
      </c>
      <c r="D6" s="261">
        <v>4.4944723274406879</v>
      </c>
      <c r="E6" s="261">
        <v>2.3880900015596001</v>
      </c>
      <c r="F6" s="261">
        <v>2.2380339290005069</v>
      </c>
      <c r="G6" s="261">
        <v>2.4221066183646061</v>
      </c>
      <c r="H6" s="261">
        <v>2.2433131084254732</v>
      </c>
      <c r="I6" s="261">
        <v>2.274137842811728</v>
      </c>
      <c r="J6" s="261">
        <v>2.2802378086920152</v>
      </c>
      <c r="K6" s="261">
        <v>2.0155680882075111</v>
      </c>
      <c r="L6" s="261">
        <v>1.947631586227067</v>
      </c>
      <c r="M6" s="261">
        <v>1.81783274536818</v>
      </c>
      <c r="N6" s="261">
        <v>2.1493080204596211</v>
      </c>
      <c r="O6" s="261">
        <v>2.0838366902865779</v>
      </c>
      <c r="P6" s="261">
        <v>2.270898765986777</v>
      </c>
      <c r="Q6" s="261">
        <v>2.1706389210370158</v>
      </c>
      <c r="R6" s="261">
        <v>2.180657196665674</v>
      </c>
      <c r="S6" s="261">
        <v>2.0110204627921089</v>
      </c>
      <c r="T6" s="261">
        <v>2.068560132955092</v>
      </c>
      <c r="U6" s="261">
        <v>2.3390223188632042</v>
      </c>
      <c r="V6" s="261">
        <v>2.0427183212130742</v>
      </c>
      <c r="W6" s="261">
        <v>2.0819172697322559</v>
      </c>
      <c r="DA6" s="67" t="s">
        <v>2139</v>
      </c>
    </row>
    <row r="7" spans="1:105" ht="12" customHeight="1" x14ac:dyDescent="0.25">
      <c r="A7" s="202" t="s">
        <v>93</v>
      </c>
      <c r="B7" s="226">
        <v>4.8453662849264836</v>
      </c>
      <c r="C7" s="226">
        <v>4.417721954409096</v>
      </c>
      <c r="D7" s="226">
        <v>5.2435510486808026</v>
      </c>
      <c r="E7" s="226">
        <v>2.7861050018195339</v>
      </c>
      <c r="F7" s="226">
        <v>2.611039583833926</v>
      </c>
      <c r="G7" s="226">
        <v>2.8257910547587071</v>
      </c>
      <c r="H7" s="226">
        <v>2.6171986264963838</v>
      </c>
      <c r="I7" s="226">
        <v>2.653160816613684</v>
      </c>
      <c r="J7" s="226">
        <v>2.6602774434740168</v>
      </c>
      <c r="K7" s="226">
        <v>2.3514961029087629</v>
      </c>
      <c r="L7" s="226">
        <v>2.2722368505982442</v>
      </c>
      <c r="M7" s="226">
        <v>2.120804869596209</v>
      </c>
      <c r="N7" s="226">
        <v>2.5075260238695569</v>
      </c>
      <c r="O7" s="226">
        <v>2.4311428053343418</v>
      </c>
      <c r="P7" s="226">
        <v>2.6493818936512401</v>
      </c>
      <c r="Q7" s="226">
        <v>2.5324120745431848</v>
      </c>
      <c r="R7" s="226">
        <v>2.544100062776621</v>
      </c>
      <c r="S7" s="226">
        <v>2.3461905399241281</v>
      </c>
      <c r="T7" s="226">
        <v>2.413320155114274</v>
      </c>
      <c r="U7" s="226">
        <v>2.7288593720070722</v>
      </c>
      <c r="V7" s="226">
        <v>2.3831713747485872</v>
      </c>
      <c r="W7" s="226">
        <v>2.4289034813542978</v>
      </c>
      <c r="DA7" s="174" t="s">
        <v>2140</v>
      </c>
    </row>
    <row r="8" spans="1:105" ht="12" customHeight="1" x14ac:dyDescent="0.25">
      <c r="A8" s="202" t="s">
        <v>94</v>
      </c>
      <c r="B8" s="226">
        <v>11.07512293697482</v>
      </c>
      <c r="C8" s="226">
        <v>10.0976501815065</v>
      </c>
      <c r="D8" s="226">
        <v>11.98525953984184</v>
      </c>
      <c r="E8" s="226">
        <v>6.3682400041589338</v>
      </c>
      <c r="F8" s="226">
        <v>5.9680904773346866</v>
      </c>
      <c r="G8" s="226">
        <v>6.4589509823056153</v>
      </c>
      <c r="H8" s="226">
        <v>5.9821682891345933</v>
      </c>
      <c r="I8" s="226">
        <v>6.064367580831278</v>
      </c>
      <c r="J8" s="226">
        <v>6.0806341565120396</v>
      </c>
      <c r="K8" s="226">
        <v>5.3748482352200302</v>
      </c>
      <c r="L8" s="226">
        <v>5.1936842299388459</v>
      </c>
      <c r="M8" s="226">
        <v>4.8475539876484772</v>
      </c>
      <c r="N8" s="226">
        <v>5.7314880545589872</v>
      </c>
      <c r="O8" s="226">
        <v>5.5568978407642087</v>
      </c>
      <c r="P8" s="226">
        <v>6.0557300426314047</v>
      </c>
      <c r="Q8" s="226">
        <v>5.7883704560987104</v>
      </c>
      <c r="R8" s="226">
        <v>5.8150858577751334</v>
      </c>
      <c r="S8" s="226">
        <v>5.3627212341122927</v>
      </c>
      <c r="T8" s="226">
        <v>5.5161603545469102</v>
      </c>
      <c r="U8" s="226">
        <v>6.2373928503018776</v>
      </c>
      <c r="V8" s="226">
        <v>5.4472488565681987</v>
      </c>
      <c r="W8" s="226">
        <v>5.5517793859526803</v>
      </c>
      <c r="DA8" s="174" t="s">
        <v>2141</v>
      </c>
    </row>
    <row r="9" spans="1:105" ht="12" customHeight="1" x14ac:dyDescent="0.25">
      <c r="A9" s="202" t="s">
        <v>95</v>
      </c>
      <c r="B9" s="226">
        <v>8.3063422027311127</v>
      </c>
      <c r="C9" s="226">
        <v>7.5732376361298748</v>
      </c>
      <c r="D9" s="226">
        <v>8.9889446548813758</v>
      </c>
      <c r="E9" s="226">
        <v>4.7761800031192001</v>
      </c>
      <c r="F9" s="226">
        <v>4.4760678580010147</v>
      </c>
      <c r="G9" s="226">
        <v>4.8442132367292112</v>
      </c>
      <c r="H9" s="226">
        <v>4.4866262168509454</v>
      </c>
      <c r="I9" s="226">
        <v>4.548275685623457</v>
      </c>
      <c r="J9" s="226">
        <v>4.5604756173840304</v>
      </c>
      <c r="K9" s="226">
        <v>4.0311361764150222</v>
      </c>
      <c r="L9" s="226">
        <v>3.895263172454134</v>
      </c>
      <c r="M9" s="226">
        <v>3.635665490736359</v>
      </c>
      <c r="N9" s="226">
        <v>4.2986160409192413</v>
      </c>
      <c r="O9" s="226">
        <v>4.1676733805731567</v>
      </c>
      <c r="P9" s="226">
        <v>4.541797531973554</v>
      </c>
      <c r="Q9" s="226">
        <v>4.3412778420740317</v>
      </c>
      <c r="R9" s="226">
        <v>4.3613143933313481</v>
      </c>
      <c r="S9" s="226">
        <v>4.0220409255842178</v>
      </c>
      <c r="T9" s="226">
        <v>4.1371202659101831</v>
      </c>
      <c r="U9" s="226">
        <v>4.6780446377264084</v>
      </c>
      <c r="V9" s="226">
        <v>4.0854366424261483</v>
      </c>
      <c r="W9" s="226">
        <v>4.1638345394645118</v>
      </c>
      <c r="DA9" s="174" t="s">
        <v>2142</v>
      </c>
    </row>
    <row r="10" spans="1:105" ht="12" customHeight="1" x14ac:dyDescent="0.25">
      <c r="A10" s="56" t="s">
        <v>96</v>
      </c>
      <c r="B10" s="262">
        <v>4.5096381244634456</v>
      </c>
      <c r="C10" s="262">
        <v>4.3959333159015248</v>
      </c>
      <c r="D10" s="262">
        <v>5.8579690190017093</v>
      </c>
      <c r="E10" s="262">
        <v>4.8835177052064944</v>
      </c>
      <c r="F10" s="262">
        <v>4.0406384256427073</v>
      </c>
      <c r="G10" s="262">
        <v>4.3697404320815636</v>
      </c>
      <c r="H10" s="262">
        <v>3.814320078709784</v>
      </c>
      <c r="I10" s="262">
        <v>3.6442716964372242</v>
      </c>
      <c r="J10" s="262">
        <v>3.1212143719188559</v>
      </c>
      <c r="K10" s="262">
        <v>2.755093375856537</v>
      </c>
      <c r="L10" s="262">
        <v>2.417560872811114</v>
      </c>
      <c r="M10" s="262">
        <v>2.413902425578526</v>
      </c>
      <c r="N10" s="262">
        <v>2.813584638708575</v>
      </c>
      <c r="O10" s="262">
        <v>2.7181939234608881</v>
      </c>
      <c r="P10" s="262">
        <v>2.7402823905884972</v>
      </c>
      <c r="Q10" s="262">
        <v>2.6728748591883149</v>
      </c>
      <c r="R10" s="262">
        <v>2.729455796371933</v>
      </c>
      <c r="S10" s="262">
        <v>2.8003435753879251</v>
      </c>
      <c r="T10" s="262">
        <v>2.912133952471879</v>
      </c>
      <c r="U10" s="262">
        <v>3.129450200565278</v>
      </c>
      <c r="V10" s="262">
        <v>2.9520848922913592</v>
      </c>
      <c r="W10" s="262">
        <v>2.9252871686763848</v>
      </c>
      <c r="DA10" s="68" t="s">
        <v>2143</v>
      </c>
    </row>
    <row r="11" spans="1:105" ht="12" customHeight="1" x14ac:dyDescent="0.25">
      <c r="A11" s="37" t="s">
        <v>160</v>
      </c>
      <c r="B11" s="228">
        <v>2.340434955297312E-2</v>
      </c>
      <c r="C11" s="228">
        <v>5.5031117678642993E-2</v>
      </c>
      <c r="D11" s="228">
        <v>6.2533603841730706E-2</v>
      </c>
      <c r="E11" s="228">
        <v>2.8935823452625971E-2</v>
      </c>
      <c r="F11" s="228">
        <v>5.7443741612769668E-2</v>
      </c>
      <c r="G11" s="228">
        <v>2.5691567226991011E-2</v>
      </c>
      <c r="H11" s="228">
        <v>2.5726452882592291E-2</v>
      </c>
      <c r="I11" s="228">
        <v>0</v>
      </c>
      <c r="J11" s="228">
        <v>2.1985213675870491E-2</v>
      </c>
      <c r="K11" s="228">
        <v>0</v>
      </c>
      <c r="L11" s="228">
        <v>0</v>
      </c>
      <c r="M11" s="228">
        <v>2.149178957121101E-2</v>
      </c>
      <c r="N11" s="228">
        <v>2.216428375886282E-2</v>
      </c>
      <c r="O11" s="228">
        <v>0</v>
      </c>
      <c r="P11" s="228">
        <v>1.985358370531674E-2</v>
      </c>
      <c r="Q11" s="228">
        <v>0</v>
      </c>
      <c r="R11" s="228">
        <v>0</v>
      </c>
      <c r="S11" s="228">
        <v>2.4637305405962619E-2</v>
      </c>
      <c r="T11" s="228">
        <v>2.4897570272539131E-2</v>
      </c>
      <c r="U11" s="228">
        <v>2.3694894217544719E-2</v>
      </c>
      <c r="V11" s="228">
        <v>0</v>
      </c>
      <c r="W11" s="228">
        <v>0</v>
      </c>
      <c r="DA11" s="69" t="s">
        <v>2144</v>
      </c>
    </row>
    <row r="12" spans="1:105" ht="12" customHeight="1" x14ac:dyDescent="0.25">
      <c r="A12" s="37" t="s">
        <v>162</v>
      </c>
      <c r="B12" s="228">
        <v>0.97577880984860399</v>
      </c>
      <c r="C12" s="228">
        <v>1.827625514787472</v>
      </c>
      <c r="D12" s="228">
        <v>3.8298290054840018</v>
      </c>
      <c r="E12" s="228">
        <v>4.3987391604105923</v>
      </c>
      <c r="F12" s="228">
        <v>3.4249889096428632</v>
      </c>
      <c r="G12" s="228">
        <v>3.7963877026016282</v>
      </c>
      <c r="H12" s="228">
        <v>3.2072033231667532</v>
      </c>
      <c r="I12" s="228">
        <v>3.002751509954571</v>
      </c>
      <c r="J12" s="228">
        <v>2.1985934781416341</v>
      </c>
      <c r="K12" s="228">
        <v>1.961403882832677</v>
      </c>
      <c r="L12" s="228">
        <v>1.4493581338912911</v>
      </c>
      <c r="M12" s="228">
        <v>1.6206233417006859</v>
      </c>
      <c r="N12" s="228">
        <v>1.7857769182506229</v>
      </c>
      <c r="O12" s="228">
        <v>1.715827003208614</v>
      </c>
      <c r="P12" s="228">
        <v>1.3759115701180891</v>
      </c>
      <c r="Q12" s="228">
        <v>1.444284803994158</v>
      </c>
      <c r="R12" s="228">
        <v>1.5576712278007689</v>
      </c>
      <c r="S12" s="228">
        <v>1.9183686878234201</v>
      </c>
      <c r="T12" s="228">
        <v>2.023810830407299</v>
      </c>
      <c r="U12" s="228">
        <v>1.935929874653455</v>
      </c>
      <c r="V12" s="228">
        <v>2.08598266275331</v>
      </c>
      <c r="W12" s="228">
        <v>2.006100815924027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4.5781050558938309E-2</v>
      </c>
      <c r="V14" s="228">
        <v>5.521100410501624E-2</v>
      </c>
      <c r="W14" s="228">
        <v>7.0276337806327832E-2</v>
      </c>
      <c r="DA14" s="69" t="s">
        <v>2147</v>
      </c>
    </row>
    <row r="15" spans="1:105" ht="12" customHeight="1" x14ac:dyDescent="0.25">
      <c r="A15" s="37" t="s">
        <v>38</v>
      </c>
      <c r="B15" s="228">
        <v>3.5104549650618702</v>
      </c>
      <c r="C15" s="228">
        <v>2.5132766834354099</v>
      </c>
      <c r="D15" s="228">
        <v>1.965606409675976</v>
      </c>
      <c r="E15" s="228">
        <v>0.4558427213432758</v>
      </c>
      <c r="F15" s="228">
        <v>0.55820577438707464</v>
      </c>
      <c r="G15" s="228">
        <v>0.54766116225294514</v>
      </c>
      <c r="H15" s="228">
        <v>0.58139030266043812</v>
      </c>
      <c r="I15" s="228">
        <v>0.64152018648265363</v>
      </c>
      <c r="J15" s="228">
        <v>0.90063568010135164</v>
      </c>
      <c r="K15" s="228">
        <v>0.79368949302386049</v>
      </c>
      <c r="L15" s="228">
        <v>0.96820273891982367</v>
      </c>
      <c r="M15" s="228">
        <v>0.77178729430662818</v>
      </c>
      <c r="N15" s="228">
        <v>1.005643436699089</v>
      </c>
      <c r="O15" s="228">
        <v>1.002366920252274</v>
      </c>
      <c r="P15" s="228">
        <v>1.3445172367650911</v>
      </c>
      <c r="Q15" s="228">
        <v>1.2285900551941571</v>
      </c>
      <c r="R15" s="228">
        <v>1.1717845685711641</v>
      </c>
      <c r="S15" s="228">
        <v>0.85733758215854239</v>
      </c>
      <c r="T15" s="228">
        <v>0.86342555179204161</v>
      </c>
      <c r="U15" s="228">
        <v>1.1240443811353391</v>
      </c>
      <c r="V15" s="228">
        <v>0.81089122543303238</v>
      </c>
      <c r="W15" s="228">
        <v>0.84891001494603036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13.729408562316287</v>
      </c>
      <c r="C16" s="263">
        <f t="shared" si="0"/>
        <v>13.408340181105602</v>
      </c>
      <c r="D16" s="263">
        <f t="shared" si="0"/>
        <v>17.93553898960452</v>
      </c>
      <c r="E16" s="263">
        <f t="shared" si="0"/>
        <v>14.89414333335265</v>
      </c>
      <c r="F16" s="263">
        <f t="shared" si="0"/>
        <v>12.321836976265189</v>
      </c>
      <c r="G16" s="263">
        <f t="shared" si="0"/>
        <v>13.33665429684174</v>
      </c>
      <c r="H16" s="263">
        <f t="shared" si="0"/>
        <v>11.660931528883276</v>
      </c>
      <c r="I16" s="263">
        <f t="shared" si="0"/>
        <v>11.122724106490287</v>
      </c>
      <c r="J16" s="263">
        <f t="shared" si="0"/>
        <v>9.5475103039500766</v>
      </c>
      <c r="K16" s="263">
        <f t="shared" si="0"/>
        <v>8.4279077988169622</v>
      </c>
      <c r="L16" s="263">
        <f t="shared" si="0"/>
        <v>7.4076924534039206</v>
      </c>
      <c r="M16" s="263">
        <f t="shared" si="0"/>
        <v>7.3889228652330363</v>
      </c>
      <c r="N16" s="263">
        <f t="shared" si="0"/>
        <v>8.6208912746927826</v>
      </c>
      <c r="O16" s="263">
        <f t="shared" si="0"/>
        <v>8.3285495826240634</v>
      </c>
      <c r="P16" s="263">
        <f t="shared" si="0"/>
        <v>8.3716657926924025</v>
      </c>
      <c r="Q16" s="263">
        <f t="shared" si="0"/>
        <v>8.1710362150985567</v>
      </c>
      <c r="R16" s="263">
        <f t="shared" si="0"/>
        <v>8.3533765209549919</v>
      </c>
      <c r="S16" s="263">
        <f t="shared" si="0"/>
        <v>8.5996592784638075</v>
      </c>
      <c r="T16" s="263">
        <f t="shared" si="0"/>
        <v>8.9395334981754537</v>
      </c>
      <c r="U16" s="263">
        <f t="shared" si="0"/>
        <v>9.5242101748846242</v>
      </c>
      <c r="V16" s="263">
        <f t="shared" si="0"/>
        <v>8.9744667740264763</v>
      </c>
      <c r="W16" s="263">
        <f t="shared" si="0"/>
        <v>8.8447314775790584</v>
      </c>
      <c r="DA16" s="70"/>
    </row>
    <row r="17" spans="1:105" ht="12" customHeight="1" x14ac:dyDescent="0.25">
      <c r="A17" s="60" t="s">
        <v>2150</v>
      </c>
      <c r="B17" s="331">
        <v>3.1564925982564032</v>
      </c>
      <c r="C17" s="331">
        <v>5.9761127745209359</v>
      </c>
      <c r="D17" s="331">
        <v>11.737268503026501</v>
      </c>
      <c r="E17" s="331">
        <v>13.383054697604519</v>
      </c>
      <c r="F17" s="331">
        <v>10.4969018771924</v>
      </c>
      <c r="G17" s="331">
        <v>11.54738011902797</v>
      </c>
      <c r="H17" s="331">
        <v>9.8057977978912216</v>
      </c>
      <c r="I17" s="331">
        <v>9.035112253941552</v>
      </c>
      <c r="J17" s="331">
        <v>6.6751996394356254</v>
      </c>
      <c r="K17" s="331">
        <v>5.8973153384749422</v>
      </c>
      <c r="L17" s="331">
        <v>4.3634418646914197</v>
      </c>
      <c r="M17" s="331">
        <v>4.9544982171755851</v>
      </c>
      <c r="N17" s="331">
        <v>5.6207905642083924</v>
      </c>
      <c r="O17" s="331">
        <v>5.3513176778732303</v>
      </c>
      <c r="P17" s="331">
        <v>4.4319116366625604</v>
      </c>
      <c r="Q17" s="331">
        <v>4.6073240333476564</v>
      </c>
      <c r="R17" s="331">
        <v>4.9022802163724162</v>
      </c>
      <c r="S17" s="331">
        <v>6.1067892722963499</v>
      </c>
      <c r="T17" s="331">
        <v>6.3956695885389028</v>
      </c>
      <c r="U17" s="331">
        <v>6.1686520502706097</v>
      </c>
      <c r="V17" s="331">
        <v>6.5277184035784961</v>
      </c>
      <c r="W17" s="331">
        <v>6.1404740507681259</v>
      </c>
      <c r="DA17" s="72" t="s">
        <v>2151</v>
      </c>
    </row>
    <row r="18" spans="1:105" ht="12" customHeight="1" x14ac:dyDescent="0.25">
      <c r="A18" s="59" t="s">
        <v>30</v>
      </c>
      <c r="B18" s="232">
        <v>0.241686002220621</v>
      </c>
      <c r="C18" s="232">
        <v>0.43655362506190132</v>
      </c>
      <c r="D18" s="232">
        <v>0.17524525682050701</v>
      </c>
      <c r="E18" s="232">
        <v>0.31823765860224629</v>
      </c>
      <c r="F18" s="232">
        <v>0.22880784428932091</v>
      </c>
      <c r="G18" s="232">
        <v>0.26823126010030252</v>
      </c>
      <c r="H18" s="232">
        <v>0.20209772970019221</v>
      </c>
      <c r="I18" s="232">
        <v>4.630245644065567E-2</v>
      </c>
      <c r="J18" s="232">
        <v>4.3088353318090522E-2</v>
      </c>
      <c r="K18" s="232">
        <v>4.2070343444727112E-2</v>
      </c>
      <c r="L18" s="232">
        <v>3.9570500189173533E-2</v>
      </c>
      <c r="M18" s="232">
        <v>8.4246626275729555E-2</v>
      </c>
      <c r="N18" s="232">
        <v>0.53634443152533129</v>
      </c>
      <c r="O18" s="232">
        <v>0.54033026550495022</v>
      </c>
      <c r="P18" s="232">
        <v>0.53058548557219887</v>
      </c>
      <c r="Q18" s="232">
        <v>0.62209424532941471</v>
      </c>
      <c r="R18" s="232">
        <v>0.54658737224665432</v>
      </c>
      <c r="S18" s="232">
        <v>0.82174465080642722</v>
      </c>
      <c r="T18" s="232">
        <v>0.75232809834344516</v>
      </c>
      <c r="U18" s="232">
        <v>0.64489655368630705</v>
      </c>
      <c r="V18" s="232">
        <v>0.65394824643350657</v>
      </c>
      <c r="W18" s="232">
        <v>0.14350138454509931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2153</v>
      </c>
    </row>
    <row r="20" spans="1:105" ht="12" customHeight="1" x14ac:dyDescent="0.25">
      <c r="A20" s="59" t="s">
        <v>160</v>
      </c>
      <c r="B20" s="232">
        <v>6.8274922181225009E-2</v>
      </c>
      <c r="C20" s="232">
        <v>0.15610427389451861</v>
      </c>
      <c r="D20" s="232">
        <v>0.1857522162901401</v>
      </c>
      <c r="E20" s="232">
        <v>8.3793124564523688E-2</v>
      </c>
      <c r="F20" s="232">
        <v>0.1693752039308021</v>
      </c>
      <c r="G20" s="232">
        <v>7.4847448478658013E-2</v>
      </c>
      <c r="H20" s="232">
        <v>7.4148143175459758E-2</v>
      </c>
      <c r="I20" s="232">
        <v>0</v>
      </c>
      <c r="J20" s="232">
        <v>6.5662335806755234E-2</v>
      </c>
      <c r="K20" s="232">
        <v>0</v>
      </c>
      <c r="L20" s="232">
        <v>0</v>
      </c>
      <c r="M20" s="232">
        <v>6.3741220306156657E-2</v>
      </c>
      <c r="N20" s="232">
        <v>6.233228531778813E-2</v>
      </c>
      <c r="O20" s="232">
        <v>0</v>
      </c>
      <c r="P20" s="232">
        <v>5.5493078538492752E-2</v>
      </c>
      <c r="Q20" s="232">
        <v>0</v>
      </c>
      <c r="R20" s="232">
        <v>0</v>
      </c>
      <c r="S20" s="232">
        <v>6.7014337000254123E-2</v>
      </c>
      <c r="T20" s="232">
        <v>6.8582474342103628E-2</v>
      </c>
      <c r="U20" s="232">
        <v>6.6790747011507237E-2</v>
      </c>
      <c r="V20" s="232">
        <v>0</v>
      </c>
      <c r="W20" s="232">
        <v>0</v>
      </c>
      <c r="DA20" s="71" t="s">
        <v>2154</v>
      </c>
    </row>
    <row r="21" spans="1:105" ht="12" customHeight="1" x14ac:dyDescent="0.25">
      <c r="A21" s="59" t="s">
        <v>70</v>
      </c>
      <c r="B21" s="232">
        <v>0</v>
      </c>
      <c r="C21" s="232">
        <v>0.19911252578672509</v>
      </c>
      <c r="D21" s="232">
        <v>0</v>
      </c>
      <c r="E21" s="232">
        <v>0.2430384550440485</v>
      </c>
      <c r="F21" s="232">
        <v>0</v>
      </c>
      <c r="G21" s="232">
        <v>0.14425472411978979</v>
      </c>
      <c r="H21" s="232">
        <v>0.28583020852931512</v>
      </c>
      <c r="I21" s="232">
        <v>6.8925286140031225E-2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2155</v>
      </c>
    </row>
    <row r="22" spans="1:105" ht="12" customHeight="1" x14ac:dyDescent="0.25">
      <c r="A22" s="59" t="s">
        <v>162</v>
      </c>
      <c r="B22" s="232">
        <v>2.8465316738545572</v>
      </c>
      <c r="C22" s="232">
        <v>5.1843423497777907</v>
      </c>
      <c r="D22" s="232">
        <v>11.376271029915859</v>
      </c>
      <c r="E22" s="232">
        <v>12.737985459393711</v>
      </c>
      <c r="F22" s="232">
        <v>10.098718828972279</v>
      </c>
      <c r="G22" s="232">
        <v>11.060046686329221</v>
      </c>
      <c r="H22" s="232">
        <v>9.2437217164862542</v>
      </c>
      <c r="I22" s="232">
        <v>8.9198845113608645</v>
      </c>
      <c r="J22" s="232">
        <v>6.5664489503107788</v>
      </c>
      <c r="K22" s="232">
        <v>5.8552449950302146</v>
      </c>
      <c r="L22" s="232">
        <v>4.3238713645022457</v>
      </c>
      <c r="M22" s="232">
        <v>4.8065103705936991</v>
      </c>
      <c r="N22" s="232">
        <v>5.0221138473652731</v>
      </c>
      <c r="O22" s="232">
        <v>4.8109874123682799</v>
      </c>
      <c r="P22" s="232">
        <v>3.8458330725518688</v>
      </c>
      <c r="Q22" s="232">
        <v>3.9852297880182399</v>
      </c>
      <c r="R22" s="232">
        <v>4.3556928441257616</v>
      </c>
      <c r="S22" s="232">
        <v>5.2180302844896689</v>
      </c>
      <c r="T22" s="232">
        <v>5.5747590158533544</v>
      </c>
      <c r="U22" s="232">
        <v>5.4569647495727951</v>
      </c>
      <c r="V22" s="232">
        <v>5.8737701571449898</v>
      </c>
      <c r="W22" s="232">
        <v>5.9969726662230256</v>
      </c>
      <c r="DA22" s="71" t="s">
        <v>2156</v>
      </c>
    </row>
    <row r="23" spans="1:105" ht="12" customHeight="1" x14ac:dyDescent="0.25">
      <c r="A23" s="60" t="s">
        <v>2157</v>
      </c>
      <c r="B23" s="331">
        <v>10.24066227595064</v>
      </c>
      <c r="C23" s="331">
        <v>7.1292979011394708</v>
      </c>
      <c r="D23" s="331">
        <v>5.8387127003827652</v>
      </c>
      <c r="E23" s="331">
        <v>1.320041435623363</v>
      </c>
      <c r="F23" s="331">
        <v>1.645892384752748</v>
      </c>
      <c r="G23" s="331">
        <v>1.5955056483446031</v>
      </c>
      <c r="H23" s="331">
        <v>1.675668682318018</v>
      </c>
      <c r="I23" s="331">
        <v>1.9056808251237971</v>
      </c>
      <c r="J23" s="331">
        <v>2.6898916398190891</v>
      </c>
      <c r="K23" s="331">
        <v>2.3693470132854189</v>
      </c>
      <c r="L23" s="331">
        <v>2.8884400618143351</v>
      </c>
      <c r="M23" s="331">
        <v>2.2889980284279972</v>
      </c>
      <c r="N23" s="331">
        <v>2.8281560688476199</v>
      </c>
      <c r="O23" s="331">
        <v>2.8105249695279069</v>
      </c>
      <c r="P23" s="331">
        <v>3.758082254750899</v>
      </c>
      <c r="Q23" s="331">
        <v>3.3900610680679399</v>
      </c>
      <c r="R23" s="331">
        <v>3.2766437288493222</v>
      </c>
      <c r="S23" s="331">
        <v>2.3319883691440881</v>
      </c>
      <c r="T23" s="331">
        <v>2.378379099000143</v>
      </c>
      <c r="U23" s="331">
        <v>3.1684363391049581</v>
      </c>
      <c r="V23" s="331">
        <v>2.2833309047509331</v>
      </c>
      <c r="W23" s="331">
        <v>2.5377040452323518</v>
      </c>
      <c r="DA23" s="72" t="s">
        <v>2158</v>
      </c>
    </row>
    <row r="24" spans="1:105" ht="12" customHeight="1" x14ac:dyDescent="0.25">
      <c r="A24" s="60" t="s">
        <v>2159</v>
      </c>
      <c r="B24" s="331">
        <v>0.33225368810924449</v>
      </c>
      <c r="C24" s="331">
        <v>0.30292950544519498</v>
      </c>
      <c r="D24" s="331">
        <v>0.35955778619525502</v>
      </c>
      <c r="E24" s="331">
        <v>0.191047200124768</v>
      </c>
      <c r="F24" s="331">
        <v>0.1790427143200406</v>
      </c>
      <c r="G24" s="331">
        <v>0.19376852946916839</v>
      </c>
      <c r="H24" s="331">
        <v>0.17946504867403781</v>
      </c>
      <c r="I24" s="331">
        <v>0.1819310274249383</v>
      </c>
      <c r="J24" s="331">
        <v>0.18241902469536109</v>
      </c>
      <c r="K24" s="331">
        <v>0.16124544705660079</v>
      </c>
      <c r="L24" s="331">
        <v>0.15581052689816541</v>
      </c>
      <c r="M24" s="331">
        <v>0.1454266196294543</v>
      </c>
      <c r="N24" s="331">
        <v>0.17194464163676959</v>
      </c>
      <c r="O24" s="331">
        <v>0.16670693522292621</v>
      </c>
      <c r="P24" s="331">
        <v>0.18167190127894209</v>
      </c>
      <c r="Q24" s="331">
        <v>0.17365111368296121</v>
      </c>
      <c r="R24" s="331">
        <v>0.1744525757332539</v>
      </c>
      <c r="S24" s="331">
        <v>0.1608816370233688</v>
      </c>
      <c r="T24" s="331">
        <v>0.1654848106364073</v>
      </c>
      <c r="U24" s="331">
        <v>0.18712178550905631</v>
      </c>
      <c r="V24" s="331">
        <v>0.16341746569704599</v>
      </c>
      <c r="W24" s="331">
        <v>0.16655338157858041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11.441173801930237</v>
      </c>
      <c r="C25" s="263">
        <f t="shared" si="1"/>
        <v>11.173616817588004</v>
      </c>
      <c r="D25" s="263">
        <f t="shared" si="1"/>
        <v>14.946282491337104</v>
      </c>
      <c r="E25" s="263">
        <f t="shared" si="1"/>
        <v>12.411786111127208</v>
      </c>
      <c r="F25" s="263">
        <f t="shared" si="1"/>
        <v>10.268197480220993</v>
      </c>
      <c r="G25" s="263">
        <f t="shared" si="1"/>
        <v>11.113878580701451</v>
      </c>
      <c r="H25" s="263">
        <f t="shared" si="1"/>
        <v>9.7174429407360634</v>
      </c>
      <c r="I25" s="263">
        <f t="shared" si="1"/>
        <v>9.2689367554085731</v>
      </c>
      <c r="J25" s="263">
        <f t="shared" si="1"/>
        <v>7.9562585866250641</v>
      </c>
      <c r="K25" s="263">
        <f t="shared" si="1"/>
        <v>7.0232564990141384</v>
      </c>
      <c r="L25" s="263">
        <f t="shared" si="1"/>
        <v>6.1730770445032661</v>
      </c>
      <c r="M25" s="263">
        <f t="shared" si="1"/>
        <v>6.1574357210275306</v>
      </c>
      <c r="N25" s="263">
        <f t="shared" si="1"/>
        <v>7.1840760622439843</v>
      </c>
      <c r="O25" s="263">
        <f t="shared" si="1"/>
        <v>6.9404579855200543</v>
      </c>
      <c r="P25" s="263">
        <f t="shared" si="1"/>
        <v>6.9763881605770033</v>
      </c>
      <c r="Q25" s="263">
        <f t="shared" si="1"/>
        <v>6.8091968459154613</v>
      </c>
      <c r="R25" s="263">
        <f t="shared" si="1"/>
        <v>6.9611471007958281</v>
      </c>
      <c r="S25" s="263">
        <f t="shared" si="1"/>
        <v>7.166382732053175</v>
      </c>
      <c r="T25" s="263">
        <f t="shared" si="1"/>
        <v>7.4496112484795436</v>
      </c>
      <c r="U25" s="263">
        <f t="shared" si="1"/>
        <v>7.9368418124038511</v>
      </c>
      <c r="V25" s="263">
        <f t="shared" si="1"/>
        <v>7.4787223116887303</v>
      </c>
      <c r="W25" s="263">
        <f t="shared" si="1"/>
        <v>7.3706095646492154</v>
      </c>
      <c r="DA25" s="70"/>
    </row>
    <row r="26" spans="1:105" ht="12" customHeight="1" x14ac:dyDescent="0.25">
      <c r="A26" s="60" t="s">
        <v>2162</v>
      </c>
      <c r="B26" s="331">
        <v>2.6304104985470032</v>
      </c>
      <c r="C26" s="331">
        <v>4.9800939787674476</v>
      </c>
      <c r="D26" s="331">
        <v>9.7810570858554229</v>
      </c>
      <c r="E26" s="331">
        <v>11.152545581337099</v>
      </c>
      <c r="F26" s="331">
        <v>8.7474182309936701</v>
      </c>
      <c r="G26" s="331">
        <v>9.6228167658566406</v>
      </c>
      <c r="H26" s="331">
        <v>8.1714981649093499</v>
      </c>
      <c r="I26" s="331">
        <v>7.5292602116179603</v>
      </c>
      <c r="J26" s="331">
        <v>5.562666366196356</v>
      </c>
      <c r="K26" s="331">
        <v>4.9144294487291207</v>
      </c>
      <c r="L26" s="331">
        <v>3.6362015539095158</v>
      </c>
      <c r="M26" s="331">
        <v>4.1287485143129894</v>
      </c>
      <c r="N26" s="331">
        <v>4.6839921368403266</v>
      </c>
      <c r="O26" s="331">
        <v>4.459431398227693</v>
      </c>
      <c r="P26" s="331">
        <v>3.6932596972188021</v>
      </c>
      <c r="Q26" s="331">
        <v>3.8394366944563778</v>
      </c>
      <c r="R26" s="331">
        <v>4.085233513643681</v>
      </c>
      <c r="S26" s="331">
        <v>5.0889910602469604</v>
      </c>
      <c r="T26" s="331">
        <v>5.3297246571157526</v>
      </c>
      <c r="U26" s="331">
        <v>5.1405433752255068</v>
      </c>
      <c r="V26" s="331">
        <v>5.4397653363154141</v>
      </c>
      <c r="W26" s="331">
        <v>5.1170617089734378</v>
      </c>
      <c r="DA26" s="72" t="s">
        <v>2163</v>
      </c>
    </row>
    <row r="27" spans="1:105" ht="12" customHeight="1" x14ac:dyDescent="0.25">
      <c r="A27" s="59" t="s">
        <v>30</v>
      </c>
      <c r="B27" s="232">
        <v>0.20140500185051749</v>
      </c>
      <c r="C27" s="232">
        <v>0.36379468755158451</v>
      </c>
      <c r="D27" s="232">
        <v>0.1460377140170892</v>
      </c>
      <c r="E27" s="232">
        <v>0.26519804883520531</v>
      </c>
      <c r="F27" s="232">
        <v>0.1906732035744341</v>
      </c>
      <c r="G27" s="232">
        <v>0.22352605008358539</v>
      </c>
      <c r="H27" s="232">
        <v>0.1684147747501602</v>
      </c>
      <c r="I27" s="232">
        <v>3.8585380367213061E-2</v>
      </c>
      <c r="J27" s="232">
        <v>3.5906961098408782E-2</v>
      </c>
      <c r="K27" s="232">
        <v>3.5058619537272608E-2</v>
      </c>
      <c r="L27" s="232">
        <v>3.2975416824311272E-2</v>
      </c>
      <c r="M27" s="232">
        <v>7.0205521896441303E-2</v>
      </c>
      <c r="N27" s="232">
        <v>0.44695369293777609</v>
      </c>
      <c r="O27" s="232">
        <v>0.45027522125412528</v>
      </c>
      <c r="P27" s="232">
        <v>0.44215457131016578</v>
      </c>
      <c r="Q27" s="232">
        <v>0.51841187110784548</v>
      </c>
      <c r="R27" s="232">
        <v>0.45548947687221197</v>
      </c>
      <c r="S27" s="232">
        <v>0.68478720900535617</v>
      </c>
      <c r="T27" s="232">
        <v>0.6269400819528711</v>
      </c>
      <c r="U27" s="232">
        <v>0.53741379473858908</v>
      </c>
      <c r="V27" s="232">
        <v>0.54495687202792209</v>
      </c>
      <c r="W27" s="232">
        <v>0.1195844871209161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1" t="s">
        <v>2165</v>
      </c>
    </row>
    <row r="29" spans="1:105" ht="12" customHeight="1" x14ac:dyDescent="0.25">
      <c r="A29" s="59" t="s">
        <v>160</v>
      </c>
      <c r="B29" s="232">
        <v>5.6895768484354181E-2</v>
      </c>
      <c r="C29" s="232">
        <v>0.13008689491209879</v>
      </c>
      <c r="D29" s="232">
        <v>0.1547935135751167</v>
      </c>
      <c r="E29" s="232">
        <v>6.9827603803769747E-2</v>
      </c>
      <c r="F29" s="232">
        <v>0.14114600327566851</v>
      </c>
      <c r="G29" s="232">
        <v>6.2372873732215027E-2</v>
      </c>
      <c r="H29" s="232">
        <v>6.1790119312883127E-2</v>
      </c>
      <c r="I29" s="232">
        <v>0</v>
      </c>
      <c r="J29" s="232">
        <v>5.4718613172296038E-2</v>
      </c>
      <c r="K29" s="232">
        <v>0</v>
      </c>
      <c r="L29" s="232">
        <v>0</v>
      </c>
      <c r="M29" s="232">
        <v>5.3117683588463888E-2</v>
      </c>
      <c r="N29" s="232">
        <v>5.1943571098156768E-2</v>
      </c>
      <c r="O29" s="232">
        <v>0</v>
      </c>
      <c r="P29" s="232">
        <v>4.6244232115410643E-2</v>
      </c>
      <c r="Q29" s="232">
        <v>0</v>
      </c>
      <c r="R29" s="232">
        <v>0</v>
      </c>
      <c r="S29" s="232">
        <v>5.5845280833545112E-2</v>
      </c>
      <c r="T29" s="232">
        <v>5.7152061951753021E-2</v>
      </c>
      <c r="U29" s="232">
        <v>5.5658955842922693E-2</v>
      </c>
      <c r="V29" s="232">
        <v>0</v>
      </c>
      <c r="W29" s="232">
        <v>0</v>
      </c>
      <c r="DA29" s="71" t="s">
        <v>2166</v>
      </c>
    </row>
    <row r="30" spans="1:105" ht="12" customHeight="1" x14ac:dyDescent="0.25">
      <c r="A30" s="59" t="s">
        <v>70</v>
      </c>
      <c r="B30" s="232">
        <v>0</v>
      </c>
      <c r="C30" s="232">
        <v>0.16592710482227099</v>
      </c>
      <c r="D30" s="232">
        <v>0</v>
      </c>
      <c r="E30" s="232">
        <v>0.20253204587004039</v>
      </c>
      <c r="F30" s="232">
        <v>0</v>
      </c>
      <c r="G30" s="232">
        <v>0.12021227009982489</v>
      </c>
      <c r="H30" s="232">
        <v>0.2381918404410959</v>
      </c>
      <c r="I30" s="232">
        <v>5.7437738450026032E-2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2167</v>
      </c>
    </row>
    <row r="31" spans="1:105" ht="12" customHeight="1" x14ac:dyDescent="0.25">
      <c r="A31" s="59" t="s">
        <v>162</v>
      </c>
      <c r="B31" s="232">
        <v>2.372109728212132</v>
      </c>
      <c r="C31" s="232">
        <v>4.3202852914814933</v>
      </c>
      <c r="D31" s="232">
        <v>9.4802258582632177</v>
      </c>
      <c r="E31" s="232">
        <v>10.614987882828091</v>
      </c>
      <c r="F31" s="232">
        <v>8.4155990241435674</v>
      </c>
      <c r="G31" s="232">
        <v>9.2167055719410147</v>
      </c>
      <c r="H31" s="232">
        <v>7.7031014304052103</v>
      </c>
      <c r="I31" s="232">
        <v>7.433237092800721</v>
      </c>
      <c r="J31" s="232">
        <v>5.4720407919256511</v>
      </c>
      <c r="K31" s="232">
        <v>4.8793708291918483</v>
      </c>
      <c r="L31" s="232">
        <v>3.6032261370852039</v>
      </c>
      <c r="M31" s="232">
        <v>4.0054253088280829</v>
      </c>
      <c r="N31" s="232">
        <v>4.1850948728043944</v>
      </c>
      <c r="O31" s="232">
        <v>4.0091561769735673</v>
      </c>
      <c r="P31" s="232">
        <v>3.2048608937932248</v>
      </c>
      <c r="Q31" s="232">
        <v>3.321024823348532</v>
      </c>
      <c r="R31" s="232">
        <v>3.6297440367714691</v>
      </c>
      <c r="S31" s="232">
        <v>4.3483585704080587</v>
      </c>
      <c r="T31" s="232">
        <v>4.6456325132111287</v>
      </c>
      <c r="U31" s="232">
        <v>4.5474706246439949</v>
      </c>
      <c r="V31" s="232">
        <v>4.8948084642874923</v>
      </c>
      <c r="W31" s="232">
        <v>4.9974772218525221</v>
      </c>
      <c r="DA31" s="71" t="s">
        <v>2168</v>
      </c>
    </row>
    <row r="32" spans="1:105" ht="12" customHeight="1" x14ac:dyDescent="0.25">
      <c r="A32" s="60" t="s">
        <v>2169</v>
      </c>
      <c r="B32" s="331">
        <v>8.5338852299588623</v>
      </c>
      <c r="C32" s="331">
        <v>5.9410815842828919</v>
      </c>
      <c r="D32" s="331">
        <v>4.8655939169856364</v>
      </c>
      <c r="E32" s="331">
        <v>1.100034529686136</v>
      </c>
      <c r="F32" s="331">
        <v>1.3715769872939561</v>
      </c>
      <c r="G32" s="331">
        <v>1.32958804028717</v>
      </c>
      <c r="H32" s="331">
        <v>1.3963905685983491</v>
      </c>
      <c r="I32" s="331">
        <v>1.5880673542698309</v>
      </c>
      <c r="J32" s="331">
        <v>2.2415763665159072</v>
      </c>
      <c r="K32" s="331">
        <v>1.974455844404517</v>
      </c>
      <c r="L32" s="331">
        <v>2.407033384845279</v>
      </c>
      <c r="M32" s="331">
        <v>1.9074983570233299</v>
      </c>
      <c r="N32" s="331">
        <v>2.3567967240396839</v>
      </c>
      <c r="O32" s="331">
        <v>2.3421041412732562</v>
      </c>
      <c r="P32" s="331">
        <v>3.131735212292416</v>
      </c>
      <c r="Q32" s="331">
        <v>2.825050890056616</v>
      </c>
      <c r="R32" s="331">
        <v>2.7305364407077688</v>
      </c>
      <c r="S32" s="331">
        <v>1.9433236409534069</v>
      </c>
      <c r="T32" s="331">
        <v>1.9819825825001189</v>
      </c>
      <c r="U32" s="331">
        <v>2.6403636159207982</v>
      </c>
      <c r="V32" s="331">
        <v>1.902775753959111</v>
      </c>
      <c r="W32" s="331">
        <v>2.1147533710269601</v>
      </c>
      <c r="DA32" s="72" t="s">
        <v>2170</v>
      </c>
    </row>
    <row r="33" spans="1:105" ht="12" customHeight="1" x14ac:dyDescent="0.25">
      <c r="A33" s="60" t="s">
        <v>2171</v>
      </c>
      <c r="B33" s="331">
        <v>0.27687807342437049</v>
      </c>
      <c r="C33" s="331">
        <v>0.25244125453766247</v>
      </c>
      <c r="D33" s="331">
        <v>0.29963148849604587</v>
      </c>
      <c r="E33" s="331">
        <v>0.15920600010397329</v>
      </c>
      <c r="F33" s="331">
        <v>0.14920226193336719</v>
      </c>
      <c r="G33" s="331">
        <v>0.16147377455764039</v>
      </c>
      <c r="H33" s="331">
        <v>0.14955420722836479</v>
      </c>
      <c r="I33" s="331">
        <v>0.15160918952078201</v>
      </c>
      <c r="J33" s="331">
        <v>0.15201585391280101</v>
      </c>
      <c r="K33" s="331">
        <v>0.13437120588050069</v>
      </c>
      <c r="L33" s="331">
        <v>0.1298421057484711</v>
      </c>
      <c r="M33" s="331">
        <v>0.12118884969121201</v>
      </c>
      <c r="N33" s="331">
        <v>0.14328720136397469</v>
      </c>
      <c r="O33" s="331">
        <v>0.13892244601910531</v>
      </c>
      <c r="P33" s="331">
        <v>0.15139325106578511</v>
      </c>
      <c r="Q33" s="331">
        <v>0.1447092614024677</v>
      </c>
      <c r="R33" s="331">
        <v>0.1453771464443783</v>
      </c>
      <c r="S33" s="331">
        <v>0.1340680308528073</v>
      </c>
      <c r="T33" s="331">
        <v>0.13790400886367271</v>
      </c>
      <c r="U33" s="331">
        <v>0.1559348212575469</v>
      </c>
      <c r="V33" s="331">
        <v>0.13618122141420499</v>
      </c>
      <c r="W33" s="331">
        <v>0.138794484648817</v>
      </c>
      <c r="DA33" s="72" t="s">
        <v>2172</v>
      </c>
    </row>
    <row r="34" spans="1:105" ht="12" customHeight="1" x14ac:dyDescent="0.25">
      <c r="A34" s="57" t="s">
        <v>2173</v>
      </c>
      <c r="B34" s="263">
        <v>76.452787879706833</v>
      </c>
      <c r="C34" s="263">
        <v>96.441904509524662</v>
      </c>
      <c r="D34" s="263">
        <v>144.77770216550829</v>
      </c>
      <c r="E34" s="263">
        <v>134.37394942415389</v>
      </c>
      <c r="F34" s="263">
        <v>111.8320162543416</v>
      </c>
      <c r="G34" s="263">
        <v>116.7615071467585</v>
      </c>
      <c r="H34" s="263">
        <v>101.7826512275102</v>
      </c>
      <c r="I34" s="263">
        <v>95.975760593234725</v>
      </c>
      <c r="J34" s="263">
        <v>79.112884698947482</v>
      </c>
      <c r="K34" s="263">
        <v>69.696089837306019</v>
      </c>
      <c r="L34" s="263">
        <v>58.023282260432218</v>
      </c>
      <c r="M34" s="263">
        <v>60.361328466767851</v>
      </c>
      <c r="N34" s="263">
        <v>70.08040137178449</v>
      </c>
      <c r="O34" s="263">
        <v>67.766550553613357</v>
      </c>
      <c r="P34" s="263">
        <v>63.770201230484432</v>
      </c>
      <c r="Q34" s="263">
        <v>63.570052089247028</v>
      </c>
      <c r="R34" s="263">
        <v>66.035404648754479</v>
      </c>
      <c r="S34" s="263">
        <v>72.331213292295942</v>
      </c>
      <c r="T34" s="263">
        <v>75.776626930099042</v>
      </c>
      <c r="U34" s="263">
        <v>79.09782833423256</v>
      </c>
      <c r="V34" s="263">
        <v>76.684922983783636</v>
      </c>
      <c r="W34" s="263">
        <v>74.881426708791423</v>
      </c>
      <c r="DA34" s="70" t="s">
        <v>2174</v>
      </c>
    </row>
    <row r="35" spans="1:105" ht="12" customHeight="1" x14ac:dyDescent="0.25">
      <c r="A35" s="64" t="s">
        <v>30</v>
      </c>
      <c r="B35" s="231">
        <v>5.7510987266026863</v>
      </c>
      <c r="C35" s="231">
        <v>6.5051862936563456</v>
      </c>
      <c r="D35" s="231">
        <v>2.1563737749356102</v>
      </c>
      <c r="E35" s="231">
        <v>2.7067845498315699</v>
      </c>
      <c r="F35" s="231">
        <v>1.9112387050844259</v>
      </c>
      <c r="G35" s="231">
        <v>2.638650688749554</v>
      </c>
      <c r="H35" s="231">
        <v>2.0075302180171</v>
      </c>
      <c r="I35" s="231">
        <v>0.47990103820364077</v>
      </c>
      <c r="J35" s="231">
        <v>0.49448696254601232</v>
      </c>
      <c r="K35" s="231">
        <v>0.48731340320927358</v>
      </c>
      <c r="L35" s="231">
        <v>0.51302701158212338</v>
      </c>
      <c r="M35" s="231">
        <v>1.0009550956846129</v>
      </c>
      <c r="N35" s="231">
        <v>6.3933397376448093</v>
      </c>
      <c r="O35" s="231">
        <v>6.3538769384316183</v>
      </c>
      <c r="P35" s="231">
        <v>7.14736612256194</v>
      </c>
      <c r="Q35" s="231">
        <v>8.0518031088455579</v>
      </c>
      <c r="R35" s="231">
        <v>6.8133790961620244</v>
      </c>
      <c r="S35" s="231">
        <v>8.9368904887602518</v>
      </c>
      <c r="T35" s="231">
        <v>7.9459988585558499</v>
      </c>
      <c r="U35" s="231">
        <v>7.0044873694412448</v>
      </c>
      <c r="V35" s="231">
        <v>6.7325905664505141</v>
      </c>
      <c r="W35" s="231">
        <v>1.4970591916736791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2177</v>
      </c>
    </row>
    <row r="38" spans="1:105" ht="12" customHeight="1" x14ac:dyDescent="0.25">
      <c r="A38" s="64" t="s">
        <v>160</v>
      </c>
      <c r="B38" s="231">
        <v>1.6246527080906741</v>
      </c>
      <c r="C38" s="231">
        <v>2.3261458034526861</v>
      </c>
      <c r="D38" s="231">
        <v>2.2856607654407739</v>
      </c>
      <c r="E38" s="231">
        <v>0.7127061453052177</v>
      </c>
      <c r="F38" s="231">
        <v>1.414796098619709</v>
      </c>
      <c r="G38" s="231">
        <v>0.73629103261680229</v>
      </c>
      <c r="H38" s="231">
        <v>0.73654779920297275</v>
      </c>
      <c r="I38" s="231">
        <v>0</v>
      </c>
      <c r="J38" s="231">
        <v>0.75354861549388974</v>
      </c>
      <c r="K38" s="231">
        <v>0</v>
      </c>
      <c r="L38" s="231">
        <v>0</v>
      </c>
      <c r="M38" s="231">
        <v>0.75732527332057276</v>
      </c>
      <c r="N38" s="231">
        <v>0.74301410294703041</v>
      </c>
      <c r="O38" s="231">
        <v>0</v>
      </c>
      <c r="P38" s="231">
        <v>0.74753147300091638</v>
      </c>
      <c r="Q38" s="231">
        <v>0</v>
      </c>
      <c r="R38" s="231">
        <v>0</v>
      </c>
      <c r="S38" s="231">
        <v>0.72881495530321871</v>
      </c>
      <c r="T38" s="231">
        <v>0.72435984251981689</v>
      </c>
      <c r="U38" s="231">
        <v>0.72544184204962248</v>
      </c>
      <c r="V38" s="231">
        <v>0</v>
      </c>
      <c r="W38" s="231">
        <v>0</v>
      </c>
      <c r="DA38" s="73" t="s">
        <v>2178</v>
      </c>
    </row>
    <row r="39" spans="1:105" ht="12" customHeight="1" x14ac:dyDescent="0.25">
      <c r="A39" s="64" t="s">
        <v>70</v>
      </c>
      <c r="B39" s="231">
        <v>0</v>
      </c>
      <c r="C39" s="231">
        <v>2.9670216882506408</v>
      </c>
      <c r="D39" s="231">
        <v>0</v>
      </c>
      <c r="E39" s="231">
        <v>2.067174381616447</v>
      </c>
      <c r="F39" s="231">
        <v>0</v>
      </c>
      <c r="G39" s="231">
        <v>1.419065872530012</v>
      </c>
      <c r="H39" s="231">
        <v>2.8392836559617378</v>
      </c>
      <c r="I39" s="231">
        <v>0.71437497964018615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67.735344762727792</v>
      </c>
      <c r="C41" s="231">
        <v>77.253081544368243</v>
      </c>
      <c r="D41" s="231">
        <v>139.98377445728181</v>
      </c>
      <c r="E41" s="231">
        <v>108.3435014853478</v>
      </c>
      <c r="F41" s="231">
        <v>84.354897698747891</v>
      </c>
      <c r="G41" s="231">
        <v>108.8001443067146</v>
      </c>
      <c r="H41" s="231">
        <v>91.822162971924726</v>
      </c>
      <c r="I41" s="231">
        <v>92.449994378700765</v>
      </c>
      <c r="J41" s="231">
        <v>75.3573331564141</v>
      </c>
      <c r="K41" s="231">
        <v>67.823058513915313</v>
      </c>
      <c r="L41" s="231">
        <v>56.058497971754761</v>
      </c>
      <c r="M41" s="231">
        <v>57.107343766627743</v>
      </c>
      <c r="N41" s="231">
        <v>59.864665576974858</v>
      </c>
      <c r="O41" s="231">
        <v>56.57358827006437</v>
      </c>
      <c r="P41" s="231">
        <v>51.806123166264378</v>
      </c>
      <c r="Q41" s="231">
        <v>51.581068041607793</v>
      </c>
      <c r="R41" s="231">
        <v>54.295046099376187</v>
      </c>
      <c r="S41" s="231">
        <v>56.748729880693418</v>
      </c>
      <c r="T41" s="231">
        <v>58.87993399984996</v>
      </c>
      <c r="U41" s="231">
        <v>59.270344127876108</v>
      </c>
      <c r="V41" s="231">
        <v>60.47220061398837</v>
      </c>
      <c r="W41" s="231">
        <v>62.562623215411953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0.48389269773539861</v>
      </c>
      <c r="D43" s="231">
        <v>0.35189316785003699</v>
      </c>
      <c r="E43" s="231">
        <v>0</v>
      </c>
      <c r="F43" s="231">
        <v>1.165745098345307</v>
      </c>
      <c r="G43" s="231">
        <v>1.583677623073775</v>
      </c>
      <c r="H43" s="231">
        <v>1.099784925341079</v>
      </c>
      <c r="I43" s="231">
        <v>0.94577227650003204</v>
      </c>
      <c r="J43" s="231">
        <v>0.70386551957502952</v>
      </c>
      <c r="K43" s="231">
        <v>6.596017300063621E-2</v>
      </c>
      <c r="L43" s="231">
        <v>4.4026237922166658E-2</v>
      </c>
      <c r="M43" s="231">
        <v>4.4026237922124949E-2</v>
      </c>
      <c r="N43" s="231">
        <v>4.4026237921907997E-2</v>
      </c>
      <c r="O43" s="231">
        <v>4.402623792193442E-2</v>
      </c>
      <c r="P43" s="231">
        <v>4.4026237921994928E-2</v>
      </c>
      <c r="Q43" s="231">
        <v>8.7973291963311814E-2</v>
      </c>
      <c r="R43" s="231">
        <v>0.1099864109240688</v>
      </c>
      <c r="S43" s="231">
        <v>1.539651385145328</v>
      </c>
      <c r="T43" s="231">
        <v>1.847597498958534</v>
      </c>
      <c r="U43" s="231">
        <v>6.1807770273156262</v>
      </c>
      <c r="V43" s="231">
        <v>6.0707906163981171</v>
      </c>
      <c r="W43" s="231">
        <v>5.6968051456976951</v>
      </c>
      <c r="DA43" s="73" t="s">
        <v>2183</v>
      </c>
    </row>
    <row r="44" spans="1:105" ht="12" customHeight="1" x14ac:dyDescent="0.25">
      <c r="A44" s="64" t="s">
        <v>79</v>
      </c>
      <c r="B44" s="231">
        <v>1.341691682285685</v>
      </c>
      <c r="C44" s="231">
        <v>6.9065764820613564</v>
      </c>
      <c r="D44" s="231">
        <v>0</v>
      </c>
      <c r="E44" s="231">
        <v>20.543782862052861</v>
      </c>
      <c r="F44" s="231">
        <v>22.985338653544289</v>
      </c>
      <c r="G44" s="231">
        <v>1.5836776230737759</v>
      </c>
      <c r="H44" s="231">
        <v>3.277341657062562</v>
      </c>
      <c r="I44" s="231">
        <v>1.3857179201901011</v>
      </c>
      <c r="J44" s="231">
        <v>1.8036504449184421</v>
      </c>
      <c r="K44" s="231">
        <v>1.3197577471807971</v>
      </c>
      <c r="L44" s="231">
        <v>1.407731039173163</v>
      </c>
      <c r="M44" s="231">
        <v>1.4516780932127999</v>
      </c>
      <c r="N44" s="231">
        <v>3.0353557162958609</v>
      </c>
      <c r="O44" s="231">
        <v>4.7950591071954323</v>
      </c>
      <c r="P44" s="231">
        <v>4.0251542307351933</v>
      </c>
      <c r="Q44" s="231">
        <v>3.8492076468303771</v>
      </c>
      <c r="R44" s="231">
        <v>4.8169930422922072</v>
      </c>
      <c r="S44" s="231">
        <v>4.3771265823937178</v>
      </c>
      <c r="T44" s="231">
        <v>6.3787367302148761</v>
      </c>
      <c r="U44" s="231">
        <v>5.9167779675499412</v>
      </c>
      <c r="V44" s="231">
        <v>3.4093411869466301</v>
      </c>
      <c r="W44" s="231">
        <v>5.1249391560080912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16.530617863268251</v>
      </c>
      <c r="C45" s="263">
        <f t="shared" si="2"/>
        <v>19.236945477193469</v>
      </c>
      <c r="D45" s="263">
        <f t="shared" si="2"/>
        <v>27.68966130886837</v>
      </c>
      <c r="E45" s="263">
        <f t="shared" si="2"/>
        <v>23.546626457548768</v>
      </c>
      <c r="F45" s="263">
        <f t="shared" si="2"/>
        <v>19.776458785887218</v>
      </c>
      <c r="G45" s="263">
        <f t="shared" si="2"/>
        <v>21.006569610961201</v>
      </c>
      <c r="H45" s="263">
        <f t="shared" si="2"/>
        <v>18.437144718874869</v>
      </c>
      <c r="I45" s="263">
        <f t="shared" si="2"/>
        <v>17.575340492111064</v>
      </c>
      <c r="J45" s="263">
        <f t="shared" si="2"/>
        <v>14.9193908024836</v>
      </c>
      <c r="K45" s="263">
        <f t="shared" si="2"/>
        <v>13.158794429035712</v>
      </c>
      <c r="L45" s="263">
        <f t="shared" si="2"/>
        <v>11.243093775141674</v>
      </c>
      <c r="M45" s="263">
        <f t="shared" si="2"/>
        <v>11.4714680448916</v>
      </c>
      <c r="N45" s="263">
        <f t="shared" si="2"/>
        <v>13.347597131005104</v>
      </c>
      <c r="O45" s="263">
        <f t="shared" si="2"/>
        <v>12.894544550591755</v>
      </c>
      <c r="P45" s="263">
        <f t="shared" si="2"/>
        <v>12.474933425401028</v>
      </c>
      <c r="Q45" s="263">
        <f t="shared" si="2"/>
        <v>12.335982647692544</v>
      </c>
      <c r="R45" s="263">
        <f t="shared" si="2"/>
        <v>12.725882639536362</v>
      </c>
      <c r="S45" s="263">
        <f t="shared" si="2"/>
        <v>13.524120236726095</v>
      </c>
      <c r="T45" s="263">
        <f t="shared" si="2"/>
        <v>14.104992295697123</v>
      </c>
      <c r="U45" s="263">
        <f t="shared" si="2"/>
        <v>14.880566508618228</v>
      </c>
      <c r="V45" s="263">
        <f t="shared" si="2"/>
        <v>14.206089577765823</v>
      </c>
      <c r="W45" s="263">
        <f t="shared" si="2"/>
        <v>13.949308259707067</v>
      </c>
      <c r="DA45" s="70"/>
    </row>
    <row r="46" spans="1:105" ht="12" customHeight="1" x14ac:dyDescent="0.25">
      <c r="A46" s="165" t="s">
        <v>2186</v>
      </c>
      <c r="B46" s="348">
        <v>6.533730892586652</v>
      </c>
      <c r="C46" s="348">
        <v>8.1900831735004882</v>
      </c>
      <c r="D46" s="348">
        <v>12.387408733351959</v>
      </c>
      <c r="E46" s="348">
        <v>11.26413331753213</v>
      </c>
      <c r="F46" s="348">
        <v>9.2846501338204721</v>
      </c>
      <c r="G46" s="348">
        <v>9.9603176543718117</v>
      </c>
      <c r="H46" s="348">
        <v>8.6659280556183536</v>
      </c>
      <c r="I46" s="348">
        <v>8.1906046440303122</v>
      </c>
      <c r="J46" s="348">
        <v>6.7467812841197352</v>
      </c>
      <c r="K46" s="348">
        <v>5.9517055137506194</v>
      </c>
      <c r="L46" s="348">
        <v>4.9527532654088002</v>
      </c>
      <c r="M46" s="348">
        <v>5.1519050913074382</v>
      </c>
      <c r="N46" s="348">
        <v>5.9687403768509917</v>
      </c>
      <c r="O46" s="348">
        <v>5.7534025037595686</v>
      </c>
      <c r="P46" s="348">
        <v>5.4212073412697919</v>
      </c>
      <c r="Q46" s="348">
        <v>5.4046679402659947</v>
      </c>
      <c r="R46" s="348">
        <v>5.6056085242834062</v>
      </c>
      <c r="S46" s="348">
        <v>6.1314850509917793</v>
      </c>
      <c r="T46" s="348">
        <v>6.4014031776082154</v>
      </c>
      <c r="U46" s="348">
        <v>6.6457538035423243</v>
      </c>
      <c r="V46" s="348">
        <v>6.4646801714703894</v>
      </c>
      <c r="W46" s="348">
        <v>6.2960348165882154</v>
      </c>
      <c r="DA46" s="167" t="s">
        <v>2187</v>
      </c>
    </row>
    <row r="47" spans="1:105" ht="12" customHeight="1" x14ac:dyDescent="0.25">
      <c r="A47" s="59" t="s">
        <v>30</v>
      </c>
      <c r="B47" s="232">
        <v>0.50027403830660455</v>
      </c>
      <c r="C47" s="232">
        <v>0.59828363918998095</v>
      </c>
      <c r="D47" s="232">
        <v>0.18495228461861429</v>
      </c>
      <c r="E47" s="232">
        <v>0.26785151029806442</v>
      </c>
      <c r="F47" s="232">
        <v>0.20238359917566731</v>
      </c>
      <c r="G47" s="232">
        <v>0.23136577543065551</v>
      </c>
      <c r="H47" s="232">
        <v>0.17860498675205291</v>
      </c>
      <c r="I47" s="232">
        <v>4.1974588039833213E-2</v>
      </c>
      <c r="J47" s="232">
        <v>4.3550412187314057E-2</v>
      </c>
      <c r="K47" s="232">
        <v>4.245835277143515E-2</v>
      </c>
      <c r="L47" s="232">
        <v>4.4914755393366187E-2</v>
      </c>
      <c r="M47" s="232">
        <v>8.7603346254272005E-2</v>
      </c>
      <c r="N47" s="232">
        <v>0.56954633476817584</v>
      </c>
      <c r="O47" s="232">
        <v>0.58092935040417126</v>
      </c>
      <c r="P47" s="232">
        <v>0.64902330311830803</v>
      </c>
      <c r="Q47" s="232">
        <v>0.72975393074597605</v>
      </c>
      <c r="R47" s="232">
        <v>0.6250060579765826</v>
      </c>
      <c r="S47" s="232">
        <v>0.82506777579659707</v>
      </c>
      <c r="T47" s="232">
        <v>0.75300254534254107</v>
      </c>
      <c r="U47" s="232">
        <v>0.69477475623934704</v>
      </c>
      <c r="V47" s="232">
        <v>0.64763306265922371</v>
      </c>
      <c r="W47" s="232">
        <v>0.14713680179326549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1" t="s">
        <v>2189</v>
      </c>
    </row>
    <row r="49" spans="1:105" ht="12" customHeight="1" x14ac:dyDescent="0.25">
      <c r="A49" s="59" t="s">
        <v>160</v>
      </c>
      <c r="B49" s="232">
        <v>0.14132457287903419</v>
      </c>
      <c r="C49" s="232">
        <v>0.2139362216164834</v>
      </c>
      <c r="D49" s="232">
        <v>0.19604123614609659</v>
      </c>
      <c r="E49" s="232">
        <v>7.0526269787742471E-2</v>
      </c>
      <c r="F49" s="232">
        <v>0.14981463371196249</v>
      </c>
      <c r="G49" s="232">
        <v>6.4560476470174169E-2</v>
      </c>
      <c r="H49" s="232">
        <v>6.5528831764653489E-2</v>
      </c>
      <c r="I49" s="232">
        <v>0</v>
      </c>
      <c r="J49" s="232">
        <v>6.6366467255211115E-2</v>
      </c>
      <c r="K49" s="232">
        <v>0</v>
      </c>
      <c r="L49" s="232">
        <v>0</v>
      </c>
      <c r="M49" s="232">
        <v>6.6280923521785509E-2</v>
      </c>
      <c r="N49" s="232">
        <v>6.6190907472474983E-2</v>
      </c>
      <c r="O49" s="232">
        <v>0</v>
      </c>
      <c r="P49" s="232">
        <v>6.7880298486520455E-2</v>
      </c>
      <c r="Q49" s="232">
        <v>0</v>
      </c>
      <c r="R49" s="232">
        <v>0</v>
      </c>
      <c r="S49" s="232">
        <v>6.7285342132769016E-2</v>
      </c>
      <c r="T49" s="232">
        <v>6.8643957150086504E-2</v>
      </c>
      <c r="U49" s="232">
        <v>7.1956540484997042E-2</v>
      </c>
      <c r="V49" s="232">
        <v>0</v>
      </c>
      <c r="W49" s="232">
        <v>0</v>
      </c>
      <c r="DA49" s="71" t="s">
        <v>2190</v>
      </c>
    </row>
    <row r="50" spans="1:105" ht="12" customHeight="1" x14ac:dyDescent="0.25">
      <c r="A50" s="59" t="s">
        <v>70</v>
      </c>
      <c r="B50" s="232">
        <v>0</v>
      </c>
      <c r="C50" s="232">
        <v>0.27287773986322822</v>
      </c>
      <c r="D50" s="232">
        <v>0</v>
      </c>
      <c r="E50" s="232">
        <v>0.20455849735062459</v>
      </c>
      <c r="F50" s="232">
        <v>0</v>
      </c>
      <c r="G50" s="232">
        <v>0.124428473001357</v>
      </c>
      <c r="H50" s="232">
        <v>0.25260402817709782</v>
      </c>
      <c r="I50" s="232">
        <v>6.2482872695176342E-2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2191</v>
      </c>
    </row>
    <row r="51" spans="1:105" ht="12" customHeight="1" x14ac:dyDescent="0.25">
      <c r="A51" s="59" t="s">
        <v>162</v>
      </c>
      <c r="B51" s="232">
        <v>5.8921322814010129</v>
      </c>
      <c r="C51" s="232">
        <v>7.1049855728307962</v>
      </c>
      <c r="D51" s="232">
        <v>12.00641521258725</v>
      </c>
      <c r="E51" s="232">
        <v>10.721197040095699</v>
      </c>
      <c r="F51" s="232">
        <v>8.9324519009328416</v>
      </c>
      <c r="G51" s="232">
        <v>9.5399629294696258</v>
      </c>
      <c r="H51" s="232">
        <v>8.1691902089245492</v>
      </c>
      <c r="I51" s="232">
        <v>8.0861471832953029</v>
      </c>
      <c r="J51" s="232">
        <v>6.6368644046772101</v>
      </c>
      <c r="K51" s="232">
        <v>5.9092471609791843</v>
      </c>
      <c r="L51" s="232">
        <v>4.9078385100154343</v>
      </c>
      <c r="M51" s="232">
        <v>4.9980208215313811</v>
      </c>
      <c r="N51" s="232">
        <v>5.3330031346103404</v>
      </c>
      <c r="O51" s="232">
        <v>5.1724731533553978</v>
      </c>
      <c r="P51" s="232">
        <v>4.7043037396649634</v>
      </c>
      <c r="Q51" s="232">
        <v>4.6749140095200188</v>
      </c>
      <c r="R51" s="232">
        <v>4.9806024663068236</v>
      </c>
      <c r="S51" s="232">
        <v>5.2391319330624144</v>
      </c>
      <c r="T51" s="232">
        <v>5.5797566751155872</v>
      </c>
      <c r="U51" s="232">
        <v>5.8790225068179804</v>
      </c>
      <c r="V51" s="232">
        <v>5.817047108811165</v>
      </c>
      <c r="W51" s="232">
        <v>6.1488980147949501</v>
      </c>
      <c r="DA51" s="71" t="s">
        <v>2192</v>
      </c>
    </row>
    <row r="52" spans="1:105" ht="12" customHeight="1" x14ac:dyDescent="0.25">
      <c r="A52" s="165" t="s">
        <v>2193</v>
      </c>
      <c r="B52" s="348">
        <v>5.5253060848780153</v>
      </c>
      <c r="C52" s="348">
        <v>6.9699360429097306</v>
      </c>
      <c r="D52" s="348">
        <v>10.463204036305269</v>
      </c>
      <c r="E52" s="348">
        <v>9.7113162383374725</v>
      </c>
      <c r="F52" s="348">
        <v>8.0821921218428674</v>
      </c>
      <c r="G52" s="348">
        <v>8.4384504974834975</v>
      </c>
      <c r="H52" s="348">
        <v>7.3559162165184206</v>
      </c>
      <c r="I52" s="348">
        <v>6.9362474373201222</v>
      </c>
      <c r="J52" s="348">
        <v>5.7175534776721282</v>
      </c>
      <c r="K52" s="348">
        <v>5.0369939403150044</v>
      </c>
      <c r="L52" s="348">
        <v>4.1933905018950641</v>
      </c>
      <c r="M52" s="348">
        <v>4.362363031071089</v>
      </c>
      <c r="N52" s="348">
        <v>5.0647684521259224</v>
      </c>
      <c r="O52" s="348">
        <v>4.8975445436236376</v>
      </c>
      <c r="P52" s="348">
        <v>4.6087250794188064</v>
      </c>
      <c r="Q52" s="348">
        <v>4.5942601357766959</v>
      </c>
      <c r="R52" s="348">
        <v>4.7724332001762466</v>
      </c>
      <c r="S52" s="348">
        <v>5.2274364874614783</v>
      </c>
      <c r="T52" s="348">
        <v>5.4764393749405924</v>
      </c>
      <c r="U52" s="348">
        <v>5.7164653417665203</v>
      </c>
      <c r="V52" s="348">
        <v>5.5420826804560237</v>
      </c>
      <c r="W52" s="348">
        <v>5.4117425160404578</v>
      </c>
      <c r="DA52" s="167" t="s">
        <v>2194</v>
      </c>
    </row>
    <row r="53" spans="1:105" ht="12" customHeight="1" x14ac:dyDescent="0.25">
      <c r="A53" s="64" t="s">
        <v>30</v>
      </c>
      <c r="B53" s="231">
        <v>0.4156366519796541</v>
      </c>
      <c r="C53" s="231">
        <v>0.47013518288121181</v>
      </c>
      <c r="D53" s="231">
        <v>0.15584291260470359</v>
      </c>
      <c r="E53" s="231">
        <v>0.19562155362038719</v>
      </c>
      <c r="F53" s="231">
        <v>0.13812679876989001</v>
      </c>
      <c r="G53" s="231">
        <v>0.19069746324169459</v>
      </c>
      <c r="H53" s="231">
        <v>0.14508586588940631</v>
      </c>
      <c r="I53" s="231">
        <v>3.4682844145565529E-2</v>
      </c>
      <c r="J53" s="231">
        <v>3.5736980937140513E-2</v>
      </c>
      <c r="K53" s="231">
        <v>3.5218541882754653E-2</v>
      </c>
      <c r="L53" s="231">
        <v>3.7076885584101743E-2</v>
      </c>
      <c r="M53" s="231">
        <v>7.2339850962372179E-2</v>
      </c>
      <c r="N53" s="231">
        <v>0.46205193995911498</v>
      </c>
      <c r="O53" s="231">
        <v>0.4591999308870322</v>
      </c>
      <c r="P53" s="231">
        <v>0.51654604917716573</v>
      </c>
      <c r="Q53" s="231">
        <v>0.58191045670622121</v>
      </c>
      <c r="R53" s="231">
        <v>0.49240853110337929</v>
      </c>
      <c r="S53" s="231">
        <v>0.64587645221165757</v>
      </c>
      <c r="T53" s="231">
        <v>0.57426389620601437</v>
      </c>
      <c r="U53" s="231">
        <v>0.50622008375573835</v>
      </c>
      <c r="V53" s="231">
        <v>0.48656987737755703</v>
      </c>
      <c r="W53" s="231">
        <v>0.10819370346823851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2197</v>
      </c>
    </row>
    <row r="56" spans="1:105" ht="12" customHeight="1" x14ac:dyDescent="0.25">
      <c r="A56" s="64" t="s">
        <v>160</v>
      </c>
      <c r="B56" s="231">
        <v>0.1174149922165189</v>
      </c>
      <c r="C56" s="231">
        <v>0.16811247723697609</v>
      </c>
      <c r="D56" s="231">
        <v>0.16518659012314449</v>
      </c>
      <c r="E56" s="231">
        <v>5.1507861395203983E-2</v>
      </c>
      <c r="F56" s="231">
        <v>0.1022484818325389</v>
      </c>
      <c r="G56" s="231">
        <v>5.3212360668388123E-2</v>
      </c>
      <c r="H56" s="231">
        <v>5.3230917401508107E-2</v>
      </c>
      <c r="I56" s="231">
        <v>0</v>
      </c>
      <c r="J56" s="231">
        <v>5.4459580427477797E-2</v>
      </c>
      <c r="K56" s="231">
        <v>0</v>
      </c>
      <c r="L56" s="231">
        <v>0</v>
      </c>
      <c r="M56" s="231">
        <v>5.4732522605899142E-2</v>
      </c>
      <c r="N56" s="231">
        <v>5.3698242510435798E-2</v>
      </c>
      <c r="O56" s="231">
        <v>0</v>
      </c>
      <c r="P56" s="231">
        <v>5.4024716572907597E-2</v>
      </c>
      <c r="Q56" s="231">
        <v>0</v>
      </c>
      <c r="R56" s="231">
        <v>0</v>
      </c>
      <c r="S56" s="231">
        <v>5.2672058390114698E-2</v>
      </c>
      <c r="T56" s="231">
        <v>5.2350083711968511E-2</v>
      </c>
      <c r="U56" s="231">
        <v>5.2428280711079592E-2</v>
      </c>
      <c r="V56" s="231">
        <v>0</v>
      </c>
      <c r="W56" s="231">
        <v>0</v>
      </c>
      <c r="DA56" s="73" t="s">
        <v>2198</v>
      </c>
    </row>
    <row r="57" spans="1:105" ht="12" customHeight="1" x14ac:dyDescent="0.25">
      <c r="A57" s="64" t="s">
        <v>70</v>
      </c>
      <c r="B57" s="231">
        <v>0</v>
      </c>
      <c r="C57" s="231">
        <v>0.21442910641598389</v>
      </c>
      <c r="D57" s="231">
        <v>0</v>
      </c>
      <c r="E57" s="231">
        <v>0.14939639882355449</v>
      </c>
      <c r="F57" s="231">
        <v>0</v>
      </c>
      <c r="G57" s="231">
        <v>0.1025570619173458</v>
      </c>
      <c r="H57" s="231">
        <v>0.2051973733863561</v>
      </c>
      <c r="I57" s="231">
        <v>5.1628469430062912E-2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4.8952892753587989</v>
      </c>
      <c r="C59" s="231">
        <v>5.5831439685926076</v>
      </c>
      <c r="D59" s="231">
        <v>10.11674292388115</v>
      </c>
      <c r="E59" s="231">
        <v>7.8300742800365386</v>
      </c>
      <c r="F59" s="231">
        <v>6.0963980839718879</v>
      </c>
      <c r="G59" s="231">
        <v>7.8630762336537741</v>
      </c>
      <c r="H59" s="231">
        <v>6.6360635088115991</v>
      </c>
      <c r="I59" s="231">
        <v>6.6814374027969379</v>
      </c>
      <c r="J59" s="231">
        <v>5.4461366678275702</v>
      </c>
      <c r="K59" s="231">
        <v>4.9016284205568317</v>
      </c>
      <c r="L59" s="231">
        <v>4.051393919601904</v>
      </c>
      <c r="M59" s="231">
        <v>4.1271948709240291</v>
      </c>
      <c r="N59" s="231">
        <v>4.3264687940757787</v>
      </c>
      <c r="O59" s="231">
        <v>4.0886199206208573</v>
      </c>
      <c r="P59" s="231">
        <v>3.7440712824611011</v>
      </c>
      <c r="Q59" s="231">
        <v>3.7278063628396638</v>
      </c>
      <c r="R59" s="231">
        <v>3.9239477972162331</v>
      </c>
      <c r="S59" s="231">
        <v>4.1012775493844611</v>
      </c>
      <c r="T59" s="231">
        <v>4.2553014301907544</v>
      </c>
      <c r="U59" s="231">
        <v>4.2835166923911983</v>
      </c>
      <c r="V59" s="231">
        <v>4.370375852665572</v>
      </c>
      <c r="W59" s="231">
        <v>4.5214524195238743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3.4971324674676958E-2</v>
      </c>
      <c r="D61" s="231">
        <v>2.5431609696275021E-2</v>
      </c>
      <c r="E61" s="231">
        <v>0</v>
      </c>
      <c r="F61" s="231">
        <v>8.4249360473795443E-2</v>
      </c>
      <c r="G61" s="231">
        <v>0.1144536890011477</v>
      </c>
      <c r="H61" s="231">
        <v>7.9482364326666041E-2</v>
      </c>
      <c r="I61" s="231">
        <v>6.8351743071512414E-2</v>
      </c>
      <c r="J61" s="231">
        <v>5.0868942076552182E-2</v>
      </c>
      <c r="K61" s="231">
        <v>4.7669961468698677E-3</v>
      </c>
      <c r="L61" s="231">
        <v>3.181812554283632E-3</v>
      </c>
      <c r="M61" s="231">
        <v>3.1818125542806171E-3</v>
      </c>
      <c r="N61" s="231">
        <v>3.181812554264936E-3</v>
      </c>
      <c r="O61" s="231">
        <v>3.1818125542668468E-3</v>
      </c>
      <c r="P61" s="231">
        <v>3.1818125542712192E-3</v>
      </c>
      <c r="Q61" s="231">
        <v>6.3579024241267558E-3</v>
      </c>
      <c r="R61" s="231">
        <v>7.9488087012449891E-3</v>
      </c>
      <c r="S61" s="231">
        <v>0.11127187644641021</v>
      </c>
      <c r="T61" s="231">
        <v>0.1335273962731538</v>
      </c>
      <c r="U61" s="231">
        <v>0.44668985743247192</v>
      </c>
      <c r="V61" s="231">
        <v>0.43874104873170111</v>
      </c>
      <c r="W61" s="231">
        <v>0.41171281007324528</v>
      </c>
      <c r="DA61" s="73" t="s">
        <v>2203</v>
      </c>
    </row>
    <row r="62" spans="1:105" ht="12" customHeight="1" x14ac:dyDescent="0.25">
      <c r="A62" s="64" t="s">
        <v>79</v>
      </c>
      <c r="B62" s="231">
        <v>9.6965165323043043E-2</v>
      </c>
      <c r="C62" s="231">
        <v>0.49914398310827601</v>
      </c>
      <c r="D62" s="231">
        <v>0</v>
      </c>
      <c r="E62" s="231">
        <v>1.484716144461788</v>
      </c>
      <c r="F62" s="231">
        <v>1.6611693967947561</v>
      </c>
      <c r="G62" s="231">
        <v>0.1144536890011477</v>
      </c>
      <c r="H62" s="231">
        <v>0.23685618670288569</v>
      </c>
      <c r="I62" s="231">
        <v>0.10014697787604381</v>
      </c>
      <c r="J62" s="231">
        <v>0.13035130640338691</v>
      </c>
      <c r="K62" s="231">
        <v>9.537998172854753E-2</v>
      </c>
      <c r="L62" s="231">
        <v>0.1017378841547741</v>
      </c>
      <c r="M62" s="231">
        <v>0.10491397402450819</v>
      </c>
      <c r="N62" s="231">
        <v>0.2193676630263269</v>
      </c>
      <c r="O62" s="231">
        <v>0.34654287956148061</v>
      </c>
      <c r="P62" s="231">
        <v>0.29090121865336133</v>
      </c>
      <c r="Q62" s="231">
        <v>0.27818541380668382</v>
      </c>
      <c r="R62" s="231">
        <v>0.34812806315538958</v>
      </c>
      <c r="S62" s="231">
        <v>0.31633855102883462</v>
      </c>
      <c r="T62" s="231">
        <v>0.46099656855870141</v>
      </c>
      <c r="U62" s="231">
        <v>0.42761042747603217</v>
      </c>
      <c r="V62" s="231">
        <v>0.24639590168119421</v>
      </c>
      <c r="W62" s="231">
        <v>0.37038358297509971</v>
      </c>
      <c r="DA62" s="73" t="s">
        <v>2204</v>
      </c>
    </row>
    <row r="63" spans="1:105" ht="12" customHeight="1" x14ac:dyDescent="0.25">
      <c r="A63" s="166" t="s">
        <v>2205</v>
      </c>
      <c r="B63" s="349">
        <v>1.3151708487657601</v>
      </c>
      <c r="C63" s="349">
        <v>1.199095959053897</v>
      </c>
      <c r="D63" s="349">
        <v>1.423249570356218</v>
      </c>
      <c r="E63" s="349">
        <v>0.75622850049387325</v>
      </c>
      <c r="F63" s="349">
        <v>0.708710744183494</v>
      </c>
      <c r="G63" s="349">
        <v>0.76700042914879174</v>
      </c>
      <c r="H63" s="349">
        <v>0.71038248433473283</v>
      </c>
      <c r="I63" s="349">
        <v>0.72014365022371407</v>
      </c>
      <c r="J63" s="349">
        <v>0.72207530608580439</v>
      </c>
      <c r="K63" s="349">
        <v>0.63826322793237844</v>
      </c>
      <c r="L63" s="349">
        <v>0.61675000230523769</v>
      </c>
      <c r="M63" s="349">
        <v>0.57564703603325662</v>
      </c>
      <c r="N63" s="349">
        <v>0.68061420647887994</v>
      </c>
      <c r="O63" s="349">
        <v>0.65988161859074979</v>
      </c>
      <c r="P63" s="349">
        <v>0.71911794256247918</v>
      </c>
      <c r="Q63" s="349">
        <v>0.68736899166172172</v>
      </c>
      <c r="R63" s="349">
        <v>0.69054144561079689</v>
      </c>
      <c r="S63" s="349">
        <v>0.6368231465508345</v>
      </c>
      <c r="T63" s="349">
        <v>0.65504404210244549</v>
      </c>
      <c r="U63" s="349">
        <v>0.74069040097334782</v>
      </c>
      <c r="V63" s="349">
        <v>0.64686080171747373</v>
      </c>
      <c r="W63" s="349">
        <v>0.6592738020818808</v>
      </c>
      <c r="DA63" s="168" t="s">
        <v>2206</v>
      </c>
    </row>
    <row r="64" spans="1:105" ht="12" customHeight="1" x14ac:dyDescent="0.25">
      <c r="A64" s="60" t="s">
        <v>2207</v>
      </c>
      <c r="B64" s="264">
        <v>2.6303416975315201</v>
      </c>
      <c r="C64" s="264">
        <v>2.398191918107794</v>
      </c>
      <c r="D64" s="264">
        <v>2.846499140712436</v>
      </c>
      <c r="E64" s="264">
        <v>1.512457000987746</v>
      </c>
      <c r="F64" s="264">
        <v>1.417421488366988</v>
      </c>
      <c r="G64" s="264">
        <v>1.534000858297583</v>
      </c>
      <c r="H64" s="264">
        <v>1.4207649686694661</v>
      </c>
      <c r="I64" s="264">
        <v>1.4402873004474279</v>
      </c>
      <c r="J64" s="264">
        <v>1.444150612171609</v>
      </c>
      <c r="K64" s="264">
        <v>1.2765264558647571</v>
      </c>
      <c r="L64" s="264">
        <v>1.2335000046104749</v>
      </c>
      <c r="M64" s="264">
        <v>1.151294072066513</v>
      </c>
      <c r="N64" s="264">
        <v>1.3612284129577601</v>
      </c>
      <c r="O64" s="264">
        <v>1.3197632371815</v>
      </c>
      <c r="P64" s="264">
        <v>1.4382358851249579</v>
      </c>
      <c r="Q64" s="264">
        <v>1.374737983323443</v>
      </c>
      <c r="R64" s="264">
        <v>1.381082891221594</v>
      </c>
      <c r="S64" s="264">
        <v>1.273646293101669</v>
      </c>
      <c r="T64" s="264">
        <v>1.310088084204891</v>
      </c>
      <c r="U64" s="264">
        <v>1.4813808019466961</v>
      </c>
      <c r="V64" s="264">
        <v>1.293721603434947</v>
      </c>
      <c r="W64" s="264">
        <v>1.318547604163762</v>
      </c>
      <c r="DA64" s="72" t="s">
        <v>2208</v>
      </c>
    </row>
    <row r="65" spans="1:105" ht="12" customHeight="1" x14ac:dyDescent="0.25">
      <c r="A65" s="101" t="s">
        <v>2209</v>
      </c>
      <c r="B65" s="280">
        <v>0.52606833950630372</v>
      </c>
      <c r="C65" s="280">
        <v>0.47963838362155892</v>
      </c>
      <c r="D65" s="280">
        <v>0.56929982814248703</v>
      </c>
      <c r="E65" s="280">
        <v>0.30249140019754928</v>
      </c>
      <c r="F65" s="280">
        <v>0.28348429767339761</v>
      </c>
      <c r="G65" s="280">
        <v>0.30680017165951667</v>
      </c>
      <c r="H65" s="280">
        <v>0.28415299373389319</v>
      </c>
      <c r="I65" s="280">
        <v>0.28805746008948568</v>
      </c>
      <c r="J65" s="280">
        <v>0.28883012243432188</v>
      </c>
      <c r="K65" s="280">
        <v>0.25530529117295142</v>
      </c>
      <c r="L65" s="280">
        <v>0.24670000092209521</v>
      </c>
      <c r="M65" s="280">
        <v>0.2302588144133027</v>
      </c>
      <c r="N65" s="280">
        <v>0.27224568259155191</v>
      </c>
      <c r="O65" s="280">
        <v>0.26395264743629993</v>
      </c>
      <c r="P65" s="280">
        <v>0.28764717702499171</v>
      </c>
      <c r="Q65" s="280">
        <v>0.27494759666468871</v>
      </c>
      <c r="R65" s="280">
        <v>0.27621657824431878</v>
      </c>
      <c r="S65" s="280">
        <v>0.25472925862033391</v>
      </c>
      <c r="T65" s="280">
        <v>0.26201761684097818</v>
      </c>
      <c r="U65" s="280">
        <v>0.29627616038933918</v>
      </c>
      <c r="V65" s="280">
        <v>0.25874432068698933</v>
      </c>
      <c r="W65" s="280">
        <v>0.26370952083275229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20.808889941848243</v>
      </c>
      <c r="C66" s="263">
        <f t="shared" si="3"/>
        <v>20.229412343273601</v>
      </c>
      <c r="D66" s="263">
        <f t="shared" si="3"/>
        <v>25.505322229099463</v>
      </c>
      <c r="E66" s="263">
        <f t="shared" si="3"/>
        <v>16.213632993961827</v>
      </c>
      <c r="F66" s="263">
        <f t="shared" si="3"/>
        <v>14.493388317656759</v>
      </c>
      <c r="G66" s="263">
        <f t="shared" si="3"/>
        <v>15.591476463609858</v>
      </c>
      <c r="H66" s="263">
        <f t="shared" si="3"/>
        <v>14.127876475926854</v>
      </c>
      <c r="I66" s="263">
        <f t="shared" si="3"/>
        <v>13.988583642206478</v>
      </c>
      <c r="J66" s="263">
        <f t="shared" si="3"/>
        <v>13.203554764099772</v>
      </c>
      <c r="K66" s="263">
        <f t="shared" si="3"/>
        <v>11.663272935551319</v>
      </c>
      <c r="L66" s="263">
        <f t="shared" si="3"/>
        <v>10.821997500149898</v>
      </c>
      <c r="M66" s="263">
        <f t="shared" si="3"/>
        <v>10.397380143221078</v>
      </c>
      <c r="N66" s="263">
        <f t="shared" si="3"/>
        <v>12.221719723235342</v>
      </c>
      <c r="O66" s="263">
        <f t="shared" si="3"/>
        <v>11.833498588689025</v>
      </c>
      <c r="P66" s="263">
        <f t="shared" si="3"/>
        <v>12.416656545480908</v>
      </c>
      <c r="Q66" s="263">
        <f t="shared" si="3"/>
        <v>11.992891116422864</v>
      </c>
      <c r="R66" s="263">
        <f t="shared" si="3"/>
        <v>12.149742385799378</v>
      </c>
      <c r="S66" s="263">
        <f t="shared" si="3"/>
        <v>11.743680513400115</v>
      </c>
      <c r="T66" s="263">
        <f t="shared" si="3"/>
        <v>12.137443239535669</v>
      </c>
      <c r="U66" s="263">
        <f t="shared" si="3"/>
        <v>13.398069596081386</v>
      </c>
      <c r="V66" s="263">
        <f t="shared" si="3"/>
        <v>12.070250039983682</v>
      </c>
      <c r="W66" s="263">
        <f t="shared" si="3"/>
        <v>12.145183175085425</v>
      </c>
      <c r="DA66" s="70"/>
    </row>
    <row r="67" spans="1:105" ht="12" customHeight="1" x14ac:dyDescent="0.25">
      <c r="A67" s="165" t="s">
        <v>2212</v>
      </c>
      <c r="B67" s="348">
        <v>2.623821757927276</v>
      </c>
      <c r="C67" s="348">
        <v>3.2853533223628641</v>
      </c>
      <c r="D67" s="348">
        <v>4.981232221898658</v>
      </c>
      <c r="E67" s="348">
        <v>4.526319062518402</v>
      </c>
      <c r="F67" s="348">
        <v>3.7323768784509328</v>
      </c>
      <c r="G67" s="348">
        <v>4.0035061218681403</v>
      </c>
      <c r="H67" s="348">
        <v>3.4818780177446969</v>
      </c>
      <c r="I67" s="348">
        <v>3.2943918632631251</v>
      </c>
      <c r="J67" s="348">
        <v>2.7137424070443301</v>
      </c>
      <c r="K67" s="348">
        <v>2.394211224933704</v>
      </c>
      <c r="L67" s="348">
        <v>1.9922835805456609</v>
      </c>
      <c r="M67" s="348">
        <v>2.0716472182281169</v>
      </c>
      <c r="N67" s="348">
        <v>2.3953478082833972</v>
      </c>
      <c r="O67" s="348">
        <v>2.3088915650740982</v>
      </c>
      <c r="P67" s="348">
        <v>2.1742609397631751</v>
      </c>
      <c r="Q67" s="348">
        <v>2.1670928491831272</v>
      </c>
      <c r="R67" s="348">
        <v>2.2490269915036829</v>
      </c>
      <c r="S67" s="348">
        <v>2.4575185661317369</v>
      </c>
      <c r="T67" s="348">
        <v>2.5668539428412069</v>
      </c>
      <c r="U67" s="348">
        <v>2.6657997484674771</v>
      </c>
      <c r="V67" s="348">
        <v>2.593970798185059</v>
      </c>
      <c r="W67" s="348">
        <v>2.5316422837172361</v>
      </c>
      <c r="DA67" s="167" t="s">
        <v>2213</v>
      </c>
    </row>
    <row r="68" spans="1:105" ht="12" customHeight="1" x14ac:dyDescent="0.25">
      <c r="A68" s="165" t="s">
        <v>2214</v>
      </c>
      <c r="B68" s="348">
        <v>1.0407778774839469</v>
      </c>
      <c r="C68" s="348">
        <v>1.3128965399386749</v>
      </c>
      <c r="D68" s="348">
        <v>1.9709082395256461</v>
      </c>
      <c r="E68" s="348">
        <v>1.829278405005397</v>
      </c>
      <c r="F68" s="348">
        <v>1.5224073802917319</v>
      </c>
      <c r="G68" s="348">
        <v>1.589514221132625</v>
      </c>
      <c r="H68" s="348">
        <v>1.3856019466018079</v>
      </c>
      <c r="I68" s="348">
        <v>1.306550763816533</v>
      </c>
      <c r="J68" s="348">
        <v>1.076990682774805</v>
      </c>
      <c r="K68" s="348">
        <v>0.94879664249700923</v>
      </c>
      <c r="L68" s="348">
        <v>0.78989073165890389</v>
      </c>
      <c r="M68" s="348">
        <v>0.82171935211311353</v>
      </c>
      <c r="N68" s="348">
        <v>0.95402840649463339</v>
      </c>
      <c r="O68" s="348">
        <v>0.92252916611193136</v>
      </c>
      <c r="P68" s="348">
        <v>0.86812549972431807</v>
      </c>
      <c r="Q68" s="348">
        <v>0.8654008011989347</v>
      </c>
      <c r="R68" s="348">
        <v>0.89896248645979182</v>
      </c>
      <c r="S68" s="348">
        <v>0.98466947686255002</v>
      </c>
      <c r="T68" s="348">
        <v>1.0315730678558459</v>
      </c>
      <c r="U68" s="348">
        <v>1.0767857153466021</v>
      </c>
      <c r="V68" s="348">
        <v>1.0439380118310519</v>
      </c>
      <c r="W68" s="348">
        <v>1.019386401913438</v>
      </c>
      <c r="DA68" s="167" t="s">
        <v>2215</v>
      </c>
    </row>
    <row r="69" spans="1:105" ht="12" customHeight="1" x14ac:dyDescent="0.25">
      <c r="A69" s="64" t="s">
        <v>30</v>
      </c>
      <c r="B69" s="231">
        <v>7.829166851694315E-2</v>
      </c>
      <c r="C69" s="231">
        <v>8.8557319767098089E-2</v>
      </c>
      <c r="D69" s="231">
        <v>2.9355451681772421E-2</v>
      </c>
      <c r="E69" s="231">
        <v>3.6848381291374882E-2</v>
      </c>
      <c r="F69" s="231">
        <v>2.6018344366627491E-2</v>
      </c>
      <c r="G69" s="231">
        <v>3.5920851801759662E-2</v>
      </c>
      <c r="H69" s="231">
        <v>2.7329193574735788E-2</v>
      </c>
      <c r="I69" s="231">
        <v>6.5330565149541693E-3</v>
      </c>
      <c r="J69" s="231">
        <v>6.7316196779101199E-3</v>
      </c>
      <c r="K69" s="231">
        <v>6.6339635679427064E-3</v>
      </c>
      <c r="L69" s="231">
        <v>6.9840116889720704E-3</v>
      </c>
      <c r="M69" s="231">
        <v>1.3626343117565951E-2</v>
      </c>
      <c r="N69" s="231">
        <v>8.7034714452132469E-2</v>
      </c>
      <c r="O69" s="231">
        <v>8.6497493906698558E-2</v>
      </c>
      <c r="P69" s="231">
        <v>9.7299532808995212E-2</v>
      </c>
      <c r="Q69" s="231">
        <v>0.1096119419834434</v>
      </c>
      <c r="R69" s="231">
        <v>9.2752853504237689E-2</v>
      </c>
      <c r="S69" s="231">
        <v>0.1216609383667388</v>
      </c>
      <c r="T69" s="231">
        <v>0.108171592637144</v>
      </c>
      <c r="U69" s="231">
        <v>9.5354475610499201E-2</v>
      </c>
      <c r="V69" s="231">
        <v>9.165305169438745E-2</v>
      </c>
      <c r="W69" s="231">
        <v>2.037997738459894E-2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2218</v>
      </c>
    </row>
    <row r="72" spans="1:105" ht="12" customHeight="1" x14ac:dyDescent="0.25">
      <c r="A72" s="64" t="s">
        <v>160</v>
      </c>
      <c r="B72" s="231">
        <v>2.2116951442446769E-2</v>
      </c>
      <c r="C72" s="231">
        <v>3.166661621084315E-2</v>
      </c>
      <c r="D72" s="231">
        <v>3.111547957998291E-2</v>
      </c>
      <c r="E72" s="231">
        <v>9.7023118417558767E-3</v>
      </c>
      <c r="F72" s="231">
        <v>1.9260101841032249E-2</v>
      </c>
      <c r="G72" s="231">
        <v>1.00233809569263E-2</v>
      </c>
      <c r="H72" s="231">
        <v>1.002687640804031E-2</v>
      </c>
      <c r="I72" s="231">
        <v>0</v>
      </c>
      <c r="J72" s="231">
        <v>1.0258314318749269E-2</v>
      </c>
      <c r="K72" s="231">
        <v>0</v>
      </c>
      <c r="L72" s="231">
        <v>0</v>
      </c>
      <c r="M72" s="231">
        <v>1.0309727249864649E-2</v>
      </c>
      <c r="N72" s="231">
        <v>1.011490440639788E-2</v>
      </c>
      <c r="O72" s="231">
        <v>0</v>
      </c>
      <c r="P72" s="231">
        <v>1.017640090570005E-2</v>
      </c>
      <c r="Q72" s="231">
        <v>0</v>
      </c>
      <c r="R72" s="231">
        <v>0</v>
      </c>
      <c r="S72" s="231">
        <v>9.9216065665589988E-3</v>
      </c>
      <c r="T72" s="231">
        <v>9.8609575967142891E-3</v>
      </c>
      <c r="U72" s="231">
        <v>9.8756872253557143E-3</v>
      </c>
      <c r="V72" s="231">
        <v>0</v>
      </c>
      <c r="W72" s="231">
        <v>0</v>
      </c>
      <c r="DA72" s="73" t="s">
        <v>2219</v>
      </c>
    </row>
    <row r="73" spans="1:105" ht="12" customHeight="1" x14ac:dyDescent="0.25">
      <c r="A73" s="64" t="s">
        <v>70</v>
      </c>
      <c r="B73" s="231">
        <v>0</v>
      </c>
      <c r="C73" s="231">
        <v>4.0391078216861241E-2</v>
      </c>
      <c r="D73" s="231">
        <v>0</v>
      </c>
      <c r="E73" s="231">
        <v>2.8141149916902228E-2</v>
      </c>
      <c r="F73" s="231">
        <v>0</v>
      </c>
      <c r="G73" s="231">
        <v>1.9318227729583151E-2</v>
      </c>
      <c r="H73" s="231">
        <v>3.8652136815158493E-2</v>
      </c>
      <c r="I73" s="231">
        <v>9.7250302527542281E-3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0.92210435103711452</v>
      </c>
      <c r="C75" s="231">
        <v>1.0516725481005471</v>
      </c>
      <c r="D75" s="231">
        <v>1.9056468665482491</v>
      </c>
      <c r="E75" s="231">
        <v>1.47491703889885</v>
      </c>
      <c r="F75" s="231">
        <v>1.148351993656755</v>
      </c>
      <c r="G75" s="231">
        <v>1.4811334733752259</v>
      </c>
      <c r="H75" s="231">
        <v>1.2500064227124339</v>
      </c>
      <c r="I75" s="231">
        <v>1.2585533057900049</v>
      </c>
      <c r="J75" s="231">
        <v>1.0258650787043619</v>
      </c>
      <c r="K75" s="231">
        <v>0.92329842824893249</v>
      </c>
      <c r="L75" s="231">
        <v>0.76314345299980457</v>
      </c>
      <c r="M75" s="231">
        <v>0.77742174853970614</v>
      </c>
      <c r="N75" s="231">
        <v>0.81495811079543756</v>
      </c>
      <c r="O75" s="231">
        <v>0.77015555291473192</v>
      </c>
      <c r="P75" s="231">
        <v>0.70525442439710484</v>
      </c>
      <c r="Q75" s="231">
        <v>0.70219067222464604</v>
      </c>
      <c r="R75" s="231">
        <v>0.73913698119308557</v>
      </c>
      <c r="S75" s="231">
        <v>0.77253981539651917</v>
      </c>
      <c r="T75" s="231">
        <v>0.80155262396944948</v>
      </c>
      <c r="U75" s="231">
        <v>0.80686741020111219</v>
      </c>
      <c r="V75" s="231">
        <v>0.8232286924688611</v>
      </c>
      <c r="W75" s="231">
        <v>0.85168632833136715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6.5873963376122816E-3</v>
      </c>
      <c r="D77" s="231">
        <v>4.7904417156418326E-3</v>
      </c>
      <c r="E77" s="231">
        <v>0</v>
      </c>
      <c r="F77" s="231">
        <v>1.5869685629412999E-2</v>
      </c>
      <c r="G77" s="231">
        <v>2.1559143634565209E-2</v>
      </c>
      <c r="H77" s="231">
        <v>1.497174729698973E-2</v>
      </c>
      <c r="I77" s="231">
        <v>1.287512057856743E-2</v>
      </c>
      <c r="J77" s="231">
        <v>9.5819613883810148E-3</v>
      </c>
      <c r="K77" s="231">
        <v>8.9793833237437946E-4</v>
      </c>
      <c r="L77" s="231">
        <v>5.9934419305065633E-4</v>
      </c>
      <c r="M77" s="231">
        <v>5.9934419305008831E-4</v>
      </c>
      <c r="N77" s="231">
        <v>5.9934419304713484E-4</v>
      </c>
      <c r="O77" s="231">
        <v>5.9934419304749479E-4</v>
      </c>
      <c r="P77" s="231">
        <v>5.9934419304831824E-4</v>
      </c>
      <c r="Q77" s="231">
        <v>1.1976104289213841E-3</v>
      </c>
      <c r="R77" s="231">
        <v>1.4972825254422699E-3</v>
      </c>
      <c r="S77" s="231">
        <v>2.0959799441429061E-2</v>
      </c>
      <c r="T77" s="231">
        <v>2.5151974921258889E-2</v>
      </c>
      <c r="U77" s="231">
        <v>8.4141025776753725E-2</v>
      </c>
      <c r="V77" s="231">
        <v>8.2643743251400739E-2</v>
      </c>
      <c r="W77" s="231">
        <v>7.7552551481940929E-2</v>
      </c>
      <c r="DA77" s="73" t="s">
        <v>2224</v>
      </c>
    </row>
    <row r="78" spans="1:105" ht="12" customHeight="1" x14ac:dyDescent="0.25">
      <c r="A78" s="64" t="s">
        <v>79</v>
      </c>
      <c r="B78" s="231">
        <v>1.826490648744301E-2</v>
      </c>
      <c r="C78" s="231">
        <v>9.402158130571403E-2</v>
      </c>
      <c r="D78" s="231">
        <v>0</v>
      </c>
      <c r="E78" s="231">
        <v>0.27966952305651421</v>
      </c>
      <c r="F78" s="231">
        <v>0.31290725479790421</v>
      </c>
      <c r="G78" s="231">
        <v>2.1559143634565219E-2</v>
      </c>
      <c r="H78" s="231">
        <v>4.4615569794449389E-2</v>
      </c>
      <c r="I78" s="231">
        <v>1.886425068025201E-2</v>
      </c>
      <c r="J78" s="231">
        <v>2.455370868540251E-2</v>
      </c>
      <c r="K78" s="231">
        <v>1.7966312347759649E-2</v>
      </c>
      <c r="L78" s="231">
        <v>1.9163922777076559E-2</v>
      </c>
      <c r="M78" s="231">
        <v>1.9762189012926739E-2</v>
      </c>
      <c r="N78" s="231">
        <v>4.1321332647618357E-2</v>
      </c>
      <c r="O78" s="231">
        <v>6.5276775097453374E-2</v>
      </c>
      <c r="P78" s="231">
        <v>5.4795797419469709E-2</v>
      </c>
      <c r="Q78" s="231">
        <v>5.2400576561923831E-2</v>
      </c>
      <c r="R78" s="231">
        <v>6.5575369237026324E-2</v>
      </c>
      <c r="S78" s="231">
        <v>5.9587317091304028E-2</v>
      </c>
      <c r="T78" s="231">
        <v>8.6835918731278952E-2</v>
      </c>
      <c r="U78" s="231">
        <v>8.0547116532881435E-2</v>
      </c>
      <c r="V78" s="231">
        <v>4.6412524416402222E-2</v>
      </c>
      <c r="W78" s="231">
        <v>6.976754471553126E-2</v>
      </c>
      <c r="DA78" s="73" t="s">
        <v>2225</v>
      </c>
    </row>
    <row r="79" spans="1:105" ht="12" customHeight="1" x14ac:dyDescent="0.25">
      <c r="A79" s="165" t="s">
        <v>2226</v>
      </c>
      <c r="B79" s="348">
        <v>17.144290306437021</v>
      </c>
      <c r="C79" s="348">
        <v>15.63116248097206</v>
      </c>
      <c r="D79" s="348">
        <v>18.553181767675159</v>
      </c>
      <c r="E79" s="348">
        <v>9.8580355264380284</v>
      </c>
      <c r="F79" s="348">
        <v>9.2386040589140954</v>
      </c>
      <c r="G79" s="348">
        <v>9.9984561206090934</v>
      </c>
      <c r="H79" s="348">
        <v>9.2603965115803497</v>
      </c>
      <c r="I79" s="348">
        <v>9.3876410151268193</v>
      </c>
      <c r="J79" s="348">
        <v>9.4128216742806377</v>
      </c>
      <c r="K79" s="348">
        <v>8.3202650681206052</v>
      </c>
      <c r="L79" s="348">
        <v>8.0398231879453341</v>
      </c>
      <c r="M79" s="348">
        <v>7.5040135728798463</v>
      </c>
      <c r="N79" s="348">
        <v>8.8723435084573126</v>
      </c>
      <c r="O79" s="348">
        <v>8.6020778575029961</v>
      </c>
      <c r="P79" s="348">
        <v>9.3742701059934141</v>
      </c>
      <c r="Q79" s="348">
        <v>8.9603974660408028</v>
      </c>
      <c r="R79" s="348">
        <v>9.001752907835904</v>
      </c>
      <c r="S79" s="348">
        <v>8.3014924704058277</v>
      </c>
      <c r="T79" s="348">
        <v>8.5390162288386158</v>
      </c>
      <c r="U79" s="348">
        <v>9.6554841322673077</v>
      </c>
      <c r="V79" s="348">
        <v>8.4323412299675713</v>
      </c>
      <c r="W79" s="348">
        <v>8.5941544894547501</v>
      </c>
      <c r="DA79" s="167" t="s">
        <v>2227</v>
      </c>
    </row>
    <row r="80" spans="1:105" ht="12" customHeight="1" x14ac:dyDescent="0.25">
      <c r="A80" s="132" t="s">
        <v>2228</v>
      </c>
      <c r="B80" s="318">
        <v>23.498642091526321</v>
      </c>
      <c r="C80" s="318">
        <v>21.42468927261142</v>
      </c>
      <c r="D80" s="318">
        <v>25.429724428659419</v>
      </c>
      <c r="E80" s="318">
        <v>13.51181322882422</v>
      </c>
      <c r="F80" s="318">
        <v>12.66279597028487</v>
      </c>
      <c r="G80" s="318">
        <v>13.704279246706941</v>
      </c>
      <c r="H80" s="318">
        <v>12.69266556747132</v>
      </c>
      <c r="I80" s="318">
        <v>12.86707191462876</v>
      </c>
      <c r="J80" s="318">
        <v>12.90158552157942</v>
      </c>
      <c r="K80" s="318">
        <v>11.404084243078101</v>
      </c>
      <c r="L80" s="318">
        <v>11.019699514872739</v>
      </c>
      <c r="M80" s="318">
        <v>10.28529767329316</v>
      </c>
      <c r="N80" s="318">
        <v>12.16078477976053</v>
      </c>
      <c r="O80" s="318">
        <v>11.790347993641459</v>
      </c>
      <c r="P80" s="318">
        <v>12.84874521795318</v>
      </c>
      <c r="Q80" s="318">
        <v>12.281475015227439</v>
      </c>
      <c r="R80" s="318">
        <v>12.33815841873438</v>
      </c>
      <c r="S80" s="318">
        <v>11.37835377847775</v>
      </c>
      <c r="T80" s="318">
        <v>11.703913232259911</v>
      </c>
      <c r="U80" s="318">
        <v>13.234188280128009</v>
      </c>
      <c r="V80" s="318">
        <v>11.55770026142357</v>
      </c>
      <c r="W80" s="318">
        <v>11.7794879121451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0.99999999999999978</v>
      </c>
      <c r="D84" s="234">
        <f t="shared" si="4"/>
        <v>1.0000000000000004</v>
      </c>
      <c r="E84" s="234">
        <f t="shared" si="4"/>
        <v>1</v>
      </c>
      <c r="F84" s="234">
        <f t="shared" si="4"/>
        <v>0.99999999999999989</v>
      </c>
      <c r="G84" s="234">
        <f t="shared" si="4"/>
        <v>0.99999999999999989</v>
      </c>
      <c r="H84" s="234">
        <f t="shared" si="4"/>
        <v>1.0000000000000002</v>
      </c>
      <c r="I84" s="234">
        <f t="shared" si="4"/>
        <v>0.99999999999999956</v>
      </c>
      <c r="J84" s="234">
        <f t="shared" si="4"/>
        <v>0.99999999999999978</v>
      </c>
      <c r="K84" s="234">
        <f t="shared" si="4"/>
        <v>1</v>
      </c>
      <c r="L84" s="234">
        <f t="shared" si="4"/>
        <v>1.0000000000000002</v>
      </c>
      <c r="M84" s="234">
        <f t="shared" si="4"/>
        <v>1</v>
      </c>
      <c r="N84" s="234">
        <f t="shared" si="4"/>
        <v>1</v>
      </c>
      <c r="O84" s="234">
        <f t="shared" si="4"/>
        <v>0.99999999999999989</v>
      </c>
      <c r="P84" s="234">
        <f t="shared" si="4"/>
        <v>1.0000000000000002</v>
      </c>
      <c r="Q84" s="234">
        <f t="shared" si="4"/>
        <v>0.99999999999999956</v>
      </c>
      <c r="R84" s="234">
        <f t="shared" si="4"/>
        <v>1.0000000000000002</v>
      </c>
      <c r="S84" s="234">
        <f t="shared" si="4"/>
        <v>1</v>
      </c>
      <c r="T84" s="234">
        <f t="shared" si="4"/>
        <v>1</v>
      </c>
      <c r="U84" s="234">
        <f t="shared" si="4"/>
        <v>1</v>
      </c>
      <c r="V84" s="234">
        <f t="shared" si="4"/>
        <v>1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2.1260027759997177E-2</v>
      </c>
      <c r="C85" s="301">
        <f t="shared" si="5"/>
        <v>1.784574646682336E-2</v>
      </c>
      <c r="D85" s="301">
        <f t="shared" si="5"/>
        <v>1.5347120939985913E-2</v>
      </c>
      <c r="E85" s="301">
        <f t="shared" si="5"/>
        <v>1.0112423035129487E-2</v>
      </c>
      <c r="F85" s="301">
        <f t="shared" si="5"/>
        <v>1.1151776084004807E-2</v>
      </c>
      <c r="G85" s="301">
        <f t="shared" si="5"/>
        <v>1.1401627352629307E-2</v>
      </c>
      <c r="H85" s="301">
        <f t="shared" si="5"/>
        <v>1.196036007563585E-2</v>
      </c>
      <c r="I85" s="301">
        <f t="shared" si="5"/>
        <v>1.2635318355884341E-2</v>
      </c>
      <c r="J85" s="301">
        <f t="shared" si="5"/>
        <v>1.4584745545428971E-2</v>
      </c>
      <c r="K85" s="301">
        <f t="shared" si="5"/>
        <v>1.4615993232210701E-2</v>
      </c>
      <c r="L85" s="301">
        <f t="shared" si="5"/>
        <v>1.6174297552978972E-2</v>
      </c>
      <c r="M85" s="301">
        <f t="shared" si="5"/>
        <v>1.5036136855828277E-2</v>
      </c>
      <c r="N85" s="301">
        <f t="shared" si="5"/>
        <v>1.5230789741975366E-2</v>
      </c>
      <c r="O85" s="301">
        <f t="shared" si="5"/>
        <v>1.5264895122375981E-2</v>
      </c>
      <c r="P85" s="301">
        <f t="shared" si="5"/>
        <v>1.6806946035257724E-2</v>
      </c>
      <c r="Q85" s="301">
        <f t="shared" si="5"/>
        <v>1.6361656464066867E-2</v>
      </c>
      <c r="R85" s="301">
        <f t="shared" si="5"/>
        <v>1.6011366085345275E-2</v>
      </c>
      <c r="S85" s="301">
        <f t="shared" si="5"/>
        <v>1.4233712857093782E-2</v>
      </c>
      <c r="T85" s="301">
        <f t="shared" si="5"/>
        <v>1.4056593855475613E-2</v>
      </c>
      <c r="U85" s="301">
        <f t="shared" si="5"/>
        <v>1.4880746539802972E-2</v>
      </c>
      <c r="V85" s="301">
        <f t="shared" si="5"/>
        <v>1.381308816819711E-2</v>
      </c>
      <c r="W85" s="301">
        <f t="shared" si="5"/>
        <v>1.4247755904962299E-2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2.4803365719996712E-2</v>
      </c>
      <c r="C86" s="235">
        <f t="shared" si="6"/>
        <v>2.082003754462727E-2</v>
      </c>
      <c r="D86" s="235">
        <f t="shared" si="6"/>
        <v>1.7904974429983563E-2</v>
      </c>
      <c r="E86" s="235">
        <f t="shared" si="6"/>
        <v>1.1797826874317737E-2</v>
      </c>
      <c r="F86" s="235">
        <f t="shared" si="6"/>
        <v>1.3010405431338948E-2</v>
      </c>
      <c r="G86" s="235">
        <f t="shared" si="6"/>
        <v>1.3301898578067526E-2</v>
      </c>
      <c r="H86" s="235">
        <f t="shared" si="6"/>
        <v>1.3953753421575151E-2</v>
      </c>
      <c r="I86" s="235">
        <f t="shared" si="6"/>
        <v>1.4741204748531737E-2</v>
      </c>
      <c r="J86" s="235">
        <f t="shared" si="6"/>
        <v>1.7015536469667126E-2</v>
      </c>
      <c r="K86" s="235">
        <f t="shared" si="6"/>
        <v>1.7051992104245815E-2</v>
      </c>
      <c r="L86" s="235">
        <f t="shared" si="6"/>
        <v>1.8870013811808795E-2</v>
      </c>
      <c r="M86" s="235">
        <f t="shared" si="6"/>
        <v>1.7542159665132982E-2</v>
      </c>
      <c r="N86" s="235">
        <f t="shared" si="6"/>
        <v>1.7769254698971254E-2</v>
      </c>
      <c r="O86" s="235">
        <f t="shared" si="6"/>
        <v>1.7809044309438651E-2</v>
      </c>
      <c r="P86" s="235">
        <f t="shared" si="6"/>
        <v>1.9608103707800677E-2</v>
      </c>
      <c r="Q86" s="235">
        <f t="shared" si="6"/>
        <v>1.9088599208078007E-2</v>
      </c>
      <c r="R86" s="235">
        <f t="shared" si="6"/>
        <v>1.8679927099569497E-2</v>
      </c>
      <c r="S86" s="235">
        <f t="shared" si="6"/>
        <v>1.6605998333276088E-2</v>
      </c>
      <c r="T86" s="235">
        <f t="shared" si="6"/>
        <v>1.6399359498054881E-2</v>
      </c>
      <c r="U86" s="235">
        <f t="shared" si="6"/>
        <v>1.7360870963103472E-2</v>
      </c>
      <c r="V86" s="235">
        <f t="shared" si="6"/>
        <v>1.6115269529563301E-2</v>
      </c>
      <c r="W86" s="235">
        <f t="shared" si="6"/>
        <v>1.6622381889122677E-2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5.6693407359992481E-2</v>
      </c>
      <c r="C87" s="235">
        <f t="shared" si="7"/>
        <v>4.7588657244862304E-2</v>
      </c>
      <c r="D87" s="235">
        <f t="shared" si="7"/>
        <v>4.0925655839962452E-2</v>
      </c>
      <c r="E87" s="235">
        <f t="shared" si="7"/>
        <v>2.6966461427011965E-2</v>
      </c>
      <c r="F87" s="235">
        <f t="shared" si="7"/>
        <v>2.9738069557346161E-2</v>
      </c>
      <c r="G87" s="235">
        <f t="shared" si="7"/>
        <v>3.0404339607011482E-2</v>
      </c>
      <c r="H87" s="235">
        <f t="shared" si="7"/>
        <v>3.1894293535028921E-2</v>
      </c>
      <c r="I87" s="235">
        <f t="shared" si="7"/>
        <v>3.3694182282358258E-2</v>
      </c>
      <c r="J87" s="235">
        <f t="shared" si="7"/>
        <v>3.8892654787810579E-2</v>
      </c>
      <c r="K87" s="235">
        <f t="shared" si="7"/>
        <v>3.8975981952561869E-2</v>
      </c>
      <c r="L87" s="235">
        <f t="shared" si="7"/>
        <v>4.3131460141277264E-2</v>
      </c>
      <c r="M87" s="235">
        <f t="shared" si="7"/>
        <v>4.0096364948875383E-2</v>
      </c>
      <c r="N87" s="235">
        <f t="shared" si="7"/>
        <v>4.0615439311934294E-2</v>
      </c>
      <c r="O87" s="235">
        <f t="shared" si="7"/>
        <v>4.0706386993002622E-2</v>
      </c>
      <c r="P87" s="235">
        <f t="shared" si="7"/>
        <v>4.4818522760687256E-2</v>
      </c>
      <c r="Q87" s="235">
        <f t="shared" si="7"/>
        <v>4.3631083904178324E-2</v>
      </c>
      <c r="R87" s="235">
        <f t="shared" si="7"/>
        <v>4.2696976227587419E-2</v>
      </c>
      <c r="S87" s="235">
        <f t="shared" si="7"/>
        <v>3.7956567618916769E-2</v>
      </c>
      <c r="T87" s="235">
        <f t="shared" si="7"/>
        <v>3.748425028126829E-2</v>
      </c>
      <c r="U87" s="235">
        <f t="shared" si="7"/>
        <v>3.9681990772807922E-2</v>
      </c>
      <c r="V87" s="235">
        <f t="shared" si="7"/>
        <v>3.683490178185897E-2</v>
      </c>
      <c r="W87" s="235">
        <f t="shared" si="7"/>
        <v>3.7994015746566114E-2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4.2520055519994354E-2</v>
      </c>
      <c r="C88" s="235">
        <f t="shared" si="8"/>
        <v>3.5691492933646728E-2</v>
      </c>
      <c r="D88" s="235">
        <f t="shared" si="8"/>
        <v>3.0694241879971825E-2</v>
      </c>
      <c r="E88" s="235">
        <f t="shared" si="8"/>
        <v>2.0224846070258973E-2</v>
      </c>
      <c r="F88" s="235">
        <f t="shared" si="8"/>
        <v>2.2303552168009621E-2</v>
      </c>
      <c r="G88" s="235">
        <f t="shared" si="8"/>
        <v>2.280325470525861E-2</v>
      </c>
      <c r="H88" s="235">
        <f t="shared" si="8"/>
        <v>2.3920720151271696E-2</v>
      </c>
      <c r="I88" s="235">
        <f t="shared" si="8"/>
        <v>2.5270636711768685E-2</v>
      </c>
      <c r="J88" s="235">
        <f t="shared" si="8"/>
        <v>2.9169491090857941E-2</v>
      </c>
      <c r="K88" s="235">
        <f t="shared" si="8"/>
        <v>2.9231986464421402E-2</v>
      </c>
      <c r="L88" s="235">
        <f t="shared" si="8"/>
        <v>3.2348595105957945E-2</v>
      </c>
      <c r="M88" s="235">
        <f t="shared" si="8"/>
        <v>3.0072273711656543E-2</v>
      </c>
      <c r="N88" s="235">
        <f t="shared" si="8"/>
        <v>3.0461579483950726E-2</v>
      </c>
      <c r="O88" s="235">
        <f t="shared" si="8"/>
        <v>3.0529790244751966E-2</v>
      </c>
      <c r="P88" s="235">
        <f t="shared" si="8"/>
        <v>3.3613892070515447E-2</v>
      </c>
      <c r="Q88" s="235">
        <f t="shared" si="8"/>
        <v>3.2723312928133734E-2</v>
      </c>
      <c r="R88" s="235">
        <f t="shared" si="8"/>
        <v>3.202273217069055E-2</v>
      </c>
      <c r="S88" s="235">
        <f t="shared" si="8"/>
        <v>2.8467425714187564E-2</v>
      </c>
      <c r="T88" s="235">
        <f t="shared" si="8"/>
        <v>2.8113187710951219E-2</v>
      </c>
      <c r="U88" s="235">
        <f t="shared" si="8"/>
        <v>2.9761493079605943E-2</v>
      </c>
      <c r="V88" s="235">
        <f t="shared" si="8"/>
        <v>2.762617633639422E-2</v>
      </c>
      <c r="W88" s="235">
        <f t="shared" si="8"/>
        <v>2.8495511809924597E-2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2.3084777721320195E-2</v>
      </c>
      <c r="C89" s="302">
        <f t="shared" si="9"/>
        <v>2.0717351074891168E-2</v>
      </c>
      <c r="D89" s="302">
        <f t="shared" si="9"/>
        <v>2.0003006459382029E-2</v>
      </c>
      <c r="E89" s="302">
        <f t="shared" si="9"/>
        <v>2.0679370083347484E-2</v>
      </c>
      <c r="F89" s="302">
        <f t="shared" si="9"/>
        <v>2.0133874815435372E-2</v>
      </c>
      <c r="G89" s="302">
        <f t="shared" si="9"/>
        <v>2.0569760082630478E-2</v>
      </c>
      <c r="H89" s="302">
        <f t="shared" si="9"/>
        <v>2.0336279146122724E-2</v>
      </c>
      <c r="I89" s="302">
        <f t="shared" si="9"/>
        <v>2.0247907665478803E-2</v>
      </c>
      <c r="J89" s="302">
        <f t="shared" si="9"/>
        <v>1.9963758706941497E-2</v>
      </c>
      <c r="K89" s="302">
        <f t="shared" si="9"/>
        <v>1.9978698001435053E-2</v>
      </c>
      <c r="L89" s="302">
        <f t="shared" si="9"/>
        <v>2.0076871409256201E-2</v>
      </c>
      <c r="M89" s="302">
        <f t="shared" si="9"/>
        <v>1.9966505345497713E-2</v>
      </c>
      <c r="N89" s="302">
        <f t="shared" si="9"/>
        <v>1.9938098981391258E-2</v>
      </c>
      <c r="O89" s="302">
        <f t="shared" si="9"/>
        <v>1.9911802761378512E-2</v>
      </c>
      <c r="P89" s="302">
        <f t="shared" si="9"/>
        <v>2.0280859257050681E-2</v>
      </c>
      <c r="Q89" s="302">
        <f t="shared" si="9"/>
        <v>2.0147367576265136E-2</v>
      </c>
      <c r="R89" s="302">
        <f t="shared" si="9"/>
        <v>2.0040892276099845E-2</v>
      </c>
      <c r="S89" s="302">
        <f t="shared" si="9"/>
        <v>1.9820428031815392E-2</v>
      </c>
      <c r="T89" s="302">
        <f t="shared" si="9"/>
        <v>1.978897474165273E-2</v>
      </c>
      <c r="U89" s="302">
        <f t="shared" si="9"/>
        <v>1.9909410383984881E-2</v>
      </c>
      <c r="V89" s="302">
        <f t="shared" si="9"/>
        <v>1.9962325923139238E-2</v>
      </c>
      <c r="W89" s="302">
        <f t="shared" si="9"/>
        <v>2.0019420625959593E-2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7.0280660256740929E-2</v>
      </c>
      <c r="C90" s="303">
        <f t="shared" si="10"/>
        <v>6.3191425097076551E-2</v>
      </c>
      <c r="D90" s="303">
        <f t="shared" si="10"/>
        <v>6.1243871570132793E-2</v>
      </c>
      <c r="E90" s="303">
        <f t="shared" si="10"/>
        <v>6.3069598731351109E-2</v>
      </c>
      <c r="F90" s="303">
        <f t="shared" si="10"/>
        <v>6.1397803278293875E-2</v>
      </c>
      <c r="G90" s="303">
        <f t="shared" si="10"/>
        <v>6.2779879824655202E-2</v>
      </c>
      <c r="H90" s="303">
        <f t="shared" si="10"/>
        <v>6.217096462324366E-2</v>
      </c>
      <c r="I90" s="303">
        <f t="shared" si="10"/>
        <v>6.1798874907429677E-2</v>
      </c>
      <c r="J90" s="303">
        <f t="shared" si="10"/>
        <v>6.1067318436995921E-2</v>
      </c>
      <c r="K90" s="303">
        <f t="shared" si="10"/>
        <v>6.1115396731029399E-2</v>
      </c>
      <c r="L90" s="303">
        <f t="shared" si="10"/>
        <v>6.1517908607353601E-2</v>
      </c>
      <c r="M90" s="303">
        <f t="shared" si="10"/>
        <v>6.1117204375312643E-2</v>
      </c>
      <c r="N90" s="303">
        <f t="shared" si="10"/>
        <v>6.1090816738867022E-2</v>
      </c>
      <c r="O90" s="303">
        <f t="shared" si="10"/>
        <v>6.1009788575505174E-2</v>
      </c>
      <c r="P90" s="303">
        <f t="shared" si="10"/>
        <v>6.1958787996370578E-2</v>
      </c>
      <c r="Q90" s="303">
        <f t="shared" si="10"/>
        <v>6.1590938138629238E-2</v>
      </c>
      <c r="R90" s="303">
        <f t="shared" si="10"/>
        <v>6.1334248102015591E-2</v>
      </c>
      <c r="S90" s="303">
        <f t="shared" si="10"/>
        <v>6.0867148347435722E-2</v>
      </c>
      <c r="T90" s="303">
        <f t="shared" si="10"/>
        <v>6.0747275188832779E-2</v>
      </c>
      <c r="U90" s="303">
        <f t="shared" si="10"/>
        <v>6.0592563166798681E-2</v>
      </c>
      <c r="V90" s="303">
        <f t="shared" si="10"/>
        <v>6.0686341099915421E-2</v>
      </c>
      <c r="W90" s="303">
        <f t="shared" si="10"/>
        <v>6.052957865789229E-2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1.6158043727380271E-2</v>
      </c>
      <c r="C91" s="304">
        <f t="shared" si="11"/>
        <v>2.8164491477846988E-2</v>
      </c>
      <c r="D91" s="304">
        <f t="shared" si="11"/>
        <v>4.0078849328150028E-2</v>
      </c>
      <c r="E91" s="304">
        <f t="shared" si="11"/>
        <v>5.6670858517086857E-2</v>
      </c>
      <c r="F91" s="304">
        <f t="shared" si="11"/>
        <v>5.2304434617082549E-2</v>
      </c>
      <c r="G91" s="304">
        <f t="shared" si="11"/>
        <v>5.435719634225375E-2</v>
      </c>
      <c r="H91" s="304">
        <f t="shared" si="11"/>
        <v>5.2280206472814977E-2</v>
      </c>
      <c r="I91" s="304">
        <f t="shared" si="11"/>
        <v>5.0199912054827212E-2</v>
      </c>
      <c r="J91" s="304">
        <f t="shared" si="11"/>
        <v>4.2695585449463704E-2</v>
      </c>
      <c r="K91" s="304">
        <f t="shared" si="11"/>
        <v>4.2764678394971674E-2</v>
      </c>
      <c r="L91" s="304">
        <f t="shared" si="11"/>
        <v>3.6236630979764921E-2</v>
      </c>
      <c r="M91" s="304">
        <f t="shared" si="11"/>
        <v>4.0980950219554405E-2</v>
      </c>
      <c r="N91" s="304">
        <f t="shared" si="11"/>
        <v>3.9830996047197524E-2</v>
      </c>
      <c r="O91" s="304">
        <f t="shared" si="11"/>
        <v>3.9200434227894057E-2</v>
      </c>
      <c r="P91" s="304">
        <f t="shared" si="11"/>
        <v>3.2800625385012036E-2</v>
      </c>
      <c r="Q91" s="304">
        <f t="shared" si="11"/>
        <v>3.4728693161117326E-2</v>
      </c>
      <c r="R91" s="304">
        <f t="shared" si="11"/>
        <v>3.5994746591670908E-2</v>
      </c>
      <c r="S91" s="304">
        <f t="shared" si="11"/>
        <v>4.3222973902495097E-2</v>
      </c>
      <c r="T91" s="304">
        <f t="shared" si="11"/>
        <v>4.3460824951449414E-2</v>
      </c>
      <c r="U91" s="304">
        <f t="shared" si="11"/>
        <v>3.9244665137238219E-2</v>
      </c>
      <c r="V91" s="304">
        <f t="shared" si="11"/>
        <v>4.4141156864078136E-2</v>
      </c>
      <c r="W91" s="304">
        <f t="shared" si="11"/>
        <v>4.2022791533570733E-2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5.2421814308560882E-2</v>
      </c>
      <c r="C92" s="304">
        <f t="shared" si="12"/>
        <v>3.3599273901883699E-2</v>
      </c>
      <c r="D92" s="304">
        <f t="shared" si="12"/>
        <v>1.9937252566783893E-2</v>
      </c>
      <c r="E92" s="304">
        <f t="shared" si="12"/>
        <v>5.5897463714538916E-3</v>
      </c>
      <c r="F92" s="304">
        <f t="shared" si="12"/>
        <v>8.2012265744909434E-3</v>
      </c>
      <c r="G92" s="304">
        <f t="shared" si="12"/>
        <v>7.5105532941911104E-3</v>
      </c>
      <c r="H92" s="304">
        <f t="shared" si="12"/>
        <v>8.9339293443778198E-3</v>
      </c>
      <c r="I92" s="304">
        <f t="shared" si="12"/>
        <v>1.0588137384131722E-2</v>
      </c>
      <c r="J92" s="304">
        <f t="shared" si="12"/>
        <v>1.7204953343897891E-2</v>
      </c>
      <c r="K92" s="304">
        <f t="shared" si="12"/>
        <v>1.7181438877480869E-2</v>
      </c>
      <c r="L92" s="304">
        <f t="shared" si="12"/>
        <v>2.3987333823350356E-2</v>
      </c>
      <c r="M92" s="304">
        <f t="shared" si="12"/>
        <v>1.893336320729198E-2</v>
      </c>
      <c r="N92" s="304">
        <f t="shared" si="12"/>
        <v>2.0041357512311463E-2</v>
      </c>
      <c r="O92" s="304">
        <f t="shared" si="12"/>
        <v>2.0588162737821041E-2</v>
      </c>
      <c r="P92" s="304">
        <f t="shared" si="12"/>
        <v>2.7813606928537914E-2</v>
      </c>
      <c r="Q92" s="304">
        <f t="shared" si="12"/>
        <v>2.5553312460386571E-2</v>
      </c>
      <c r="R92" s="304">
        <f t="shared" si="12"/>
        <v>2.405859222351707E-2</v>
      </c>
      <c r="S92" s="304">
        <f t="shared" si="12"/>
        <v>1.6505477416373118E-2</v>
      </c>
      <c r="T92" s="304">
        <f t="shared" si="12"/>
        <v>1.6161922728945309E-2</v>
      </c>
      <c r="U92" s="304">
        <f t="shared" si="12"/>
        <v>2.0157438306376226E-2</v>
      </c>
      <c r="V92" s="304">
        <f t="shared" si="12"/>
        <v>1.5440137182381507E-2</v>
      </c>
      <c r="W92" s="304">
        <f t="shared" si="12"/>
        <v>1.7366966651924578E-2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1.700802220799774E-3</v>
      </c>
      <c r="C93" s="304">
        <f t="shared" si="13"/>
        <v>1.4276597173458691E-3</v>
      </c>
      <c r="D93" s="304">
        <f t="shared" si="13"/>
        <v>1.227769675198873E-3</v>
      </c>
      <c r="E93" s="304">
        <f t="shared" si="13"/>
        <v>8.0899384281035887E-4</v>
      </c>
      <c r="F93" s="304">
        <f t="shared" si="13"/>
        <v>8.9214208672038484E-4</v>
      </c>
      <c r="G93" s="304">
        <f t="shared" si="13"/>
        <v>9.1213018821034416E-4</v>
      </c>
      <c r="H93" s="304">
        <f t="shared" si="13"/>
        <v>9.5682880605086782E-4</v>
      </c>
      <c r="I93" s="304">
        <f t="shared" si="13"/>
        <v>1.0108254684707476E-3</v>
      </c>
      <c r="J93" s="304">
        <f t="shared" si="13"/>
        <v>1.1667796436343168E-3</v>
      </c>
      <c r="K93" s="304">
        <f t="shared" si="13"/>
        <v>1.1692794585768554E-3</v>
      </c>
      <c r="L93" s="304">
        <f t="shared" si="13"/>
        <v>1.2939438042383182E-3</v>
      </c>
      <c r="M93" s="304">
        <f t="shared" si="13"/>
        <v>1.2028909484662613E-3</v>
      </c>
      <c r="N93" s="304">
        <f t="shared" si="13"/>
        <v>1.2184631793580286E-3</v>
      </c>
      <c r="O93" s="304">
        <f t="shared" si="13"/>
        <v>1.2211916097900782E-3</v>
      </c>
      <c r="P93" s="304">
        <f t="shared" si="13"/>
        <v>1.3445556828206172E-3</v>
      </c>
      <c r="Q93" s="304">
        <f t="shared" si="13"/>
        <v>1.3089325171253489E-3</v>
      </c>
      <c r="R93" s="304">
        <f t="shared" si="13"/>
        <v>1.2809092868276218E-3</v>
      </c>
      <c r="S93" s="304">
        <f t="shared" si="13"/>
        <v>1.1386970285675031E-3</v>
      </c>
      <c r="T93" s="304">
        <f t="shared" si="13"/>
        <v>1.1245275084380486E-3</v>
      </c>
      <c r="U93" s="304">
        <f t="shared" si="13"/>
        <v>1.1904597231842376E-3</v>
      </c>
      <c r="V93" s="304">
        <f t="shared" si="13"/>
        <v>1.1050470534557692E-3</v>
      </c>
      <c r="W93" s="304">
        <f t="shared" si="13"/>
        <v>1.1398204723969834E-3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5.8567216880617425E-2</v>
      </c>
      <c r="C94" s="303">
        <f t="shared" si="14"/>
        <v>5.265952091423047E-2</v>
      </c>
      <c r="D94" s="303">
        <f t="shared" si="14"/>
        <v>5.1036559641777342E-2</v>
      </c>
      <c r="E94" s="303">
        <f t="shared" si="14"/>
        <v>5.2557998942792589E-2</v>
      </c>
      <c r="F94" s="303">
        <f t="shared" si="14"/>
        <v>5.1164836065244905E-2</v>
      </c>
      <c r="G94" s="303">
        <f t="shared" si="14"/>
        <v>5.2316566520546004E-2</v>
      </c>
      <c r="H94" s="303">
        <f t="shared" si="14"/>
        <v>5.1809137186036379E-2</v>
      </c>
      <c r="I94" s="303">
        <f t="shared" si="14"/>
        <v>5.1499062422858073E-2</v>
      </c>
      <c r="J94" s="303">
        <f t="shared" si="14"/>
        <v>5.0889432030829934E-2</v>
      </c>
      <c r="K94" s="303">
        <f t="shared" si="14"/>
        <v>5.0929497275857855E-2</v>
      </c>
      <c r="L94" s="303">
        <f t="shared" si="14"/>
        <v>5.1264923839461324E-2</v>
      </c>
      <c r="M94" s="303">
        <f t="shared" si="14"/>
        <v>5.0931003646093875E-2</v>
      </c>
      <c r="N94" s="303">
        <f t="shared" si="14"/>
        <v>5.0909013949055844E-2</v>
      </c>
      <c r="O94" s="303">
        <f t="shared" si="14"/>
        <v>5.0841490479587657E-2</v>
      </c>
      <c r="P94" s="303">
        <f t="shared" si="14"/>
        <v>5.1632323330308823E-2</v>
      </c>
      <c r="Q94" s="303">
        <f t="shared" si="14"/>
        <v>5.1325781782191014E-2</v>
      </c>
      <c r="R94" s="303">
        <f t="shared" si="14"/>
        <v>5.1111873418346339E-2</v>
      </c>
      <c r="S94" s="303">
        <f t="shared" si="14"/>
        <v>5.0722623622863117E-2</v>
      </c>
      <c r="T94" s="303">
        <f t="shared" si="14"/>
        <v>5.062272932402731E-2</v>
      </c>
      <c r="U94" s="303">
        <f t="shared" si="14"/>
        <v>5.0493802638998886E-2</v>
      </c>
      <c r="V94" s="303">
        <f t="shared" si="14"/>
        <v>5.0571950916596185E-2</v>
      </c>
      <c r="W94" s="303">
        <f t="shared" si="14"/>
        <v>5.0441315548243576E-2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1.3465036439483562E-2</v>
      </c>
      <c r="C95" s="304">
        <f t="shared" si="15"/>
        <v>2.3470409564872494E-2</v>
      </c>
      <c r="D95" s="304">
        <f t="shared" si="15"/>
        <v>3.3399041106791712E-2</v>
      </c>
      <c r="E95" s="304">
        <f t="shared" si="15"/>
        <v>4.7225715430905715E-2</v>
      </c>
      <c r="F95" s="304">
        <f t="shared" si="15"/>
        <v>4.3587028847568807E-2</v>
      </c>
      <c r="G95" s="304">
        <f t="shared" si="15"/>
        <v>4.5297663618544787E-2</v>
      </c>
      <c r="H95" s="304">
        <f t="shared" si="15"/>
        <v>4.3566838727345805E-2</v>
      </c>
      <c r="I95" s="304">
        <f t="shared" si="15"/>
        <v>4.1833260045689345E-2</v>
      </c>
      <c r="J95" s="304">
        <f t="shared" si="15"/>
        <v>3.5579654541219766E-2</v>
      </c>
      <c r="K95" s="304">
        <f t="shared" si="15"/>
        <v>3.5637231995809746E-2</v>
      </c>
      <c r="L95" s="304">
        <f t="shared" si="15"/>
        <v>3.0197192483137431E-2</v>
      </c>
      <c r="M95" s="304">
        <f t="shared" si="15"/>
        <v>3.4150791849628687E-2</v>
      </c>
      <c r="N95" s="304">
        <f t="shared" si="15"/>
        <v>3.3192496705997936E-2</v>
      </c>
      <c r="O95" s="304">
        <f t="shared" si="15"/>
        <v>3.2667028523245052E-2</v>
      </c>
      <c r="P95" s="304">
        <f t="shared" si="15"/>
        <v>2.733385448751004E-2</v>
      </c>
      <c r="Q95" s="304">
        <f t="shared" si="15"/>
        <v>2.8940577634264421E-2</v>
      </c>
      <c r="R95" s="304">
        <f t="shared" si="15"/>
        <v>2.999562215972576E-2</v>
      </c>
      <c r="S95" s="304">
        <f t="shared" si="15"/>
        <v>3.6019144918745929E-2</v>
      </c>
      <c r="T95" s="304">
        <f t="shared" si="15"/>
        <v>3.621735412620785E-2</v>
      </c>
      <c r="U95" s="304">
        <f t="shared" si="15"/>
        <v>3.2703887614365171E-2</v>
      </c>
      <c r="V95" s="304">
        <f t="shared" si="15"/>
        <v>3.6784297386731786E-2</v>
      </c>
      <c r="W95" s="304">
        <f t="shared" si="15"/>
        <v>3.5018992944642273E-2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4.3684845257134043E-2</v>
      </c>
      <c r="C96" s="304">
        <f t="shared" si="16"/>
        <v>2.7999394918236411E-2</v>
      </c>
      <c r="D96" s="304">
        <f t="shared" si="16"/>
        <v>1.6614377138986572E-2</v>
      </c>
      <c r="E96" s="304">
        <f t="shared" si="16"/>
        <v>4.6581219762115772E-3</v>
      </c>
      <c r="F96" s="304">
        <f t="shared" si="16"/>
        <v>6.8343554787424496E-3</v>
      </c>
      <c r="G96" s="304">
        <f t="shared" si="16"/>
        <v>6.2587944118259291E-3</v>
      </c>
      <c r="H96" s="304">
        <f t="shared" si="16"/>
        <v>7.4449411203148536E-3</v>
      </c>
      <c r="I96" s="304">
        <f t="shared" si="16"/>
        <v>8.8234478201097682E-3</v>
      </c>
      <c r="J96" s="304">
        <f t="shared" si="16"/>
        <v>1.4337461119914907E-2</v>
      </c>
      <c r="K96" s="304">
        <f t="shared" si="16"/>
        <v>1.4317865731234065E-2</v>
      </c>
      <c r="L96" s="304">
        <f t="shared" si="16"/>
        <v>1.9989444852791961E-2</v>
      </c>
      <c r="M96" s="304">
        <f t="shared" si="16"/>
        <v>1.5777802672743306E-2</v>
      </c>
      <c r="N96" s="304">
        <f t="shared" si="16"/>
        <v>1.6701131260259554E-2</v>
      </c>
      <c r="O96" s="304">
        <f t="shared" si="16"/>
        <v>1.7156802281517537E-2</v>
      </c>
      <c r="P96" s="304">
        <f t="shared" si="16"/>
        <v>2.3178005773781596E-2</v>
      </c>
      <c r="Q96" s="304">
        <f t="shared" si="16"/>
        <v>2.1294427050322137E-2</v>
      </c>
      <c r="R96" s="304">
        <f t="shared" si="16"/>
        <v>2.0048826852930891E-2</v>
      </c>
      <c r="S96" s="304">
        <f t="shared" si="16"/>
        <v>1.3754564513644265E-2</v>
      </c>
      <c r="T96" s="304">
        <f t="shared" si="16"/>
        <v>1.3468268940787757E-2</v>
      </c>
      <c r="U96" s="304">
        <f t="shared" si="16"/>
        <v>1.6797865255313519E-2</v>
      </c>
      <c r="V96" s="304">
        <f t="shared" si="16"/>
        <v>1.2866780985317924E-2</v>
      </c>
      <c r="W96" s="304">
        <f t="shared" si="16"/>
        <v>1.4472472209937149E-2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1.417335183999812E-3</v>
      </c>
      <c r="C97" s="304">
        <f t="shared" si="17"/>
        <v>1.1897164311215575E-3</v>
      </c>
      <c r="D97" s="304">
        <f t="shared" si="17"/>
        <v>1.0231413959990608E-3</v>
      </c>
      <c r="E97" s="304">
        <f t="shared" si="17"/>
        <v>6.7416153567529888E-4</v>
      </c>
      <c r="F97" s="304">
        <f t="shared" si="17"/>
        <v>7.4345173893365418E-4</v>
      </c>
      <c r="G97" s="304">
        <f t="shared" si="17"/>
        <v>7.6010849017528709E-4</v>
      </c>
      <c r="H97" s="304">
        <f t="shared" si="17"/>
        <v>7.973573383757229E-4</v>
      </c>
      <c r="I97" s="304">
        <f t="shared" si="17"/>
        <v>8.4235455705895671E-4</v>
      </c>
      <c r="J97" s="304">
        <f t="shared" si="17"/>
        <v>9.7231636969526461E-4</v>
      </c>
      <c r="K97" s="304">
        <f t="shared" si="17"/>
        <v>9.7439954881404633E-4</v>
      </c>
      <c r="L97" s="304">
        <f t="shared" si="17"/>
        <v>1.0782865035319311E-3</v>
      </c>
      <c r="M97" s="304">
        <f t="shared" si="17"/>
        <v>1.0024091237218851E-3</v>
      </c>
      <c r="N97" s="304">
        <f t="shared" si="17"/>
        <v>1.0153859827983574E-3</v>
      </c>
      <c r="O97" s="304">
        <f t="shared" si="17"/>
        <v>1.0176596748250662E-3</v>
      </c>
      <c r="P97" s="304">
        <f t="shared" si="17"/>
        <v>1.1204630690171812E-3</v>
      </c>
      <c r="Q97" s="304">
        <f t="shared" si="17"/>
        <v>1.0907770976044577E-3</v>
      </c>
      <c r="R97" s="304">
        <f t="shared" si="17"/>
        <v>1.0674244056896852E-3</v>
      </c>
      <c r="S97" s="304">
        <f t="shared" si="17"/>
        <v>9.4891419047291904E-4</v>
      </c>
      <c r="T97" s="304">
        <f t="shared" si="17"/>
        <v>9.3710625703170695E-4</v>
      </c>
      <c r="U97" s="304">
        <f t="shared" si="17"/>
        <v>9.9204976932019788E-4</v>
      </c>
      <c r="V97" s="304">
        <f t="shared" si="17"/>
        <v>9.2087254454647442E-4</v>
      </c>
      <c r="W97" s="304">
        <f t="shared" si="17"/>
        <v>9.4985039366415284E-4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0.3913608067140113</v>
      </c>
      <c r="C98" s="303">
        <f t="shared" si="18"/>
        <v>0.45451571952364678</v>
      </c>
      <c r="D98" s="303">
        <f t="shared" si="18"/>
        <v>0.49436746800765302</v>
      </c>
      <c r="E98" s="303">
        <f t="shared" si="18"/>
        <v>0.56900963556260897</v>
      </c>
      <c r="F98" s="303">
        <f t="shared" si="18"/>
        <v>0.55724159858834788</v>
      </c>
      <c r="G98" s="303">
        <f t="shared" si="18"/>
        <v>0.54963360552541307</v>
      </c>
      <c r="H98" s="303">
        <f t="shared" si="18"/>
        <v>0.54266038635521308</v>
      </c>
      <c r="I98" s="303">
        <f t="shared" si="18"/>
        <v>0.53325012526255011</v>
      </c>
      <c r="J98" s="303">
        <f t="shared" si="18"/>
        <v>0.50601796369689789</v>
      </c>
      <c r="K98" s="303">
        <f t="shared" si="18"/>
        <v>0.50540469624102158</v>
      </c>
      <c r="L98" s="303">
        <f t="shared" si="18"/>
        <v>0.48186003909432518</v>
      </c>
      <c r="M98" s="303">
        <f t="shared" si="18"/>
        <v>0.49927651371584297</v>
      </c>
      <c r="N98" s="303">
        <f t="shared" si="18"/>
        <v>0.49661558425610702</v>
      </c>
      <c r="O98" s="303">
        <f t="shared" si="18"/>
        <v>0.49641571809729296</v>
      </c>
      <c r="P98" s="303">
        <f t="shared" si="18"/>
        <v>0.47196394079352733</v>
      </c>
      <c r="Q98" s="303">
        <f t="shared" si="18"/>
        <v>0.4791729032437077</v>
      </c>
      <c r="R98" s="303">
        <f t="shared" si="18"/>
        <v>0.48486164631552631</v>
      </c>
      <c r="S98" s="303">
        <f t="shared" si="18"/>
        <v>0.51194989790323941</v>
      </c>
      <c r="T98" s="303">
        <f t="shared" si="18"/>
        <v>0.51492883940126799</v>
      </c>
      <c r="U98" s="303">
        <f t="shared" si="18"/>
        <v>0.5032165472720308</v>
      </c>
      <c r="V98" s="303">
        <f t="shared" si="18"/>
        <v>0.51855196643919388</v>
      </c>
      <c r="W98" s="303">
        <f t="shared" si="18"/>
        <v>0.51245662115065305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8.4620013499428146E-2</v>
      </c>
      <c r="C99" s="303">
        <f t="shared" si="19"/>
        <v>9.0660736735453412E-2</v>
      </c>
      <c r="D99" s="303">
        <f t="shared" si="19"/>
        <v>9.4550939450646673E-2</v>
      </c>
      <c r="E99" s="303">
        <f t="shared" si="19"/>
        <v>9.9708741141832938E-2</v>
      </c>
      <c r="F99" s="303">
        <f t="shared" si="19"/>
        <v>9.8543027992992457E-2</v>
      </c>
      <c r="G99" s="303">
        <f t="shared" si="19"/>
        <v>9.888461426316654E-2</v>
      </c>
      <c r="H99" s="303">
        <f t="shared" si="19"/>
        <v>9.82987567701262E-2</v>
      </c>
      <c r="I99" s="303">
        <f t="shared" si="19"/>
        <v>9.7650203145259837E-2</v>
      </c>
      <c r="J99" s="303">
        <f t="shared" si="19"/>
        <v>9.5426677742815463E-2</v>
      </c>
      <c r="K99" s="303">
        <f t="shared" si="19"/>
        <v>9.5421658759183917E-2</v>
      </c>
      <c r="L99" s="303">
        <f t="shared" si="19"/>
        <v>9.3369375102127741E-2</v>
      </c>
      <c r="M99" s="303">
        <f t="shared" si="19"/>
        <v>9.4885827037578127E-2</v>
      </c>
      <c r="N99" s="303">
        <f t="shared" si="19"/>
        <v>9.4585998622690959E-2</v>
      </c>
      <c r="O99" s="303">
        <f t="shared" si="19"/>
        <v>9.4457435716096563E-2</v>
      </c>
      <c r="P99" s="303">
        <f t="shared" si="19"/>
        <v>9.2327115596032114E-2</v>
      </c>
      <c r="Q99" s="303">
        <f t="shared" si="19"/>
        <v>9.2985115245150213E-2</v>
      </c>
      <c r="R99" s="303">
        <f t="shared" si="19"/>
        <v>9.343915495398053E-2</v>
      </c>
      <c r="S99" s="303">
        <f t="shared" si="19"/>
        <v>9.5721772928707455E-2</v>
      </c>
      <c r="T99" s="303">
        <f t="shared" si="19"/>
        <v>9.5848385007781353E-2</v>
      </c>
      <c r="U99" s="303">
        <f t="shared" si="19"/>
        <v>9.466944235532071E-2</v>
      </c>
      <c r="V99" s="303">
        <f t="shared" si="19"/>
        <v>9.6063155563442373E-2</v>
      </c>
      <c r="W99" s="303">
        <f t="shared" si="19"/>
        <v>9.5463130075740435E-2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3.3446081743916313E-2</v>
      </c>
      <c r="C100" s="304">
        <f t="shared" si="20"/>
        <v>3.859859016154589E-2</v>
      </c>
      <c r="D100" s="304">
        <f t="shared" si="20"/>
        <v>4.229886093704046E-2</v>
      </c>
      <c r="E100" s="304">
        <f t="shared" si="20"/>
        <v>4.7698236312949373E-2</v>
      </c>
      <c r="F100" s="304">
        <f t="shared" si="20"/>
        <v>4.6263972127058725E-2</v>
      </c>
      <c r="G100" s="304">
        <f t="shared" si="20"/>
        <v>4.6886387803043925E-2</v>
      </c>
      <c r="H100" s="304">
        <f t="shared" si="20"/>
        <v>4.6202921716754067E-2</v>
      </c>
      <c r="I100" s="304">
        <f t="shared" si="20"/>
        <v>4.5507750346633478E-2</v>
      </c>
      <c r="J100" s="304">
        <f t="shared" si="20"/>
        <v>4.3153432464130961E-2</v>
      </c>
      <c r="K100" s="304">
        <f t="shared" si="20"/>
        <v>4.3159091482963673E-2</v>
      </c>
      <c r="L100" s="304">
        <f t="shared" si="20"/>
        <v>4.1130625313174997E-2</v>
      </c>
      <c r="M100" s="304">
        <f t="shared" si="20"/>
        <v>4.2613793935947372E-2</v>
      </c>
      <c r="N100" s="304">
        <f t="shared" si="20"/>
        <v>4.2296696815385171E-2</v>
      </c>
      <c r="O100" s="304">
        <f t="shared" si="20"/>
        <v>4.214585827482821E-2</v>
      </c>
      <c r="P100" s="304">
        <f t="shared" si="20"/>
        <v>4.0122413467018864E-2</v>
      </c>
      <c r="Q100" s="304">
        <f t="shared" si="20"/>
        <v>4.0738843887836142E-2</v>
      </c>
      <c r="R100" s="304">
        <f t="shared" si="20"/>
        <v>4.115889941375054E-2</v>
      </c>
      <c r="S100" s="304">
        <f t="shared" si="20"/>
        <v>4.3397767063100251E-2</v>
      </c>
      <c r="T100" s="304">
        <f t="shared" si="20"/>
        <v>4.3499786706342365E-2</v>
      </c>
      <c r="U100" s="304">
        <f t="shared" si="20"/>
        <v>4.2279963350032743E-2</v>
      </c>
      <c r="V100" s="304">
        <f t="shared" si="20"/>
        <v>4.3714885337047697E-2</v>
      </c>
      <c r="W100" s="304">
        <f t="shared" si="20"/>
        <v>4.3087383221250365E-2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2.828396853391486E-2</v>
      </c>
      <c r="C101" s="304">
        <f t="shared" si="21"/>
        <v>3.2848226211294358E-2</v>
      </c>
      <c r="D101" s="304">
        <f t="shared" si="21"/>
        <v>3.5728344968221373E-2</v>
      </c>
      <c r="E101" s="304">
        <f t="shared" si="21"/>
        <v>4.1122796027727504E-2</v>
      </c>
      <c r="F101" s="304">
        <f t="shared" si="21"/>
        <v>4.0272310282155221E-2</v>
      </c>
      <c r="G101" s="304">
        <f t="shared" si="21"/>
        <v>3.9722474343791739E-2</v>
      </c>
      <c r="H101" s="304">
        <f t="shared" si="21"/>
        <v>3.9218514038604192E-2</v>
      </c>
      <c r="I101" s="304">
        <f t="shared" si="21"/>
        <v>3.8538426702124214E-2</v>
      </c>
      <c r="J101" s="304">
        <f t="shared" si="21"/>
        <v>3.6570335908105975E-2</v>
      </c>
      <c r="K101" s="304">
        <f t="shared" si="21"/>
        <v>3.6526014562873382E-2</v>
      </c>
      <c r="L101" s="304">
        <f t="shared" si="21"/>
        <v>3.4824422756912055E-2</v>
      </c>
      <c r="M101" s="304">
        <f t="shared" si="21"/>
        <v>3.6083125753522315E-2</v>
      </c>
      <c r="N101" s="304">
        <f t="shared" si="21"/>
        <v>3.5890818185112326E-2</v>
      </c>
      <c r="O101" s="304">
        <f t="shared" si="21"/>
        <v>3.5876373692843556E-2</v>
      </c>
      <c r="P101" s="304">
        <f t="shared" si="21"/>
        <v>3.4109223564385768E-2</v>
      </c>
      <c r="Q101" s="304">
        <f t="shared" si="21"/>
        <v>3.4630221231002074E-2</v>
      </c>
      <c r="R101" s="304">
        <f t="shared" si="21"/>
        <v>3.5041351388341579E-2</v>
      </c>
      <c r="S101" s="304">
        <f t="shared" si="21"/>
        <v>3.6999041689469561E-2</v>
      </c>
      <c r="T101" s="304">
        <f t="shared" si="21"/>
        <v>3.7214332250376916E-2</v>
      </c>
      <c r="U101" s="304">
        <f t="shared" si="21"/>
        <v>3.6367875230766761E-2</v>
      </c>
      <c r="V101" s="304">
        <f t="shared" si="21"/>
        <v>3.7476178631969115E-2</v>
      </c>
      <c r="W101" s="304">
        <f t="shared" si="21"/>
        <v>3.703566299681401E-2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6.7323421239991084E-3</v>
      </c>
      <c r="C102" s="304">
        <f t="shared" si="22"/>
        <v>5.6511530478273991E-3</v>
      </c>
      <c r="D102" s="304">
        <f t="shared" si="22"/>
        <v>4.8599216309955394E-3</v>
      </c>
      <c r="E102" s="304">
        <f t="shared" si="22"/>
        <v>3.2022672944576704E-3</v>
      </c>
      <c r="F102" s="304">
        <f t="shared" si="22"/>
        <v>3.5313957599348565E-3</v>
      </c>
      <c r="G102" s="304">
        <f t="shared" si="22"/>
        <v>3.6105153283326132E-3</v>
      </c>
      <c r="H102" s="304">
        <f t="shared" si="22"/>
        <v>3.7874473572846843E-3</v>
      </c>
      <c r="I102" s="304">
        <f t="shared" si="22"/>
        <v>4.0011841460300419E-3</v>
      </c>
      <c r="J102" s="304">
        <f t="shared" si="22"/>
        <v>4.6185027560525045E-3</v>
      </c>
      <c r="K102" s="304">
        <f t="shared" si="22"/>
        <v>4.628397856866721E-3</v>
      </c>
      <c r="L102" s="304">
        <f t="shared" si="22"/>
        <v>5.1218608917766731E-3</v>
      </c>
      <c r="M102" s="304">
        <f t="shared" si="22"/>
        <v>4.7614433376789514E-3</v>
      </c>
      <c r="N102" s="304">
        <f t="shared" si="22"/>
        <v>4.8230834182921983E-3</v>
      </c>
      <c r="O102" s="304">
        <f t="shared" si="22"/>
        <v>4.8338834554190616E-3</v>
      </c>
      <c r="P102" s="304">
        <f t="shared" si="22"/>
        <v>5.3221995778316104E-3</v>
      </c>
      <c r="Q102" s="304">
        <f t="shared" si="22"/>
        <v>5.1811912136211745E-3</v>
      </c>
      <c r="R102" s="304">
        <f t="shared" si="22"/>
        <v>5.0702659270260046E-3</v>
      </c>
      <c r="S102" s="304">
        <f t="shared" si="22"/>
        <v>4.5073424047463641E-3</v>
      </c>
      <c r="T102" s="304">
        <f t="shared" si="22"/>
        <v>4.4512547209006083E-3</v>
      </c>
      <c r="U102" s="304">
        <f t="shared" si="22"/>
        <v>4.7122364042709404E-3</v>
      </c>
      <c r="V102" s="304">
        <f t="shared" si="22"/>
        <v>4.3741445865957537E-3</v>
      </c>
      <c r="W102" s="304">
        <f t="shared" si="22"/>
        <v>4.5117893699047262E-3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1.3464684247998217E-2</v>
      </c>
      <c r="C103" s="304">
        <f t="shared" si="23"/>
        <v>1.1302306095654798E-2</v>
      </c>
      <c r="D103" s="304">
        <f t="shared" si="23"/>
        <v>9.7198432619910787E-3</v>
      </c>
      <c r="E103" s="304">
        <f t="shared" si="23"/>
        <v>6.4045345889153392E-3</v>
      </c>
      <c r="F103" s="304">
        <f t="shared" si="23"/>
        <v>7.0627915198697129E-3</v>
      </c>
      <c r="G103" s="304">
        <f t="shared" si="23"/>
        <v>7.2210306566652246E-3</v>
      </c>
      <c r="H103" s="304">
        <f t="shared" si="23"/>
        <v>7.5748947145693702E-3</v>
      </c>
      <c r="I103" s="304">
        <f t="shared" si="23"/>
        <v>8.002368292060082E-3</v>
      </c>
      <c r="J103" s="304">
        <f t="shared" si="23"/>
        <v>9.2370055121050107E-3</v>
      </c>
      <c r="K103" s="304">
        <f t="shared" si="23"/>
        <v>9.2567957137334438E-3</v>
      </c>
      <c r="L103" s="304">
        <f t="shared" si="23"/>
        <v>1.0243721783553343E-2</v>
      </c>
      <c r="M103" s="304">
        <f t="shared" si="23"/>
        <v>9.5228866753579011E-3</v>
      </c>
      <c r="N103" s="304">
        <f t="shared" si="23"/>
        <v>9.6461668365843984E-3</v>
      </c>
      <c r="O103" s="304">
        <f t="shared" si="23"/>
        <v>9.6677669108381267E-3</v>
      </c>
      <c r="P103" s="304">
        <f t="shared" si="23"/>
        <v>1.0644399155663217E-2</v>
      </c>
      <c r="Q103" s="304">
        <f t="shared" si="23"/>
        <v>1.0362382427242346E-2</v>
      </c>
      <c r="R103" s="304">
        <f t="shared" si="23"/>
        <v>1.0140531854052011E-2</v>
      </c>
      <c r="S103" s="304">
        <f t="shared" si="23"/>
        <v>9.0146848094927283E-3</v>
      </c>
      <c r="T103" s="304">
        <f t="shared" si="23"/>
        <v>8.9025094418012166E-3</v>
      </c>
      <c r="U103" s="304">
        <f t="shared" si="23"/>
        <v>9.4244728085418825E-3</v>
      </c>
      <c r="V103" s="304">
        <f t="shared" si="23"/>
        <v>8.7482891731915039E-3</v>
      </c>
      <c r="W103" s="304">
        <f t="shared" si="23"/>
        <v>9.0235787398094559E-3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2.6929368495996419E-3</v>
      </c>
      <c r="C104" s="304">
        <f t="shared" si="24"/>
        <v>2.2604612191309604E-3</v>
      </c>
      <c r="D104" s="304">
        <f t="shared" si="24"/>
        <v>1.9439686523982152E-3</v>
      </c>
      <c r="E104" s="304">
        <f t="shared" si="24"/>
        <v>1.2809069177830681E-3</v>
      </c>
      <c r="F104" s="304">
        <f t="shared" si="24"/>
        <v>1.4125583039739425E-3</v>
      </c>
      <c r="G104" s="304">
        <f t="shared" si="24"/>
        <v>1.4442061313330451E-3</v>
      </c>
      <c r="H104" s="304">
        <f t="shared" si="24"/>
        <v>1.5149789429138739E-3</v>
      </c>
      <c r="I104" s="304">
        <f t="shared" si="24"/>
        <v>1.600473658412017E-3</v>
      </c>
      <c r="J104" s="304">
        <f t="shared" si="24"/>
        <v>1.8474011024210027E-3</v>
      </c>
      <c r="K104" s="304">
        <f t="shared" si="24"/>
        <v>1.8513591427466887E-3</v>
      </c>
      <c r="L104" s="304">
        <f t="shared" si="24"/>
        <v>2.04874435671067E-3</v>
      </c>
      <c r="M104" s="304">
        <f t="shared" si="24"/>
        <v>1.9045773350715809E-3</v>
      </c>
      <c r="N104" s="304">
        <f t="shared" si="24"/>
        <v>1.929233367316879E-3</v>
      </c>
      <c r="O104" s="304">
        <f t="shared" si="24"/>
        <v>1.9335533821676246E-3</v>
      </c>
      <c r="P104" s="304">
        <f t="shared" si="24"/>
        <v>2.1288798311326447E-3</v>
      </c>
      <c r="Q104" s="304">
        <f t="shared" si="24"/>
        <v>2.0724764854484702E-3</v>
      </c>
      <c r="R104" s="304">
        <f t="shared" si="24"/>
        <v>2.0281063708104019E-3</v>
      </c>
      <c r="S104" s="304">
        <f t="shared" si="24"/>
        <v>1.8029369618985465E-3</v>
      </c>
      <c r="T104" s="304">
        <f t="shared" si="24"/>
        <v>1.7805018883602433E-3</v>
      </c>
      <c r="U104" s="304">
        <f t="shared" si="24"/>
        <v>1.8848945617083762E-3</v>
      </c>
      <c r="V104" s="304">
        <f t="shared" si="24"/>
        <v>1.7496578346383003E-3</v>
      </c>
      <c r="W104" s="304">
        <f t="shared" si="24"/>
        <v>1.8047157479618903E-3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0.10652043150183724</v>
      </c>
      <c r="C105" s="303">
        <f t="shared" si="25"/>
        <v>9.5338078955455291E-2</v>
      </c>
      <c r="D105" s="303">
        <f t="shared" si="25"/>
        <v>8.7092151502064424E-2</v>
      </c>
      <c r="E105" s="303">
        <f t="shared" si="25"/>
        <v>6.8657008598586144E-2</v>
      </c>
      <c r="F105" s="303">
        <f t="shared" si="25"/>
        <v>7.2218306935686635E-2</v>
      </c>
      <c r="G105" s="303">
        <f t="shared" si="25"/>
        <v>7.3394045979445113E-2</v>
      </c>
      <c r="H105" s="303">
        <f t="shared" si="25"/>
        <v>7.5323631427799007E-2</v>
      </c>
      <c r="I105" s="303">
        <f t="shared" si="25"/>
        <v>7.7721853240286534E-2</v>
      </c>
      <c r="J105" s="303">
        <f t="shared" si="25"/>
        <v>8.4451931195717464E-2</v>
      </c>
      <c r="K105" s="303">
        <f t="shared" si="25"/>
        <v>8.457680953018426E-2</v>
      </c>
      <c r="L105" s="303">
        <f t="shared" si="25"/>
        <v>8.9872339780698141E-2</v>
      </c>
      <c r="M105" s="303">
        <f t="shared" si="25"/>
        <v>8.6001548367905259E-2</v>
      </c>
      <c r="N105" s="303">
        <f t="shared" si="25"/>
        <v>8.6607615854959755E-2</v>
      </c>
      <c r="O105" s="303">
        <f t="shared" si="25"/>
        <v>8.668487109816661E-2</v>
      </c>
      <c r="P105" s="303">
        <f t="shared" si="25"/>
        <v>9.1895807784961536E-2</v>
      </c>
      <c r="Q105" s="303">
        <f t="shared" si="25"/>
        <v>9.0398989235908972E-2</v>
      </c>
      <c r="R105" s="303">
        <f t="shared" si="25"/>
        <v>8.9208874039955297E-2</v>
      </c>
      <c r="S105" s="303">
        <f t="shared" si="25"/>
        <v>8.3120077297027903E-2</v>
      </c>
      <c r="T105" s="303">
        <f t="shared" si="25"/>
        <v>8.2478196956406791E-2</v>
      </c>
      <c r="U105" s="303">
        <f t="shared" si="25"/>
        <v>8.5237868905340561E-2</v>
      </c>
      <c r="V105" s="303">
        <f t="shared" si="25"/>
        <v>8.1620371386040017E-2</v>
      </c>
      <c r="W105" s="303">
        <f t="shared" si="25"/>
        <v>8.3116465680658891E-2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1.3431308763676332E-2</v>
      </c>
      <c r="C106" s="304">
        <f t="shared" si="26"/>
        <v>1.5483360026923638E-2</v>
      </c>
      <c r="D106" s="304">
        <f t="shared" si="26"/>
        <v>1.7009243303799673E-2</v>
      </c>
      <c r="E106" s="304">
        <f t="shared" si="26"/>
        <v>1.9166804066121562E-2</v>
      </c>
      <c r="F106" s="304">
        <f t="shared" si="26"/>
        <v>1.859785531856975E-2</v>
      </c>
      <c r="G106" s="304">
        <f t="shared" si="26"/>
        <v>1.8845778529902595E-2</v>
      </c>
      <c r="H106" s="304">
        <f t="shared" si="26"/>
        <v>1.8563844108634944E-2</v>
      </c>
      <c r="I106" s="304">
        <f t="shared" si="26"/>
        <v>1.8303943234108829E-2</v>
      </c>
      <c r="J106" s="304">
        <f t="shared" si="26"/>
        <v>1.7357506454681954E-2</v>
      </c>
      <c r="K106" s="304">
        <f t="shared" si="26"/>
        <v>1.736174295716035E-2</v>
      </c>
      <c r="L106" s="304">
        <f t="shared" si="26"/>
        <v>1.6545114419757114E-2</v>
      </c>
      <c r="M106" s="304">
        <f t="shared" si="26"/>
        <v>1.7135553955468518E-2</v>
      </c>
      <c r="N106" s="304">
        <f t="shared" si="26"/>
        <v>1.6974318468817785E-2</v>
      </c>
      <c r="O106" s="304">
        <f t="shared" si="26"/>
        <v>1.6913507547919988E-2</v>
      </c>
      <c r="P106" s="304">
        <f t="shared" si="26"/>
        <v>1.6091728450646929E-2</v>
      </c>
      <c r="Q106" s="304">
        <f t="shared" si="26"/>
        <v>1.6334927186844424E-2</v>
      </c>
      <c r="R106" s="304">
        <f t="shared" si="26"/>
        <v>1.6513367874533023E-2</v>
      </c>
      <c r="S106" s="304">
        <f t="shared" si="26"/>
        <v>1.7393962049859078E-2</v>
      </c>
      <c r="T106" s="304">
        <f t="shared" si="26"/>
        <v>1.74426756012649E-2</v>
      </c>
      <c r="U106" s="304">
        <f t="shared" si="26"/>
        <v>1.69596886968119E-2</v>
      </c>
      <c r="V106" s="304">
        <f t="shared" si="26"/>
        <v>1.7540718643861117E-2</v>
      </c>
      <c r="W106" s="304">
        <f t="shared" si="26"/>
        <v>1.7325482535491571E-2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5.3277281448925471E-3</v>
      </c>
      <c r="C107" s="304">
        <f t="shared" si="27"/>
        <v>6.1874775134848096E-3</v>
      </c>
      <c r="D107" s="304">
        <f t="shared" si="27"/>
        <v>6.7299929580029172E-3</v>
      </c>
      <c r="E107" s="304">
        <f t="shared" si="27"/>
        <v>7.7461222434500581E-3</v>
      </c>
      <c r="F107" s="304">
        <f t="shared" si="27"/>
        <v>7.585919942345031E-3</v>
      </c>
      <c r="G107" s="304">
        <f t="shared" si="27"/>
        <v>7.4823497378887459E-3</v>
      </c>
      <c r="H107" s="304">
        <f t="shared" si="27"/>
        <v>7.3874209269392949E-3</v>
      </c>
      <c r="I107" s="304">
        <f t="shared" si="27"/>
        <v>7.2593158330871103E-3</v>
      </c>
      <c r="J107" s="304">
        <f t="shared" si="27"/>
        <v>6.8885951295047255E-3</v>
      </c>
      <c r="K107" s="304">
        <f t="shared" si="27"/>
        <v>6.880246510458145E-3</v>
      </c>
      <c r="L107" s="304">
        <f t="shared" si="27"/>
        <v>6.559725062243821E-3</v>
      </c>
      <c r="M107" s="304">
        <f t="shared" si="27"/>
        <v>6.7968214715776092E-3</v>
      </c>
      <c r="N107" s="304">
        <f t="shared" si="27"/>
        <v>6.7605973312676948E-3</v>
      </c>
      <c r="O107" s="304">
        <f t="shared" si="27"/>
        <v>6.757876485078561E-3</v>
      </c>
      <c r="P107" s="304">
        <f t="shared" si="27"/>
        <v>6.4250061007707264E-3</v>
      </c>
      <c r="Q107" s="304">
        <f t="shared" si="27"/>
        <v>6.5231441653965149E-3</v>
      </c>
      <c r="R107" s="304">
        <f t="shared" si="27"/>
        <v>6.6005869651169754E-3</v>
      </c>
      <c r="S107" s="304">
        <f t="shared" si="27"/>
        <v>6.9693485730856789E-3</v>
      </c>
      <c r="T107" s="304">
        <f t="shared" si="27"/>
        <v>7.0099019197385889E-3</v>
      </c>
      <c r="U107" s="304">
        <f t="shared" si="27"/>
        <v>6.8504584922219934E-3</v>
      </c>
      <c r="V107" s="304">
        <f t="shared" si="27"/>
        <v>7.059224783861221E-3</v>
      </c>
      <c r="W107" s="304">
        <f t="shared" si="27"/>
        <v>6.9762467694829706E-3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8.7761394593268371E-2</v>
      </c>
      <c r="C108" s="304">
        <f t="shared" si="28"/>
        <v>7.3667241415046839E-2</v>
      </c>
      <c r="D108" s="304">
        <f t="shared" si="28"/>
        <v>6.3352915240261848E-2</v>
      </c>
      <c r="E108" s="304">
        <f t="shared" si="28"/>
        <v>4.1744082289014516E-2</v>
      </c>
      <c r="F108" s="304">
        <f t="shared" si="28"/>
        <v>4.603453167477186E-2</v>
      </c>
      <c r="G108" s="304">
        <f t="shared" si="28"/>
        <v>4.7065917711653776E-2</v>
      </c>
      <c r="H108" s="304">
        <f t="shared" si="28"/>
        <v>4.9372366392224774E-2</v>
      </c>
      <c r="I108" s="304">
        <f t="shared" si="28"/>
        <v>5.2158594173090586E-2</v>
      </c>
      <c r="J108" s="304">
        <f t="shared" si="28"/>
        <v>6.0205829611530787E-2</v>
      </c>
      <c r="K108" s="304">
        <f t="shared" si="28"/>
        <v>6.0334820062565769E-2</v>
      </c>
      <c r="L108" s="304">
        <f t="shared" si="28"/>
        <v>6.6767500298697213E-2</v>
      </c>
      <c r="M108" s="304">
        <f t="shared" si="28"/>
        <v>6.2069172940859119E-2</v>
      </c>
      <c r="N108" s="304">
        <f t="shared" si="28"/>
        <v>6.2872700054874289E-2</v>
      </c>
      <c r="O108" s="304">
        <f t="shared" si="28"/>
        <v>6.3013487065168072E-2</v>
      </c>
      <c r="P108" s="304">
        <f t="shared" si="28"/>
        <v>6.9379073233543864E-2</v>
      </c>
      <c r="Q108" s="304">
        <f t="shared" si="28"/>
        <v>6.7540917883668034E-2</v>
      </c>
      <c r="R108" s="304">
        <f t="shared" si="28"/>
        <v>6.6094919200305302E-2</v>
      </c>
      <c r="S108" s="304">
        <f t="shared" si="28"/>
        <v>5.8756766674083145E-2</v>
      </c>
      <c r="T108" s="304">
        <f t="shared" si="28"/>
        <v>5.8025619435403304E-2</v>
      </c>
      <c r="U108" s="304">
        <f t="shared" si="28"/>
        <v>6.1427721716306671E-2</v>
      </c>
      <c r="V108" s="304">
        <f t="shared" si="28"/>
        <v>5.7020427958317681E-2</v>
      </c>
      <c r="W108" s="304">
        <f t="shared" si="28"/>
        <v>5.8814736375684351E-2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0.12028923706606404</v>
      </c>
      <c r="C109" s="237">
        <f t="shared" si="29"/>
        <v>0.10097123350928662</v>
      </c>
      <c r="D109" s="237">
        <f t="shared" si="29"/>
        <v>8.6834010278440316E-2</v>
      </c>
      <c r="E109" s="237">
        <f t="shared" si="29"/>
        <v>5.7216089532762651E-2</v>
      </c>
      <c r="F109" s="237">
        <f t="shared" si="29"/>
        <v>6.3096749083299208E-2</v>
      </c>
      <c r="G109" s="237">
        <f t="shared" si="29"/>
        <v>6.4510407561176625E-2</v>
      </c>
      <c r="H109" s="237">
        <f t="shared" si="29"/>
        <v>6.7671717307947604E-2</v>
      </c>
      <c r="I109" s="237">
        <f t="shared" si="29"/>
        <v>7.1490631257593612E-2</v>
      </c>
      <c r="J109" s="237">
        <f t="shared" si="29"/>
        <v>8.25204902960371E-2</v>
      </c>
      <c r="K109" s="237">
        <f t="shared" si="29"/>
        <v>8.2697289707848162E-2</v>
      </c>
      <c r="L109" s="237">
        <f t="shared" si="29"/>
        <v>9.1514175554754981E-2</v>
      </c>
      <c r="M109" s="237">
        <f t="shared" si="29"/>
        <v>8.5074462330276365E-2</v>
      </c>
      <c r="N109" s="237">
        <f t="shared" si="29"/>
        <v>8.617580836009657E-2</v>
      </c>
      <c r="O109" s="237">
        <f t="shared" si="29"/>
        <v>8.6368776602403316E-2</v>
      </c>
      <c r="P109" s="237">
        <f t="shared" si="29"/>
        <v>9.5093700667488165E-2</v>
      </c>
      <c r="Q109" s="237">
        <f t="shared" si="29"/>
        <v>9.2574252273690358E-2</v>
      </c>
      <c r="R109" s="237">
        <f t="shared" si="29"/>
        <v>9.0592309310883537E-2</v>
      </c>
      <c r="S109" s="237">
        <f t="shared" si="29"/>
        <v>8.0534347345436602E-2</v>
      </c>
      <c r="T109" s="237">
        <f t="shared" si="29"/>
        <v>7.9532208034281016E-2</v>
      </c>
      <c r="U109" s="237">
        <f t="shared" si="29"/>
        <v>8.4195263922205207E-2</v>
      </c>
      <c r="V109" s="237">
        <f t="shared" si="29"/>
        <v>7.8154452855659223E-2</v>
      </c>
      <c r="W109" s="237">
        <f t="shared" si="29"/>
        <v>8.0613802910276658E-2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131.72035485426721</v>
      </c>
      <c r="C113" s="322">
        <f t="shared" si="30"/>
        <v>132.34820639613676</v>
      </c>
      <c r="D113" s="322">
        <f t="shared" si="30"/>
        <v>134.73373251597152</v>
      </c>
      <c r="E113" s="322">
        <f t="shared" si="30"/>
        <v>135.57751785122881</v>
      </c>
      <c r="F113" s="322">
        <f t="shared" si="30"/>
        <v>133.02735034434653</v>
      </c>
      <c r="G113" s="322">
        <f t="shared" si="30"/>
        <v>128.34525323083122</v>
      </c>
      <c r="H113" s="322">
        <f t="shared" si="30"/>
        <v>123.50731403339447</v>
      </c>
      <c r="I113" s="322">
        <f t="shared" si="30"/>
        <v>122.96907071933948</v>
      </c>
      <c r="J113" s="322">
        <f t="shared" si="30"/>
        <v>122.42142842531698</v>
      </c>
      <c r="K113" s="322">
        <f t="shared" si="30"/>
        <v>117.70082574774821</v>
      </c>
      <c r="L113" s="322">
        <f t="shared" si="30"/>
        <v>120.69507732794622</v>
      </c>
      <c r="M113" s="322">
        <f t="shared" si="30"/>
        <v>120.22046502565031</v>
      </c>
      <c r="N113" s="322">
        <f t="shared" si="30"/>
        <v>121.12449855869657</v>
      </c>
      <c r="O113" s="322">
        <f t="shared" si="30"/>
        <v>119.04107083791193</v>
      </c>
      <c r="P113" s="322">
        <f t="shared" si="30"/>
        <v>117.4529538177301</v>
      </c>
      <c r="Q113" s="322">
        <f t="shared" si="30"/>
        <v>115.43606639028965</v>
      </c>
      <c r="R113" s="322">
        <f t="shared" si="30"/>
        <v>116.98693683766248</v>
      </c>
      <c r="S113" s="322">
        <f t="shared" si="30"/>
        <v>117.23636786090441</v>
      </c>
      <c r="T113" s="322">
        <f t="shared" si="30"/>
        <v>118.42965025500143</v>
      </c>
      <c r="U113" s="322">
        <f t="shared" si="30"/>
        <v>115.68138546140526</v>
      </c>
      <c r="V113" s="322">
        <f t="shared" si="30"/>
        <v>117.22826197195215</v>
      </c>
      <c r="W113" s="322">
        <f t="shared" si="30"/>
        <v>125.73916970369699</v>
      </c>
      <c r="DA113" s="95"/>
    </row>
    <row r="114" spans="1:105" ht="12" customHeight="1" x14ac:dyDescent="0.25">
      <c r="A114" s="55" t="s">
        <v>92</v>
      </c>
      <c r="B114" s="332">
        <f>IF(B$6=0,0,B$6/FBT!B$5*1000)</f>
        <v>2.8003784007584001</v>
      </c>
      <c r="C114" s="332">
        <f>IF(C$6=0,0,C$6/FBT!C$5*1000)</f>
        <v>2.3618525366842671</v>
      </c>
      <c r="D114" s="332">
        <f>IF(D$6=0,0,D$6/FBT!D$5*1000)</f>
        <v>2.067774887618326</v>
      </c>
      <c r="E114" s="332">
        <f>IF(E$6=0,0,E$6/FBT!E$5*1000)</f>
        <v>1.3710172145644453</v>
      </c>
      <c r="F114" s="332">
        <f>IF(F$6=0,0,F$6/FBT!F$5*1000)</f>
        <v>1.4834912240886124</v>
      </c>
      <c r="G114" s="332">
        <f>IF(G$6=0,0,G$6/FBT!G$5*1000)</f>
        <v>1.4633447498167802</v>
      </c>
      <c r="H114" s="332">
        <f>IF(H$6=0,0,H$6/FBT!H$5*1000)</f>
        <v>1.4771919478140303</v>
      </c>
      <c r="I114" s="332">
        <f>IF(I$6=0,0,I$6/FBT!I$5*1000)</f>
        <v>1.5537533564661103</v>
      </c>
      <c r="J114" s="332">
        <f>IF(J$6=0,0,J$6/FBT!J$5*1000)</f>
        <v>1.7854853828911934</v>
      </c>
      <c r="K114" s="332">
        <f>IF(K$6=0,0,K$6/FBT!K$5*1000)</f>
        <v>1.7203144725546988</v>
      </c>
      <c r="L114" s="332">
        <f>IF(L$6=0,0,L$6/FBT!L$5*1000)</f>
        <v>1.9521580938820082</v>
      </c>
      <c r="M114" s="332">
        <f>IF(M$6=0,0,M$6/FBT!M$5*1000)</f>
        <v>1.8076513649969945</v>
      </c>
      <c r="N114" s="332">
        <f>IF(N$6=0,0,N$6/FBT!N$5*1000)</f>
        <v>1.8448217701497056</v>
      </c>
      <c r="O114" s="332">
        <f>IF(O$6=0,0,O$6/FBT!O$5*1000)</f>
        <v>1.8171494615960553</v>
      </c>
      <c r="P114" s="332">
        <f>IF(P$6=0,0,P$6/FBT!P$5*1000)</f>
        <v>1.974025456496207</v>
      </c>
      <c r="Q114" s="332">
        <f>IF(Q$6=0,0,Q$6/FBT!Q$5*1000)</f>
        <v>1.8887252618411352</v>
      </c>
      <c r="R114" s="332">
        <f>IF(R$6=0,0,R$6/FBT!R$5*1000)</f>
        <v>1.8731206729109782</v>
      </c>
      <c r="S114" s="332">
        <f>IF(S$6=0,0,S$6/FBT!S$5*1000)</f>
        <v>1.6687087965407315</v>
      </c>
      <c r="T114" s="332">
        <f>IF(T$6=0,0,T$6/FBT!T$5*1000)</f>
        <v>1.6647174940805789</v>
      </c>
      <c r="U114" s="332">
        <f>IF(U$6=0,0,U$6/FBT!U$5*1000)</f>
        <v>1.7214253764244203</v>
      </c>
      <c r="V114" s="332">
        <f>IF(V$6=0,0,V$6/FBT!V$5*1000)</f>
        <v>1.6192843184230838</v>
      </c>
      <c r="W114" s="332">
        <f>IF(W$6=0,0,W$6/FBT!W$5*1000)</f>
        <v>1.7915009976309049</v>
      </c>
      <c r="DA114" s="67"/>
    </row>
    <row r="115" spans="1:105" ht="12" customHeight="1" x14ac:dyDescent="0.25">
      <c r="A115" s="202" t="s">
        <v>93</v>
      </c>
      <c r="B115" s="333">
        <f>IF(B$7=0,0,B$7/FBT!B$5*1000)</f>
        <v>3.2671081342181338</v>
      </c>
      <c r="C115" s="333">
        <f>IF(C$7=0,0,C$7/FBT!C$5*1000)</f>
        <v>2.7554946261316462</v>
      </c>
      <c r="D115" s="333">
        <f>IF(D$7=0,0,D$7/FBT!D$5*1000)</f>
        <v>2.4124040355547143</v>
      </c>
      <c r="E115" s="333">
        <f>IF(E$7=0,0,E$7/FBT!E$5*1000)</f>
        <v>1.5995200836585195</v>
      </c>
      <c r="F115" s="333">
        <f>IF(F$7=0,0,F$7/FBT!F$5*1000)</f>
        <v>1.7307397614367155</v>
      </c>
      <c r="G115" s="333">
        <f>IF(G$7=0,0,G$7/FBT!G$5*1000)</f>
        <v>1.7072355414529101</v>
      </c>
      <c r="H115" s="333">
        <f>IF(H$7=0,0,H$7/FBT!H$5*1000)</f>
        <v>1.7233906057830344</v>
      </c>
      <c r="I115" s="333">
        <f>IF(I$7=0,0,I$7/FBT!I$5*1000)</f>
        <v>1.8127122492104628</v>
      </c>
      <c r="J115" s="333">
        <f>IF(J$7=0,0,J$7/FBT!J$5*1000)</f>
        <v>2.0830662800397253</v>
      </c>
      <c r="K115" s="333">
        <f>IF(K$7=0,0,K$7/FBT!K$5*1000)</f>
        <v>2.0070335513138153</v>
      </c>
      <c r="L115" s="333">
        <f>IF(L$7=0,0,L$7/FBT!L$5*1000)</f>
        <v>2.2775177761956757</v>
      </c>
      <c r="M115" s="333">
        <f>IF(M$7=0,0,M$7/FBT!M$5*1000)</f>
        <v>2.1089265924964931</v>
      </c>
      <c r="N115" s="333">
        <f>IF(N$7=0,0,N$7/FBT!N$5*1000)</f>
        <v>2.1522920651746555</v>
      </c>
      <c r="O115" s="333">
        <f>IF(O$7=0,0,O$7/FBT!O$5*1000)</f>
        <v>2.1200077051953987</v>
      </c>
      <c r="P115" s="333">
        <f>IF(P$7=0,0,P$7/FBT!P$5*1000)</f>
        <v>2.3030296992455748</v>
      </c>
      <c r="Q115" s="333">
        <f>IF(Q$7=0,0,Q$7/FBT!Q$5*1000)</f>
        <v>2.2035128054813242</v>
      </c>
      <c r="R115" s="333">
        <f>IF(R$7=0,0,R$7/FBT!R$5*1000)</f>
        <v>2.1853074517294759</v>
      </c>
      <c r="S115" s="333">
        <f>IF(S$7=0,0,S$7/FBT!S$5*1000)</f>
        <v>1.9468269292975209</v>
      </c>
      <c r="T115" s="333">
        <f>IF(T$7=0,0,T$7/FBT!T$5*1000)</f>
        <v>1.9421704097606756</v>
      </c>
      <c r="U115" s="333">
        <f>IF(U$7=0,0,U$7/FBT!U$5*1000)</f>
        <v>2.0083296058284907</v>
      </c>
      <c r="V115" s="333">
        <f>IF(V$7=0,0,V$7/FBT!V$5*1000)</f>
        <v>1.8891650381602649</v>
      </c>
      <c r="W115" s="333">
        <f>IF(W$7=0,0,W$7/FBT!W$5*1000)</f>
        <v>2.090084497236055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7.4676757353557344</v>
      </c>
      <c r="C116" s="333">
        <f>IF(C$8=0,0,C$8/FBT!C$5*1000)</f>
        <v>6.2982734311580462</v>
      </c>
      <c r="D116" s="333">
        <f>IF(D$8=0,0,D$8/FBT!D$5*1000)</f>
        <v>5.5140663669822061</v>
      </c>
      <c r="E116" s="333">
        <f>IF(E$8=0,0,E$8/FBT!E$5*1000)</f>
        <v>3.656045905505187</v>
      </c>
      <c r="F116" s="333">
        <f>IF(F$8=0,0,F$8/FBT!F$5*1000)</f>
        <v>3.9559765975696344</v>
      </c>
      <c r="G116" s="333">
        <f>IF(G$8=0,0,G$8/FBT!G$5*1000)</f>
        <v>3.9022526661780796</v>
      </c>
      <c r="H116" s="333">
        <f>IF(H$8=0,0,H$8/FBT!H$5*1000)</f>
        <v>3.9391785275040792</v>
      </c>
      <c r="I116" s="333">
        <f>IF(I$8=0,0,I$8/FBT!I$5*1000)</f>
        <v>4.1433422839096297</v>
      </c>
      <c r="J116" s="333">
        <f>IF(J$8=0,0,J$8/FBT!J$5*1000)</f>
        <v>4.7612943543765152</v>
      </c>
      <c r="K116" s="333">
        <f>IF(K$8=0,0,K$8/FBT!K$5*1000)</f>
        <v>4.5875052601458641</v>
      </c>
      <c r="L116" s="333">
        <f>IF(L$8=0,0,L$8/FBT!L$5*1000)</f>
        <v>5.2057549170186892</v>
      </c>
      <c r="M116" s="333">
        <f>IF(M$8=0,0,M$8/FBT!M$5*1000)</f>
        <v>4.8204036399919827</v>
      </c>
      <c r="N116" s="333">
        <f>IF(N$8=0,0,N$8/FBT!N$5*1000)</f>
        <v>4.9195247203992132</v>
      </c>
      <c r="O116" s="333">
        <f>IF(O$8=0,0,O$8/FBT!O$5*1000)</f>
        <v>4.8457318975894816</v>
      </c>
      <c r="P116" s="333">
        <f>IF(P$8=0,0,P$8/FBT!P$5*1000)</f>
        <v>5.2640678839898847</v>
      </c>
      <c r="Q116" s="333">
        <f>IF(Q$8=0,0,Q$8/FBT!Q$5*1000)</f>
        <v>5.0366006982430287</v>
      </c>
      <c r="R116" s="333">
        <f>IF(R$8=0,0,R$8/FBT!R$5*1000)</f>
        <v>4.9949884610959447</v>
      </c>
      <c r="S116" s="333">
        <f>IF(S$8=0,0,S$8/FBT!S$5*1000)</f>
        <v>4.4498901241086193</v>
      </c>
      <c r="T116" s="333">
        <f>IF(T$8=0,0,T$8/FBT!T$5*1000)</f>
        <v>4.4392466508815431</v>
      </c>
      <c r="U116" s="333">
        <f>IF(U$8=0,0,U$8/FBT!U$5*1000)</f>
        <v>4.5904676704651202</v>
      </c>
      <c r="V116" s="333">
        <f>IF(V$8=0,0,V$8/FBT!V$5*1000)</f>
        <v>4.3180915157948911</v>
      </c>
      <c r="W116" s="333">
        <f>IF(W$8=0,0,W$8/FBT!W$5*1000)</f>
        <v>4.7773359936824109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5.6007568015168001</v>
      </c>
      <c r="C117" s="333">
        <f>IF(C$9=0,0,C$9/FBT!C$5*1000)</f>
        <v>4.7237050733685342</v>
      </c>
      <c r="D117" s="333">
        <f>IF(D$9=0,0,D$9/FBT!D$5*1000)</f>
        <v>4.1355497752366519</v>
      </c>
      <c r="E117" s="333">
        <f>IF(E$9=0,0,E$9/FBT!E$5*1000)</f>
        <v>2.7420344291288905</v>
      </c>
      <c r="F117" s="333">
        <f>IF(F$9=0,0,F$9/FBT!F$5*1000)</f>
        <v>2.9669824481772258</v>
      </c>
      <c r="G117" s="333">
        <f>IF(G$9=0,0,G$9/FBT!G$5*1000)</f>
        <v>2.9266894996335595</v>
      </c>
      <c r="H117" s="333">
        <f>IF(H$9=0,0,H$9/FBT!H$5*1000)</f>
        <v>2.9543838956280601</v>
      </c>
      <c r="I117" s="333">
        <f>IF(I$9=0,0,I$9/FBT!I$5*1000)</f>
        <v>3.1075067129322211</v>
      </c>
      <c r="J117" s="333">
        <f>IF(J$9=0,0,J$9/FBT!J$5*1000)</f>
        <v>3.5709707657823868</v>
      </c>
      <c r="K117" s="333">
        <f>IF(K$9=0,0,K$9/FBT!K$5*1000)</f>
        <v>3.4406289451093977</v>
      </c>
      <c r="L117" s="333">
        <f>IF(L$9=0,0,L$9/FBT!L$5*1000)</f>
        <v>3.9043161877640165</v>
      </c>
      <c r="M117" s="333">
        <f>IF(M$9=0,0,M$9/FBT!M$5*1000)</f>
        <v>3.6153027299939882</v>
      </c>
      <c r="N117" s="333">
        <f>IF(N$9=0,0,N$9/FBT!N$5*1000)</f>
        <v>3.6896435402994103</v>
      </c>
      <c r="O117" s="333">
        <f>IF(O$9=0,0,O$9/FBT!O$5*1000)</f>
        <v>3.6342989231921115</v>
      </c>
      <c r="P117" s="333">
        <f>IF(P$9=0,0,P$9/FBT!P$5*1000)</f>
        <v>3.948050912992414</v>
      </c>
      <c r="Q117" s="333">
        <f>IF(Q$9=0,0,Q$9/FBT!Q$5*1000)</f>
        <v>3.7774505236822704</v>
      </c>
      <c r="R117" s="333">
        <f>IF(R$9=0,0,R$9/FBT!R$5*1000)</f>
        <v>3.7462413458219563</v>
      </c>
      <c r="S117" s="333">
        <f>IF(S$9=0,0,S$9/FBT!S$5*1000)</f>
        <v>3.3374175930814629</v>
      </c>
      <c r="T117" s="333">
        <f>IF(T$9=0,0,T$9/FBT!T$5*1000)</f>
        <v>3.3294349881611573</v>
      </c>
      <c r="U117" s="333">
        <f>IF(U$9=0,0,U$9/FBT!U$5*1000)</f>
        <v>3.4428507528488406</v>
      </c>
      <c r="V117" s="333">
        <f>IF(V$9=0,0,V$9/FBT!V$5*1000)</f>
        <v>3.2385686368461677</v>
      </c>
      <c r="W117" s="333">
        <f>IF(W$9=0,0,W$9/FBT!W$5*1000)</f>
        <v>3.5830019952618097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3.0407351131841782</v>
      </c>
      <c r="C118" s="334">
        <f>IF(C$10=0,0,C$10/FBT!C$5*1000)</f>
        <v>2.7419042560409221</v>
      </c>
      <c r="D118" s="334">
        <f>IF(D$10=0,0,D$10/FBT!D$5*1000)</f>
        <v>2.6950797218136273</v>
      </c>
      <c r="E118" s="334">
        <f>IF(E$10=0,0,E$10/FBT!E$5*1000)</f>
        <v>2.8036576666272102</v>
      </c>
      <c r="F118" s="334">
        <f>IF(F$10=0,0,F$10/FBT!F$5*1000)</f>
        <v>2.6783560188621367</v>
      </c>
      <c r="G118" s="334">
        <f>IF(G$10=0,0,G$10/FBT!G$5*1000)</f>
        <v>2.6400310667026523</v>
      </c>
      <c r="H118" s="334">
        <f>IF(H$10=0,0,H$10/FBT!H$5*1000)</f>
        <v>2.5116792147709499</v>
      </c>
      <c r="I118" s="334">
        <f>IF(I$10=0,0,I$10/FBT!I$5*1000)</f>
        <v>2.48986638963492</v>
      </c>
      <c r="J118" s="334">
        <f>IF(J$10=0,0,J$10/FBT!J$5*1000)</f>
        <v>2.4439918576421369</v>
      </c>
      <c r="K118" s="334">
        <f>IF(K$10=0,0,K$10/FBT!K$5*1000)</f>
        <v>2.351509252133793</v>
      </c>
      <c r="L118" s="334">
        <f>IF(L$10=0,0,L$10/FBT!L$5*1000)</f>
        <v>2.4231795472434094</v>
      </c>
      <c r="M118" s="334">
        <f>IF(M$10=0,0,M$10/FBT!M$5*1000)</f>
        <v>2.4003825575728674</v>
      </c>
      <c r="N118" s="334">
        <f>IF(N$10=0,0,N$10/FBT!N$5*1000)</f>
        <v>2.4149922413346747</v>
      </c>
      <c r="O118" s="334">
        <f>IF(O$10=0,0,O$10/FBT!O$5*1000)</f>
        <v>2.3703223230277897</v>
      </c>
      <c r="P118" s="334">
        <f>IF(P$10=0,0,P$10/FBT!P$5*1000)</f>
        <v>2.3820468257022576</v>
      </c>
      <c r="Q118" s="334">
        <f>IF(Q$10=0,0,Q$10/FBT!Q$5*1000)</f>
        <v>2.3257328611233121</v>
      </c>
      <c r="R118" s="334">
        <f>IF(R$10=0,0,R$10/FBT!R$5*1000)</f>
        <v>2.34452259887449</v>
      </c>
      <c r="S118" s="334">
        <f>IF(S$10=0,0,S$10/FBT!S$5*1000)</f>
        <v>2.3236749918984914</v>
      </c>
      <c r="T118" s="334">
        <f>IF(T$10=0,0,T$10/FBT!T$5*1000)</f>
        <v>2.34360135755899</v>
      </c>
      <c r="U118" s="334">
        <f>IF(U$10=0,0,U$10/FBT!U$5*1000)</f>
        <v>2.30314817693906</v>
      </c>
      <c r="V118" s="334">
        <f>IF(V$10=0,0,V$10/FBT!V$5*1000)</f>
        <v>2.3401487728872583</v>
      </c>
      <c r="W118" s="334">
        <f>IF(W$10=0,0,W$10/FBT!W$5*1000)</f>
        <v>2.5172253274572247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9.2573935084101109</v>
      </c>
      <c r="C119" s="350">
        <f>IF(C$16=0,0,C$16/FBT!C$5*1000)</f>
        <v>8.3632717712139062</v>
      </c>
      <c r="D119" s="350">
        <f>IF(D$16=0,0,D$16/FBT!D$5*1000)</f>
        <v>8.2516154103727803</v>
      </c>
      <c r="E119" s="350">
        <f>IF(E$16=0,0,E$16/FBT!E$5*1000)</f>
        <v>8.5508196478695915</v>
      </c>
      <c r="F119" s="350">
        <f>IF(F$16=0,0,F$16/FBT!F$5*1000)</f>
        <v>8.1675870870748692</v>
      </c>
      <c r="G119" s="350">
        <f>IF(G$16=0,0,G$16/FBT!G$5*1000)</f>
        <v>8.0574995738965232</v>
      </c>
      <c r="H119" s="350">
        <f>IF(H$16=0,0,H$16/FBT!H$5*1000)</f>
        <v>7.6785688514820114</v>
      </c>
      <c r="I119" s="350">
        <f>IF(I$16=0,0,I$16/FBT!I$5*1000)</f>
        <v>7.599350218867337</v>
      </c>
      <c r="J119" s="350">
        <f>IF(J$16=0,0,J$16/FBT!J$5*1000)</f>
        <v>7.475948353160736</v>
      </c>
      <c r="K119" s="350">
        <f>IF(K$16=0,0,K$16/FBT!K$5*1000)</f>
        <v>7.1933326611433932</v>
      </c>
      <c r="L119" s="350">
        <f>IF(L$16=0,0,L$16/FBT!L$5*1000)</f>
        <v>7.4249087364180708</v>
      </c>
      <c r="M119" s="350">
        <f>IF(M$16=0,0,M$16/FBT!M$5*1000)</f>
        <v>7.3475387310677958</v>
      </c>
      <c r="N119" s="350">
        <f>IF(N$16=0,0,N$16/FBT!N$5*1000)</f>
        <v>7.3995945440364945</v>
      </c>
      <c r="O119" s="350">
        <f>IF(O$16=0,0,O$16/FBT!O$5*1000)</f>
        <v>7.2626705636227413</v>
      </c>
      <c r="P119" s="350">
        <f>IF(P$16=0,0,P$16/FBT!P$5*1000)</f>
        <v>7.2772426651402418</v>
      </c>
      <c r="Q119" s="350">
        <f>IF(Q$16=0,0,Q$16/FBT!Q$5*1000)</f>
        <v>7.1098156240110306</v>
      </c>
      <c r="R119" s="350">
        <f>IF(R$16=0,0,R$16/FBT!R$5*1000)</f>
        <v>7.1753058086960166</v>
      </c>
      <c r="S119" s="350">
        <f>IF(S$16=0,0,S$16/FBT!S$5*1000)</f>
        <v>7.1358433943042145</v>
      </c>
      <c r="T119" s="350">
        <f>IF(T$16=0,0,T$16/FBT!T$5*1000)</f>
        <v>7.1942785545577923</v>
      </c>
      <c r="U119" s="350">
        <f>IF(U$16=0,0,U$16/FBT!U$5*1000)</f>
        <v>7.0094316557929854</v>
      </c>
      <c r="V119" s="350">
        <f>IF(V$16=0,0,V$16/FBT!V$5*1000)</f>
        <v>7.1141542925801327</v>
      </c>
      <c r="W119" s="350">
        <f>IF(W$16=0,0,W$16/FBT!W$5*1000)</f>
        <v>7.6109389629579933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7.7144945903417561</v>
      </c>
      <c r="C120" s="350">
        <f>IF(C$25=0,0,C$25/FBT!C$5*1000)</f>
        <v>6.9693931426782552</v>
      </c>
      <c r="D120" s="350">
        <f>IF(D$25=0,0,D$25/FBT!D$5*1000)</f>
        <v>6.8763461753106521</v>
      </c>
      <c r="E120" s="350">
        <f>IF(E$25=0,0,E$25/FBT!E$5*1000)</f>
        <v>7.1256830398913253</v>
      </c>
      <c r="F120" s="350">
        <f>IF(F$25=0,0,F$25/FBT!F$5*1000)</f>
        <v>6.8063225725623919</v>
      </c>
      <c r="G120" s="350">
        <f>IF(G$25=0,0,G$25/FBT!G$5*1000)</f>
        <v>6.7145829782471029</v>
      </c>
      <c r="H120" s="350">
        <f>IF(H$25=0,0,H$25/FBT!H$5*1000)</f>
        <v>6.3988073762350091</v>
      </c>
      <c r="I120" s="350">
        <f>IF(I$25=0,0,I$25/FBT!I$5*1000)</f>
        <v>6.3327918490561155</v>
      </c>
      <c r="J120" s="350">
        <f>IF(J$25=0,0,J$25/FBT!J$5*1000)</f>
        <v>6.2299569609672805</v>
      </c>
      <c r="K120" s="350">
        <f>IF(K$25=0,0,K$25/FBT!K$5*1000)</f>
        <v>5.9944438842861629</v>
      </c>
      <c r="L120" s="350">
        <f>IF(L$25=0,0,L$25/FBT!L$5*1000)</f>
        <v>6.1874239470150574</v>
      </c>
      <c r="M120" s="350">
        <f>IF(M$25=0,0,M$25/FBT!M$5*1000)</f>
        <v>6.122948942556496</v>
      </c>
      <c r="N120" s="350">
        <f>IF(N$25=0,0,N$25/FBT!N$5*1000)</f>
        <v>6.1663287866970773</v>
      </c>
      <c r="O120" s="350">
        <f>IF(O$25=0,0,O$25/FBT!O$5*1000)</f>
        <v>6.0522254696856193</v>
      </c>
      <c r="P120" s="350">
        <f>IF(P$25=0,0,P$25/FBT!P$5*1000)</f>
        <v>6.0643688876168698</v>
      </c>
      <c r="Q120" s="350">
        <f>IF(Q$25=0,0,Q$25/FBT!Q$5*1000)</f>
        <v>5.9248463533425229</v>
      </c>
      <c r="R120" s="350">
        <f>IF(R$25=0,0,R$25/FBT!R$5*1000)</f>
        <v>5.9794215072466814</v>
      </c>
      <c r="S120" s="350">
        <f>IF(S$25=0,0,S$25/FBT!S$5*1000)</f>
        <v>5.9465361619201813</v>
      </c>
      <c r="T120" s="350">
        <f>IF(T$25=0,0,T$25/FBT!T$5*1000)</f>
        <v>5.9952321287981594</v>
      </c>
      <c r="U120" s="350">
        <f>IF(U$25=0,0,U$25/FBT!U$5*1000)</f>
        <v>5.8411930464941522</v>
      </c>
      <c r="V120" s="350">
        <f>IF(V$25=0,0,V$25/FBT!V$5*1000)</f>
        <v>5.9284619104834437</v>
      </c>
      <c r="W120" s="350">
        <f>IF(W$25=0,0,W$25/FBT!W$5*1000)</f>
        <v>6.3424491357983275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51.550184336421857</v>
      </c>
      <c r="C121" s="350">
        <f>IF(C$34=0,0,C$34/FBT!C$5*1000)</f>
        <v>60.154340257804215</v>
      </c>
      <c r="D121" s="350">
        <f>IF(D$34=0,0,D$34/FBT!D$5*1000)</f>
        <v>66.607974199141196</v>
      </c>
      <c r="E121" s="350">
        <f>IF(E$34=0,0,E$34/FBT!E$5*1000)</f>
        <v>77.144914023010813</v>
      </c>
      <c r="F121" s="350">
        <f>IF(F$34=0,0,F$34/FBT!F$5*1000)</f>
        <v>74.128373361855878</v>
      </c>
      <c r="G121" s="350">
        <f>IF(G$34=0,0,G$34/FBT!G$5*1000)</f>
        <v>70.542864285333934</v>
      </c>
      <c r="H121" s="350">
        <f>IF(H$34=0,0,H$34/FBT!H$5*1000)</f>
        <v>67.022526751056461</v>
      </c>
      <c r="I121" s="350">
        <f>IF(I$34=0,0,I$34/FBT!I$5*1000)</f>
        <v>65.57327236450719</v>
      </c>
      <c r="J121" s="350">
        <f>IF(J$34=0,0,J$34/FBT!J$5*1000)</f>
        <v>61.94744192464443</v>
      </c>
      <c r="K121" s="350">
        <f>IF(K$34=0,0,K$34/FBT!K$5*1000)</f>
        <v>59.4865500843581</v>
      </c>
      <c r="L121" s="350">
        <f>IF(L$34=0,0,L$34/FBT!L$5*1000)</f>
        <v>58.158134679736762</v>
      </c>
      <c r="M121" s="350">
        <f>IF(M$34=0,0,M$34/FBT!M$5*1000)</f>
        <v>60.023254655304108</v>
      </c>
      <c r="N121" s="350">
        <f>IF(N$34=0,0,N$34/FBT!N$5*1000)</f>
        <v>60.152313619455086</v>
      </c>
      <c r="O121" s="350">
        <f>IF(O$34=0,0,O$34/FBT!O$5*1000)</f>
        <v>59.093858663072766</v>
      </c>
      <c r="P121" s="350">
        <f>IF(P$34=0,0,P$34/FBT!P$5*1000)</f>
        <v>55.433558941656059</v>
      </c>
      <c r="Q121" s="350">
        <f>IF(Q$34=0,0,Q$34/FBT!Q$5*1000)</f>
        <v>55.313835071268507</v>
      </c>
      <c r="R121" s="350">
        <f>IF(R$34=0,0,R$34/FBT!R$5*1000)</f>
        <v>56.72247879251951</v>
      </c>
      <c r="S121" s="350">
        <f>IF(S$34=0,0,S$34/FBT!S$5*1000)</f>
        <v>60.01914655693664</v>
      </c>
      <c r="T121" s="350">
        <f>IF(T$34=0,0,T$34/FBT!T$5*1000)</f>
        <v>60.982842356505969</v>
      </c>
      <c r="U121" s="350">
        <f>IF(U$34=0,0,U$34/FBT!U$5*1000)</f>
        <v>58.212787375533253</v>
      </c>
      <c r="V121" s="350">
        <f>IF(V$34=0,0,V$34/FBT!V$5*1000)</f>
        <v>60.788945767804762</v>
      </c>
      <c r="W121" s="350">
        <f>IF(W$34=0,0,W$34/FBT!W$5*1000)</f>
        <v>64.4358700526451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11.146178205917558</v>
      </c>
      <c r="C122" s="350">
        <f>IF(C$45=0,0,C$45/FBT!C$5*1000)</f>
        <v>11.998785897489606</v>
      </c>
      <c r="D122" s="350">
        <f>IF(D$45=0,0,D$45/FBT!D$5*1000)</f>
        <v>12.739200985077241</v>
      </c>
      <c r="E122" s="350">
        <f>IF(E$45=0,0,E$45/FBT!E$5*1000)</f>
        <v>13.518263632080405</v>
      </c>
      <c r="F122" s="350">
        <f>IF(F$45=0,0,F$45/FBT!F$5*1000)</f>
        <v>13.108917908816556</v>
      </c>
      <c r="G122" s="350">
        <f>IF(G$45=0,0,G$45/FBT!G$5*1000)</f>
        <v>12.691370858239175</v>
      </c>
      <c r="H122" s="350">
        <f>IF(H$45=0,0,H$45/FBT!H$5*1000)</f>
        <v>12.140615421500236</v>
      </c>
      <c r="I122" s="350">
        <f>IF(I$45=0,0,I$45/FBT!I$5*1000)</f>
        <v>12.007954736327328</v>
      </c>
      <c r="J122" s="350">
        <f>IF(J$45=0,0,J$45/FBT!J$5*1000)</f>
        <v>11.682270199157871</v>
      </c>
      <c r="K122" s="350">
        <f>IF(K$45=0,0,K$45/FBT!K$5*1000)</f>
        <v>11.231208030175798</v>
      </c>
      <c r="L122" s="350">
        <f>IF(L$45=0,0,L$45/FBT!L$5*1000)</f>
        <v>11.269223948013325</v>
      </c>
      <c r="M122" s="350">
        <f>IF(M$45=0,0,M$45/FBT!M$5*1000)</f>
        <v>11.407218250801064</v>
      </c>
      <c r="N122" s="350">
        <f>IF(N$45=0,0,N$45/FBT!N$5*1000)</f>
        <v>11.456681653847006</v>
      </c>
      <c r="O122" s="350">
        <f>IF(O$45=0,0,O$45/FBT!O$5*1000)</f>
        <v>11.244314296247364</v>
      </c>
      <c r="P122" s="350">
        <f>IF(P$45=0,0,P$45/FBT!P$5*1000)</f>
        <v>10.844092444224986</v>
      </c>
      <c r="Q122" s="350">
        <f>IF(Q$45=0,0,Q$45/FBT!Q$5*1000)</f>
        <v>10.733835936747898</v>
      </c>
      <c r="R122" s="350">
        <f>IF(R$45=0,0,R$45/FBT!R$5*1000)</f>
        <v>10.931160518765875</v>
      </c>
      <c r="S122" s="350">
        <f>IF(S$45=0,0,S$45/FBT!S$5*1000)</f>
        <v>11.222072983367909</v>
      </c>
      <c r="T122" s="350">
        <f>IF(T$45=0,0,T$45/FBT!T$5*1000)</f>
        <v>11.351290713978269</v>
      </c>
      <c r="U122" s="350">
        <f>IF(U$45=0,0,U$45/FBT!U$5*1000)</f>
        <v>10.95149225252214</v>
      </c>
      <c r="V122" s="350">
        <f>IF(V$45=0,0,V$45/FBT!V$5*1000)</f>
        <v>11.261316766243615</v>
      </c>
      <c r="W122" s="350">
        <f>IF(W$45=0,0,W$45/FBT!W$5*1000)</f>
        <v>12.003454713039623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14.030909036651666</v>
      </c>
      <c r="C123" s="350">
        <f>IF(C$66=0,0,C$66/FBT!C$5*1000)</f>
        <v>12.617823751007782</v>
      </c>
      <c r="D123" s="350">
        <f>IF(D$66=0,0,D$66/FBT!D$5*1000)</f>
        <v>11.73425064471961</v>
      </c>
      <c r="E123" s="350">
        <f>IF(E$66=0,0,E$66/FBT!E$5*1000)</f>
        <v>9.3083468088867782</v>
      </c>
      <c r="F123" s="350">
        <f>IF(F$66=0,0,F$66/FBT!F$5*1000)</f>
        <v>9.607010018009138</v>
      </c>
      <c r="G123" s="350">
        <f>IF(G$66=0,0,G$66/FBT!G$5*1000)</f>
        <v>9.4197774168671522</v>
      </c>
      <c r="H123" s="350">
        <f>IF(H$66=0,0,H$66/FBT!H$5*1000)</f>
        <v>9.3030194008888323</v>
      </c>
      <c r="I123" s="350">
        <f>IF(I$66=0,0,I$66/FBT!I$5*1000)</f>
        <v>9.5573840675429231</v>
      </c>
      <c r="J123" s="350">
        <f>IF(J$66=0,0,J$66/FBT!J$5*1000)</f>
        <v>10.338726050256319</v>
      </c>
      <c r="K123" s="350">
        <f>IF(K$66=0,0,K$66/FBT!K$5*1000)</f>
        <v>9.95476032081271</v>
      </c>
      <c r="L123" s="350">
        <f>IF(L$66=0,0,L$66/FBT!L$5*1000)</f>
        <v>10.847148999474818</v>
      </c>
      <c r="M123" s="350">
        <f>IF(M$66=0,0,M$66/FBT!M$5*1000)</f>
        <v>10.339146137715527</v>
      </c>
      <c r="N123" s="350">
        <f>IF(N$66=0,0,N$66/FBT!N$5*1000)</f>
        <v>10.490304041796218</v>
      </c>
      <c r="O123" s="350">
        <f>IF(O$66=0,0,O$66/FBT!O$5*1000)</f>
        <v>10.319059880972114</v>
      </c>
      <c r="P123" s="350">
        <f>IF(P$66=0,0,P$66/FBT!P$5*1000)</f>
        <v>10.793434067810086</v>
      </c>
      <c r="Q123" s="350">
        <f>IF(Q$66=0,0,Q$66/FBT!Q$5*1000)</f>
        <v>10.43530372305147</v>
      </c>
      <c r="R123" s="350">
        <f>IF(R$66=0,0,R$66/FBT!R$5*1000)</f>
        <v>10.436272912671237</v>
      </c>
      <c r="S123" s="350">
        <f>IF(S$66=0,0,S$66/FBT!S$5*1000)</f>
        <v>9.7446959586211737</v>
      </c>
      <c r="T123" s="350">
        <f>IF(T$66=0,0,T$66/FBT!T$5*1000)</f>
        <v>9.7678640192103803</v>
      </c>
      <c r="U123" s="350">
        <f>IF(U$66=0,0,U$66/FBT!U$5*1000)</f>
        <v>9.8604347687474316</v>
      </c>
      <c r="V123" s="350">
        <f>IF(V$66=0,0,V$66/FBT!V$5*1000)</f>
        <v>9.5682142790907285</v>
      </c>
      <c r="W123" s="350">
        <f>IF(W$66=0,0,W$66/FBT!W$5*1000)</f>
        <v>10.450995383391874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15.844540991491028</v>
      </c>
      <c r="C124" s="335">
        <f>IF(C$80=0,0,C$80/FBT!C$5*1000)</f>
        <v>13.363361652559586</v>
      </c>
      <c r="D124" s="335">
        <f>IF(D$80=0,0,D$80/FBT!D$5*1000)</f>
        <v>11.699470314144493</v>
      </c>
      <c r="E124" s="335">
        <f>IF(E$80=0,0,E$80/FBT!E$5*1000)</f>
        <v>7.7572154000056326</v>
      </c>
      <c r="F124" s="335">
        <f>IF(F$80=0,0,F$80/FBT!F$5*1000)</f>
        <v>8.39359334589337</v>
      </c>
      <c r="G124" s="335">
        <f>IF(G$80=0,0,G$80/FBT!G$5*1000)</f>
        <v>8.2796045944633416</v>
      </c>
      <c r="H124" s="335">
        <f>IF(H$80=0,0,H$80/FBT!H$5*1000)</f>
        <v>8.3579520407317798</v>
      </c>
      <c r="I124" s="335">
        <f>IF(I$80=0,0,I$80/FBT!I$5*1000)</f>
        <v>8.7911364908852541</v>
      </c>
      <c r="J124" s="335">
        <f>IF(J$80=0,0,J$80/FBT!J$5*1000)</f>
        <v>10.102276296398372</v>
      </c>
      <c r="K124" s="335">
        <f>IF(K$80=0,0,K$80/FBT!K$5*1000)</f>
        <v>9.7335392857144889</v>
      </c>
      <c r="L124" s="335">
        <f>IF(L$80=0,0,L$80/FBT!L$5*1000)</f>
        <v>11.045310495184395</v>
      </c>
      <c r="M124" s="335">
        <f>IF(M$80=0,0,M$80/FBT!M$5*1000)</f>
        <v>10.227691423152994</v>
      </c>
      <c r="N124" s="335">
        <f>IF(N$80=0,0,N$80/FBT!N$5*1000)</f>
        <v>10.438001575507029</v>
      </c>
      <c r="O124" s="335">
        <f>IF(O$80=0,0,O$80/FBT!O$5*1000)</f>
        <v>10.281431653710483</v>
      </c>
      <c r="P124" s="335">
        <f>IF(P$80=0,0,P$80/FBT!P$5*1000)</f>
        <v>11.169036032855535</v>
      </c>
      <c r="Q124" s="335">
        <f>IF(Q$80=0,0,Q$80/FBT!Q$5*1000)</f>
        <v>10.686407531497148</v>
      </c>
      <c r="R124" s="335">
        <f>IF(R$80=0,0,R$80/FBT!R$5*1000)</f>
        <v>10.598116767330314</v>
      </c>
      <c r="S124" s="335">
        <f>IF(S$80=0,0,S$80/FBT!S$5*1000)</f>
        <v>9.4415543708274576</v>
      </c>
      <c r="T124" s="335">
        <f>IF(T$80=0,0,T$80/FBT!T$5*1000)</f>
        <v>9.4189715815079165</v>
      </c>
      <c r="U124" s="335">
        <f>IF(U$80=0,0,U$80/FBT!U$5*1000)</f>
        <v>9.7398247798093696</v>
      </c>
      <c r="V124" s="335">
        <f>IF(V$80=0,0,V$80/FBT!V$5*1000)</f>
        <v>9.161910673637804</v>
      </c>
      <c r="W124" s="335">
        <f>IF(W$80=0,0,W$80/FBT!W$5*1000)</f>
        <v>10.136312644595657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SK: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99.887703106477161</v>
      </c>
      <c r="C5" s="225">
        <v>106.1899055940987</v>
      </c>
      <c r="D5" s="225">
        <v>145.52967043256001</v>
      </c>
      <c r="E5" s="225">
        <v>114.7127942860586</v>
      </c>
      <c r="F5" s="225">
        <v>98.068006810968399</v>
      </c>
      <c r="G5" s="225">
        <v>103.3911740414884</v>
      </c>
      <c r="H5" s="225">
        <v>91.43730557188789</v>
      </c>
      <c r="I5" s="225">
        <v>88.353355387387509</v>
      </c>
      <c r="J5" s="225">
        <v>77.481607126297305</v>
      </c>
      <c r="K5" s="225">
        <v>68.409854367800278</v>
      </c>
      <c r="L5" s="225">
        <v>60.20158648197598</v>
      </c>
      <c r="M5" s="225">
        <v>60.014266907137582</v>
      </c>
      <c r="N5" s="225">
        <v>69.598479557391911</v>
      </c>
      <c r="O5" s="225">
        <v>67.383035407613107</v>
      </c>
      <c r="P5" s="225">
        <v>67.119491969525001</v>
      </c>
      <c r="Q5" s="225">
        <v>65.656024976595859</v>
      </c>
      <c r="R5" s="225">
        <v>67.439524853273397</v>
      </c>
      <c r="S5" s="225">
        <v>68.968557861445277</v>
      </c>
      <c r="T5" s="225">
        <v>71.930205981055735</v>
      </c>
      <c r="U5" s="225">
        <v>77.000976853326947</v>
      </c>
      <c r="V5" s="225">
        <v>72.009184968641549</v>
      </c>
      <c r="W5" s="225">
        <v>71.922459899942496</v>
      </c>
      <c r="DA5" s="89" t="s">
        <v>2230</v>
      </c>
    </row>
    <row r="6" spans="1:105" ht="12" customHeight="1" x14ac:dyDescent="0.25">
      <c r="A6" s="55" t="s">
        <v>92</v>
      </c>
      <c r="B6" s="261">
        <v>1.9891953731948351</v>
      </c>
      <c r="C6" s="261">
        <v>1.813632149773615</v>
      </c>
      <c r="D6" s="261">
        <v>2.1526643955886269</v>
      </c>
      <c r="E6" s="261">
        <v>1.143795299045899</v>
      </c>
      <c r="F6" s="261">
        <v>1.0719247119766131</v>
      </c>
      <c r="G6" s="261">
        <v>1.160087836749923</v>
      </c>
      <c r="H6" s="261">
        <v>1.0744532182745969</v>
      </c>
      <c r="I6" s="261">
        <v>1.089216977706742</v>
      </c>
      <c r="J6" s="261">
        <v>1.0921386064115459</v>
      </c>
      <c r="K6" s="261">
        <v>0.96537287233441194</v>
      </c>
      <c r="L6" s="261">
        <v>0.93283412733396909</v>
      </c>
      <c r="M6" s="261">
        <v>0.87066590758553231</v>
      </c>
      <c r="N6" s="261">
        <v>1.029428710139846</v>
      </c>
      <c r="O6" s="261">
        <v>0.99807067940176553</v>
      </c>
      <c r="P6" s="261">
        <v>1.0876655952868131</v>
      </c>
      <c r="Q6" s="261">
        <v>1.039645319978213</v>
      </c>
      <c r="R6" s="261">
        <v>1.0444436552843031</v>
      </c>
      <c r="S6" s="261">
        <v>0.96319474983125597</v>
      </c>
      <c r="T6" s="261">
        <v>0.9907538469331616</v>
      </c>
      <c r="U6" s="261">
        <v>1.1202939298485231</v>
      </c>
      <c r="V6" s="261">
        <v>0.97837669918326731</v>
      </c>
      <c r="W6" s="261">
        <v>0.99715135717961645</v>
      </c>
      <c r="DA6" s="67" t="s">
        <v>2231</v>
      </c>
    </row>
    <row r="7" spans="1:105" ht="12" customHeight="1" x14ac:dyDescent="0.25">
      <c r="A7" s="202" t="s">
        <v>93</v>
      </c>
      <c r="B7" s="226">
        <v>0.60143133123534176</v>
      </c>
      <c r="C7" s="226">
        <v>0.54834995742910497</v>
      </c>
      <c r="D7" s="226">
        <v>0.65085603485112309</v>
      </c>
      <c r="E7" s="226">
        <v>0.34582542199514849</v>
      </c>
      <c r="F7" s="226">
        <v>0.32409541827594512</v>
      </c>
      <c r="G7" s="226">
        <v>0.35075145529111118</v>
      </c>
      <c r="H7" s="226">
        <v>0.32485990975291368</v>
      </c>
      <c r="I7" s="226">
        <v>0.32932371839080182</v>
      </c>
      <c r="J7" s="226">
        <v>0.33020707005398359</v>
      </c>
      <c r="K7" s="226">
        <v>0.29187957079050708</v>
      </c>
      <c r="L7" s="226">
        <v>0.28204151215330397</v>
      </c>
      <c r="M7" s="226">
        <v>0.26324500997575179</v>
      </c>
      <c r="N7" s="226">
        <v>0.31124679249424653</v>
      </c>
      <c r="O7" s="226">
        <v>0.30176572169252242</v>
      </c>
      <c r="P7" s="226">
        <v>0.32885465939003861</v>
      </c>
      <c r="Q7" s="226">
        <v>0.31433577477250918</v>
      </c>
      <c r="R7" s="226">
        <v>0.31578654689361119</v>
      </c>
      <c r="S7" s="226">
        <v>0.29122101752101959</v>
      </c>
      <c r="T7" s="226">
        <v>0.29955348434705198</v>
      </c>
      <c r="U7" s="226">
        <v>0.33871980534597568</v>
      </c>
      <c r="V7" s="226">
        <v>0.29581126548387432</v>
      </c>
      <c r="W7" s="226">
        <v>0.30148776549206457</v>
      </c>
      <c r="DA7" s="174" t="s">
        <v>2232</v>
      </c>
    </row>
    <row r="8" spans="1:105" ht="12" customHeight="1" x14ac:dyDescent="0.25">
      <c r="A8" s="202" t="s">
        <v>94</v>
      </c>
      <c r="B8" s="226">
        <v>7.5125132645583328</v>
      </c>
      <c r="C8" s="226">
        <v>6.8494707788912654</v>
      </c>
      <c r="D8" s="226">
        <v>8.1298800730811962</v>
      </c>
      <c r="E8" s="226">
        <v>4.3197251872856368</v>
      </c>
      <c r="F8" s="226">
        <v>4.0482944641071343</v>
      </c>
      <c r="G8" s="226">
        <v>4.3812565518082733</v>
      </c>
      <c r="H8" s="226">
        <v>4.0578437710073461</v>
      </c>
      <c r="I8" s="226">
        <v>4.1136014608066178</v>
      </c>
      <c r="J8" s="226">
        <v>4.1246354571122197</v>
      </c>
      <c r="K8" s="226">
        <v>3.64588446483718</v>
      </c>
      <c r="L8" s="226">
        <v>3.5229967099580302</v>
      </c>
      <c r="M8" s="226">
        <v>3.288208522840943</v>
      </c>
      <c r="N8" s="226">
        <v>3.887801542299929</v>
      </c>
      <c r="O8" s="226">
        <v>3.769372942955314</v>
      </c>
      <c r="P8" s="226">
        <v>4.1077424179166258</v>
      </c>
      <c r="Q8" s="226">
        <v>3.926386197162806</v>
      </c>
      <c r="R8" s="226">
        <v>3.9445078749630662</v>
      </c>
      <c r="S8" s="226">
        <v>3.637658438164642</v>
      </c>
      <c r="T8" s="226">
        <v>3.741739759349695</v>
      </c>
      <c r="U8" s="226">
        <v>4.2309685220481716</v>
      </c>
      <c r="V8" s="226">
        <v>3.694995488826315</v>
      </c>
      <c r="W8" s="226">
        <v>3.765900976108131</v>
      </c>
      <c r="DA8" s="174" t="s">
        <v>2233</v>
      </c>
    </row>
    <row r="9" spans="1:105" ht="12" customHeight="1" x14ac:dyDescent="0.25">
      <c r="A9" s="202" t="s">
        <v>95</v>
      </c>
      <c r="B9" s="226">
        <v>3.981849006915485</v>
      </c>
      <c r="C9" s="226">
        <v>3.630417339493146</v>
      </c>
      <c r="D9" s="226">
        <v>4.30907124624472</v>
      </c>
      <c r="E9" s="226">
        <v>2.2895791117318391</v>
      </c>
      <c r="F9" s="226">
        <v>2.1457129889745552</v>
      </c>
      <c r="G9" s="226">
        <v>2.3221925120800928</v>
      </c>
      <c r="H9" s="226">
        <v>2.1507743974351201</v>
      </c>
      <c r="I9" s="226">
        <v>2.1803275834244942</v>
      </c>
      <c r="J9" s="226">
        <v>2.1861759201507729</v>
      </c>
      <c r="K9" s="226">
        <v>1.9324240669402679</v>
      </c>
      <c r="L9" s="226">
        <v>1.8672900076054151</v>
      </c>
      <c r="M9" s="226">
        <v>1.74284548727183</v>
      </c>
      <c r="N9" s="226">
        <v>2.0606471050539432</v>
      </c>
      <c r="O9" s="226">
        <v>1.997876526941895</v>
      </c>
      <c r="P9" s="226">
        <v>2.177222121471694</v>
      </c>
      <c r="Q9" s="226">
        <v>2.081098086534765</v>
      </c>
      <c r="R9" s="226">
        <v>2.0907030991599038</v>
      </c>
      <c r="S9" s="226">
        <v>1.928064035219401</v>
      </c>
      <c r="T9" s="226">
        <v>1.983230141528237</v>
      </c>
      <c r="U9" s="226">
        <v>2.2425355156825342</v>
      </c>
      <c r="V9" s="226">
        <v>1.9584543280810101</v>
      </c>
      <c r="W9" s="226">
        <v>1.996036284235408</v>
      </c>
      <c r="DA9" s="174" t="s">
        <v>2234</v>
      </c>
    </row>
    <row r="10" spans="1:105" ht="12" customHeight="1" x14ac:dyDescent="0.25">
      <c r="A10" s="56" t="s">
        <v>96</v>
      </c>
      <c r="B10" s="262">
        <v>3.6223523870815679</v>
      </c>
      <c r="C10" s="262">
        <v>3.378111221419088</v>
      </c>
      <c r="D10" s="262">
        <v>4.272791179064269</v>
      </c>
      <c r="E10" s="262">
        <v>3.3673233118486299</v>
      </c>
      <c r="F10" s="262">
        <v>2.8139437933146731</v>
      </c>
      <c r="G10" s="262">
        <v>3.0362641969740198</v>
      </c>
      <c r="H10" s="262">
        <v>2.6672632885290408</v>
      </c>
      <c r="I10" s="262">
        <v>2.5642646626975671</v>
      </c>
      <c r="J10" s="262">
        <v>2.2530263471008358</v>
      </c>
      <c r="K10" s="262">
        <v>1.9898195261441489</v>
      </c>
      <c r="L10" s="262">
        <v>1.7911308950445299</v>
      </c>
      <c r="M10" s="262">
        <v>1.7546448605404701</v>
      </c>
      <c r="N10" s="262">
        <v>2.0629609877858188</v>
      </c>
      <c r="O10" s="262">
        <v>1.999556822196531</v>
      </c>
      <c r="P10" s="262">
        <v>2.0699027355639412</v>
      </c>
      <c r="Q10" s="262">
        <v>2.0065268062338242</v>
      </c>
      <c r="R10" s="262">
        <v>2.0352618510026401</v>
      </c>
      <c r="S10" s="262">
        <v>2.0292594760065059</v>
      </c>
      <c r="T10" s="262">
        <v>2.1056476117664218</v>
      </c>
      <c r="U10" s="262">
        <v>2.308439293307226</v>
      </c>
      <c r="V10" s="262">
        <v>2.1410939807003748</v>
      </c>
      <c r="W10" s="262">
        <v>2.1335751881636651</v>
      </c>
      <c r="DA10" s="68" t="s">
        <v>2235</v>
      </c>
    </row>
    <row r="11" spans="1:105" ht="12" customHeight="1" x14ac:dyDescent="0.25">
      <c r="A11" s="37" t="s">
        <v>160</v>
      </c>
      <c r="B11" s="228">
        <v>1.422792245361729E-2</v>
      </c>
      <c r="C11" s="228">
        <v>3.3454400135984809E-2</v>
      </c>
      <c r="D11" s="228">
        <v>3.8015295583907593E-2</v>
      </c>
      <c r="E11" s="228">
        <v>1.759060431411236E-2</v>
      </c>
      <c r="F11" s="228">
        <v>3.4921077351978393E-2</v>
      </c>
      <c r="G11" s="228">
        <v>1.561836296241304E-2</v>
      </c>
      <c r="H11" s="228">
        <v>1.5639570576045501E-2</v>
      </c>
      <c r="I11" s="228">
        <v>0</v>
      </c>
      <c r="J11" s="228">
        <v>1.336520438641095E-2</v>
      </c>
      <c r="K11" s="228">
        <v>0</v>
      </c>
      <c r="L11" s="228">
        <v>0</v>
      </c>
      <c r="M11" s="228">
        <v>1.3065243053072009E-2</v>
      </c>
      <c r="N11" s="228">
        <v>1.3474064290797999E-2</v>
      </c>
      <c r="O11" s="228">
        <v>0</v>
      </c>
      <c r="P11" s="228">
        <v>1.2069348423731901E-2</v>
      </c>
      <c r="Q11" s="228">
        <v>0</v>
      </c>
      <c r="R11" s="228">
        <v>0</v>
      </c>
      <c r="S11" s="228">
        <v>1.497745835613673E-2</v>
      </c>
      <c r="T11" s="228">
        <v>1.513567802084778E-2</v>
      </c>
      <c r="U11" s="228">
        <v>1.4404549748790799E-2</v>
      </c>
      <c r="V11" s="228">
        <v>0</v>
      </c>
      <c r="W11" s="228">
        <v>0</v>
      </c>
      <c r="DA11" s="69" t="s">
        <v>2236</v>
      </c>
    </row>
    <row r="12" spans="1:105" ht="12" customHeight="1" x14ac:dyDescent="0.25">
      <c r="A12" s="37" t="s">
        <v>162</v>
      </c>
      <c r="B12" s="228">
        <v>0.65809933141405763</v>
      </c>
      <c r="C12" s="228">
        <v>1.232614520029925</v>
      </c>
      <c r="D12" s="228">
        <v>2.582970528259616</v>
      </c>
      <c r="E12" s="228">
        <v>2.9666634193257231</v>
      </c>
      <c r="F12" s="228">
        <v>2.3099322190510012</v>
      </c>
      <c r="G12" s="228">
        <v>2.560416544870777</v>
      </c>
      <c r="H12" s="228">
        <v>2.1630500082415831</v>
      </c>
      <c r="I12" s="228">
        <v>2.025160560117365</v>
      </c>
      <c r="J12" s="228">
        <v>1.4828082793074879</v>
      </c>
      <c r="K12" s="228">
        <v>1.3228393267992711</v>
      </c>
      <c r="L12" s="228">
        <v>0.9774977784579828</v>
      </c>
      <c r="M12" s="228">
        <v>1.093005020074902</v>
      </c>
      <c r="N12" s="228">
        <v>1.2043903639778071</v>
      </c>
      <c r="O12" s="228">
        <v>1.157213696625542</v>
      </c>
      <c r="P12" s="228">
        <v>0.92796284899860737</v>
      </c>
      <c r="Q12" s="228">
        <v>0.97407614746984506</v>
      </c>
      <c r="R12" s="228">
        <v>1.05054791437585</v>
      </c>
      <c r="S12" s="228">
        <v>1.293814887267468</v>
      </c>
      <c r="T12" s="228">
        <v>1.364928753275773</v>
      </c>
      <c r="U12" s="228">
        <v>1.305658765403618</v>
      </c>
      <c r="V12" s="228">
        <v>1.4068596098251629</v>
      </c>
      <c r="W12" s="228">
        <v>1.35298450056897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4.3780702556783423E-2</v>
      </c>
      <c r="V14" s="228">
        <v>5.2798625611948397E-2</v>
      </c>
      <c r="W14" s="228">
        <v>6.7205697656891522E-2</v>
      </c>
      <c r="DA14" s="69" t="s">
        <v>2239</v>
      </c>
    </row>
    <row r="15" spans="1:105" ht="12" customHeight="1" x14ac:dyDescent="0.25">
      <c r="A15" s="37" t="s">
        <v>38</v>
      </c>
      <c r="B15" s="228">
        <v>2.9500251332138929</v>
      </c>
      <c r="C15" s="228">
        <v>2.1120423012531782</v>
      </c>
      <c r="D15" s="228">
        <v>1.6518053552207459</v>
      </c>
      <c r="E15" s="228">
        <v>0.38306928820879499</v>
      </c>
      <c r="F15" s="228">
        <v>0.46909049691169352</v>
      </c>
      <c r="G15" s="228">
        <v>0.46022928914082961</v>
      </c>
      <c r="H15" s="228">
        <v>0.48857370971141251</v>
      </c>
      <c r="I15" s="228">
        <v>0.53910410258020147</v>
      </c>
      <c r="J15" s="228">
        <v>0.75685286340693703</v>
      </c>
      <c r="K15" s="228">
        <v>0.66698019934487762</v>
      </c>
      <c r="L15" s="228">
        <v>0.81363311658654758</v>
      </c>
      <c r="M15" s="228">
        <v>0.64857459741249623</v>
      </c>
      <c r="N15" s="228">
        <v>0.84509655951721419</v>
      </c>
      <c r="O15" s="228">
        <v>0.84234312557098956</v>
      </c>
      <c r="P15" s="228">
        <v>1.1298705381416021</v>
      </c>
      <c r="Q15" s="228">
        <v>1.032450658763979</v>
      </c>
      <c r="R15" s="228">
        <v>0.98471393662678952</v>
      </c>
      <c r="S15" s="228">
        <v>0.72046713038290067</v>
      </c>
      <c r="T15" s="228">
        <v>0.7255831804698013</v>
      </c>
      <c r="U15" s="228">
        <v>0.94459527559803469</v>
      </c>
      <c r="V15" s="228">
        <v>0.68143574526326334</v>
      </c>
      <c r="W15" s="228">
        <v>0.71338498993780264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8.6868481383217819</v>
      </c>
      <c r="C16" s="263">
        <f t="shared" si="0"/>
        <v>8.0734639914183397</v>
      </c>
      <c r="D16" s="263">
        <f t="shared" si="0"/>
        <v>10.37294657987432</v>
      </c>
      <c r="E16" s="263">
        <f t="shared" si="0"/>
        <v>8.1123870922497172</v>
      </c>
      <c r="F16" s="263">
        <f t="shared" si="0"/>
        <v>6.7997862916066598</v>
      </c>
      <c r="G16" s="263">
        <f t="shared" si="0"/>
        <v>7.3276685938474566</v>
      </c>
      <c r="H16" s="263">
        <f t="shared" si="0"/>
        <v>6.4352967784549957</v>
      </c>
      <c r="I16" s="263">
        <f t="shared" si="0"/>
        <v>6.2106736970102201</v>
      </c>
      <c r="J16" s="263">
        <f t="shared" si="0"/>
        <v>5.4723547968832182</v>
      </c>
      <c r="K16" s="263">
        <f t="shared" si="0"/>
        <v>4.8320127311054497</v>
      </c>
      <c r="L16" s="263">
        <f t="shared" si="0"/>
        <v>4.3529015136118909</v>
      </c>
      <c r="M16" s="263">
        <f t="shared" si="0"/>
        <v>4.2573863600453619</v>
      </c>
      <c r="N16" s="263">
        <f t="shared" si="0"/>
        <v>4.9491067231983497</v>
      </c>
      <c r="O16" s="263">
        <f t="shared" si="0"/>
        <v>4.7919428974371678</v>
      </c>
      <c r="P16" s="263">
        <f t="shared" si="0"/>
        <v>4.9380586843980971</v>
      </c>
      <c r="Q16" s="263">
        <f t="shared" si="0"/>
        <v>4.776184703559764</v>
      </c>
      <c r="R16" s="263">
        <f t="shared" si="0"/>
        <v>4.8659353746428291</v>
      </c>
      <c r="S16" s="263">
        <f t="shared" si="0"/>
        <v>4.8463435197003299</v>
      </c>
      <c r="T16" s="263">
        <f t="shared" si="0"/>
        <v>5.0408983376611012</v>
      </c>
      <c r="U16" s="263">
        <f t="shared" si="0"/>
        <v>5.4683420114207788</v>
      </c>
      <c r="V16" s="263">
        <f t="shared" si="0"/>
        <v>5.0586391805754696</v>
      </c>
      <c r="W16" s="263">
        <f t="shared" si="0"/>
        <v>5.0683082726346314</v>
      </c>
      <c r="DA16" s="70"/>
    </row>
    <row r="17" spans="1:105" ht="12" customHeight="1" x14ac:dyDescent="0.25">
      <c r="A17" s="60" t="s">
        <v>2150</v>
      </c>
      <c r="B17" s="331">
        <v>1.6634676993432449</v>
      </c>
      <c r="C17" s="331">
        <v>3.1353761869062051</v>
      </c>
      <c r="D17" s="331">
        <v>6.2531698421666952</v>
      </c>
      <c r="E17" s="331">
        <v>7.1065205970861154</v>
      </c>
      <c r="F17" s="331">
        <v>5.5857545762530414</v>
      </c>
      <c r="G17" s="331">
        <v>6.1370961364655132</v>
      </c>
      <c r="H17" s="331">
        <v>5.2012123354529098</v>
      </c>
      <c r="I17" s="331">
        <v>4.8222287226093634</v>
      </c>
      <c r="J17" s="331">
        <v>3.56300001608269</v>
      </c>
      <c r="K17" s="331">
        <v>3.14980583148574</v>
      </c>
      <c r="L17" s="331">
        <v>2.3297942199714332</v>
      </c>
      <c r="M17" s="331">
        <v>2.639247255553673</v>
      </c>
      <c r="N17" s="331">
        <v>2.9550734657271041</v>
      </c>
      <c r="O17" s="331">
        <v>2.8131664129072909</v>
      </c>
      <c r="P17" s="331">
        <v>2.3201189883597921</v>
      </c>
      <c r="Q17" s="331">
        <v>2.407987303031204</v>
      </c>
      <c r="R17" s="331">
        <v>2.5724836035511558</v>
      </c>
      <c r="S17" s="331">
        <v>3.1891830015595382</v>
      </c>
      <c r="T17" s="331">
        <v>3.3498200953227482</v>
      </c>
      <c r="U17" s="331">
        <v>3.2381273203270431</v>
      </c>
      <c r="V17" s="331">
        <v>3.4320586196421639</v>
      </c>
      <c r="W17" s="331">
        <v>3.2707413121037789</v>
      </c>
      <c r="DA17" s="72" t="s">
        <v>2241</v>
      </c>
    </row>
    <row r="18" spans="1:105" ht="12" customHeight="1" x14ac:dyDescent="0.25">
      <c r="A18" s="59" t="s">
        <v>30</v>
      </c>
      <c r="B18" s="232">
        <v>0.107574297704586</v>
      </c>
      <c r="C18" s="232">
        <v>0.19430976223255311</v>
      </c>
      <c r="D18" s="232">
        <v>7.800156093159695E-2</v>
      </c>
      <c r="E18" s="232">
        <v>0.14164739501974979</v>
      </c>
      <c r="F18" s="232">
        <v>0.1018422371695958</v>
      </c>
      <c r="G18" s="232">
        <v>0.1193895764032139</v>
      </c>
      <c r="H18" s="232">
        <v>8.9953580846373449E-2</v>
      </c>
      <c r="I18" s="232">
        <v>2.0609196179487029E-2</v>
      </c>
      <c r="J18" s="232">
        <v>1.9178600766499711E-2</v>
      </c>
      <c r="K18" s="232">
        <v>1.8725485169496969E-2</v>
      </c>
      <c r="L18" s="232">
        <v>1.761280640400421E-2</v>
      </c>
      <c r="M18" s="232">
        <v>3.7498123897632477E-2</v>
      </c>
      <c r="N18" s="232">
        <v>0.23872659160638859</v>
      </c>
      <c r="O18" s="232">
        <v>0.24050068397079941</v>
      </c>
      <c r="P18" s="232">
        <v>0.2361632881434873</v>
      </c>
      <c r="Q18" s="232">
        <v>0.27689378339043241</v>
      </c>
      <c r="R18" s="232">
        <v>0.2432857185082444</v>
      </c>
      <c r="S18" s="232">
        <v>0.36575806166179098</v>
      </c>
      <c r="T18" s="232">
        <v>0.33486079491209209</v>
      </c>
      <c r="U18" s="232">
        <v>0.28704307745379709</v>
      </c>
      <c r="V18" s="232">
        <v>0.2910719805817028</v>
      </c>
      <c r="W18" s="232">
        <v>6.3872382017321802E-2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2243</v>
      </c>
    </row>
    <row r="20" spans="1:105" ht="12" customHeight="1" x14ac:dyDescent="0.25">
      <c r="A20" s="59" t="s">
        <v>160</v>
      </c>
      <c r="B20" s="232">
        <v>3.3716381422157472E-2</v>
      </c>
      <c r="C20" s="232">
        <v>7.7089377360050365E-2</v>
      </c>
      <c r="D20" s="232">
        <v>9.1730497441294689E-2</v>
      </c>
      <c r="E20" s="232">
        <v>4.1379775444822672E-2</v>
      </c>
      <c r="F20" s="232">
        <v>8.3642995066745385E-2</v>
      </c>
      <c r="G20" s="232">
        <v>3.6962109084258697E-2</v>
      </c>
      <c r="H20" s="232">
        <v>3.661676933754196E-2</v>
      </c>
      <c r="I20" s="232">
        <v>0</v>
      </c>
      <c r="J20" s="232">
        <v>3.242620113508015E-2</v>
      </c>
      <c r="K20" s="232">
        <v>0</v>
      </c>
      <c r="L20" s="232">
        <v>0</v>
      </c>
      <c r="M20" s="232">
        <v>3.147749169822029E-2</v>
      </c>
      <c r="N20" s="232">
        <v>3.0781713688532289E-2</v>
      </c>
      <c r="O20" s="232">
        <v>0</v>
      </c>
      <c r="P20" s="232">
        <v>2.7404290514271391E-2</v>
      </c>
      <c r="Q20" s="232">
        <v>0</v>
      </c>
      <c r="R20" s="232">
        <v>0</v>
      </c>
      <c r="S20" s="232">
        <v>3.3093863381581483E-2</v>
      </c>
      <c r="T20" s="232">
        <v>3.3868260701285277E-2</v>
      </c>
      <c r="U20" s="232">
        <v>3.298344735909587E-2</v>
      </c>
      <c r="V20" s="232">
        <v>0</v>
      </c>
      <c r="W20" s="232">
        <v>0</v>
      </c>
      <c r="DA20" s="71" t="s">
        <v>2244</v>
      </c>
    </row>
    <row r="21" spans="1:105" ht="12" customHeight="1" x14ac:dyDescent="0.25">
      <c r="A21" s="59" t="s">
        <v>70</v>
      </c>
      <c r="B21" s="232">
        <v>0</v>
      </c>
      <c r="C21" s="232">
        <v>9.1660525333390294E-2</v>
      </c>
      <c r="D21" s="232">
        <v>0</v>
      </c>
      <c r="E21" s="232">
        <v>0.1118816226027617</v>
      </c>
      <c r="F21" s="232">
        <v>0</v>
      </c>
      <c r="G21" s="232">
        <v>6.6406991435617513E-2</v>
      </c>
      <c r="H21" s="232">
        <v>0.131580607329608</v>
      </c>
      <c r="I21" s="232">
        <v>3.1729434958384282E-2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2245</v>
      </c>
    </row>
    <row r="22" spans="1:105" ht="12" customHeight="1" x14ac:dyDescent="0.25">
      <c r="A22" s="59" t="s">
        <v>162</v>
      </c>
      <c r="B22" s="232">
        <v>1.5221770202165019</v>
      </c>
      <c r="C22" s="232">
        <v>2.7723165219802111</v>
      </c>
      <c r="D22" s="232">
        <v>6.0834377837938041</v>
      </c>
      <c r="E22" s="232">
        <v>6.8116118040187814</v>
      </c>
      <c r="F22" s="232">
        <v>5.4002693440166993</v>
      </c>
      <c r="G22" s="232">
        <v>5.9143374595424234</v>
      </c>
      <c r="H22" s="232">
        <v>4.9430613779393866</v>
      </c>
      <c r="I22" s="232">
        <v>4.769890091471491</v>
      </c>
      <c r="J22" s="232">
        <v>3.51139521418111</v>
      </c>
      <c r="K22" s="232">
        <v>3.1310803463162431</v>
      </c>
      <c r="L22" s="232">
        <v>2.312181413567429</v>
      </c>
      <c r="M22" s="232">
        <v>2.57027163995782</v>
      </c>
      <c r="N22" s="232">
        <v>2.6855651604321831</v>
      </c>
      <c r="O22" s="232">
        <v>2.5726657289364918</v>
      </c>
      <c r="P22" s="232">
        <v>2.056551409702033</v>
      </c>
      <c r="Q22" s="232">
        <v>2.1310935196407721</v>
      </c>
      <c r="R22" s="232">
        <v>2.3291978850429111</v>
      </c>
      <c r="S22" s="232">
        <v>2.790331076516166</v>
      </c>
      <c r="T22" s="232">
        <v>2.9810910397093711</v>
      </c>
      <c r="U22" s="232">
        <v>2.91810079551415</v>
      </c>
      <c r="V22" s="232">
        <v>3.1409866390604608</v>
      </c>
      <c r="W22" s="232">
        <v>3.2068689300864581</v>
      </c>
      <c r="DA22" s="71" t="s">
        <v>2246</v>
      </c>
    </row>
    <row r="23" spans="1:105" ht="12" customHeight="1" x14ac:dyDescent="0.25">
      <c r="A23" s="60" t="s">
        <v>2157</v>
      </c>
      <c r="B23" s="331">
        <v>6.7980082511782607</v>
      </c>
      <c r="C23" s="331">
        <v>4.7326066079603244</v>
      </c>
      <c r="D23" s="331">
        <v>3.87588380945575</v>
      </c>
      <c r="E23" s="331">
        <v>0.87627658538634923</v>
      </c>
      <c r="F23" s="331">
        <v>1.092584611287944</v>
      </c>
      <c r="G23" s="331">
        <v>1.059136632961688</v>
      </c>
      <c r="H23" s="331">
        <v>1.1123508638098749</v>
      </c>
      <c r="I23" s="331">
        <v>1.2650386883402209</v>
      </c>
      <c r="J23" s="331">
        <v>1.785617479565609</v>
      </c>
      <c r="K23" s="331">
        <v>1.5728319235802219</v>
      </c>
      <c r="L23" s="331">
        <v>1.917418897736761</v>
      </c>
      <c r="M23" s="331">
        <v>1.519494253875276</v>
      </c>
      <c r="N23" s="331">
        <v>1.8774008724803171</v>
      </c>
      <c r="O23" s="331">
        <v>1.8656969069141229</v>
      </c>
      <c r="P23" s="331">
        <v>2.49470917876077</v>
      </c>
      <c r="Q23" s="331">
        <v>2.2504074923791708</v>
      </c>
      <c r="R23" s="331">
        <v>2.1751182203517652</v>
      </c>
      <c r="S23" s="331">
        <v>1.548032319386456</v>
      </c>
      <c r="T23" s="331">
        <v>1.5788276484229631</v>
      </c>
      <c r="U23" s="331">
        <v>2.1032874433474169</v>
      </c>
      <c r="V23" s="331">
        <v>1.5157322751595439</v>
      </c>
      <c r="W23" s="331">
        <v>1.6845915404369241</v>
      </c>
      <c r="DA23" s="72" t="s">
        <v>2247</v>
      </c>
    </row>
    <row r="24" spans="1:105" ht="12" customHeight="1" x14ac:dyDescent="0.25">
      <c r="A24" s="60" t="s">
        <v>2159</v>
      </c>
      <c r="B24" s="331">
        <v>0.2253721878002769</v>
      </c>
      <c r="C24" s="331">
        <v>0.2054811965518101</v>
      </c>
      <c r="D24" s="331">
        <v>0.24389292825187489</v>
      </c>
      <c r="E24" s="331">
        <v>0.12958990977725221</v>
      </c>
      <c r="F24" s="331">
        <v>0.1214471040656743</v>
      </c>
      <c r="G24" s="331">
        <v>0.1314358244202552</v>
      </c>
      <c r="H24" s="331">
        <v>0.1217335791922116</v>
      </c>
      <c r="I24" s="331">
        <v>0.12340628606063531</v>
      </c>
      <c r="J24" s="331">
        <v>0.12373730123491861</v>
      </c>
      <c r="K24" s="331">
        <v>0.10937497603948711</v>
      </c>
      <c r="L24" s="331">
        <v>0.1056883959036974</v>
      </c>
      <c r="M24" s="331">
        <v>9.8644850616413315E-2</v>
      </c>
      <c r="N24" s="331">
        <v>0.11663238499092871</v>
      </c>
      <c r="O24" s="331">
        <v>0.1130795776157543</v>
      </c>
      <c r="P24" s="331">
        <v>0.1232305172775354</v>
      </c>
      <c r="Q24" s="331">
        <v>0.11778990814938881</v>
      </c>
      <c r="R24" s="331">
        <v>0.1183335507399082</v>
      </c>
      <c r="S24" s="331">
        <v>0.10912819875433551</v>
      </c>
      <c r="T24" s="331">
        <v>0.11225059391539061</v>
      </c>
      <c r="U24" s="331">
        <v>0.12692724774631869</v>
      </c>
      <c r="V24" s="331">
        <v>0.1108482857737621</v>
      </c>
      <c r="W24" s="331">
        <v>0.1129754200939285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3.9485673356008104</v>
      </c>
      <c r="C25" s="263">
        <f t="shared" si="1"/>
        <v>3.6697563597356075</v>
      </c>
      <c r="D25" s="263">
        <f t="shared" si="1"/>
        <v>4.7149757181246912</v>
      </c>
      <c r="E25" s="263">
        <f t="shared" si="1"/>
        <v>3.6874486782953264</v>
      </c>
      <c r="F25" s="263">
        <f t="shared" si="1"/>
        <v>3.0908119507302994</v>
      </c>
      <c r="G25" s="263">
        <f t="shared" si="1"/>
        <v>3.3307584517488436</v>
      </c>
      <c r="H25" s="263">
        <f t="shared" si="1"/>
        <v>2.9251348992977251</v>
      </c>
      <c r="I25" s="263">
        <f t="shared" si="1"/>
        <v>2.8230334986410082</v>
      </c>
      <c r="J25" s="263">
        <f t="shared" si="1"/>
        <v>2.4874339985832807</v>
      </c>
      <c r="K25" s="263">
        <f t="shared" si="1"/>
        <v>2.1963694232297497</v>
      </c>
      <c r="L25" s="263">
        <f t="shared" si="1"/>
        <v>1.9785915970963133</v>
      </c>
      <c r="M25" s="263">
        <f t="shared" si="1"/>
        <v>1.9351756182024364</v>
      </c>
      <c r="N25" s="263">
        <f t="shared" si="1"/>
        <v>2.2495939650901589</v>
      </c>
      <c r="O25" s="263">
        <f t="shared" si="1"/>
        <v>2.1781558624714408</v>
      </c>
      <c r="P25" s="263">
        <f t="shared" si="1"/>
        <v>2.2445721292718628</v>
      </c>
      <c r="Q25" s="263">
        <f t="shared" si="1"/>
        <v>2.1709930470726202</v>
      </c>
      <c r="R25" s="263">
        <f t="shared" si="1"/>
        <v>2.2117888066558309</v>
      </c>
      <c r="S25" s="263">
        <f t="shared" si="1"/>
        <v>2.2028834180456052</v>
      </c>
      <c r="T25" s="263">
        <f t="shared" si="1"/>
        <v>2.2913174262095914</v>
      </c>
      <c r="U25" s="263">
        <f t="shared" si="1"/>
        <v>2.4856100051912624</v>
      </c>
      <c r="V25" s="263">
        <f t="shared" si="1"/>
        <v>2.299381445716123</v>
      </c>
      <c r="W25" s="263">
        <f t="shared" si="1"/>
        <v>2.3037764875611968</v>
      </c>
      <c r="DA25" s="70"/>
    </row>
    <row r="26" spans="1:105" ht="12" customHeight="1" x14ac:dyDescent="0.25">
      <c r="A26" s="60" t="s">
        <v>2162</v>
      </c>
      <c r="B26" s="331">
        <v>0.75612168151965697</v>
      </c>
      <c r="C26" s="331">
        <v>1.4251709940482751</v>
      </c>
      <c r="D26" s="331">
        <v>2.842349928257589</v>
      </c>
      <c r="E26" s="331">
        <v>3.230236635039144</v>
      </c>
      <c r="F26" s="331">
        <v>2.5389793528422908</v>
      </c>
      <c r="G26" s="331">
        <v>2.789589152938869</v>
      </c>
      <c r="H26" s="331">
        <v>2.3641874252058672</v>
      </c>
      <c r="I26" s="331">
        <v>2.1919221466406191</v>
      </c>
      <c r="J26" s="331">
        <v>1.6195454618557681</v>
      </c>
      <c r="K26" s="331">
        <v>1.4317299234026091</v>
      </c>
      <c r="L26" s="331">
        <v>1.058997372714287</v>
      </c>
      <c r="M26" s="331">
        <v>1.199657843433487</v>
      </c>
      <c r="N26" s="331">
        <v>1.343215211694138</v>
      </c>
      <c r="O26" s="331">
        <v>1.278712005866951</v>
      </c>
      <c r="P26" s="331">
        <v>1.054599540163542</v>
      </c>
      <c r="Q26" s="331">
        <v>1.0945396831960019</v>
      </c>
      <c r="R26" s="331">
        <v>1.1693107288868889</v>
      </c>
      <c r="S26" s="331">
        <v>1.449628637072518</v>
      </c>
      <c r="T26" s="331">
        <v>1.5226454978739761</v>
      </c>
      <c r="U26" s="331">
        <v>1.4718760546941101</v>
      </c>
      <c r="V26" s="331">
        <v>1.5600266452918929</v>
      </c>
      <c r="W26" s="331">
        <v>1.4867005964108091</v>
      </c>
      <c r="DA26" s="72" t="s">
        <v>2249</v>
      </c>
    </row>
    <row r="27" spans="1:105" ht="12" customHeight="1" x14ac:dyDescent="0.25">
      <c r="A27" s="59" t="s">
        <v>30</v>
      </c>
      <c r="B27" s="232">
        <v>4.8897408047539073E-2</v>
      </c>
      <c r="C27" s="232">
        <v>8.8322619196615076E-2</v>
      </c>
      <c r="D27" s="232">
        <v>3.5455254968907703E-2</v>
      </c>
      <c r="E27" s="232">
        <v>6.438517955443171E-2</v>
      </c>
      <c r="F27" s="232">
        <v>4.6291925986179948E-2</v>
      </c>
      <c r="G27" s="232">
        <v>5.4267989274188182E-2</v>
      </c>
      <c r="H27" s="232">
        <v>4.088799129380611E-2</v>
      </c>
      <c r="I27" s="232">
        <v>9.3678164452213782E-3</v>
      </c>
      <c r="J27" s="232">
        <v>8.7175458029544201E-3</v>
      </c>
      <c r="K27" s="232">
        <v>8.5115841679531731E-3</v>
      </c>
      <c r="L27" s="232">
        <v>8.0058210927291852E-3</v>
      </c>
      <c r="M27" s="232">
        <v>1.7044601771651131E-2</v>
      </c>
      <c r="N27" s="232">
        <v>0.10851208709381301</v>
      </c>
      <c r="O27" s="232">
        <v>0.10931849271399979</v>
      </c>
      <c r="P27" s="232">
        <v>0.10734694915613061</v>
      </c>
      <c r="Q27" s="232">
        <v>0.12586081063201471</v>
      </c>
      <c r="R27" s="232">
        <v>0.11058441750374751</v>
      </c>
      <c r="S27" s="232">
        <v>0.1662536643917232</v>
      </c>
      <c r="T27" s="232">
        <v>0.1522094522327691</v>
      </c>
      <c r="U27" s="232">
        <v>0.1304741261153623</v>
      </c>
      <c r="V27" s="232">
        <v>0.13230544571895581</v>
      </c>
      <c r="W27" s="232">
        <v>2.903290091696446E-2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1" t="s">
        <v>2251</v>
      </c>
    </row>
    <row r="29" spans="1:105" ht="12" customHeight="1" x14ac:dyDescent="0.25">
      <c r="A29" s="59" t="s">
        <v>160</v>
      </c>
      <c r="B29" s="232">
        <v>1.532562791916248E-2</v>
      </c>
      <c r="C29" s="232">
        <v>3.5040626072750172E-2</v>
      </c>
      <c r="D29" s="232">
        <v>4.1695680655133932E-2</v>
      </c>
      <c r="E29" s="232">
        <v>1.8808988838555751E-2</v>
      </c>
      <c r="F29" s="232">
        <v>3.8019543212157003E-2</v>
      </c>
      <c r="G29" s="232">
        <v>1.6800958674663049E-2</v>
      </c>
      <c r="H29" s="232">
        <v>1.6643986062519069E-2</v>
      </c>
      <c r="I29" s="232">
        <v>0</v>
      </c>
      <c r="J29" s="232">
        <v>1.473918233412734E-2</v>
      </c>
      <c r="K29" s="232">
        <v>0</v>
      </c>
      <c r="L29" s="232">
        <v>0</v>
      </c>
      <c r="M29" s="232">
        <v>1.430795077191831E-2</v>
      </c>
      <c r="N29" s="232">
        <v>1.399168804024194E-2</v>
      </c>
      <c r="O29" s="232">
        <v>0</v>
      </c>
      <c r="P29" s="232">
        <v>1.245649568830518E-2</v>
      </c>
      <c r="Q29" s="232">
        <v>0</v>
      </c>
      <c r="R29" s="232">
        <v>0</v>
      </c>
      <c r="S29" s="232">
        <v>1.5042665173446129E-2</v>
      </c>
      <c r="T29" s="232">
        <v>1.5394663955129669E-2</v>
      </c>
      <c r="U29" s="232">
        <v>1.49924760723163E-2</v>
      </c>
      <c r="V29" s="232">
        <v>0</v>
      </c>
      <c r="W29" s="232">
        <v>0</v>
      </c>
      <c r="DA29" s="71" t="s">
        <v>2252</v>
      </c>
    </row>
    <row r="30" spans="1:105" ht="12" customHeight="1" x14ac:dyDescent="0.25">
      <c r="A30" s="59" t="s">
        <v>70</v>
      </c>
      <c r="B30" s="232">
        <v>0</v>
      </c>
      <c r="C30" s="232">
        <v>4.1663875151541047E-2</v>
      </c>
      <c r="D30" s="232">
        <v>0</v>
      </c>
      <c r="E30" s="232">
        <v>5.0855283001255337E-2</v>
      </c>
      <c r="F30" s="232">
        <v>0</v>
      </c>
      <c r="G30" s="232">
        <v>3.0184996107098881E-2</v>
      </c>
      <c r="H30" s="232">
        <v>5.9809366968003617E-2</v>
      </c>
      <c r="I30" s="232">
        <v>1.442247043562922E-2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2253</v>
      </c>
    </row>
    <row r="31" spans="1:105" ht="12" customHeight="1" x14ac:dyDescent="0.25">
      <c r="A31" s="59" t="s">
        <v>162</v>
      </c>
      <c r="B31" s="232">
        <v>0.69189864555295544</v>
      </c>
      <c r="C31" s="232">
        <v>1.2601438736273689</v>
      </c>
      <c r="D31" s="232">
        <v>2.7651989926335472</v>
      </c>
      <c r="E31" s="232">
        <v>3.0961871836449011</v>
      </c>
      <c r="F31" s="232">
        <v>2.4546678836439542</v>
      </c>
      <c r="G31" s="232">
        <v>2.6883352088829189</v>
      </c>
      <c r="H31" s="232">
        <v>2.246846080881538</v>
      </c>
      <c r="I31" s="232">
        <v>2.1681318597597681</v>
      </c>
      <c r="J31" s="232">
        <v>1.5960887337186871</v>
      </c>
      <c r="K31" s="232">
        <v>1.423218339234656</v>
      </c>
      <c r="L31" s="232">
        <v>1.050991551621558</v>
      </c>
      <c r="M31" s="232">
        <v>1.1683052908899181</v>
      </c>
      <c r="N31" s="232">
        <v>1.2207114365600831</v>
      </c>
      <c r="O31" s="232">
        <v>1.1693935131529509</v>
      </c>
      <c r="P31" s="232">
        <v>0.93479609531910623</v>
      </c>
      <c r="Q31" s="232">
        <v>0.96867887256398688</v>
      </c>
      <c r="R31" s="232">
        <v>1.058726311383142</v>
      </c>
      <c r="S31" s="232">
        <v>1.268332307507348</v>
      </c>
      <c r="T31" s="232">
        <v>1.355041381686078</v>
      </c>
      <c r="U31" s="232">
        <v>1.3264094525064309</v>
      </c>
      <c r="V31" s="232">
        <v>1.4277211995729371</v>
      </c>
      <c r="W31" s="232">
        <v>1.4576676954938439</v>
      </c>
      <c r="DA31" s="71" t="s">
        <v>2254</v>
      </c>
    </row>
    <row r="32" spans="1:105" ht="12" customHeight="1" x14ac:dyDescent="0.25">
      <c r="A32" s="60" t="s">
        <v>2169</v>
      </c>
      <c r="B32" s="331">
        <v>3.0900037505355731</v>
      </c>
      <c r="C32" s="331">
        <v>2.1511848218001459</v>
      </c>
      <c r="D32" s="331">
        <v>1.7617653679344309</v>
      </c>
      <c r="E32" s="331">
        <v>0.39830753881197689</v>
      </c>
      <c r="F32" s="331">
        <v>0.49662936876724761</v>
      </c>
      <c r="G32" s="331">
        <v>0.48142574225531293</v>
      </c>
      <c r="H32" s="331">
        <v>0.50561402900448893</v>
      </c>
      <c r="I32" s="331">
        <v>0.57501758560919125</v>
      </c>
      <c r="J32" s="331">
        <v>0.81164430889345873</v>
      </c>
      <c r="K32" s="331">
        <v>0.71492360162737378</v>
      </c>
      <c r="L32" s="331">
        <v>0.87155404442580031</v>
      </c>
      <c r="M32" s="331">
        <v>0.69067920630694335</v>
      </c>
      <c r="N32" s="331">
        <v>0.85336403294559893</v>
      </c>
      <c r="O32" s="331">
        <v>0.84804404859732874</v>
      </c>
      <c r="P32" s="331">
        <v>1.133958717618532</v>
      </c>
      <c r="Q32" s="331">
        <v>1.022912496535987</v>
      </c>
      <c r="R32" s="331">
        <v>0.98869010015989311</v>
      </c>
      <c r="S32" s="331">
        <v>0.70365105426657104</v>
      </c>
      <c r="T32" s="331">
        <v>0.71764893110134687</v>
      </c>
      <c r="U32" s="331">
        <v>0.95603974697609828</v>
      </c>
      <c r="V32" s="331">
        <v>0.68896921598161076</v>
      </c>
      <c r="W32" s="331">
        <v>0.76572342747132927</v>
      </c>
      <c r="DA32" s="72" t="s">
        <v>2255</v>
      </c>
    </row>
    <row r="33" spans="1:105" ht="12" customHeight="1" x14ac:dyDescent="0.25">
      <c r="A33" s="60" t="s">
        <v>2171</v>
      </c>
      <c r="B33" s="331">
        <v>0.1024419035455804</v>
      </c>
      <c r="C33" s="331">
        <v>9.3400543887186382E-2</v>
      </c>
      <c r="D33" s="331">
        <v>0.1108604219326705</v>
      </c>
      <c r="E33" s="331">
        <v>5.8904504444205537E-2</v>
      </c>
      <c r="F33" s="331">
        <v>5.520322912076104E-2</v>
      </c>
      <c r="G33" s="331">
        <v>5.9743556554661473E-2</v>
      </c>
      <c r="H33" s="331">
        <v>5.5333445087368878E-2</v>
      </c>
      <c r="I33" s="331">
        <v>5.6093766391197848E-2</v>
      </c>
      <c r="J33" s="331">
        <v>5.6244227834053903E-2</v>
      </c>
      <c r="K33" s="331">
        <v>4.9715898199766878E-2</v>
      </c>
      <c r="L33" s="331">
        <v>4.8040179956226059E-2</v>
      </c>
      <c r="M33" s="331">
        <v>4.4838568462006068E-2</v>
      </c>
      <c r="N33" s="331">
        <v>5.3014720450422118E-2</v>
      </c>
      <c r="O33" s="331">
        <v>5.1399808007161041E-2</v>
      </c>
      <c r="P33" s="331">
        <v>5.6013871489788807E-2</v>
      </c>
      <c r="Q33" s="331">
        <v>5.3540867340631237E-2</v>
      </c>
      <c r="R33" s="331">
        <v>5.3787977609049187E-2</v>
      </c>
      <c r="S33" s="331">
        <v>4.9603726706516131E-2</v>
      </c>
      <c r="T33" s="331">
        <v>5.1022997234268438E-2</v>
      </c>
      <c r="U33" s="331">
        <v>5.7694203521053929E-2</v>
      </c>
      <c r="V33" s="331">
        <v>5.0385584442619112E-2</v>
      </c>
      <c r="W33" s="331">
        <v>5.1352463679058408E-2</v>
      </c>
      <c r="DA33" s="72" t="s">
        <v>2256</v>
      </c>
    </row>
    <row r="34" spans="1:105" ht="12" customHeight="1" x14ac:dyDescent="0.25">
      <c r="A34" s="57" t="s">
        <v>2173</v>
      </c>
      <c r="B34" s="263">
        <v>36.107196735766927</v>
      </c>
      <c r="C34" s="263">
        <v>45.409297051193612</v>
      </c>
      <c r="D34" s="263">
        <v>69.072162563561349</v>
      </c>
      <c r="E34" s="263">
        <v>64.175419347624995</v>
      </c>
      <c r="F34" s="263">
        <v>53.508836927164722</v>
      </c>
      <c r="G34" s="263">
        <v>55.478444614305189</v>
      </c>
      <c r="H34" s="263">
        <v>48.310467823169681</v>
      </c>
      <c r="I34" s="263">
        <v>45.819064315579958</v>
      </c>
      <c r="J34" s="263">
        <v>37.794038429928591</v>
      </c>
      <c r="K34" s="263">
        <v>33.348359537867957</v>
      </c>
      <c r="L34" s="263">
        <v>27.75814901878903</v>
      </c>
      <c r="M34" s="263">
        <v>28.81719486070773</v>
      </c>
      <c r="N34" s="263">
        <v>33.039494319101102</v>
      </c>
      <c r="O34" s="263">
        <v>31.97261454109961</v>
      </c>
      <c r="P34" s="263">
        <v>29.964394869573781</v>
      </c>
      <c r="Q34" s="263">
        <v>29.808396742721641</v>
      </c>
      <c r="R34" s="263">
        <v>31.100454980191039</v>
      </c>
      <c r="S34" s="263">
        <v>33.806459060255833</v>
      </c>
      <c r="T34" s="263">
        <v>35.536267072144767</v>
      </c>
      <c r="U34" s="263">
        <v>36.872546158545177</v>
      </c>
      <c r="V34" s="263">
        <v>35.74210541151151</v>
      </c>
      <c r="W34" s="263">
        <v>35.360065928640878</v>
      </c>
      <c r="DA34" s="70" t="s">
        <v>2257</v>
      </c>
    </row>
    <row r="35" spans="1:105" ht="12" customHeight="1" x14ac:dyDescent="0.25">
      <c r="A35" s="64" t="s">
        <v>30</v>
      </c>
      <c r="B35" s="231">
        <v>2.2755204142366772</v>
      </c>
      <c r="C35" s="231">
        <v>2.573888036586002</v>
      </c>
      <c r="D35" s="231">
        <v>0.85320610527741647</v>
      </c>
      <c r="E35" s="231">
        <v>1.0709855269204609</v>
      </c>
      <c r="F35" s="231">
        <v>0.7562142290796634</v>
      </c>
      <c r="G35" s="231">
        <v>1.044027201361603</v>
      </c>
      <c r="H35" s="231">
        <v>0.79431361040005155</v>
      </c>
      <c r="I35" s="231">
        <v>0.1898810403296356</v>
      </c>
      <c r="J35" s="231">
        <v>0.19565221035807709</v>
      </c>
      <c r="K35" s="231">
        <v>0.19281386911417189</v>
      </c>
      <c r="L35" s="231">
        <v>0.2029878973403699</v>
      </c>
      <c r="M35" s="231">
        <v>0.39604497544594441</v>
      </c>
      <c r="N35" s="231">
        <v>2.5296340368608639</v>
      </c>
      <c r="O35" s="231">
        <v>2.5140199065039699</v>
      </c>
      <c r="P35" s="231">
        <v>2.8279774514531528</v>
      </c>
      <c r="Q35" s="231">
        <v>3.1858333888167629</v>
      </c>
      <c r="R35" s="231">
        <v>2.6958297814526828</v>
      </c>
      <c r="S35" s="231">
        <v>3.536033324015734</v>
      </c>
      <c r="T35" s="231">
        <v>3.143970130526037</v>
      </c>
      <c r="U35" s="231">
        <v>2.7714450330505782</v>
      </c>
      <c r="V35" s="231">
        <v>2.6638644201653978</v>
      </c>
      <c r="W35" s="231">
        <v>0.59233703226417578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2260</v>
      </c>
    </row>
    <row r="38" spans="1:105" ht="12" customHeight="1" x14ac:dyDescent="0.25">
      <c r="A38" s="64" t="s">
        <v>160</v>
      </c>
      <c r="B38" s="231">
        <v>0.73401001336416349</v>
      </c>
      <c r="C38" s="231">
        <v>1.0509411049983031</v>
      </c>
      <c r="D38" s="231">
        <v>1.0326501661753871</v>
      </c>
      <c r="E38" s="231">
        <v>0.32199709183078379</v>
      </c>
      <c r="F38" s="231">
        <v>0.63919784091940257</v>
      </c>
      <c r="G38" s="231">
        <v>0.33265262661957778</v>
      </c>
      <c r="H38" s="231">
        <v>0.33276863248619032</v>
      </c>
      <c r="I38" s="231">
        <v>0</v>
      </c>
      <c r="J38" s="231">
        <v>0.3404495167334845</v>
      </c>
      <c r="K38" s="231">
        <v>0</v>
      </c>
      <c r="L38" s="231">
        <v>0</v>
      </c>
      <c r="M38" s="231">
        <v>0.34215579195650953</v>
      </c>
      <c r="N38" s="231">
        <v>0.33569007635782888</v>
      </c>
      <c r="O38" s="231">
        <v>0</v>
      </c>
      <c r="P38" s="231">
        <v>0.33773100168119868</v>
      </c>
      <c r="Q38" s="231">
        <v>0</v>
      </c>
      <c r="R38" s="231">
        <v>0</v>
      </c>
      <c r="S38" s="231">
        <v>0.32927497207129958</v>
      </c>
      <c r="T38" s="231">
        <v>0.32726217427310023</v>
      </c>
      <c r="U38" s="231">
        <v>0.32775101627938102</v>
      </c>
      <c r="V38" s="231">
        <v>0</v>
      </c>
      <c r="W38" s="231">
        <v>0</v>
      </c>
      <c r="DA38" s="73" t="s">
        <v>2261</v>
      </c>
    </row>
    <row r="39" spans="1:105" ht="12" customHeight="1" x14ac:dyDescent="0.25">
      <c r="A39" s="64" t="s">
        <v>70</v>
      </c>
      <c r="B39" s="231">
        <v>0</v>
      </c>
      <c r="C39" s="231">
        <v>1.2114446394471181</v>
      </c>
      <c r="D39" s="231">
        <v>0</v>
      </c>
      <c r="E39" s="231">
        <v>0.84403404711482677</v>
      </c>
      <c r="F39" s="231">
        <v>0</v>
      </c>
      <c r="G39" s="231">
        <v>0.5794092274776812</v>
      </c>
      <c r="H39" s="231">
        <v>1.159288783936282</v>
      </c>
      <c r="I39" s="231">
        <v>0.29168163585299001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32.441448129625464</v>
      </c>
      <c r="C41" s="231">
        <v>36.999912623969053</v>
      </c>
      <c r="D41" s="231">
        <v>67.044411952915766</v>
      </c>
      <c r="E41" s="231">
        <v>51.89048783808628</v>
      </c>
      <c r="F41" s="231">
        <v>40.401286031094912</v>
      </c>
      <c r="G41" s="231">
        <v>52.109194252810127</v>
      </c>
      <c r="H41" s="231">
        <v>43.977689161225861</v>
      </c>
      <c r="I41" s="231">
        <v>44.278385350023932</v>
      </c>
      <c r="J41" s="231">
        <v>36.091954995495051</v>
      </c>
      <c r="K41" s="231">
        <v>32.483458118935673</v>
      </c>
      <c r="L41" s="231">
        <v>26.848890494997729</v>
      </c>
      <c r="M41" s="231">
        <v>27.3512290683015</v>
      </c>
      <c r="N41" s="231">
        <v>28.67183226003845</v>
      </c>
      <c r="O41" s="231">
        <v>27.09558998775471</v>
      </c>
      <c r="P41" s="231">
        <v>24.81224039506419</v>
      </c>
      <c r="Q41" s="231">
        <v>24.70445155633562</v>
      </c>
      <c r="R41" s="231">
        <v>26.004295510691389</v>
      </c>
      <c r="S41" s="231">
        <v>27.179473040191581</v>
      </c>
      <c r="T41" s="231">
        <v>28.20020081721038</v>
      </c>
      <c r="U41" s="231">
        <v>28.387185469935002</v>
      </c>
      <c r="V41" s="231">
        <v>28.962807620970679</v>
      </c>
      <c r="W41" s="231">
        <v>29.964003328036689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0.19512068110010519</v>
      </c>
      <c r="D43" s="231">
        <v>0.1418943391927735</v>
      </c>
      <c r="E43" s="231">
        <v>0</v>
      </c>
      <c r="F43" s="231">
        <v>0.47006491034635373</v>
      </c>
      <c r="G43" s="231">
        <v>0.63858838520047689</v>
      </c>
      <c r="H43" s="231">
        <v>0.44346770410146158</v>
      </c>
      <c r="I43" s="231">
        <v>0.38136498364187549</v>
      </c>
      <c r="J43" s="231">
        <v>0.28382060780230772</v>
      </c>
      <c r="K43" s="231">
        <v>2.659720624344401E-2</v>
      </c>
      <c r="L43" s="231">
        <v>1.7752757108861861E-2</v>
      </c>
      <c r="M43" s="231">
        <v>1.7752757108845042E-2</v>
      </c>
      <c r="N43" s="231">
        <v>1.7752757108757559E-2</v>
      </c>
      <c r="O43" s="231">
        <v>1.7752757108768211E-2</v>
      </c>
      <c r="P43" s="231">
        <v>1.7752757108792611E-2</v>
      </c>
      <c r="Q43" s="231">
        <v>3.5473584798516977E-2</v>
      </c>
      <c r="R43" s="231">
        <v>4.4349963352816338E-2</v>
      </c>
      <c r="S43" s="231">
        <v>0.62083562808908277</v>
      </c>
      <c r="T43" s="231">
        <v>0.74500913959394066</v>
      </c>
      <c r="U43" s="231">
        <v>2.4922827497536861</v>
      </c>
      <c r="V43" s="231">
        <v>2.447932786403515</v>
      </c>
      <c r="W43" s="231">
        <v>2.2971301392337651</v>
      </c>
      <c r="DA43" s="73" t="s">
        <v>2266</v>
      </c>
    </row>
    <row r="44" spans="1:105" ht="12" customHeight="1" x14ac:dyDescent="0.25">
      <c r="A44" s="64" t="s">
        <v>79</v>
      </c>
      <c r="B44" s="231">
        <v>0.65621817854062581</v>
      </c>
      <c r="C44" s="231">
        <v>3.377989965093029</v>
      </c>
      <c r="D44" s="231">
        <v>0</v>
      </c>
      <c r="E44" s="231">
        <v>10.04791484367265</v>
      </c>
      <c r="F44" s="231">
        <v>11.24207391572439</v>
      </c>
      <c r="G44" s="231">
        <v>0.7745729208357256</v>
      </c>
      <c r="H44" s="231">
        <v>1.602939931019842</v>
      </c>
      <c r="I44" s="231">
        <v>0.67775130573152731</v>
      </c>
      <c r="J44" s="231">
        <v>0.88216109953967048</v>
      </c>
      <c r="K44" s="231">
        <v>0.64549034357466906</v>
      </c>
      <c r="L44" s="231">
        <v>0.68851786934206893</v>
      </c>
      <c r="M44" s="231">
        <v>0.7100122678949371</v>
      </c>
      <c r="N44" s="231">
        <v>1.484585188735204</v>
      </c>
      <c r="O44" s="231">
        <v>2.3452518897321628</v>
      </c>
      <c r="P44" s="231">
        <v>1.968693264266445</v>
      </c>
      <c r="Q44" s="231">
        <v>1.8826382127707331</v>
      </c>
      <c r="R44" s="231">
        <v>2.3559797246941518</v>
      </c>
      <c r="S44" s="231">
        <v>2.1408420958881331</v>
      </c>
      <c r="T44" s="231">
        <v>3.1198248105413149</v>
      </c>
      <c r="U44" s="231">
        <v>2.8938818895265319</v>
      </c>
      <c r="V44" s="231">
        <v>1.667500583971925</v>
      </c>
      <c r="W44" s="231">
        <v>2.506595429106242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6.9340036262363842</v>
      </c>
      <c r="C45" s="263">
        <f t="shared" si="2"/>
        <v>8.0747760334197789</v>
      </c>
      <c r="D45" s="263">
        <f t="shared" si="2"/>
        <v>11.785647462381943</v>
      </c>
      <c r="E45" s="263">
        <f t="shared" si="2"/>
        <v>10.062633068175014</v>
      </c>
      <c r="F45" s="263">
        <f t="shared" si="2"/>
        <v>8.4606896370529601</v>
      </c>
      <c r="G45" s="263">
        <f t="shared" si="2"/>
        <v>8.9481953200337188</v>
      </c>
      <c r="H45" s="263">
        <f t="shared" si="2"/>
        <v>7.8398441925264608</v>
      </c>
      <c r="I45" s="263">
        <f t="shared" si="2"/>
        <v>7.5079838403427308</v>
      </c>
      <c r="J45" s="263">
        <f t="shared" si="2"/>
        <v>6.3638883394426857</v>
      </c>
      <c r="K45" s="263">
        <f t="shared" si="2"/>
        <v>5.6178124320682823</v>
      </c>
      <c r="L45" s="263">
        <f t="shared" si="2"/>
        <v>4.7913734510491128</v>
      </c>
      <c r="M45" s="263">
        <f t="shared" si="2"/>
        <v>4.8853916377679871</v>
      </c>
      <c r="N45" s="263">
        <f t="shared" si="2"/>
        <v>5.622721814909867</v>
      </c>
      <c r="O45" s="263">
        <f t="shared" si="2"/>
        <v>5.4334782654591596</v>
      </c>
      <c r="P45" s="263">
        <f t="shared" si="2"/>
        <v>5.2320450198291075</v>
      </c>
      <c r="Q45" s="263">
        <f t="shared" si="2"/>
        <v>5.1677861469290134</v>
      </c>
      <c r="R45" s="263">
        <f t="shared" si="2"/>
        <v>5.3511904921785529</v>
      </c>
      <c r="S45" s="263">
        <f t="shared" si="2"/>
        <v>5.6652780754154808</v>
      </c>
      <c r="T45" s="263">
        <f t="shared" si="2"/>
        <v>5.9254646871067997</v>
      </c>
      <c r="U45" s="263">
        <f t="shared" si="2"/>
        <v>6.238887870291344</v>
      </c>
      <c r="V45" s="263">
        <f t="shared" si="2"/>
        <v>5.9640775510538822</v>
      </c>
      <c r="W45" s="263">
        <f t="shared" si="2"/>
        <v>5.9197198390704751</v>
      </c>
      <c r="DA45" s="70"/>
    </row>
    <row r="46" spans="1:105" ht="12" customHeight="1" x14ac:dyDescent="0.25">
      <c r="A46" s="165" t="s">
        <v>2186</v>
      </c>
      <c r="B46" s="348">
        <v>2.660707174193417</v>
      </c>
      <c r="C46" s="348">
        <v>3.320361915979309</v>
      </c>
      <c r="D46" s="348">
        <v>5.0996443965037113</v>
      </c>
      <c r="E46" s="348">
        <v>4.6219558071677884</v>
      </c>
      <c r="F46" s="348">
        <v>3.8177940452033292</v>
      </c>
      <c r="G46" s="348">
        <v>4.0905235181917652</v>
      </c>
      <c r="H46" s="348">
        <v>3.551918319191123</v>
      </c>
      <c r="I46" s="348">
        <v>3.3779751989082771</v>
      </c>
      <c r="J46" s="348">
        <v>2.7827515762481001</v>
      </c>
      <c r="K46" s="348">
        <v>2.456388791070673</v>
      </c>
      <c r="L46" s="348">
        <v>2.0434372358572981</v>
      </c>
      <c r="M46" s="348">
        <v>2.1206768550196138</v>
      </c>
      <c r="N46" s="348">
        <v>2.4248216903534878</v>
      </c>
      <c r="O46" s="348">
        <v>2.337145168405053</v>
      </c>
      <c r="P46" s="348">
        <v>2.1930140996713172</v>
      </c>
      <c r="Q46" s="348">
        <v>2.1827333907734991</v>
      </c>
      <c r="R46" s="348">
        <v>2.2730212126060461</v>
      </c>
      <c r="S46" s="348">
        <v>2.4743345588552792</v>
      </c>
      <c r="T46" s="348">
        <v>2.590817882161681</v>
      </c>
      <c r="U46" s="348">
        <v>2.695715996864362</v>
      </c>
      <c r="V46" s="348">
        <v>2.6264344730210878</v>
      </c>
      <c r="W46" s="348">
        <v>2.5914191130969479</v>
      </c>
      <c r="DA46" s="167" t="s">
        <v>2268</v>
      </c>
    </row>
    <row r="47" spans="1:105" ht="12" customHeight="1" x14ac:dyDescent="0.25">
      <c r="A47" s="59" t="s">
        <v>30</v>
      </c>
      <c r="B47" s="232">
        <v>0.17206448058739851</v>
      </c>
      <c r="C47" s="232">
        <v>0.2057739473541727</v>
      </c>
      <c r="D47" s="232">
        <v>6.3612573009136766E-2</v>
      </c>
      <c r="E47" s="232">
        <v>9.2124970446179247E-2</v>
      </c>
      <c r="F47" s="232">
        <v>6.9607907277065909E-2</v>
      </c>
      <c r="G47" s="232">
        <v>7.9576050178278582E-2</v>
      </c>
      <c r="H47" s="232">
        <v>6.1429480490004199E-2</v>
      </c>
      <c r="I47" s="232">
        <v>1.443675892794892E-2</v>
      </c>
      <c r="J47" s="232">
        <v>1.497874860295019E-2</v>
      </c>
      <c r="K47" s="232">
        <v>1.460314519006907E-2</v>
      </c>
      <c r="L47" s="232">
        <v>1.544800142663646E-2</v>
      </c>
      <c r="M47" s="232">
        <v>3.0130334810061121E-2</v>
      </c>
      <c r="N47" s="232">
        <v>0.1958900257827931</v>
      </c>
      <c r="O47" s="232">
        <v>0.19980510536508669</v>
      </c>
      <c r="P47" s="232">
        <v>0.2232253704753063</v>
      </c>
      <c r="Q47" s="232">
        <v>0.25099189931072041</v>
      </c>
      <c r="R47" s="232">
        <v>0.21496486824249109</v>
      </c>
      <c r="S47" s="232">
        <v>0.28377418658858172</v>
      </c>
      <c r="T47" s="232">
        <v>0.25898803840375673</v>
      </c>
      <c r="U47" s="232">
        <v>0.23896114609947661</v>
      </c>
      <c r="V47" s="232">
        <v>0.2227472105386171</v>
      </c>
      <c r="W47" s="232">
        <v>5.0606298622942178E-2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1" t="s">
        <v>2270</v>
      </c>
    </row>
    <row r="49" spans="1:105" ht="12" customHeight="1" x14ac:dyDescent="0.25">
      <c r="A49" s="59" t="s">
        <v>160</v>
      </c>
      <c r="B49" s="232">
        <v>5.392916133760469E-2</v>
      </c>
      <c r="C49" s="232">
        <v>8.1637614580928122E-2</v>
      </c>
      <c r="D49" s="232">
        <v>7.4808925564527423E-2</v>
      </c>
      <c r="E49" s="232">
        <v>2.691267699905317E-2</v>
      </c>
      <c r="F49" s="232">
        <v>5.7168950788919502E-2</v>
      </c>
      <c r="G49" s="232">
        <v>2.4636142750438621E-2</v>
      </c>
      <c r="H49" s="232">
        <v>2.5005665104861709E-2</v>
      </c>
      <c r="I49" s="232">
        <v>0</v>
      </c>
      <c r="J49" s="232">
        <v>2.532530505559449E-2</v>
      </c>
      <c r="K49" s="232">
        <v>0</v>
      </c>
      <c r="L49" s="232">
        <v>0</v>
      </c>
      <c r="M49" s="232">
        <v>2.5292661745890101E-2</v>
      </c>
      <c r="N49" s="232">
        <v>2.5258311809800819E-2</v>
      </c>
      <c r="O49" s="232">
        <v>0</v>
      </c>
      <c r="P49" s="232">
        <v>2.5902979886291241E-2</v>
      </c>
      <c r="Q49" s="232">
        <v>0</v>
      </c>
      <c r="R49" s="232">
        <v>0</v>
      </c>
      <c r="S49" s="232">
        <v>2.5675945786441119E-2</v>
      </c>
      <c r="T49" s="232">
        <v>2.6194390434615088E-2</v>
      </c>
      <c r="U49" s="232">
        <v>2.7458465304776278E-2</v>
      </c>
      <c r="V49" s="232">
        <v>0</v>
      </c>
      <c r="W49" s="232">
        <v>0</v>
      </c>
      <c r="DA49" s="71" t="s">
        <v>2271</v>
      </c>
    </row>
    <row r="50" spans="1:105" ht="12" customHeight="1" x14ac:dyDescent="0.25">
      <c r="A50" s="59" t="s">
        <v>70</v>
      </c>
      <c r="B50" s="232">
        <v>0</v>
      </c>
      <c r="C50" s="232">
        <v>9.7068453471911967E-2</v>
      </c>
      <c r="D50" s="232">
        <v>0</v>
      </c>
      <c r="E50" s="232">
        <v>7.2765836422991656E-2</v>
      </c>
      <c r="F50" s="232">
        <v>0</v>
      </c>
      <c r="G50" s="232">
        <v>4.4261871445311199E-2</v>
      </c>
      <c r="H50" s="232">
        <v>8.9856660232586233E-2</v>
      </c>
      <c r="I50" s="232">
        <v>2.2226495367643699E-2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2272</v>
      </c>
    </row>
    <row r="51" spans="1:105" ht="12" customHeight="1" x14ac:dyDescent="0.25">
      <c r="A51" s="59" t="s">
        <v>162</v>
      </c>
      <c r="B51" s="232">
        <v>2.4347135322684141</v>
      </c>
      <c r="C51" s="232">
        <v>2.935881900572296</v>
      </c>
      <c r="D51" s="232">
        <v>4.961222897930047</v>
      </c>
      <c r="E51" s="232">
        <v>4.4301523232995637</v>
      </c>
      <c r="F51" s="232">
        <v>3.6910171871373438</v>
      </c>
      <c r="G51" s="232">
        <v>3.9420494538177371</v>
      </c>
      <c r="H51" s="232">
        <v>3.3756265133636698</v>
      </c>
      <c r="I51" s="232">
        <v>3.3413119446126851</v>
      </c>
      <c r="J51" s="232">
        <v>2.742447522589555</v>
      </c>
      <c r="K51" s="232">
        <v>2.441785645880604</v>
      </c>
      <c r="L51" s="232">
        <v>2.0279892344306609</v>
      </c>
      <c r="M51" s="232">
        <v>2.0652538584636631</v>
      </c>
      <c r="N51" s="232">
        <v>2.203673352760894</v>
      </c>
      <c r="O51" s="232">
        <v>2.1373400630399662</v>
      </c>
      <c r="P51" s="232">
        <v>1.943885749309719</v>
      </c>
      <c r="Q51" s="232">
        <v>1.9317414914627791</v>
      </c>
      <c r="R51" s="232">
        <v>2.0580563443635551</v>
      </c>
      <c r="S51" s="232">
        <v>2.1648844264802558</v>
      </c>
      <c r="T51" s="232">
        <v>2.3056354533233101</v>
      </c>
      <c r="U51" s="232">
        <v>2.42929638546011</v>
      </c>
      <c r="V51" s="232">
        <v>2.403687262482471</v>
      </c>
      <c r="W51" s="232">
        <v>2.540812814474005</v>
      </c>
      <c r="DA51" s="71" t="s">
        <v>2273</v>
      </c>
    </row>
    <row r="52" spans="1:105" ht="12" customHeight="1" x14ac:dyDescent="0.25">
      <c r="A52" s="165" t="s">
        <v>2193</v>
      </c>
      <c r="B52" s="348">
        <v>2.4813943356500299</v>
      </c>
      <c r="C52" s="348">
        <v>3.1206624350614529</v>
      </c>
      <c r="D52" s="348">
        <v>4.7468451840942549</v>
      </c>
      <c r="E52" s="348">
        <v>4.4103263740609933</v>
      </c>
      <c r="F52" s="348">
        <v>3.6772869915642699</v>
      </c>
      <c r="G52" s="348">
        <v>3.8126443108845418</v>
      </c>
      <c r="H52" s="348">
        <v>3.320039550183874</v>
      </c>
      <c r="I52" s="348">
        <v>3.148822864579814</v>
      </c>
      <c r="J52" s="348">
        <v>2.5973191319077462</v>
      </c>
      <c r="K52" s="348">
        <v>2.2917988085880832</v>
      </c>
      <c r="L52" s="348">
        <v>1.9076228555600581</v>
      </c>
      <c r="M52" s="348">
        <v>1.9804036469508131</v>
      </c>
      <c r="N52" s="348">
        <v>2.2705726688260839</v>
      </c>
      <c r="O52" s="348">
        <v>2.197253505964293</v>
      </c>
      <c r="P52" s="348">
        <v>2.0592426558245771</v>
      </c>
      <c r="Q52" s="348">
        <v>2.048521998910231</v>
      </c>
      <c r="R52" s="348">
        <v>2.1373160976393262</v>
      </c>
      <c r="S52" s="348">
        <v>2.3232807751427238</v>
      </c>
      <c r="T52" s="348">
        <v>2.4421583450043411</v>
      </c>
      <c r="U52" s="348">
        <v>2.5339914324662911</v>
      </c>
      <c r="V52" s="348">
        <v>2.4563041700901822</v>
      </c>
      <c r="W52" s="348">
        <v>2.430049276481927</v>
      </c>
      <c r="DA52" s="167" t="s">
        <v>2274</v>
      </c>
    </row>
    <row r="53" spans="1:105" ht="12" customHeight="1" x14ac:dyDescent="0.25">
      <c r="A53" s="64" t="s">
        <v>30</v>
      </c>
      <c r="B53" s="231">
        <v>0.15638055504180551</v>
      </c>
      <c r="C53" s="231">
        <v>0.1768852686438335</v>
      </c>
      <c r="D53" s="231">
        <v>5.863487028003516E-2</v>
      </c>
      <c r="E53" s="231">
        <v>7.3601322182707693E-2</v>
      </c>
      <c r="F53" s="231">
        <v>5.1969299037757967E-2</v>
      </c>
      <c r="G53" s="231">
        <v>7.1748665582698171E-2</v>
      </c>
      <c r="H53" s="231">
        <v>5.4587602244512687E-2</v>
      </c>
      <c r="I53" s="231">
        <v>1.3049191865248369E-2</v>
      </c>
      <c r="J53" s="231">
        <v>1.3445803895903821E-2</v>
      </c>
      <c r="K53" s="231">
        <v>1.325074461348958E-2</v>
      </c>
      <c r="L53" s="231">
        <v>1.394993420153709E-2</v>
      </c>
      <c r="M53" s="231">
        <v>2.721739286286767E-2</v>
      </c>
      <c r="N53" s="231">
        <v>0.1738440016894526</v>
      </c>
      <c r="O53" s="231">
        <v>0.17277095204488371</v>
      </c>
      <c r="P53" s="231">
        <v>0.19434705166215971</v>
      </c>
      <c r="Q53" s="231">
        <v>0.2189399798379762</v>
      </c>
      <c r="R53" s="231">
        <v>0.18526546933362359</v>
      </c>
      <c r="S53" s="231">
        <v>0.24300676469272339</v>
      </c>
      <c r="T53" s="231">
        <v>0.2160630117710656</v>
      </c>
      <c r="U53" s="231">
        <v>0.19046197512655061</v>
      </c>
      <c r="V53" s="231">
        <v>0.18306871429291149</v>
      </c>
      <c r="W53" s="231">
        <v>4.0707168917383803E-2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2277</v>
      </c>
    </row>
    <row r="56" spans="1:105" ht="12" customHeight="1" x14ac:dyDescent="0.25">
      <c r="A56" s="64" t="s">
        <v>160</v>
      </c>
      <c r="B56" s="231">
        <v>5.0443359056673423E-2</v>
      </c>
      <c r="C56" s="231">
        <v>7.222380967784596E-2</v>
      </c>
      <c r="D56" s="231">
        <v>7.096680176551623E-2</v>
      </c>
      <c r="E56" s="231">
        <v>2.2128601276133319E-2</v>
      </c>
      <c r="F56" s="231">
        <v>4.3927583562475198E-2</v>
      </c>
      <c r="G56" s="231">
        <v>2.2860881432405979E-2</v>
      </c>
      <c r="H56" s="231">
        <v>2.2868853701824211E-2</v>
      </c>
      <c r="I56" s="231">
        <v>0</v>
      </c>
      <c r="J56" s="231">
        <v>2.3396706993883871E-2</v>
      </c>
      <c r="K56" s="231">
        <v>0</v>
      </c>
      <c r="L56" s="231">
        <v>0</v>
      </c>
      <c r="M56" s="231">
        <v>2.3513967320251981E-2</v>
      </c>
      <c r="N56" s="231">
        <v>2.306962404486838E-2</v>
      </c>
      <c r="O56" s="231">
        <v>0</v>
      </c>
      <c r="P56" s="231">
        <v>2.3209882525025559E-2</v>
      </c>
      <c r="Q56" s="231">
        <v>0</v>
      </c>
      <c r="R56" s="231">
        <v>0</v>
      </c>
      <c r="S56" s="231">
        <v>2.262875892992499E-2</v>
      </c>
      <c r="T56" s="231">
        <v>2.2490433457255061E-2</v>
      </c>
      <c r="U56" s="231">
        <v>2.2524028139065719E-2</v>
      </c>
      <c r="V56" s="231">
        <v>0</v>
      </c>
      <c r="W56" s="231">
        <v>0</v>
      </c>
      <c r="DA56" s="73" t="s">
        <v>2278</v>
      </c>
    </row>
    <row r="57" spans="1:105" ht="12" customHeight="1" x14ac:dyDescent="0.25">
      <c r="A57" s="64" t="s">
        <v>70</v>
      </c>
      <c r="B57" s="231">
        <v>0</v>
      </c>
      <c r="C57" s="231">
        <v>8.32540916503752E-2</v>
      </c>
      <c r="D57" s="231">
        <v>0</v>
      </c>
      <c r="E57" s="231">
        <v>5.8004539065528042E-2</v>
      </c>
      <c r="F57" s="231">
        <v>0</v>
      </c>
      <c r="G57" s="231">
        <v>3.9818731584395833E-2</v>
      </c>
      <c r="H57" s="231">
        <v>7.9669785580240224E-2</v>
      </c>
      <c r="I57" s="231">
        <v>2.0045232653073491E-2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2.2294731495839288</v>
      </c>
      <c r="C59" s="231">
        <v>2.54274443614496</v>
      </c>
      <c r="D59" s="231">
        <v>4.6074921095205479</v>
      </c>
      <c r="E59" s="231">
        <v>3.5660692115706851</v>
      </c>
      <c r="F59" s="231">
        <v>2.7764969694041279</v>
      </c>
      <c r="G59" s="231">
        <v>3.581099369204841</v>
      </c>
      <c r="H59" s="231">
        <v>3.0222780676724739</v>
      </c>
      <c r="I59" s="231">
        <v>3.042942807311372</v>
      </c>
      <c r="J59" s="231">
        <v>2.4803468777636462</v>
      </c>
      <c r="K59" s="231">
        <v>2.2323602014444739</v>
      </c>
      <c r="L59" s="231">
        <v>1.845135895769511</v>
      </c>
      <c r="M59" s="231">
        <v>1.8796581019517411</v>
      </c>
      <c r="N59" s="231">
        <v>1.9704138951416159</v>
      </c>
      <c r="O59" s="231">
        <v>1.8620898212823309</v>
      </c>
      <c r="P59" s="231">
        <v>1.70517122172795</v>
      </c>
      <c r="Q59" s="231">
        <v>1.6977636509928209</v>
      </c>
      <c r="R59" s="231">
        <v>1.787092807425847</v>
      </c>
      <c r="S59" s="231">
        <v>1.867854515027378</v>
      </c>
      <c r="T59" s="231">
        <v>1.9380019746230479</v>
      </c>
      <c r="U59" s="231">
        <v>1.950852118086684</v>
      </c>
      <c r="V59" s="231">
        <v>1.9904105904739831</v>
      </c>
      <c r="W59" s="231">
        <v>2.059215747921439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1.340927561874024E-2</v>
      </c>
      <c r="D61" s="231">
        <v>9.7514025281551248E-3</v>
      </c>
      <c r="E61" s="231">
        <v>0</v>
      </c>
      <c r="F61" s="231">
        <v>3.2304263730500472E-2</v>
      </c>
      <c r="G61" s="231">
        <v>4.388569994631307E-2</v>
      </c>
      <c r="H61" s="231">
        <v>3.047642432764773E-2</v>
      </c>
      <c r="I61" s="231">
        <v>2.620854000794853E-2</v>
      </c>
      <c r="J61" s="231">
        <v>1.950499934113582E-2</v>
      </c>
      <c r="K61" s="231">
        <v>1.8278394027532289E-3</v>
      </c>
      <c r="L61" s="231">
        <v>1.2200224585273371E-3</v>
      </c>
      <c r="M61" s="231">
        <v>1.2200224585261811E-3</v>
      </c>
      <c r="N61" s="231">
        <v>1.220022458520169E-3</v>
      </c>
      <c r="O61" s="231">
        <v>1.220022458520901E-3</v>
      </c>
      <c r="P61" s="231">
        <v>1.2200224585225781E-3</v>
      </c>
      <c r="Q61" s="231">
        <v>2.4378506320610208E-3</v>
      </c>
      <c r="R61" s="231">
        <v>3.0478618613156471E-3</v>
      </c>
      <c r="S61" s="231">
        <v>4.2665677487611707E-2</v>
      </c>
      <c r="T61" s="231">
        <v>5.1199251842352682E-2</v>
      </c>
      <c r="U61" s="231">
        <v>0.17127710975000779</v>
      </c>
      <c r="V61" s="231">
        <v>0.16822924788887389</v>
      </c>
      <c r="W61" s="231">
        <v>0.157865639846232</v>
      </c>
      <c r="DA61" s="73" t="s">
        <v>2283</v>
      </c>
    </row>
    <row r="62" spans="1:105" ht="12" customHeight="1" x14ac:dyDescent="0.25">
      <c r="A62" s="64" t="s">
        <v>79</v>
      </c>
      <c r="B62" s="231">
        <v>4.5097271967621297E-2</v>
      </c>
      <c r="C62" s="231">
        <v>0.23214555332569881</v>
      </c>
      <c r="D62" s="231">
        <v>0</v>
      </c>
      <c r="E62" s="231">
        <v>0.69052269996593962</v>
      </c>
      <c r="F62" s="231">
        <v>0.77258887582940794</v>
      </c>
      <c r="G62" s="231">
        <v>5.3230963133888462E-2</v>
      </c>
      <c r="H62" s="231">
        <v>0.1101588166571746</v>
      </c>
      <c r="I62" s="231">
        <v>4.6577092742170791E-2</v>
      </c>
      <c r="J62" s="231">
        <v>6.0624743913176168E-2</v>
      </c>
      <c r="K62" s="231">
        <v>4.4360023127366012E-2</v>
      </c>
      <c r="L62" s="231">
        <v>4.7317003130482649E-2</v>
      </c>
      <c r="M62" s="231">
        <v>4.8794162357425848E-2</v>
      </c>
      <c r="N62" s="231">
        <v>0.1020251254916264</v>
      </c>
      <c r="O62" s="231">
        <v>0.16117271017855739</v>
      </c>
      <c r="P62" s="231">
        <v>0.13529447745091919</v>
      </c>
      <c r="Q62" s="231">
        <v>0.12938051744737211</v>
      </c>
      <c r="R62" s="231">
        <v>0.16190995901853991</v>
      </c>
      <c r="S62" s="231">
        <v>0.14712505900508571</v>
      </c>
      <c r="T62" s="231">
        <v>0.21440367331061949</v>
      </c>
      <c r="U62" s="231">
        <v>0.19887620136398321</v>
      </c>
      <c r="V62" s="231">
        <v>0.1145956174344134</v>
      </c>
      <c r="W62" s="231">
        <v>0.1722607197968721</v>
      </c>
      <c r="DA62" s="73" t="s">
        <v>2284</v>
      </c>
    </row>
    <row r="63" spans="1:105" ht="12" customHeight="1" x14ac:dyDescent="0.25">
      <c r="A63" s="166" t="s">
        <v>2205</v>
      </c>
      <c r="B63" s="349">
        <v>0.70134264422617354</v>
      </c>
      <c r="C63" s="349">
        <v>0.63944325666357815</v>
      </c>
      <c r="D63" s="349">
        <v>0.75897790618166172</v>
      </c>
      <c r="E63" s="349">
        <v>0.40327482674460519</v>
      </c>
      <c r="F63" s="349">
        <v>0.37793497915773711</v>
      </c>
      <c r="G63" s="349">
        <v>0.40901918530710391</v>
      </c>
      <c r="H63" s="349">
        <v>0.37882646991669761</v>
      </c>
      <c r="I63" s="349">
        <v>0.38403181787717983</v>
      </c>
      <c r="J63" s="349">
        <v>0.3850619141808842</v>
      </c>
      <c r="K63" s="349">
        <v>0.3403673525842838</v>
      </c>
      <c r="L63" s="349">
        <v>0.32889497045132149</v>
      </c>
      <c r="M63" s="349">
        <v>0.30697594519480542</v>
      </c>
      <c r="N63" s="349">
        <v>0.36295190675627148</v>
      </c>
      <c r="O63" s="349">
        <v>0.35189581619225191</v>
      </c>
      <c r="P63" s="349">
        <v>0.38348483759396512</v>
      </c>
      <c r="Q63" s="349">
        <v>0.36655403868138209</v>
      </c>
      <c r="R63" s="349">
        <v>0.36824581678262142</v>
      </c>
      <c r="S63" s="349">
        <v>0.33959939875913558</v>
      </c>
      <c r="T63" s="349">
        <v>0.34931607631348432</v>
      </c>
      <c r="U63" s="349">
        <v>0.39498880686041932</v>
      </c>
      <c r="V63" s="349">
        <v>0.34495219046905529</v>
      </c>
      <c r="W63" s="349">
        <v>0.35157168519593718</v>
      </c>
      <c r="DA63" s="168" t="s">
        <v>2285</v>
      </c>
    </row>
    <row r="64" spans="1:105" ht="12" customHeight="1" x14ac:dyDescent="0.25">
      <c r="A64" s="60" t="s">
        <v>2207</v>
      </c>
      <c r="B64" s="264">
        <v>0.81482001512324442</v>
      </c>
      <c r="C64" s="264">
        <v>0.7429052950857612</v>
      </c>
      <c r="D64" s="264">
        <v>0.88178067323354514</v>
      </c>
      <c r="E64" s="264">
        <v>0.46852476907264051</v>
      </c>
      <c r="F64" s="264">
        <v>0.4390849294109101</v>
      </c>
      <c r="G64" s="264">
        <v>0.47519856592401111</v>
      </c>
      <c r="H64" s="264">
        <v>0.44012066354126511</v>
      </c>
      <c r="I64" s="264">
        <v>0.44616823777448678</v>
      </c>
      <c r="J64" s="264">
        <v>0.44736500385262667</v>
      </c>
      <c r="K64" s="264">
        <v>0.39543885383753591</v>
      </c>
      <c r="L64" s="264">
        <v>0.38211023813159378</v>
      </c>
      <c r="M64" s="264">
        <v>0.35664471049252211</v>
      </c>
      <c r="N64" s="264">
        <v>0.42167759309497121</v>
      </c>
      <c r="O64" s="264">
        <v>0.40883262501161988</v>
      </c>
      <c r="P64" s="264">
        <v>0.44553275597923281</v>
      </c>
      <c r="Q64" s="264">
        <v>0.42586255063870221</v>
      </c>
      <c r="R64" s="264">
        <v>0.42782805875286789</v>
      </c>
      <c r="S64" s="264">
        <v>0.39454664493996988</v>
      </c>
      <c r="T64" s="264">
        <v>0.4058354827383866</v>
      </c>
      <c r="U64" s="264">
        <v>0.45889806962276852</v>
      </c>
      <c r="V64" s="264">
        <v>0.40076551934884108</v>
      </c>
      <c r="W64" s="264">
        <v>0.40845604955953052</v>
      </c>
      <c r="DA64" s="72" t="s">
        <v>2286</v>
      </c>
    </row>
    <row r="65" spans="1:105" ht="12" customHeight="1" x14ac:dyDescent="0.25">
      <c r="A65" s="101" t="s">
        <v>2209</v>
      </c>
      <c r="B65" s="280">
        <v>0.27573945704352049</v>
      </c>
      <c r="C65" s="280">
        <v>0.25140313062967679</v>
      </c>
      <c r="D65" s="280">
        <v>0.29839930236877121</v>
      </c>
      <c r="E65" s="280">
        <v>0.15855129112898661</v>
      </c>
      <c r="F65" s="280">
        <v>0.1485886917167151</v>
      </c>
      <c r="G65" s="280">
        <v>0.1608097397262972</v>
      </c>
      <c r="H65" s="280">
        <v>0.14893918969350131</v>
      </c>
      <c r="I65" s="280">
        <v>0.15098572120297421</v>
      </c>
      <c r="J65" s="280">
        <v>0.1513907132533284</v>
      </c>
      <c r="K65" s="280">
        <v>0.13381862598770591</v>
      </c>
      <c r="L65" s="280">
        <v>0.1293081510488418</v>
      </c>
      <c r="M65" s="280">
        <v>0.12069048011023301</v>
      </c>
      <c r="N65" s="280">
        <v>0.14269795587905279</v>
      </c>
      <c r="O65" s="280">
        <v>0.1383511498859418</v>
      </c>
      <c r="P65" s="280">
        <v>0.15077067076001491</v>
      </c>
      <c r="Q65" s="280">
        <v>0.1441141679251991</v>
      </c>
      <c r="R65" s="280">
        <v>0.14477930639769071</v>
      </c>
      <c r="S65" s="280">
        <v>0.1335166977183726</v>
      </c>
      <c r="T65" s="280">
        <v>0.13733690088890591</v>
      </c>
      <c r="U65" s="280">
        <v>0.1552935644775035</v>
      </c>
      <c r="V65" s="280">
        <v>0.1356211981247164</v>
      </c>
      <c r="W65" s="280">
        <v>0.13822371473613221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14.276856686397011</v>
      </c>
      <c r="C66" s="263">
        <f t="shared" si="3"/>
        <v>13.594867308066886</v>
      </c>
      <c r="D66" s="263">
        <f t="shared" si="3"/>
        <v>16.836998970455344</v>
      </c>
      <c r="E66" s="263">
        <f t="shared" si="3"/>
        <v>10.178147541620664</v>
      </c>
      <c r="F66" s="263">
        <f t="shared" si="3"/>
        <v>9.2151637990804147</v>
      </c>
      <c r="G66" s="263">
        <f t="shared" si="3"/>
        <v>9.924899743459358</v>
      </c>
      <c r="H66" s="263">
        <f t="shared" si="3"/>
        <v>9.047078619637162</v>
      </c>
      <c r="I66" s="263">
        <f t="shared" si="3"/>
        <v>9.0208292860825416</v>
      </c>
      <c r="J66" s="263">
        <f t="shared" si="3"/>
        <v>8.6647135826724409</v>
      </c>
      <c r="K66" s="263">
        <f t="shared" si="3"/>
        <v>7.6561098582391605</v>
      </c>
      <c r="L66" s="263">
        <f t="shared" si="3"/>
        <v>7.1904720662661665</v>
      </c>
      <c r="M66" s="263">
        <f t="shared" si="3"/>
        <v>6.847829393318694</v>
      </c>
      <c r="N66" s="263">
        <f t="shared" si="3"/>
        <v>8.0579388499531692</v>
      </c>
      <c r="O66" s="263">
        <f t="shared" si="3"/>
        <v>7.8054092635676291</v>
      </c>
      <c r="P66" s="263">
        <f t="shared" si="3"/>
        <v>8.2835331960243419</v>
      </c>
      <c r="Q66" s="263">
        <f t="shared" si="3"/>
        <v>7.9743354717981996</v>
      </c>
      <c r="R66" s="263">
        <f t="shared" si="3"/>
        <v>8.0596218011886087</v>
      </c>
      <c r="S66" s="263">
        <f t="shared" si="3"/>
        <v>7.6777743453471992</v>
      </c>
      <c r="T66" s="263">
        <f t="shared" si="3"/>
        <v>7.9255157433577574</v>
      </c>
      <c r="U66" s="263">
        <f t="shared" si="3"/>
        <v>8.8085782239288548</v>
      </c>
      <c r="V66" s="263">
        <f t="shared" si="3"/>
        <v>7.8625097512875453</v>
      </c>
      <c r="W66" s="263">
        <f t="shared" si="3"/>
        <v>7.9472966690873665</v>
      </c>
      <c r="DA66" s="70"/>
    </row>
    <row r="67" spans="1:105" ht="12" customHeight="1" x14ac:dyDescent="0.25">
      <c r="A67" s="165" t="s">
        <v>2212</v>
      </c>
      <c r="B67" s="348">
        <v>1.223309052704191</v>
      </c>
      <c r="C67" s="348">
        <v>1.5317360824666491</v>
      </c>
      <c r="D67" s="348">
        <v>2.3224086972600442</v>
      </c>
      <c r="E67" s="348">
        <v>2.11031373144051</v>
      </c>
      <c r="F67" s="348">
        <v>1.740152664607711</v>
      </c>
      <c r="G67" s="348">
        <v>1.8665617306668021</v>
      </c>
      <c r="H67" s="348">
        <v>1.62336213831979</v>
      </c>
      <c r="I67" s="348">
        <v>1.5359501373555231</v>
      </c>
      <c r="J67" s="348">
        <v>1.2652329157705711</v>
      </c>
      <c r="K67" s="348">
        <v>1.1162573283411921</v>
      </c>
      <c r="L67" s="348">
        <v>0.92886589276579135</v>
      </c>
      <c r="M67" s="348">
        <v>0.96586774174397005</v>
      </c>
      <c r="N67" s="348">
        <v>1.116787239603888</v>
      </c>
      <c r="O67" s="348">
        <v>1.0764785926231271</v>
      </c>
      <c r="P67" s="348">
        <v>1.013709518383807</v>
      </c>
      <c r="Q67" s="348">
        <v>1.010367526851538</v>
      </c>
      <c r="R67" s="348">
        <v>1.048567826747469</v>
      </c>
      <c r="S67" s="348">
        <v>1.145773221848899</v>
      </c>
      <c r="T67" s="348">
        <v>1.1967488476532899</v>
      </c>
      <c r="U67" s="348">
        <v>1.2428805253802639</v>
      </c>
      <c r="V67" s="348">
        <v>1.209391587017266</v>
      </c>
      <c r="W67" s="348">
        <v>1.180332053624904</v>
      </c>
      <c r="DA67" s="167" t="s">
        <v>2288</v>
      </c>
    </row>
    <row r="68" spans="1:105" ht="12" customHeight="1" x14ac:dyDescent="0.25">
      <c r="A68" s="165" t="s">
        <v>2214</v>
      </c>
      <c r="B68" s="348">
        <v>0.46740945934681999</v>
      </c>
      <c r="C68" s="348">
        <v>0.58782561103650666</v>
      </c>
      <c r="D68" s="348">
        <v>0.89414258315348838</v>
      </c>
      <c r="E68" s="348">
        <v>0.83075399843808195</v>
      </c>
      <c r="F68" s="348">
        <v>0.69267455796778521</v>
      </c>
      <c r="G68" s="348">
        <v>0.71817122753503837</v>
      </c>
      <c r="H68" s="348">
        <v>0.62538141111496792</v>
      </c>
      <c r="I68" s="348">
        <v>0.59313006867431384</v>
      </c>
      <c r="J68" s="348">
        <v>0.48924570905741449</v>
      </c>
      <c r="K68" s="348">
        <v>0.43169617447088549</v>
      </c>
      <c r="L68" s="348">
        <v>0.35933062099192231</v>
      </c>
      <c r="M68" s="348">
        <v>0.37304002214031923</v>
      </c>
      <c r="N68" s="348">
        <v>0.42769789883704618</v>
      </c>
      <c r="O68" s="348">
        <v>0.41388708699604398</v>
      </c>
      <c r="P68" s="348">
        <v>0.38789058336861831</v>
      </c>
      <c r="Q68" s="348">
        <v>0.38587117985012659</v>
      </c>
      <c r="R68" s="348">
        <v>0.40259693805948532</v>
      </c>
      <c r="S68" s="348">
        <v>0.43762629559475141</v>
      </c>
      <c r="T68" s="348">
        <v>0.46001874642741042</v>
      </c>
      <c r="U68" s="348">
        <v>0.47731694572772237</v>
      </c>
      <c r="V68" s="348">
        <v>0.46268333397820588</v>
      </c>
      <c r="W68" s="348">
        <v>0.45773781385255158</v>
      </c>
      <c r="DA68" s="167" t="s">
        <v>2289</v>
      </c>
    </row>
    <row r="69" spans="1:105" ht="12" customHeight="1" x14ac:dyDescent="0.25">
      <c r="A69" s="64" t="s">
        <v>30</v>
      </c>
      <c r="B69" s="231">
        <v>2.945672504942597E-2</v>
      </c>
      <c r="C69" s="231">
        <v>3.3319108775015732E-2</v>
      </c>
      <c r="D69" s="231">
        <v>1.1044795509812719E-2</v>
      </c>
      <c r="E69" s="231">
        <v>1.386396096516378E-2</v>
      </c>
      <c r="F69" s="231">
        <v>9.7892308436774034E-3</v>
      </c>
      <c r="G69" s="231">
        <v>1.351498409867999E-2</v>
      </c>
      <c r="H69" s="231">
        <v>1.028242923165335E-2</v>
      </c>
      <c r="I69" s="231">
        <v>2.458019520323792E-3</v>
      </c>
      <c r="J69" s="231">
        <v>2.5327276036605532E-3</v>
      </c>
      <c r="K69" s="231">
        <v>2.4959851349509472E-3</v>
      </c>
      <c r="L69" s="231">
        <v>2.627688436854631E-3</v>
      </c>
      <c r="M69" s="231">
        <v>5.1268219243074814E-3</v>
      </c>
      <c r="N69" s="231">
        <v>3.2746238545381653E-2</v>
      </c>
      <c r="O69" s="231">
        <v>3.2544112850559789E-2</v>
      </c>
      <c r="P69" s="231">
        <v>3.6608308900351418E-2</v>
      </c>
      <c r="Q69" s="231">
        <v>4.1240771825435972E-2</v>
      </c>
      <c r="R69" s="231">
        <v>3.4897650733203348E-2</v>
      </c>
      <c r="S69" s="231">
        <v>4.577412742134402E-2</v>
      </c>
      <c r="T69" s="231">
        <v>4.0698849862693787E-2</v>
      </c>
      <c r="U69" s="231">
        <v>3.587649392965496E-2</v>
      </c>
      <c r="V69" s="231">
        <v>3.448385753993901E-2</v>
      </c>
      <c r="W69" s="231">
        <v>7.6678323722495856E-3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2292</v>
      </c>
    </row>
    <row r="72" spans="1:105" ht="12" customHeight="1" x14ac:dyDescent="0.25">
      <c r="A72" s="64" t="s">
        <v>160</v>
      </c>
      <c r="B72" s="231">
        <v>9.5017961657999795E-3</v>
      </c>
      <c r="C72" s="231">
        <v>1.360448492546683E-2</v>
      </c>
      <c r="D72" s="231">
        <v>1.336770781178699E-2</v>
      </c>
      <c r="E72" s="231">
        <v>4.1682683844240041E-3</v>
      </c>
      <c r="F72" s="231">
        <v>8.2744478732640278E-3</v>
      </c>
      <c r="G72" s="231">
        <v>4.3062048127523733E-3</v>
      </c>
      <c r="H72" s="231">
        <v>4.3077065144710427E-3</v>
      </c>
      <c r="I72" s="231">
        <v>0</v>
      </c>
      <c r="J72" s="231">
        <v>4.4071359434462659E-3</v>
      </c>
      <c r="K72" s="231">
        <v>0</v>
      </c>
      <c r="L72" s="231">
        <v>0</v>
      </c>
      <c r="M72" s="231">
        <v>4.4292237611554966E-3</v>
      </c>
      <c r="N72" s="231">
        <v>4.345524750833934E-3</v>
      </c>
      <c r="O72" s="231">
        <v>0</v>
      </c>
      <c r="P72" s="231">
        <v>4.3719446307527382E-3</v>
      </c>
      <c r="Q72" s="231">
        <v>0</v>
      </c>
      <c r="R72" s="231">
        <v>0</v>
      </c>
      <c r="S72" s="231">
        <v>4.2624809064678634E-3</v>
      </c>
      <c r="T72" s="231">
        <v>4.2364251387627264E-3</v>
      </c>
      <c r="U72" s="231">
        <v>4.2427532228711063E-3</v>
      </c>
      <c r="V72" s="231">
        <v>0</v>
      </c>
      <c r="W72" s="231">
        <v>0</v>
      </c>
      <c r="DA72" s="73" t="s">
        <v>2293</v>
      </c>
    </row>
    <row r="73" spans="1:105" ht="12" customHeight="1" x14ac:dyDescent="0.25">
      <c r="A73" s="64" t="s">
        <v>70</v>
      </c>
      <c r="B73" s="231">
        <v>0</v>
      </c>
      <c r="C73" s="231">
        <v>1.5682211169599759E-2</v>
      </c>
      <c r="D73" s="231">
        <v>0</v>
      </c>
      <c r="E73" s="231">
        <v>1.092606276026567E-2</v>
      </c>
      <c r="F73" s="231">
        <v>0</v>
      </c>
      <c r="G73" s="231">
        <v>7.5004812956756687E-3</v>
      </c>
      <c r="H73" s="231">
        <v>1.500705102342475E-2</v>
      </c>
      <c r="I73" s="231">
        <v>3.775833297531847E-3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0.41995616114046319</v>
      </c>
      <c r="C75" s="231">
        <v>0.47896571096359369</v>
      </c>
      <c r="D75" s="231">
        <v>0.86789325054680677</v>
      </c>
      <c r="E75" s="231">
        <v>0.67172494843990749</v>
      </c>
      <c r="F75" s="231">
        <v>0.52299665905673343</v>
      </c>
      <c r="G75" s="231">
        <v>0.67455611386683978</v>
      </c>
      <c r="H75" s="231">
        <v>0.56929337562805615</v>
      </c>
      <c r="I75" s="231">
        <v>0.5731859027622529</v>
      </c>
      <c r="J75" s="231">
        <v>0.46721215426018797</v>
      </c>
      <c r="K75" s="231">
        <v>0.42049998254355753</v>
      </c>
      <c r="L75" s="231">
        <v>0.34756022413386911</v>
      </c>
      <c r="M75" s="231">
        <v>0.35406302197428913</v>
      </c>
      <c r="N75" s="231">
        <v>0.37115829603775602</v>
      </c>
      <c r="O75" s="231">
        <v>0.35075376134958031</v>
      </c>
      <c r="P75" s="231">
        <v>0.32119568719529251</v>
      </c>
      <c r="Q75" s="231">
        <v>0.31980035531166728</v>
      </c>
      <c r="R75" s="231">
        <v>0.33662690001373302</v>
      </c>
      <c r="S75" s="231">
        <v>0.35183963163950621</v>
      </c>
      <c r="T75" s="231">
        <v>0.36505300353010312</v>
      </c>
      <c r="U75" s="231">
        <v>0.36747352916868281</v>
      </c>
      <c r="V75" s="231">
        <v>0.37492498657127649</v>
      </c>
      <c r="W75" s="231">
        <v>0.38788551484392769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2.5258469309538418E-3</v>
      </c>
      <c r="D77" s="231">
        <v>1.836829285081851E-3</v>
      </c>
      <c r="E77" s="231">
        <v>0</v>
      </c>
      <c r="F77" s="231">
        <v>6.0850136666870704E-3</v>
      </c>
      <c r="G77" s="231">
        <v>8.26655843864069E-3</v>
      </c>
      <c r="H77" s="231">
        <v>5.7407115077009576E-3</v>
      </c>
      <c r="I77" s="231">
        <v>4.9367886995581711E-3</v>
      </c>
      <c r="J77" s="231">
        <v>3.674071898053282E-3</v>
      </c>
      <c r="K77" s="231">
        <v>3.4430215896736732E-4</v>
      </c>
      <c r="L77" s="231">
        <v>2.2981032459794721E-4</v>
      </c>
      <c r="M77" s="231">
        <v>2.2981032459772939E-4</v>
      </c>
      <c r="N77" s="231">
        <v>2.2981032459659691E-4</v>
      </c>
      <c r="O77" s="231">
        <v>2.298103245967349E-4</v>
      </c>
      <c r="P77" s="231">
        <v>2.2981032459705071E-4</v>
      </c>
      <c r="Q77" s="231">
        <v>4.5920732127465222E-4</v>
      </c>
      <c r="R77" s="231">
        <v>5.7411248357192252E-4</v>
      </c>
      <c r="S77" s="231">
        <v>8.036748114009961E-3</v>
      </c>
      <c r="T77" s="231">
        <v>9.6441804024376254E-3</v>
      </c>
      <c r="U77" s="231">
        <v>3.2262724274239693E-2</v>
      </c>
      <c r="V77" s="231">
        <v>3.1688611790702002E-2</v>
      </c>
      <c r="W77" s="231">
        <v>2.973646401535672E-2</v>
      </c>
      <c r="DA77" s="73" t="s">
        <v>2298</v>
      </c>
    </row>
    <row r="78" spans="1:105" ht="12" customHeight="1" x14ac:dyDescent="0.25">
      <c r="A78" s="64" t="s">
        <v>79</v>
      </c>
      <c r="B78" s="231">
        <v>8.4947769911308812E-3</v>
      </c>
      <c r="C78" s="231">
        <v>4.3728248271876782E-2</v>
      </c>
      <c r="D78" s="231">
        <v>0</v>
      </c>
      <c r="E78" s="231">
        <v>0.13007075788832101</v>
      </c>
      <c r="F78" s="231">
        <v>0.14552920652742321</v>
      </c>
      <c r="G78" s="231">
        <v>1.0026885022449901E-2</v>
      </c>
      <c r="H78" s="231">
        <v>2.07501372096617E-2</v>
      </c>
      <c r="I78" s="231">
        <v>8.7735243946471288E-3</v>
      </c>
      <c r="J78" s="231">
        <v>1.141961935206642E-2</v>
      </c>
      <c r="K78" s="231">
        <v>8.3559046334096641E-3</v>
      </c>
      <c r="L78" s="231">
        <v>8.9128980966006102E-3</v>
      </c>
      <c r="M78" s="231">
        <v>9.191144155969411E-3</v>
      </c>
      <c r="N78" s="231">
        <v>1.9218029178478101E-2</v>
      </c>
      <c r="O78" s="231">
        <v>3.0359402471307199E-2</v>
      </c>
      <c r="P78" s="231">
        <v>2.5484832317624669E-2</v>
      </c>
      <c r="Q78" s="231">
        <v>2.4370845391748771E-2</v>
      </c>
      <c r="R78" s="231">
        <v>3.0498274828977059E-2</v>
      </c>
      <c r="S78" s="231">
        <v>2.7713307513423359E-2</v>
      </c>
      <c r="T78" s="231">
        <v>4.0386287493413102E-2</v>
      </c>
      <c r="U78" s="231">
        <v>3.7461445132273848E-2</v>
      </c>
      <c r="V78" s="231">
        <v>2.1585878076288399E-2</v>
      </c>
      <c r="W78" s="231">
        <v>3.244800262101747E-2</v>
      </c>
      <c r="DA78" s="73" t="s">
        <v>2299</v>
      </c>
    </row>
    <row r="79" spans="1:105" ht="12" customHeight="1" x14ac:dyDescent="0.25">
      <c r="A79" s="165" t="s">
        <v>2226</v>
      </c>
      <c r="B79" s="348">
        <v>12.586138174346001</v>
      </c>
      <c r="C79" s="348">
        <v>11.47530561456373</v>
      </c>
      <c r="D79" s="348">
        <v>13.620447690041811</v>
      </c>
      <c r="E79" s="348">
        <v>7.2370798117420723</v>
      </c>
      <c r="F79" s="348">
        <v>6.7823365765049184</v>
      </c>
      <c r="G79" s="348">
        <v>7.3401667852575176</v>
      </c>
      <c r="H79" s="348">
        <v>6.7983350702024046</v>
      </c>
      <c r="I79" s="348">
        <v>6.8917490800527039</v>
      </c>
      <c r="J79" s="348">
        <v>6.9102349578444544</v>
      </c>
      <c r="K79" s="348">
        <v>6.1081563554270826</v>
      </c>
      <c r="L79" s="348">
        <v>5.9022755525084527</v>
      </c>
      <c r="M79" s="348">
        <v>5.508921629434405</v>
      </c>
      <c r="N79" s="348">
        <v>6.5134537115122351</v>
      </c>
      <c r="O79" s="348">
        <v>6.3150435839484578</v>
      </c>
      <c r="P79" s="348">
        <v>6.8819330942719166</v>
      </c>
      <c r="Q79" s="348">
        <v>6.578096765096535</v>
      </c>
      <c r="R79" s="348">
        <v>6.6084570363816546</v>
      </c>
      <c r="S79" s="348">
        <v>6.0943748279035486</v>
      </c>
      <c r="T79" s="348">
        <v>6.2687481492770569</v>
      </c>
      <c r="U79" s="348">
        <v>7.0883807528208678</v>
      </c>
      <c r="V79" s="348">
        <v>6.1904348302920731</v>
      </c>
      <c r="W79" s="348">
        <v>6.3092268016099107</v>
      </c>
      <c r="DA79" s="167" t="s">
        <v>2300</v>
      </c>
    </row>
    <row r="80" spans="1:105" ht="12" customHeight="1" x14ac:dyDescent="0.25">
      <c r="A80" s="132" t="s">
        <v>2228</v>
      </c>
      <c r="B80" s="318">
        <v>12.22688922116869</v>
      </c>
      <c r="C80" s="318">
        <v>11.147763403258249</v>
      </c>
      <c r="D80" s="318">
        <v>13.231676209332401</v>
      </c>
      <c r="E80" s="318">
        <v>7.0305102261857781</v>
      </c>
      <c r="F80" s="318">
        <v>6.5887468286844264</v>
      </c>
      <c r="G80" s="318">
        <v>7.1306547651904442</v>
      </c>
      <c r="H80" s="318">
        <v>6.6042886738028441</v>
      </c>
      <c r="I80" s="318">
        <v>6.6950363467048337</v>
      </c>
      <c r="J80" s="318">
        <v>6.7129945779577289</v>
      </c>
      <c r="K80" s="318">
        <v>5.9338098842431624</v>
      </c>
      <c r="L80" s="318">
        <v>5.7338055830682162</v>
      </c>
      <c r="M80" s="318">
        <v>5.3516792488808482</v>
      </c>
      <c r="N80" s="318">
        <v>6.3275387473654829</v>
      </c>
      <c r="O80" s="318">
        <v>6.1347918843900731</v>
      </c>
      <c r="P80" s="318">
        <v>6.6855005407987083</v>
      </c>
      <c r="Q80" s="318">
        <v>6.3903366798325161</v>
      </c>
      <c r="R80" s="318">
        <v>6.4198303711130054</v>
      </c>
      <c r="S80" s="318">
        <v>5.9204217259380041</v>
      </c>
      <c r="T80" s="318">
        <v>6.0898178706511459</v>
      </c>
      <c r="U80" s="318">
        <v>6.886055517717101</v>
      </c>
      <c r="V80" s="318">
        <v>6.0137398662221822</v>
      </c>
      <c r="W80" s="318">
        <v>6.1291411317690638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0.99999999999999978</v>
      </c>
      <c r="D84" s="234">
        <f t="shared" si="4"/>
        <v>0.99999999999999989</v>
      </c>
      <c r="E84" s="234">
        <f t="shared" si="4"/>
        <v>1.0000000000000004</v>
      </c>
      <c r="F84" s="234">
        <f t="shared" si="4"/>
        <v>1</v>
      </c>
      <c r="G84" s="234">
        <f t="shared" si="4"/>
        <v>1.0000000000000002</v>
      </c>
      <c r="H84" s="234">
        <f t="shared" si="4"/>
        <v>0.99999999999999989</v>
      </c>
      <c r="I84" s="234">
        <f t="shared" si="4"/>
        <v>1</v>
      </c>
      <c r="J84" s="234">
        <f t="shared" si="4"/>
        <v>1</v>
      </c>
      <c r="K84" s="234">
        <f t="shared" si="4"/>
        <v>0.99999999999999978</v>
      </c>
      <c r="L84" s="234">
        <f t="shared" si="4"/>
        <v>1</v>
      </c>
      <c r="M84" s="234">
        <f t="shared" si="4"/>
        <v>1.0000000000000002</v>
      </c>
      <c r="N84" s="234">
        <f t="shared" si="4"/>
        <v>0.99999999999999989</v>
      </c>
      <c r="O84" s="234">
        <f t="shared" si="4"/>
        <v>0.99999999999999989</v>
      </c>
      <c r="P84" s="234">
        <f t="shared" si="4"/>
        <v>1.0000000000000002</v>
      </c>
      <c r="Q84" s="234">
        <f t="shared" si="4"/>
        <v>1</v>
      </c>
      <c r="R84" s="234">
        <f t="shared" si="4"/>
        <v>0.99999999999999989</v>
      </c>
      <c r="S84" s="234">
        <f t="shared" si="4"/>
        <v>0.99999999999999989</v>
      </c>
      <c r="T84" s="234">
        <f t="shared" si="4"/>
        <v>0.99999999999999989</v>
      </c>
      <c r="U84" s="234">
        <f t="shared" si="4"/>
        <v>0.99999999999999989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1.9914316891183444E-2</v>
      </c>
      <c r="C85" s="301">
        <f t="shared" si="5"/>
        <v>1.7079138922168925E-2</v>
      </c>
      <c r="D85" s="301">
        <f t="shared" si="5"/>
        <v>1.4791927922259635E-2</v>
      </c>
      <c r="E85" s="301">
        <f t="shared" si="5"/>
        <v>9.970947932744308E-3</v>
      </c>
      <c r="F85" s="301">
        <f t="shared" si="5"/>
        <v>1.0930422130866882E-2</v>
      </c>
      <c r="G85" s="301">
        <f t="shared" si="5"/>
        <v>1.1220375892863036E-2</v>
      </c>
      <c r="H85" s="301">
        <f t="shared" si="5"/>
        <v>1.1750709533209761E-2</v>
      </c>
      <c r="I85" s="301">
        <f t="shared" si="5"/>
        <v>1.2327963923170124E-2</v>
      </c>
      <c r="J85" s="301">
        <f t="shared" si="5"/>
        <v>1.4095456288501189E-2</v>
      </c>
      <c r="K85" s="301">
        <f t="shared" si="5"/>
        <v>1.4111605429594391E-2</v>
      </c>
      <c r="L85" s="301">
        <f t="shared" si="5"/>
        <v>1.5495175158104089E-2</v>
      </c>
      <c r="M85" s="301">
        <f t="shared" si="5"/>
        <v>1.4507648805120749E-2</v>
      </c>
      <c r="N85" s="301">
        <f t="shared" si="5"/>
        <v>1.4790965502212794E-2</v>
      </c>
      <c r="O85" s="301">
        <f t="shared" si="5"/>
        <v>1.4811898475101953E-2</v>
      </c>
      <c r="P85" s="301">
        <f t="shared" si="5"/>
        <v>1.6204914002934615E-2</v>
      </c>
      <c r="Q85" s="301">
        <f t="shared" si="5"/>
        <v>1.5834728348979567E-2</v>
      </c>
      <c r="R85" s="301">
        <f t="shared" si="5"/>
        <v>1.5487114678768493E-2</v>
      </c>
      <c r="S85" s="301">
        <f t="shared" si="5"/>
        <v>1.3965708138573389E-2</v>
      </c>
      <c r="T85" s="301">
        <f t="shared" si="5"/>
        <v>1.3773821907226242E-2</v>
      </c>
      <c r="U85" s="301">
        <f t="shared" si="5"/>
        <v>1.4549087240574651E-2</v>
      </c>
      <c r="V85" s="301">
        <f t="shared" si="5"/>
        <v>1.3586832007740808E-2</v>
      </c>
      <c r="W85" s="301">
        <f t="shared" si="5"/>
        <v>1.3864255457430672E-2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6.0210747923018591E-3</v>
      </c>
      <c r="C86" s="235">
        <f t="shared" si="6"/>
        <v>5.1638614269526048E-3</v>
      </c>
      <c r="D86" s="235">
        <f t="shared" si="6"/>
        <v>4.4723253541121477E-3</v>
      </c>
      <c r="E86" s="235">
        <f t="shared" si="6"/>
        <v>3.0147066344907067E-3</v>
      </c>
      <c r="F86" s="235">
        <f t="shared" si="6"/>
        <v>3.3048027467373459E-3</v>
      </c>
      <c r="G86" s="235">
        <f t="shared" si="6"/>
        <v>3.392469991204114E-3</v>
      </c>
      <c r="H86" s="235">
        <f t="shared" si="6"/>
        <v>3.5528158635154579E-3</v>
      </c>
      <c r="I86" s="235">
        <f t="shared" si="6"/>
        <v>3.7273481798950781E-3</v>
      </c>
      <c r="J86" s="235">
        <f t="shared" si="6"/>
        <v>4.2617478173334264E-3</v>
      </c>
      <c r="K86" s="235">
        <f t="shared" si="6"/>
        <v>4.2666304948003426E-3</v>
      </c>
      <c r="L86" s="235">
        <f t="shared" si="6"/>
        <v>4.6849514877443576E-3</v>
      </c>
      <c r="M86" s="235">
        <f t="shared" si="6"/>
        <v>4.3863738331267306E-3</v>
      </c>
      <c r="N86" s="235">
        <f t="shared" si="6"/>
        <v>4.4720343673253365E-3</v>
      </c>
      <c r="O86" s="235">
        <f t="shared" si="6"/>
        <v>4.478363431790847E-3</v>
      </c>
      <c r="P86" s="235">
        <f t="shared" si="6"/>
        <v>4.8995403531861071E-3</v>
      </c>
      <c r="Q86" s="235">
        <f t="shared" si="6"/>
        <v>4.7876150724104789E-3</v>
      </c>
      <c r="R86" s="235">
        <f t="shared" si="6"/>
        <v>4.6825144094751652E-3</v>
      </c>
      <c r="S86" s="235">
        <f t="shared" si="6"/>
        <v>4.2225185874709675E-3</v>
      </c>
      <c r="T86" s="235">
        <f t="shared" si="6"/>
        <v>4.1645019677261233E-3</v>
      </c>
      <c r="U86" s="235">
        <f t="shared" si="6"/>
        <v>4.3989027047173206E-3</v>
      </c>
      <c r="V86" s="235">
        <f t="shared" si="6"/>
        <v>4.1079657492678716E-3</v>
      </c>
      <c r="W86" s="235">
        <f t="shared" si="6"/>
        <v>4.1918444657133543E-3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7.5209590679547703E-2</v>
      </c>
      <c r="C87" s="235">
        <f t="shared" si="7"/>
        <v>6.450208935181416E-2</v>
      </c>
      <c r="D87" s="235">
        <f t="shared" si="7"/>
        <v>5.5864072590260341E-2</v>
      </c>
      <c r="E87" s="235">
        <f t="shared" si="7"/>
        <v>3.7656873535078961E-2</v>
      </c>
      <c r="F87" s="235">
        <f t="shared" si="7"/>
        <v>4.1280480716921773E-2</v>
      </c>
      <c r="G87" s="235">
        <f t="shared" si="7"/>
        <v>4.2375537297314955E-2</v>
      </c>
      <c r="H87" s="235">
        <f t="shared" si="7"/>
        <v>4.4378426787927104E-2</v>
      </c>
      <c r="I87" s="235">
        <f t="shared" si="7"/>
        <v>4.655851996531913E-2</v>
      </c>
      <c r="J87" s="235">
        <f t="shared" si="7"/>
        <v>5.3233736496830046E-2</v>
      </c>
      <c r="K87" s="235">
        <f t="shared" si="7"/>
        <v>5.3294726301204569E-2</v>
      </c>
      <c r="L87" s="235">
        <f t="shared" si="7"/>
        <v>5.8519997824522378E-2</v>
      </c>
      <c r="M87" s="235">
        <f t="shared" si="7"/>
        <v>5.4790447210309449E-2</v>
      </c>
      <c r="N87" s="235">
        <f t="shared" si="7"/>
        <v>5.5860437857611411E-2</v>
      </c>
      <c r="O87" s="235">
        <f t="shared" si="7"/>
        <v>5.5939494564969397E-2</v>
      </c>
      <c r="P87" s="235">
        <f t="shared" si="7"/>
        <v>6.120043965442571E-2</v>
      </c>
      <c r="Q87" s="235">
        <f t="shared" si="7"/>
        <v>5.980237455073513E-2</v>
      </c>
      <c r="R87" s="235">
        <f t="shared" si="7"/>
        <v>5.8489556140038652E-2</v>
      </c>
      <c r="S87" s="235">
        <f t="shared" si="7"/>
        <v>5.2743721935907865E-2</v>
      </c>
      <c r="T87" s="235">
        <f t="shared" si="7"/>
        <v>5.2019033010070312E-2</v>
      </c>
      <c r="U87" s="235">
        <f t="shared" si="7"/>
        <v>5.4946946064170173E-2</v>
      </c>
      <c r="V87" s="235">
        <f t="shared" si="7"/>
        <v>5.1312835861639122E-2</v>
      </c>
      <c r="W87" s="235">
        <f t="shared" si="7"/>
        <v>5.2360569721158025E-2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3.9863255266476182E-2</v>
      </c>
      <c r="C88" s="235">
        <f t="shared" si="8"/>
        <v>3.4187970308308661E-2</v>
      </c>
      <c r="D88" s="235">
        <f t="shared" si="8"/>
        <v>2.9609571941149892E-2</v>
      </c>
      <c r="E88" s="235">
        <f t="shared" si="8"/>
        <v>1.9959230580874263E-2</v>
      </c>
      <c r="F88" s="235">
        <f t="shared" si="8"/>
        <v>2.1879847044414164E-2</v>
      </c>
      <c r="G88" s="235">
        <f t="shared" si="8"/>
        <v>2.2460258659489182E-2</v>
      </c>
      <c r="H88" s="235">
        <f t="shared" si="8"/>
        <v>2.352184793704561E-2</v>
      </c>
      <c r="I88" s="235">
        <f t="shared" si="8"/>
        <v>2.4677360286599111E-2</v>
      </c>
      <c r="J88" s="235">
        <f t="shared" si="8"/>
        <v>2.8215417842162742E-2</v>
      </c>
      <c r="K88" s="235">
        <f t="shared" si="8"/>
        <v>2.8247744199991126E-2</v>
      </c>
      <c r="L88" s="235">
        <f t="shared" si="8"/>
        <v>3.1017289023844437E-2</v>
      </c>
      <c r="M88" s="235">
        <f t="shared" si="8"/>
        <v>2.9040519481286057E-2</v>
      </c>
      <c r="N88" s="235">
        <f t="shared" si="8"/>
        <v>2.9607645427867483E-2</v>
      </c>
      <c r="O88" s="235">
        <f t="shared" si="8"/>
        <v>2.9649547766086089E-2</v>
      </c>
      <c r="P88" s="235">
        <f t="shared" si="8"/>
        <v>3.2438000610318117E-2</v>
      </c>
      <c r="Q88" s="235">
        <f t="shared" si="8"/>
        <v>3.1696985726391534E-2</v>
      </c>
      <c r="R88" s="235">
        <f t="shared" si="8"/>
        <v>3.1001154051850124E-2</v>
      </c>
      <c r="S88" s="235">
        <f t="shared" si="8"/>
        <v>2.7955695972254412E-2</v>
      </c>
      <c r="T88" s="235">
        <f t="shared" si="8"/>
        <v>2.7571589911066854E-2</v>
      </c>
      <c r="U88" s="235">
        <f t="shared" si="8"/>
        <v>2.9123468393838201E-2</v>
      </c>
      <c r="V88" s="235">
        <f t="shared" si="8"/>
        <v>2.7197285025984876E-2</v>
      </c>
      <c r="W88" s="235">
        <f t="shared" si="8"/>
        <v>2.7752614232219884E-2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3.6264247494211109E-2</v>
      </c>
      <c r="C89" s="302">
        <f t="shared" si="9"/>
        <v>3.1811980644672687E-2</v>
      </c>
      <c r="D89" s="302">
        <f t="shared" si="9"/>
        <v>2.9360275237098991E-2</v>
      </c>
      <c r="E89" s="302">
        <f t="shared" si="9"/>
        <v>2.9354383116599499E-2</v>
      </c>
      <c r="F89" s="302">
        <f t="shared" si="9"/>
        <v>2.8693800198659164E-2</v>
      </c>
      <c r="G89" s="302">
        <f t="shared" si="9"/>
        <v>2.9366763895684558E-2</v>
      </c>
      <c r="H89" s="302">
        <f t="shared" si="9"/>
        <v>2.9170405578410684E-2</v>
      </c>
      <c r="I89" s="302">
        <f t="shared" si="9"/>
        <v>2.9022832822301815E-2</v>
      </c>
      <c r="J89" s="302">
        <f t="shared" si="9"/>
        <v>2.9078208760284701E-2</v>
      </c>
      <c r="K89" s="302">
        <f t="shared" si="9"/>
        <v>2.908673822701096E-2</v>
      </c>
      <c r="L89" s="302">
        <f t="shared" si="9"/>
        <v>2.9752220825289787E-2</v>
      </c>
      <c r="M89" s="302">
        <f t="shared" si="9"/>
        <v>2.9237128952278972E-2</v>
      </c>
      <c r="N89" s="302">
        <f t="shared" si="9"/>
        <v>2.964089159569458E-2</v>
      </c>
      <c r="O89" s="302">
        <f t="shared" si="9"/>
        <v>2.9674484239257289E-2</v>
      </c>
      <c r="P89" s="302">
        <f t="shared" si="9"/>
        <v>3.0839070362805514E-2</v>
      </c>
      <c r="Q89" s="302">
        <f t="shared" si="9"/>
        <v>3.0561198411708335E-2</v>
      </c>
      <c r="R89" s="302">
        <f t="shared" si="9"/>
        <v>3.0179065695238986E-2</v>
      </c>
      <c r="S89" s="302">
        <f t="shared" si="9"/>
        <v>2.94229651732489E-2</v>
      </c>
      <c r="T89" s="302">
        <f t="shared" si="9"/>
        <v>2.9273482302010736E-2</v>
      </c>
      <c r="U89" s="302">
        <f t="shared" si="9"/>
        <v>2.9979350751671487E-2</v>
      </c>
      <c r="V89" s="302">
        <f t="shared" si="9"/>
        <v>2.9733623309759375E-2</v>
      </c>
      <c r="W89" s="302">
        <f t="shared" si="9"/>
        <v>2.96649362540139E-2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8.696614165871723E-2</v>
      </c>
      <c r="C90" s="303">
        <f t="shared" si="10"/>
        <v>7.6028544768449322E-2</v>
      </c>
      <c r="D90" s="303">
        <f t="shared" si="10"/>
        <v>7.1277194190316348E-2</v>
      </c>
      <c r="E90" s="303">
        <f t="shared" si="10"/>
        <v>7.071911326665016E-2</v>
      </c>
      <c r="F90" s="303">
        <f t="shared" si="10"/>
        <v>6.9337457879751041E-2</v>
      </c>
      <c r="G90" s="303">
        <f t="shared" si="10"/>
        <v>7.0873250659742384E-2</v>
      </c>
      <c r="H90" s="303">
        <f t="shared" si="10"/>
        <v>7.037933519810001E-2</v>
      </c>
      <c r="I90" s="303">
        <f t="shared" si="10"/>
        <v>7.0293580473309303E-2</v>
      </c>
      <c r="J90" s="303">
        <f t="shared" si="10"/>
        <v>7.0627791547523258E-2</v>
      </c>
      <c r="K90" s="303">
        <f t="shared" si="10"/>
        <v>7.0633284864582632E-2</v>
      </c>
      <c r="L90" s="303">
        <f t="shared" si="10"/>
        <v>7.2305428610508884E-2</v>
      </c>
      <c r="M90" s="303">
        <f t="shared" si="10"/>
        <v>7.0939571196178774E-2</v>
      </c>
      <c r="N90" s="303">
        <f t="shared" si="10"/>
        <v>7.1109408634670607E-2</v>
      </c>
      <c r="O90" s="303">
        <f t="shared" si="10"/>
        <v>7.1114975281979687E-2</v>
      </c>
      <c r="P90" s="303">
        <f t="shared" si="10"/>
        <v>7.3571157043920685E-2</v>
      </c>
      <c r="Q90" s="303">
        <f t="shared" si="10"/>
        <v>7.2745566081137442E-2</v>
      </c>
      <c r="R90" s="303">
        <f t="shared" si="10"/>
        <v>7.2152574995590954E-2</v>
      </c>
      <c r="S90" s="303">
        <f t="shared" si="10"/>
        <v>7.0268882951509806E-2</v>
      </c>
      <c r="T90" s="303">
        <f t="shared" si="10"/>
        <v>7.0080410154653563E-2</v>
      </c>
      <c r="U90" s="303">
        <f t="shared" si="10"/>
        <v>7.1016527775186411E-2</v>
      </c>
      <c r="V90" s="303">
        <f t="shared" si="10"/>
        <v>7.0249915795858514E-2</v>
      </c>
      <c r="W90" s="303">
        <f t="shared" si="10"/>
        <v>7.0469061815816497E-2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1.6653378219839938E-2</v>
      </c>
      <c r="C91" s="304">
        <f t="shared" si="11"/>
        <v>2.9526122745516855E-2</v>
      </c>
      <c r="D91" s="304">
        <f t="shared" si="11"/>
        <v>4.2968350189898079E-2</v>
      </c>
      <c r="E91" s="304">
        <f t="shared" si="11"/>
        <v>6.1950549119783697E-2</v>
      </c>
      <c r="F91" s="304">
        <f t="shared" si="11"/>
        <v>5.6957969860852761E-2</v>
      </c>
      <c r="G91" s="304">
        <f t="shared" si="11"/>
        <v>5.9358027349634739E-2</v>
      </c>
      <c r="H91" s="304">
        <f t="shared" si="11"/>
        <v>5.6882825920146166E-2</v>
      </c>
      <c r="I91" s="304">
        <f t="shared" si="11"/>
        <v>5.4578897444994369E-2</v>
      </c>
      <c r="J91" s="304">
        <f t="shared" si="11"/>
        <v>4.5985107281975898E-2</v>
      </c>
      <c r="K91" s="304">
        <f t="shared" si="11"/>
        <v>4.6043159433596409E-2</v>
      </c>
      <c r="L91" s="304">
        <f t="shared" si="11"/>
        <v>3.8699880785848732E-2</v>
      </c>
      <c r="M91" s="304">
        <f t="shared" si="11"/>
        <v>4.3976997330276206E-2</v>
      </c>
      <c r="N91" s="304">
        <f t="shared" si="11"/>
        <v>4.2458879626677874E-2</v>
      </c>
      <c r="O91" s="304">
        <f t="shared" si="11"/>
        <v>4.1748882280085768E-2</v>
      </c>
      <c r="P91" s="304">
        <f t="shared" si="11"/>
        <v>3.4566992691381235E-2</v>
      </c>
      <c r="Q91" s="304">
        <f t="shared" si="11"/>
        <v>3.6675800947278937E-2</v>
      </c>
      <c r="R91" s="304">
        <f t="shared" si="11"/>
        <v>3.8145043417017667E-2</v>
      </c>
      <c r="S91" s="304">
        <f t="shared" si="11"/>
        <v>4.6241114798521131E-2</v>
      </c>
      <c r="T91" s="304">
        <f t="shared" si="11"/>
        <v>4.6570422670623113E-2</v>
      </c>
      <c r="U91" s="304">
        <f t="shared" si="11"/>
        <v>4.2053068060358439E-2</v>
      </c>
      <c r="V91" s="304">
        <f t="shared" si="11"/>
        <v>4.7661400710711441E-2</v>
      </c>
      <c r="W91" s="304">
        <f t="shared" si="11"/>
        <v>4.5475937789864078E-2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6.8056507855944956E-2</v>
      </c>
      <c r="C92" s="304">
        <f t="shared" si="12"/>
        <v>4.4567386904460438E-2</v>
      </c>
      <c r="D92" s="304">
        <f t="shared" si="12"/>
        <v>2.6632945693722817E-2</v>
      </c>
      <c r="E92" s="304">
        <f t="shared" si="12"/>
        <v>7.6388740317944277E-3</v>
      </c>
      <c r="F92" s="304">
        <f t="shared" si="12"/>
        <v>1.114109123675739E-2</v>
      </c>
      <c r="G92" s="304">
        <f t="shared" si="12"/>
        <v>1.0243975298478397E-2</v>
      </c>
      <c r="H92" s="304">
        <f t="shared" si="12"/>
        <v>1.2165175437451469E-2</v>
      </c>
      <c r="I92" s="304">
        <f t="shared" si="12"/>
        <v>1.4317947324056082E-2</v>
      </c>
      <c r="J92" s="304">
        <f t="shared" si="12"/>
        <v>2.3045694917698336E-2</v>
      </c>
      <c r="K92" s="304">
        <f t="shared" si="12"/>
        <v>2.2991306415067237E-2</v>
      </c>
      <c r="L92" s="304">
        <f t="shared" si="12"/>
        <v>3.184997289582768E-2</v>
      </c>
      <c r="M92" s="304">
        <f t="shared" si="12"/>
        <v>2.5318883861839867E-2</v>
      </c>
      <c r="N92" s="304">
        <f t="shared" si="12"/>
        <v>2.69747397417236E-2</v>
      </c>
      <c r="O92" s="304">
        <f t="shared" si="12"/>
        <v>2.7687932068185397E-2</v>
      </c>
      <c r="P92" s="304">
        <f t="shared" si="12"/>
        <v>3.7168177314176785E-2</v>
      </c>
      <c r="Q92" s="304">
        <f t="shared" si="12"/>
        <v>3.4275719451205958E-2</v>
      </c>
      <c r="R92" s="304">
        <f t="shared" si="12"/>
        <v>3.225286988726743E-2</v>
      </c>
      <c r="S92" s="304">
        <f t="shared" si="12"/>
        <v>2.2445479032581532E-2</v>
      </c>
      <c r="T92" s="304">
        <f t="shared" si="12"/>
        <v>2.1949438721735052E-2</v>
      </c>
      <c r="U92" s="304">
        <f t="shared" si="12"/>
        <v>2.7315074812022222E-2</v>
      </c>
      <c r="V92" s="304">
        <f t="shared" si="12"/>
        <v>2.1049151935542843E-2</v>
      </c>
      <c r="W92" s="304">
        <f t="shared" si="12"/>
        <v>2.3422329308264815E-2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2.2562555829323378E-3</v>
      </c>
      <c r="C93" s="304">
        <f t="shared" si="13"/>
        <v>1.9350351184720266E-3</v>
      </c>
      <c r="D93" s="304">
        <f t="shared" si="13"/>
        <v>1.6758983066954547E-3</v>
      </c>
      <c r="E93" s="304">
        <f t="shared" si="13"/>
        <v>1.1296901150720351E-3</v>
      </c>
      <c r="F93" s="304">
        <f t="shared" si="13"/>
        <v>1.2383967821408914E-3</v>
      </c>
      <c r="G93" s="304">
        <f t="shared" si="13"/>
        <v>1.2712480116292436E-3</v>
      </c>
      <c r="H93" s="304">
        <f t="shared" si="13"/>
        <v>1.3313338405023846E-3</v>
      </c>
      <c r="I93" s="304">
        <f t="shared" si="13"/>
        <v>1.3967357042588518E-3</v>
      </c>
      <c r="J93" s="304">
        <f t="shared" si="13"/>
        <v>1.5969893478490083E-3</v>
      </c>
      <c r="K93" s="304">
        <f t="shared" si="13"/>
        <v>1.598819015918979E-3</v>
      </c>
      <c r="L93" s="304">
        <f t="shared" si="13"/>
        <v>1.7555749288324805E-3</v>
      </c>
      <c r="M93" s="304">
        <f t="shared" si="13"/>
        <v>1.6436900040627063E-3</v>
      </c>
      <c r="N93" s="304">
        <f t="shared" si="13"/>
        <v>1.6757892662691281E-3</v>
      </c>
      <c r="O93" s="304">
        <f t="shared" si="13"/>
        <v>1.6781609337085204E-3</v>
      </c>
      <c r="P93" s="304">
        <f t="shared" si="13"/>
        <v>1.8359870383626727E-3</v>
      </c>
      <c r="Q93" s="304">
        <f t="shared" si="13"/>
        <v>1.7940456826525349E-3</v>
      </c>
      <c r="R93" s="304">
        <f t="shared" si="13"/>
        <v>1.7546616913058587E-3</v>
      </c>
      <c r="S93" s="304">
        <f t="shared" si="13"/>
        <v>1.5822891204071447E-3</v>
      </c>
      <c r="T93" s="304">
        <f t="shared" si="13"/>
        <v>1.5605487622954125E-3</v>
      </c>
      <c r="U93" s="304">
        <f t="shared" si="13"/>
        <v>1.6483849028057441E-3</v>
      </c>
      <c r="V93" s="304">
        <f t="shared" si="13"/>
        <v>1.5393631496042365E-3</v>
      </c>
      <c r="W93" s="304">
        <f t="shared" si="13"/>
        <v>1.5707947176876083E-3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3.9530064390326018E-2</v>
      </c>
      <c r="C94" s="303">
        <f t="shared" si="14"/>
        <v>3.4558429440204222E-2</v>
      </c>
      <c r="D94" s="303">
        <f t="shared" si="14"/>
        <v>3.239872463196198E-2</v>
      </c>
      <c r="E94" s="303">
        <f t="shared" si="14"/>
        <v>3.2145051484840988E-2</v>
      </c>
      <c r="F94" s="303">
        <f t="shared" si="14"/>
        <v>3.1517026308977743E-2</v>
      </c>
      <c r="G94" s="303">
        <f t="shared" si="14"/>
        <v>3.2215113936246535E-2</v>
      </c>
      <c r="H94" s="303">
        <f t="shared" si="14"/>
        <v>3.1990606908227276E-2</v>
      </c>
      <c r="I94" s="303">
        <f t="shared" si="14"/>
        <v>3.1951627487867854E-2</v>
      </c>
      <c r="J94" s="303">
        <f t="shared" si="14"/>
        <v>3.2103541612510562E-2</v>
      </c>
      <c r="K94" s="303">
        <f t="shared" si="14"/>
        <v>3.2106038574810286E-2</v>
      </c>
      <c r="L94" s="303">
        <f t="shared" si="14"/>
        <v>3.2866103913867663E-2</v>
      </c>
      <c r="M94" s="303">
        <f t="shared" si="14"/>
        <v>3.2245259634626697E-2</v>
      </c>
      <c r="N94" s="303">
        <f t="shared" si="14"/>
        <v>3.2322458470304814E-2</v>
      </c>
      <c r="O94" s="303">
        <f t="shared" si="14"/>
        <v>3.2324988764536232E-2</v>
      </c>
      <c r="P94" s="303">
        <f t="shared" si="14"/>
        <v>3.3441435019963953E-2</v>
      </c>
      <c r="Q94" s="303">
        <f t="shared" si="14"/>
        <v>3.3066166400517016E-2</v>
      </c>
      <c r="R94" s="303">
        <f t="shared" si="14"/>
        <v>3.2796624997995884E-2</v>
      </c>
      <c r="S94" s="303">
        <f t="shared" si="14"/>
        <v>3.1940401341595377E-2</v>
      </c>
      <c r="T94" s="303">
        <f t="shared" si="14"/>
        <v>3.1854731888478892E-2</v>
      </c>
      <c r="U94" s="303">
        <f t="shared" si="14"/>
        <v>3.2280239897811994E-2</v>
      </c>
      <c r="V94" s="303">
        <f t="shared" si="14"/>
        <v>3.193177990720842E-2</v>
      </c>
      <c r="W94" s="303">
        <f t="shared" si="14"/>
        <v>3.203139173446206E-2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7.5697173726545193E-3</v>
      </c>
      <c r="C95" s="304">
        <f t="shared" si="15"/>
        <v>1.3420964884325842E-2</v>
      </c>
      <c r="D95" s="304">
        <f t="shared" si="15"/>
        <v>1.9531068268135495E-2</v>
      </c>
      <c r="E95" s="304">
        <f t="shared" si="15"/>
        <v>2.8159340508992596E-2</v>
      </c>
      <c r="F95" s="304">
        <f t="shared" si="15"/>
        <v>2.5889986300387611E-2</v>
      </c>
      <c r="G95" s="304">
        <f t="shared" si="15"/>
        <v>2.6980921522561239E-2</v>
      </c>
      <c r="H95" s="304">
        <f t="shared" si="15"/>
        <v>2.5855829963702791E-2</v>
      </c>
      <c r="I95" s="304">
        <f t="shared" si="15"/>
        <v>2.4808589747724704E-2</v>
      </c>
      <c r="J95" s="304">
        <f t="shared" si="15"/>
        <v>2.0902321491807225E-2</v>
      </c>
      <c r="K95" s="304">
        <f t="shared" si="15"/>
        <v>2.0928708833452915E-2</v>
      </c>
      <c r="L95" s="304">
        <f t="shared" si="15"/>
        <v>1.7590854902658503E-2</v>
      </c>
      <c r="M95" s="304">
        <f t="shared" si="15"/>
        <v>1.9989544241034628E-2</v>
      </c>
      <c r="N95" s="304">
        <f t="shared" si="15"/>
        <v>1.9299490739399031E-2</v>
      </c>
      <c r="O95" s="304">
        <f t="shared" si="15"/>
        <v>1.8976764672766266E-2</v>
      </c>
      <c r="P95" s="304">
        <f t="shared" si="15"/>
        <v>1.5712269405173288E-2</v>
      </c>
      <c r="Q95" s="304">
        <f t="shared" si="15"/>
        <v>1.667081861239952E-2</v>
      </c>
      <c r="R95" s="304">
        <f t="shared" si="15"/>
        <v>1.7338656098644392E-2</v>
      </c>
      <c r="S95" s="304">
        <f t="shared" si="15"/>
        <v>2.1018688544782341E-2</v>
      </c>
      <c r="T95" s="304">
        <f t="shared" si="15"/>
        <v>2.1168373941192319E-2</v>
      </c>
      <c r="U95" s="304">
        <f t="shared" si="15"/>
        <v>1.9115030936526559E-2</v>
      </c>
      <c r="V95" s="304">
        <f t="shared" si="15"/>
        <v>2.1664273050323386E-2</v>
      </c>
      <c r="W95" s="304">
        <f t="shared" si="15"/>
        <v>2.0670880813574589E-2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3.0934776298156802E-2</v>
      </c>
      <c r="C96" s="304">
        <f t="shared" si="16"/>
        <v>2.0257903138391091E-2</v>
      </c>
      <c r="D96" s="304">
        <f t="shared" si="16"/>
        <v>1.2105884406237638E-2</v>
      </c>
      <c r="E96" s="304">
        <f t="shared" si="16"/>
        <v>3.472215468997467E-3</v>
      </c>
      <c r="F96" s="304">
        <f t="shared" si="16"/>
        <v>5.0641323803442715E-3</v>
      </c>
      <c r="G96" s="304">
        <f t="shared" si="16"/>
        <v>4.6563524083992735E-3</v>
      </c>
      <c r="H96" s="304">
        <f t="shared" si="16"/>
        <v>5.5296251988415802E-3</v>
      </c>
      <c r="I96" s="304">
        <f t="shared" si="16"/>
        <v>6.5081578745709448E-3</v>
      </c>
      <c r="J96" s="304">
        <f t="shared" si="16"/>
        <v>1.0475315871681063E-2</v>
      </c>
      <c r="K96" s="304">
        <f t="shared" si="16"/>
        <v>1.0450593825030564E-2</v>
      </c>
      <c r="L96" s="304">
        <f t="shared" si="16"/>
        <v>1.4477260407194397E-2</v>
      </c>
      <c r="M96" s="304">
        <f t="shared" si="16"/>
        <v>1.1508583573563571E-2</v>
      </c>
      <c r="N96" s="304">
        <f t="shared" si="16"/>
        <v>1.2261245337147094E-2</v>
      </c>
      <c r="O96" s="304">
        <f t="shared" si="16"/>
        <v>1.2585423667357E-2</v>
      </c>
      <c r="P96" s="304">
        <f t="shared" si="16"/>
        <v>1.689462605189854E-2</v>
      </c>
      <c r="Q96" s="304">
        <f t="shared" si="16"/>
        <v>1.5579872477820894E-2</v>
      </c>
      <c r="R96" s="304">
        <f t="shared" si="16"/>
        <v>1.4660395403303376E-2</v>
      </c>
      <c r="S96" s="304">
        <f t="shared" si="16"/>
        <v>1.0202490469355242E-2</v>
      </c>
      <c r="T96" s="304">
        <f t="shared" si="16"/>
        <v>9.9770176007886614E-3</v>
      </c>
      <c r="U96" s="304">
        <f t="shared" si="16"/>
        <v>1.2415943096373732E-2</v>
      </c>
      <c r="V96" s="304">
        <f t="shared" si="16"/>
        <v>9.5677963343376547E-3</v>
      </c>
      <c r="W96" s="304">
        <f t="shared" si="16"/>
        <v>1.0646513321938555E-2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1.0255707195146989E-3</v>
      </c>
      <c r="C97" s="304">
        <f t="shared" si="17"/>
        <v>8.7956141748728449E-4</v>
      </c>
      <c r="D97" s="304">
        <f t="shared" si="17"/>
        <v>7.6177195758884368E-4</v>
      </c>
      <c r="E97" s="304">
        <f t="shared" si="17"/>
        <v>5.1349550685092483E-4</v>
      </c>
      <c r="F97" s="304">
        <f t="shared" si="17"/>
        <v>5.6290762824585971E-4</v>
      </c>
      <c r="G97" s="304">
        <f t="shared" si="17"/>
        <v>5.7784000528602003E-4</v>
      </c>
      <c r="H97" s="304">
        <f t="shared" si="17"/>
        <v>6.0515174568290177E-4</v>
      </c>
      <c r="I97" s="304">
        <f t="shared" si="17"/>
        <v>6.3487986557220514E-4</v>
      </c>
      <c r="J97" s="304">
        <f t="shared" si="17"/>
        <v>7.2590424902227641E-4</v>
      </c>
      <c r="K97" s="304">
        <f t="shared" si="17"/>
        <v>7.2673591632680876E-4</v>
      </c>
      <c r="L97" s="304">
        <f t="shared" si="17"/>
        <v>7.9798860401476335E-4</v>
      </c>
      <c r="M97" s="304">
        <f t="shared" si="17"/>
        <v>7.4713182002850316E-4</v>
      </c>
      <c r="N97" s="304">
        <f t="shared" si="17"/>
        <v>7.6172239375869432E-4</v>
      </c>
      <c r="O97" s="304">
        <f t="shared" si="17"/>
        <v>7.6280042441296376E-4</v>
      </c>
      <c r="P97" s="304">
        <f t="shared" si="17"/>
        <v>8.3453956289212378E-4</v>
      </c>
      <c r="Q97" s="304">
        <f t="shared" si="17"/>
        <v>8.1547531029660619E-4</v>
      </c>
      <c r="R97" s="304">
        <f t="shared" si="17"/>
        <v>7.9757349604811772E-4</v>
      </c>
      <c r="S97" s="304">
        <f t="shared" si="17"/>
        <v>7.1922232745779292E-4</v>
      </c>
      <c r="T97" s="304">
        <f t="shared" si="17"/>
        <v>7.0934034649791449E-4</v>
      </c>
      <c r="U97" s="304">
        <f t="shared" si="17"/>
        <v>7.4926586491170155E-4</v>
      </c>
      <c r="V97" s="304">
        <f t="shared" si="17"/>
        <v>6.9971052254737991E-4</v>
      </c>
      <c r="W97" s="304">
        <f t="shared" si="17"/>
        <v>7.1399759894891289E-4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0.36147789580543049</v>
      </c>
      <c r="C98" s="303">
        <f t="shared" si="18"/>
        <v>0.42762348075500262</v>
      </c>
      <c r="D98" s="303">
        <f t="shared" si="18"/>
        <v>0.47462598079317525</v>
      </c>
      <c r="E98" s="303">
        <f t="shared" si="18"/>
        <v>0.55944430389857946</v>
      </c>
      <c r="F98" s="303">
        <f t="shared" si="18"/>
        <v>0.54562990181197435</v>
      </c>
      <c r="G98" s="303">
        <f t="shared" si="18"/>
        <v>0.53658781930499233</v>
      </c>
      <c r="H98" s="303">
        <f t="shared" si="18"/>
        <v>0.52834526915480962</v>
      </c>
      <c r="I98" s="303">
        <f t="shared" si="18"/>
        <v>0.51858884266121097</v>
      </c>
      <c r="J98" s="303">
        <f t="shared" si="18"/>
        <v>0.48778077574363155</v>
      </c>
      <c r="K98" s="303">
        <f t="shared" si="18"/>
        <v>0.48747888511168413</v>
      </c>
      <c r="L98" s="303">
        <f t="shared" si="18"/>
        <v>0.46108666965279504</v>
      </c>
      <c r="M98" s="303">
        <f t="shared" si="18"/>
        <v>0.48017240475998318</v>
      </c>
      <c r="N98" s="303">
        <f t="shared" si="18"/>
        <v>0.4747157485222972</v>
      </c>
      <c r="O98" s="303">
        <f t="shared" si="18"/>
        <v>0.47449056498703324</v>
      </c>
      <c r="P98" s="303">
        <f t="shared" si="18"/>
        <v>0.44643357674963996</v>
      </c>
      <c r="Q98" s="303">
        <f t="shared" si="18"/>
        <v>0.45400855067523993</v>
      </c>
      <c r="R98" s="303">
        <f t="shared" si="18"/>
        <v>0.46116064797098694</v>
      </c>
      <c r="S98" s="303">
        <f t="shared" si="18"/>
        <v>0.49017204518284235</v>
      </c>
      <c r="T98" s="303">
        <f t="shared" si="18"/>
        <v>0.4940381664068077</v>
      </c>
      <c r="U98" s="303">
        <f t="shared" si="18"/>
        <v>0.47885816083581334</v>
      </c>
      <c r="V98" s="303">
        <f t="shared" si="18"/>
        <v>0.49635481122410186</v>
      </c>
      <c r="W98" s="303">
        <f t="shared" si="18"/>
        <v>0.4916414980498901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6.9417990509251709E-2</v>
      </c>
      <c r="C99" s="303">
        <f t="shared" si="19"/>
        <v>7.6040900387320046E-2</v>
      </c>
      <c r="D99" s="303">
        <f t="shared" si="19"/>
        <v>8.0984499087720652E-2</v>
      </c>
      <c r="E99" s="303">
        <f t="shared" si="19"/>
        <v>8.7720233220732885E-2</v>
      </c>
      <c r="F99" s="303">
        <f t="shared" si="19"/>
        <v>8.6273698346509844E-2</v>
      </c>
      <c r="G99" s="303">
        <f t="shared" si="19"/>
        <v>8.6546994005919906E-2</v>
      </c>
      <c r="H99" s="303">
        <f t="shared" si="19"/>
        <v>8.5740105129878147E-2</v>
      </c>
      <c r="I99" s="303">
        <f t="shared" si="19"/>
        <v>8.4976782233383064E-2</v>
      </c>
      <c r="J99" s="303">
        <f t="shared" si="19"/>
        <v>8.2134180942702445E-2</v>
      </c>
      <c r="K99" s="303">
        <f t="shared" si="19"/>
        <v>8.2119929708730985E-2</v>
      </c>
      <c r="L99" s="303">
        <f t="shared" si="19"/>
        <v>7.9588823668021169E-2</v>
      </c>
      <c r="M99" s="303">
        <f t="shared" si="19"/>
        <v>8.1403837612935348E-2</v>
      </c>
      <c r="N99" s="303">
        <f t="shared" si="19"/>
        <v>8.0787997822183585E-2</v>
      </c>
      <c r="O99" s="303">
        <f t="shared" si="19"/>
        <v>8.0635700552683487E-2</v>
      </c>
      <c r="P99" s="303">
        <f t="shared" si="19"/>
        <v>7.7951201153379862E-2</v>
      </c>
      <c r="Q99" s="303">
        <f t="shared" si="19"/>
        <v>7.871000641252883E-2</v>
      </c>
      <c r="R99" s="303">
        <f t="shared" si="19"/>
        <v>7.9347986270974086E-2</v>
      </c>
      <c r="S99" s="303">
        <f t="shared" si="19"/>
        <v>8.2142910495486499E-2</v>
      </c>
      <c r="T99" s="303">
        <f t="shared" si="19"/>
        <v>8.2377974681003829E-2</v>
      </c>
      <c r="U99" s="303">
        <f t="shared" si="19"/>
        <v>8.102348989903474E-2</v>
      </c>
      <c r="V99" s="303">
        <f t="shared" si="19"/>
        <v>8.2823844675524519E-2</v>
      </c>
      <c r="W99" s="303">
        <f t="shared" si="19"/>
        <v>8.2306971248006608E-2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2.6636984247772586E-2</v>
      </c>
      <c r="C100" s="304">
        <f t="shared" si="20"/>
        <v>3.1268150182476778E-2</v>
      </c>
      <c r="D100" s="304">
        <f t="shared" si="20"/>
        <v>3.5041956608202036E-2</v>
      </c>
      <c r="E100" s="304">
        <f t="shared" si="20"/>
        <v>4.0291545820443059E-2</v>
      </c>
      <c r="F100" s="304">
        <f t="shared" si="20"/>
        <v>3.8930066688949251E-2</v>
      </c>
      <c r="G100" s="304">
        <f t="shared" si="20"/>
        <v>3.9563565808338114E-2</v>
      </c>
      <c r="H100" s="304">
        <f t="shared" si="20"/>
        <v>3.8845395727443097E-2</v>
      </c>
      <c r="I100" s="304">
        <f t="shared" si="20"/>
        <v>3.8232562692129345E-2</v>
      </c>
      <c r="J100" s="304">
        <f t="shared" si="20"/>
        <v>3.5914995564200587E-2</v>
      </c>
      <c r="K100" s="304">
        <f t="shared" si="20"/>
        <v>3.5906943725739993E-2</v>
      </c>
      <c r="L100" s="304">
        <f t="shared" si="20"/>
        <v>3.3943245606477358E-2</v>
      </c>
      <c r="M100" s="304">
        <f t="shared" si="20"/>
        <v>3.5336211942753874E-2</v>
      </c>
      <c r="N100" s="304">
        <f t="shared" si="20"/>
        <v>3.4840153201248378E-2</v>
      </c>
      <c r="O100" s="304">
        <f t="shared" si="20"/>
        <v>3.4684474426941538E-2</v>
      </c>
      <c r="P100" s="304">
        <f t="shared" si="20"/>
        <v>3.2673282161715937E-2</v>
      </c>
      <c r="Q100" s="304">
        <f t="shared" si="20"/>
        <v>3.3244982338659239E-2</v>
      </c>
      <c r="R100" s="304">
        <f t="shared" si="20"/>
        <v>3.3704585219890046E-2</v>
      </c>
      <c r="S100" s="304">
        <f t="shared" si="20"/>
        <v>3.5876269354886407E-2</v>
      </c>
      <c r="T100" s="304">
        <f t="shared" si="20"/>
        <v>3.6018496636086722E-2</v>
      </c>
      <c r="U100" s="304">
        <f t="shared" si="20"/>
        <v>3.5008854524004512E-2</v>
      </c>
      <c r="V100" s="304">
        <f t="shared" si="20"/>
        <v>3.6473603668265978E-2</v>
      </c>
      <c r="W100" s="304">
        <f t="shared" si="20"/>
        <v>3.6030735276603353E-2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2.4841839971081737E-2</v>
      </c>
      <c r="C101" s="304">
        <f t="shared" si="21"/>
        <v>2.9387562006033818E-2</v>
      </c>
      <c r="D101" s="304">
        <f t="shared" si="21"/>
        <v>3.2617714105894258E-2</v>
      </c>
      <c r="E101" s="304">
        <f t="shared" si="21"/>
        <v>3.8446682442962635E-2</v>
      </c>
      <c r="F101" s="304">
        <f t="shared" si="21"/>
        <v>3.7497315497116684E-2</v>
      </c>
      <c r="G101" s="304">
        <f t="shared" si="21"/>
        <v>3.6875916597625819E-2</v>
      </c>
      <c r="H101" s="304">
        <f t="shared" si="21"/>
        <v>3.6309463948209449E-2</v>
      </c>
      <c r="I101" s="304">
        <f t="shared" si="21"/>
        <v>3.5638973197720913E-2</v>
      </c>
      <c r="J101" s="304">
        <f t="shared" si="21"/>
        <v>3.3521750880490121E-2</v>
      </c>
      <c r="K101" s="304">
        <f t="shared" si="21"/>
        <v>3.3501004055152703E-2</v>
      </c>
      <c r="L101" s="304">
        <f t="shared" si="21"/>
        <v>3.168725223098879E-2</v>
      </c>
      <c r="M101" s="304">
        <f t="shared" si="21"/>
        <v>3.2998880916352252E-2</v>
      </c>
      <c r="N101" s="304">
        <f t="shared" si="21"/>
        <v>3.2623883212186219E-2</v>
      </c>
      <c r="O101" s="304">
        <f t="shared" si="21"/>
        <v>3.260840792749508E-2</v>
      </c>
      <c r="P101" s="304">
        <f t="shared" si="21"/>
        <v>3.0680247948830685E-2</v>
      </c>
      <c r="Q101" s="304">
        <f t="shared" si="21"/>
        <v>3.1200822767452941E-2</v>
      </c>
      <c r="R101" s="304">
        <f t="shared" si="21"/>
        <v>3.1692336241832E-2</v>
      </c>
      <c r="S101" s="304">
        <f t="shared" si="21"/>
        <v>3.36860860540261E-2</v>
      </c>
      <c r="T101" s="304">
        <f t="shared" si="21"/>
        <v>3.395177744447906E-2</v>
      </c>
      <c r="U101" s="304">
        <f t="shared" si="21"/>
        <v>3.2908562151011282E-2</v>
      </c>
      <c r="V101" s="304">
        <f t="shared" si="21"/>
        <v>3.4110984191250741E-2</v>
      </c>
      <c r="W101" s="304">
        <f t="shared" si="21"/>
        <v>3.3787071241203052E-2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7.0213111565751414E-3</v>
      </c>
      <c r="C102" s="304">
        <f t="shared" si="22"/>
        <v>6.0216953116786079E-3</v>
      </c>
      <c r="D102" s="304">
        <f t="shared" si="22"/>
        <v>5.215279495416573E-3</v>
      </c>
      <c r="E102" s="304">
        <f t="shared" si="22"/>
        <v>3.5155174211776346E-3</v>
      </c>
      <c r="F102" s="304">
        <f t="shared" si="22"/>
        <v>3.853805042517363E-3</v>
      </c>
      <c r="G102" s="304">
        <f t="shared" si="22"/>
        <v>3.9560357941479055E-3</v>
      </c>
      <c r="H102" s="304">
        <f t="shared" si="22"/>
        <v>4.1430187334081572E-3</v>
      </c>
      <c r="I102" s="304">
        <f t="shared" si="22"/>
        <v>4.3465448051563252E-3</v>
      </c>
      <c r="J102" s="304">
        <f t="shared" si="22"/>
        <v>4.9697202789459691E-3</v>
      </c>
      <c r="K102" s="304">
        <f t="shared" si="22"/>
        <v>4.9754140792980656E-3</v>
      </c>
      <c r="L102" s="304">
        <f t="shared" si="22"/>
        <v>5.4632276268963579E-3</v>
      </c>
      <c r="M102" s="304">
        <f t="shared" si="22"/>
        <v>5.1150494876460173E-3</v>
      </c>
      <c r="N102" s="304">
        <f t="shared" si="22"/>
        <v>5.2149401691595305E-3</v>
      </c>
      <c r="O102" s="304">
        <f t="shared" si="22"/>
        <v>5.2223206340225783E-3</v>
      </c>
      <c r="P102" s="304">
        <f t="shared" si="22"/>
        <v>5.7134645442203725E-3</v>
      </c>
      <c r="Q102" s="304">
        <f t="shared" si="22"/>
        <v>5.5829459491653069E-3</v>
      </c>
      <c r="R102" s="304">
        <f t="shared" si="22"/>
        <v>5.4603856949438073E-3</v>
      </c>
      <c r="S102" s="304">
        <f t="shared" si="22"/>
        <v>4.9239741889539794E-3</v>
      </c>
      <c r="T102" s="304">
        <f t="shared" si="22"/>
        <v>4.8563196997584539E-3</v>
      </c>
      <c r="U102" s="304">
        <f t="shared" si="22"/>
        <v>5.1296596874712665E-3</v>
      </c>
      <c r="V102" s="304">
        <f t="shared" si="22"/>
        <v>4.7903915399025079E-3</v>
      </c>
      <c r="W102" s="304">
        <f t="shared" si="22"/>
        <v>4.8882044035345662E-3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8.1573606137951924E-3</v>
      </c>
      <c r="C103" s="304">
        <f t="shared" si="23"/>
        <v>6.9960067383942259E-3</v>
      </c>
      <c r="D103" s="304">
        <f t="shared" si="23"/>
        <v>6.0591126923644871E-3</v>
      </c>
      <c r="E103" s="304">
        <f t="shared" si="23"/>
        <v>4.0843287968758144E-3</v>
      </c>
      <c r="F103" s="304">
        <f t="shared" si="23"/>
        <v>4.4773514185647827E-3</v>
      </c>
      <c r="G103" s="304">
        <f t="shared" si="23"/>
        <v>4.5961231249132088E-3</v>
      </c>
      <c r="H103" s="304">
        <f t="shared" si="23"/>
        <v>4.8133599386876377E-3</v>
      </c>
      <c r="I103" s="304">
        <f t="shared" si="23"/>
        <v>5.0498165668779746E-3</v>
      </c>
      <c r="J103" s="304">
        <f t="shared" si="23"/>
        <v>5.7738219487808058E-3</v>
      </c>
      <c r="K103" s="304">
        <f t="shared" si="23"/>
        <v>5.7804370070938839E-3</v>
      </c>
      <c r="L103" s="304">
        <f t="shared" si="23"/>
        <v>6.3471788778522546E-3</v>
      </c>
      <c r="M103" s="304">
        <f t="shared" si="23"/>
        <v>5.9426654506064764E-3</v>
      </c>
      <c r="N103" s="304">
        <f t="shared" si="23"/>
        <v>6.0587184630556444E-3</v>
      </c>
      <c r="O103" s="304">
        <f t="shared" si="23"/>
        <v>6.0672930885127341E-3</v>
      </c>
      <c r="P103" s="304">
        <f t="shared" si="23"/>
        <v>6.6379041751615598E-3</v>
      </c>
      <c r="Q103" s="304">
        <f t="shared" si="23"/>
        <v>6.486267647036319E-3</v>
      </c>
      <c r="R103" s="304">
        <f t="shared" si="23"/>
        <v>6.3438771207787042E-3</v>
      </c>
      <c r="S103" s="304">
        <f t="shared" si="23"/>
        <v>5.7206741328794533E-3</v>
      </c>
      <c r="T103" s="304">
        <f t="shared" si="23"/>
        <v>5.6420731346893613E-3</v>
      </c>
      <c r="U103" s="304">
        <f t="shared" si="23"/>
        <v>5.9596395834936883E-3</v>
      </c>
      <c r="V103" s="304">
        <f t="shared" si="23"/>
        <v>5.5654777862485993E-3</v>
      </c>
      <c r="W103" s="304">
        <f t="shared" si="23"/>
        <v>5.6791167894948086E-3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2.7604945200270636E-3</v>
      </c>
      <c r="C104" s="304">
        <f t="shared" si="24"/>
        <v>2.3674861487366083E-3</v>
      </c>
      <c r="D104" s="304">
        <f t="shared" si="24"/>
        <v>2.0504361858433027E-3</v>
      </c>
      <c r="E104" s="304">
        <f t="shared" si="24"/>
        <v>1.3821587392737397E-3</v>
      </c>
      <c r="F104" s="304">
        <f t="shared" si="24"/>
        <v>1.5151596993617721E-3</v>
      </c>
      <c r="G104" s="304">
        <f t="shared" si="24"/>
        <v>1.5553526808948712E-3</v>
      </c>
      <c r="H104" s="304">
        <f t="shared" si="24"/>
        <v>1.6288667821298115E-3</v>
      </c>
      <c r="I104" s="304">
        <f t="shared" si="24"/>
        <v>1.7088849714985189E-3</v>
      </c>
      <c r="J104" s="304">
        <f t="shared" si="24"/>
        <v>1.9538922702849603E-3</v>
      </c>
      <c r="K104" s="304">
        <f t="shared" si="24"/>
        <v>1.9561308414463279E-3</v>
      </c>
      <c r="L104" s="304">
        <f t="shared" si="24"/>
        <v>2.1479193258064043E-3</v>
      </c>
      <c r="M104" s="304">
        <f t="shared" si="24"/>
        <v>2.0110298155767209E-3</v>
      </c>
      <c r="N104" s="304">
        <f t="shared" si="24"/>
        <v>2.0503027765338177E-3</v>
      </c>
      <c r="O104" s="304">
        <f t="shared" si="24"/>
        <v>2.0532044757115607E-3</v>
      </c>
      <c r="P104" s="304">
        <f t="shared" si="24"/>
        <v>2.2463023234513004E-3</v>
      </c>
      <c r="Q104" s="304">
        <f t="shared" si="24"/>
        <v>2.194987710215032E-3</v>
      </c>
      <c r="R104" s="304">
        <f t="shared" si="24"/>
        <v>2.1468019935295167E-3</v>
      </c>
      <c r="S104" s="304">
        <f t="shared" si="24"/>
        <v>1.9359067647405593E-3</v>
      </c>
      <c r="T104" s="304">
        <f t="shared" si="24"/>
        <v>1.9093077659902203E-3</v>
      </c>
      <c r="U104" s="304">
        <f t="shared" si="24"/>
        <v>2.0167739530539967E-3</v>
      </c>
      <c r="V104" s="304">
        <f t="shared" si="24"/>
        <v>1.8833874898566969E-3</v>
      </c>
      <c r="W104" s="304">
        <f t="shared" si="24"/>
        <v>1.9218435371708236E-3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0.14292907177151054</v>
      </c>
      <c r="C105" s="303">
        <f t="shared" si="25"/>
        <v>0.12802410202747552</v>
      </c>
      <c r="D105" s="303">
        <f t="shared" si="25"/>
        <v>0.11569461347923403</v>
      </c>
      <c r="E105" s="303">
        <f t="shared" si="25"/>
        <v>8.8727221797417641E-2</v>
      </c>
      <c r="F105" s="303">
        <f t="shared" si="25"/>
        <v>9.3967075489187438E-2</v>
      </c>
      <c r="G105" s="303">
        <f t="shared" si="25"/>
        <v>9.5993684523562273E-2</v>
      </c>
      <c r="H105" s="303">
        <f t="shared" si="25"/>
        <v>9.8942970410740724E-2</v>
      </c>
      <c r="I105" s="303">
        <f t="shared" si="25"/>
        <v>0.10209945334311854</v>
      </c>
      <c r="J105" s="303">
        <f t="shared" si="25"/>
        <v>0.11182929606182151</v>
      </c>
      <c r="K105" s="303">
        <f t="shared" si="25"/>
        <v>0.11191530707077199</v>
      </c>
      <c r="L105" s="303">
        <f t="shared" si="25"/>
        <v>0.11943990991697459</v>
      </c>
      <c r="M105" s="303">
        <f t="shared" si="25"/>
        <v>0.1141033581883889</v>
      </c>
      <c r="N105" s="303">
        <f t="shared" si="25"/>
        <v>0.11577751268701893</v>
      </c>
      <c r="O105" s="303">
        <f t="shared" si="25"/>
        <v>0.11583641515035925</v>
      </c>
      <c r="P105" s="303">
        <f t="shared" si="25"/>
        <v>0.1234147183322753</v>
      </c>
      <c r="Q105" s="303">
        <f t="shared" si="25"/>
        <v>0.12145626352860654</v>
      </c>
      <c r="R105" s="303">
        <f t="shared" si="25"/>
        <v>0.11950887582206043</v>
      </c>
      <c r="S105" s="303">
        <f t="shared" si="25"/>
        <v>0.1113228198967347</v>
      </c>
      <c r="T105" s="303">
        <f t="shared" si="25"/>
        <v>0.11018341509330727</v>
      </c>
      <c r="U105" s="303">
        <f t="shared" si="25"/>
        <v>0.11439566852129184</v>
      </c>
      <c r="V105" s="303">
        <f t="shared" si="25"/>
        <v>0.10918759537011145</v>
      </c>
      <c r="W105" s="303">
        <f t="shared" si="25"/>
        <v>0.11049812089496845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1.2246843351680456E-2</v>
      </c>
      <c r="C106" s="304">
        <f t="shared" si="26"/>
        <v>1.4424498015108625E-2</v>
      </c>
      <c r="D106" s="304">
        <f t="shared" si="26"/>
        <v>1.595831757439644E-2</v>
      </c>
      <c r="E106" s="304">
        <f t="shared" si="26"/>
        <v>1.8396498355519382E-2</v>
      </c>
      <c r="F106" s="304">
        <f t="shared" si="26"/>
        <v>1.7744346206219456E-2</v>
      </c>
      <c r="G106" s="304">
        <f t="shared" si="26"/>
        <v>1.8053395253233084E-2</v>
      </c>
      <c r="H106" s="304">
        <f t="shared" si="26"/>
        <v>1.7753827370202906E-2</v>
      </c>
      <c r="I106" s="304">
        <f t="shared" si="26"/>
        <v>1.7384174382751069E-2</v>
      </c>
      <c r="J106" s="304">
        <f t="shared" si="26"/>
        <v>1.6329461438612188E-2</v>
      </c>
      <c r="K106" s="304">
        <f t="shared" si="26"/>
        <v>1.6317200769639429E-2</v>
      </c>
      <c r="L106" s="304">
        <f t="shared" si="26"/>
        <v>1.5429259377473194E-2</v>
      </c>
      <c r="M106" s="304">
        <f t="shared" si="26"/>
        <v>1.6093968843083509E-2</v>
      </c>
      <c r="N106" s="304">
        <f t="shared" si="26"/>
        <v>1.6046144207546506E-2</v>
      </c>
      <c r="O106" s="304">
        <f t="shared" si="26"/>
        <v>1.5975513511840161E-2</v>
      </c>
      <c r="P106" s="304">
        <f t="shared" si="26"/>
        <v>1.5103057079813307E-2</v>
      </c>
      <c r="Q106" s="304">
        <f t="shared" si="26"/>
        <v>1.5388801366084828E-2</v>
      </c>
      <c r="R106" s="304">
        <f t="shared" si="26"/>
        <v>1.554826830451154E-2</v>
      </c>
      <c r="S106" s="304">
        <f t="shared" si="26"/>
        <v>1.6612979267316356E-2</v>
      </c>
      <c r="T106" s="304">
        <f t="shared" si="26"/>
        <v>1.6637639658205312E-2</v>
      </c>
      <c r="U106" s="304">
        <f t="shared" si="26"/>
        <v>1.6141100751847975E-2</v>
      </c>
      <c r="V106" s="304">
        <f t="shared" si="26"/>
        <v>1.6794962858473265E-2</v>
      </c>
      <c r="W106" s="304">
        <f t="shared" si="26"/>
        <v>1.6411174691007026E-2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4.6793493574336792E-3</v>
      </c>
      <c r="C107" s="304">
        <f t="shared" si="27"/>
        <v>5.5356072476739626E-3</v>
      </c>
      <c r="D107" s="304">
        <f t="shared" si="27"/>
        <v>6.1440569506947627E-3</v>
      </c>
      <c r="E107" s="304">
        <f t="shared" si="27"/>
        <v>7.2420343659874223E-3</v>
      </c>
      <c r="F107" s="304">
        <f t="shared" si="27"/>
        <v>7.0632062432241984E-3</v>
      </c>
      <c r="G107" s="304">
        <f t="shared" si="27"/>
        <v>6.9461560350098503E-3</v>
      </c>
      <c r="H107" s="304">
        <f t="shared" si="27"/>
        <v>6.8394558129591197E-3</v>
      </c>
      <c r="I107" s="304">
        <f t="shared" si="27"/>
        <v>6.7131583862742976E-3</v>
      </c>
      <c r="J107" s="304">
        <f t="shared" si="27"/>
        <v>6.3143464262419022E-3</v>
      </c>
      <c r="K107" s="304">
        <f t="shared" si="27"/>
        <v>6.3104384369816729E-3</v>
      </c>
      <c r="L107" s="304">
        <f t="shared" si="27"/>
        <v>5.9687898939258669E-3</v>
      </c>
      <c r="M107" s="304">
        <f t="shared" si="27"/>
        <v>6.2158556850746612E-3</v>
      </c>
      <c r="N107" s="304">
        <f t="shared" si="27"/>
        <v>6.145218998417348E-3</v>
      </c>
      <c r="O107" s="304">
        <f t="shared" si="27"/>
        <v>6.1423039863425623E-3</v>
      </c>
      <c r="P107" s="304">
        <f t="shared" si="27"/>
        <v>5.7791048767880503E-3</v>
      </c>
      <c r="Q107" s="304">
        <f t="shared" si="27"/>
        <v>5.877163291376177E-3</v>
      </c>
      <c r="R107" s="304">
        <f t="shared" si="27"/>
        <v>5.9697475469378839E-3</v>
      </c>
      <c r="S107" s="304">
        <f t="shared" si="27"/>
        <v>6.3453015281822031E-3</v>
      </c>
      <c r="T107" s="304">
        <f t="shared" si="27"/>
        <v>6.3953486599018722E-3</v>
      </c>
      <c r="U107" s="304">
        <f t="shared" si="27"/>
        <v>6.1988427320464464E-3</v>
      </c>
      <c r="V107" s="304">
        <f t="shared" si="27"/>
        <v>6.4253377423962588E-3</v>
      </c>
      <c r="W107" s="304">
        <f t="shared" si="27"/>
        <v>6.3643236687030719E-3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0.12600287906239641</v>
      </c>
      <c r="C108" s="304">
        <f t="shared" si="28"/>
        <v>0.10806399676469293</v>
      </c>
      <c r="D108" s="304">
        <f t="shared" si="28"/>
        <v>9.3592238954142828E-2</v>
      </c>
      <c r="E108" s="304">
        <f t="shared" si="28"/>
        <v>6.3088689075910837E-2</v>
      </c>
      <c r="F108" s="304">
        <f t="shared" si="28"/>
        <v>6.9159523039743778E-2</v>
      </c>
      <c r="G108" s="304">
        <f t="shared" si="28"/>
        <v>7.0994133235319334E-2</v>
      </c>
      <c r="H108" s="304">
        <f t="shared" si="28"/>
        <v>7.4349687227578704E-2</v>
      </c>
      <c r="I108" s="304">
        <f t="shared" si="28"/>
        <v>7.8002120574093156E-2</v>
      </c>
      <c r="J108" s="304">
        <f t="shared" si="28"/>
        <v>8.9185488196967408E-2</v>
      </c>
      <c r="K108" s="304">
        <f t="shared" si="28"/>
        <v>8.9287667864150877E-2</v>
      </c>
      <c r="L108" s="304">
        <f t="shared" si="28"/>
        <v>9.8041860645575532E-2</v>
      </c>
      <c r="M108" s="304">
        <f t="shared" si="28"/>
        <v>9.1793533660230728E-2</v>
      </c>
      <c r="N108" s="304">
        <f t="shared" si="28"/>
        <v>9.3586149481055078E-2</v>
      </c>
      <c r="O108" s="304">
        <f t="shared" si="28"/>
        <v>9.3718597652176536E-2</v>
      </c>
      <c r="P108" s="304">
        <f t="shared" si="28"/>
        <v>0.10253255637567395</v>
      </c>
      <c r="Q108" s="304">
        <f t="shared" si="28"/>
        <v>0.10019029887114553</v>
      </c>
      <c r="R108" s="304">
        <f t="shared" si="28"/>
        <v>9.7990859970611008E-2</v>
      </c>
      <c r="S108" s="304">
        <f t="shared" si="28"/>
        <v>8.836453910123615E-2</v>
      </c>
      <c r="T108" s="304">
        <f t="shared" si="28"/>
        <v>8.7150426775200088E-2</v>
      </c>
      <c r="U108" s="304">
        <f t="shared" si="28"/>
        <v>9.205572503739741E-2</v>
      </c>
      <c r="V108" s="304">
        <f t="shared" si="28"/>
        <v>8.5967294769241934E-2</v>
      </c>
      <c r="W108" s="304">
        <f t="shared" si="28"/>
        <v>8.7722622535258352E-2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0.12240635074104377</v>
      </c>
      <c r="C109" s="237">
        <f t="shared" si="29"/>
        <v>0.10497950196763113</v>
      </c>
      <c r="D109" s="237">
        <f t="shared" si="29"/>
        <v>9.0920814772710551E-2</v>
      </c>
      <c r="E109" s="237">
        <f t="shared" si="29"/>
        <v>6.1287934531991592E-2</v>
      </c>
      <c r="F109" s="237">
        <f t="shared" si="29"/>
        <v>6.7185487326000284E-2</v>
      </c>
      <c r="G109" s="237">
        <f t="shared" si="29"/>
        <v>6.8967731832981063E-2</v>
      </c>
      <c r="H109" s="237">
        <f t="shared" si="29"/>
        <v>7.2227507498135557E-2</v>
      </c>
      <c r="I109" s="237">
        <f t="shared" si="29"/>
        <v>7.5775688623825083E-2</v>
      </c>
      <c r="J109" s="237">
        <f t="shared" si="29"/>
        <v>8.6639846886698541E-2</v>
      </c>
      <c r="K109" s="237">
        <f t="shared" si="29"/>
        <v>8.6739110016818541E-2</v>
      </c>
      <c r="L109" s="237">
        <f t="shared" si="29"/>
        <v>9.5243429918327585E-2</v>
      </c>
      <c r="M109" s="237">
        <f t="shared" si="29"/>
        <v>8.9173450325765208E-2</v>
      </c>
      <c r="N109" s="237">
        <f t="shared" si="29"/>
        <v>9.091489911281328E-2</v>
      </c>
      <c r="O109" s="237">
        <f t="shared" si="29"/>
        <v>9.1043566786202526E-2</v>
      </c>
      <c r="P109" s="237">
        <f t="shared" si="29"/>
        <v>9.9605946717150354E-2</v>
      </c>
      <c r="Q109" s="237">
        <f t="shared" si="29"/>
        <v>9.7330544791745369E-2</v>
      </c>
      <c r="R109" s="237">
        <f t="shared" si="29"/>
        <v>9.5193884967020165E-2</v>
      </c>
      <c r="S109" s="237">
        <f t="shared" si="29"/>
        <v>8.5842330324375701E-2</v>
      </c>
      <c r="T109" s="237">
        <f t="shared" si="29"/>
        <v>8.466287267764841E-2</v>
      </c>
      <c r="U109" s="237">
        <f t="shared" si="29"/>
        <v>8.9428157915889844E-2</v>
      </c>
      <c r="V109" s="237">
        <f t="shared" si="29"/>
        <v>8.3513511072803234E-2</v>
      </c>
      <c r="W109" s="237">
        <f t="shared" si="29"/>
        <v>8.5218736126320457E-2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0.51132382680497301</v>
      </c>
      <c r="C113" s="324">
        <f>IF(C$5=0,0,C$5/FBT_fec!C$5)</f>
        <v>0.50045653487155284</v>
      </c>
      <c r="D113" s="324">
        <f>IF(D$5=0,0,D$5/FBT_fec!D$5)</f>
        <v>0.4969351883309075</v>
      </c>
      <c r="E113" s="324">
        <f>IF(E$5=0,0,E$5/FBT_fec!E$5)</f>
        <v>0.48575401371172239</v>
      </c>
      <c r="F113" s="324">
        <f>IF(F$5=0,0,F$5/FBT_fec!F$5)</f>
        <v>0.48865767350050315</v>
      </c>
      <c r="G113" s="324">
        <f>IF(G$5=0,0,G$5/FBT_fec!G$5)</f>
        <v>0.48669518882196428</v>
      </c>
      <c r="H113" s="324">
        <f>IF(H$5=0,0,H$5/FBT_fec!H$5)</f>
        <v>0.48750354771176407</v>
      </c>
      <c r="I113" s="324">
        <f>IF(I$5=0,0,I$5/FBT_fec!I$5)</f>
        <v>0.49089934308905148</v>
      </c>
      <c r="J113" s="324">
        <f>IF(J$5=0,0,J$5/FBT_fec!J$5)</f>
        <v>0.49558406587256731</v>
      </c>
      <c r="K113" s="324">
        <f>IF(K$5=0,0,K$5/FBT_fec!K$5)</f>
        <v>0.49607749512719357</v>
      </c>
      <c r="L113" s="324">
        <f>IF(L$5=0,0,L$5/FBT_fec!L$5)</f>
        <v>0.49994998017420422</v>
      </c>
      <c r="M113" s="324">
        <f>IF(M$5=0,0,M$5/FBT_fec!M$5)</f>
        <v>0.49640580675927914</v>
      </c>
      <c r="N113" s="324">
        <f>IF(N$5=0,0,N$5/FBT_fec!N$5)</f>
        <v>0.49320050844695656</v>
      </c>
      <c r="O113" s="324">
        <f>IF(O$5=0,0,O$5/FBT_fec!O$5)</f>
        <v>0.49360632400761917</v>
      </c>
      <c r="P113" s="324">
        <f>IF(P$5=0,0,P$5/FBT_fec!P$5)</f>
        <v>0.49675207734570115</v>
      </c>
      <c r="Q113" s="324">
        <f>IF(Q$5=0,0,Q$5/FBT_fec!Q$5)</f>
        <v>0.49489637131819231</v>
      </c>
      <c r="R113" s="324">
        <f>IF(R$5=0,0,R$5/FBT_fec!R$5)</f>
        <v>0.49517132848691858</v>
      </c>
      <c r="S113" s="324">
        <f>IF(S$5=0,0,S$5/FBT_fec!S$5)</f>
        <v>0.48814950764086384</v>
      </c>
      <c r="T113" s="324">
        <f>IF(T$5=0,0,T$5/FBT_fec!T$5)</f>
        <v>0.48879105582102689</v>
      </c>
      <c r="U113" s="324">
        <f>IF(U$5=0,0,U$5/FBT_fec!U$5)</f>
        <v>0.48987647985696997</v>
      </c>
      <c r="V113" s="324">
        <f>IF(V$5=0,0,V$5/FBT_fec!V$5)</f>
        <v>0.48693410665704151</v>
      </c>
      <c r="W113" s="324">
        <f>IF(W$5=0,0,W$5/FBT_fec!W$5)</f>
        <v>0.49220671139857797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0.47895820438045295</v>
      </c>
      <c r="C114" s="336">
        <f>IF(C$6=0,0,C$6/FBT_fec!C$6)</f>
        <v>0.47895820438045289</v>
      </c>
      <c r="D114" s="336">
        <f>IF(D$6=0,0,D$6/FBT_fec!D$6)</f>
        <v>0.47895820438045289</v>
      </c>
      <c r="E114" s="336">
        <f>IF(E$6=0,0,E$6/FBT_fec!E$6)</f>
        <v>0.47895820438045295</v>
      </c>
      <c r="F114" s="336">
        <f>IF(F$6=0,0,F$6/FBT_fec!F$6)</f>
        <v>0.47895820438045306</v>
      </c>
      <c r="G114" s="336">
        <f>IF(G$6=0,0,G$6/FBT_fec!G$6)</f>
        <v>0.47895820438045306</v>
      </c>
      <c r="H114" s="336">
        <f>IF(H$6=0,0,H$6/FBT_fec!H$6)</f>
        <v>0.47895820438045295</v>
      </c>
      <c r="I114" s="336">
        <f>IF(I$6=0,0,I$6/FBT_fec!I$6)</f>
        <v>0.47895820438045295</v>
      </c>
      <c r="J114" s="336">
        <f>IF(J$6=0,0,J$6/FBT_fec!J$6)</f>
        <v>0.47895820438045272</v>
      </c>
      <c r="K114" s="336">
        <f>IF(K$6=0,0,K$6/FBT_fec!K$6)</f>
        <v>0.47895820438045295</v>
      </c>
      <c r="L114" s="336">
        <f>IF(L$6=0,0,L$6/FBT_fec!L$6)</f>
        <v>0.47895820438045283</v>
      </c>
      <c r="M114" s="336">
        <f>IF(M$6=0,0,M$6/FBT_fec!M$6)</f>
        <v>0.47895820438045278</v>
      </c>
      <c r="N114" s="336">
        <f>IF(N$6=0,0,N$6/FBT_fec!N$6)</f>
        <v>0.478958204380453</v>
      </c>
      <c r="O114" s="336">
        <f>IF(O$6=0,0,O$6/FBT_fec!O$6)</f>
        <v>0.478958204380453</v>
      </c>
      <c r="P114" s="336">
        <f>IF(P$6=0,0,P$6/FBT_fec!P$6)</f>
        <v>0.47895820438045295</v>
      </c>
      <c r="Q114" s="336">
        <f>IF(Q$6=0,0,Q$6/FBT_fec!Q$6)</f>
        <v>0.478958204380453</v>
      </c>
      <c r="R114" s="336">
        <f>IF(R$6=0,0,R$6/FBT_fec!R$6)</f>
        <v>0.47895820438045272</v>
      </c>
      <c r="S114" s="336">
        <f>IF(S$6=0,0,S$6/FBT_fec!S$6)</f>
        <v>0.47895820438045295</v>
      </c>
      <c r="T114" s="336">
        <f>IF(T$6=0,0,T$6/FBT_fec!T$6)</f>
        <v>0.47895820438045283</v>
      </c>
      <c r="U114" s="336">
        <f>IF(U$6=0,0,U$6/FBT_fec!U$6)</f>
        <v>0.47895820438045272</v>
      </c>
      <c r="V114" s="336">
        <f>IF(V$6=0,0,V$6/FBT_fec!V$6)</f>
        <v>0.47895820438045295</v>
      </c>
      <c r="W114" s="336">
        <f>IF(W$6=0,0,W$6/FBT_fec!W$6)</f>
        <v>0.47895820438045295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0.12412504976276875</v>
      </c>
      <c r="C115" s="337">
        <f>IF(C$7=0,0,C$7/FBT_fec!C$7)</f>
        <v>0.12412504976276872</v>
      </c>
      <c r="D115" s="337">
        <f>IF(D$7=0,0,D$7/FBT_fec!D$7)</f>
        <v>0.12412504976276879</v>
      </c>
      <c r="E115" s="337">
        <f>IF(E$7=0,0,E$7/FBT_fec!E$7)</f>
        <v>0.12412504976276872</v>
      </c>
      <c r="F115" s="337">
        <f>IF(F$7=0,0,F$7/FBT_fec!F$7)</f>
        <v>0.12412504976276877</v>
      </c>
      <c r="G115" s="337">
        <f>IF(G$7=0,0,G$7/FBT_fec!G$7)</f>
        <v>0.12412504976276871</v>
      </c>
      <c r="H115" s="337">
        <f>IF(H$7=0,0,H$7/FBT_fec!H$7)</f>
        <v>0.12412504976276875</v>
      </c>
      <c r="I115" s="337">
        <f>IF(I$7=0,0,I$7/FBT_fec!I$7)</f>
        <v>0.12412504976276879</v>
      </c>
      <c r="J115" s="337">
        <f>IF(J$7=0,0,J$7/FBT_fec!J$7)</f>
        <v>0.12412504976276875</v>
      </c>
      <c r="K115" s="337">
        <f>IF(K$7=0,0,K$7/FBT_fec!K$7)</f>
        <v>0.12412504976276879</v>
      </c>
      <c r="L115" s="337">
        <f>IF(L$7=0,0,L$7/FBT_fec!L$7)</f>
        <v>0.12412504976276874</v>
      </c>
      <c r="M115" s="337">
        <f>IF(M$7=0,0,M$7/FBT_fec!M$7)</f>
        <v>0.12412504976276878</v>
      </c>
      <c r="N115" s="337">
        <f>IF(N$7=0,0,N$7/FBT_fec!N$7)</f>
        <v>0.12412504976276879</v>
      </c>
      <c r="O115" s="337">
        <f>IF(O$7=0,0,O$7/FBT_fec!O$7)</f>
        <v>0.12412504976276875</v>
      </c>
      <c r="P115" s="337">
        <f>IF(P$7=0,0,P$7/FBT_fec!P$7)</f>
        <v>0.12412504976276872</v>
      </c>
      <c r="Q115" s="337">
        <f>IF(Q$7=0,0,Q$7/FBT_fec!Q$7)</f>
        <v>0.12412504976276871</v>
      </c>
      <c r="R115" s="337">
        <f>IF(R$7=0,0,R$7/FBT_fec!R$7)</f>
        <v>0.12412504976276875</v>
      </c>
      <c r="S115" s="337">
        <f>IF(S$7=0,0,S$7/FBT_fec!S$7)</f>
        <v>0.12412504976276871</v>
      </c>
      <c r="T115" s="337">
        <f>IF(T$7=0,0,T$7/FBT_fec!T$7)</f>
        <v>0.12412504976276871</v>
      </c>
      <c r="U115" s="337">
        <f>IF(U$7=0,0,U$7/FBT_fec!U$7)</f>
        <v>0.12412504976276874</v>
      </c>
      <c r="V115" s="337">
        <f>IF(V$7=0,0,V$7/FBT_fec!V$7)</f>
        <v>0.12412504976276871</v>
      </c>
      <c r="W115" s="337">
        <f>IF(W$7=0,0,W$7/FBT_fec!W$7)</f>
        <v>0.12412504976276879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0.67832323914684989</v>
      </c>
      <c r="C116" s="337">
        <f>IF(C$8=0,0,C$8/FBT_fec!C$8)</f>
        <v>0.67832323914684989</v>
      </c>
      <c r="D116" s="337">
        <f>IF(D$8=0,0,D$8/FBT_fec!D$8)</f>
        <v>0.67832323914684955</v>
      </c>
      <c r="E116" s="337">
        <f>IF(E$8=0,0,E$8/FBT_fec!E$8)</f>
        <v>0.67832323914684989</v>
      </c>
      <c r="F116" s="337">
        <f>IF(F$8=0,0,F$8/FBT_fec!F$8)</f>
        <v>0.67832323914684989</v>
      </c>
      <c r="G116" s="337">
        <f>IF(G$8=0,0,G$8/FBT_fec!G$8)</f>
        <v>0.67832323914685</v>
      </c>
      <c r="H116" s="337">
        <f>IF(H$8=0,0,H$8/FBT_fec!H$8)</f>
        <v>0.67832323914684978</v>
      </c>
      <c r="I116" s="337">
        <f>IF(I$8=0,0,I$8/FBT_fec!I$8)</f>
        <v>0.67832323914684978</v>
      </c>
      <c r="J116" s="337">
        <f>IF(J$8=0,0,J$8/FBT_fec!J$8)</f>
        <v>0.67832323914684978</v>
      </c>
      <c r="K116" s="337">
        <f>IF(K$8=0,0,K$8/FBT_fec!K$8)</f>
        <v>0.67832323914684978</v>
      </c>
      <c r="L116" s="337">
        <f>IF(L$8=0,0,L$8/FBT_fec!L$8)</f>
        <v>0.67832323914684978</v>
      </c>
      <c r="M116" s="337">
        <f>IF(M$8=0,0,M$8/FBT_fec!M$8)</f>
        <v>0.67832323914684967</v>
      </c>
      <c r="N116" s="337">
        <f>IF(N$8=0,0,N$8/FBT_fec!N$8)</f>
        <v>0.67832323914684989</v>
      </c>
      <c r="O116" s="337">
        <f>IF(O$8=0,0,O$8/FBT_fec!O$8)</f>
        <v>0.67832323914684989</v>
      </c>
      <c r="P116" s="337">
        <f>IF(P$8=0,0,P$8/FBT_fec!P$8)</f>
        <v>0.67832323914684989</v>
      </c>
      <c r="Q116" s="337">
        <f>IF(Q$8=0,0,Q$8/FBT_fec!Q$8)</f>
        <v>0.67832323914684989</v>
      </c>
      <c r="R116" s="337">
        <f>IF(R$8=0,0,R$8/FBT_fec!R$8)</f>
        <v>0.67832323914684978</v>
      </c>
      <c r="S116" s="337">
        <f>IF(S$8=0,0,S$8/FBT_fec!S$8)</f>
        <v>0.67832323914684978</v>
      </c>
      <c r="T116" s="337">
        <f>IF(T$8=0,0,T$8/FBT_fec!T$8)</f>
        <v>0.67832323914684967</v>
      </c>
      <c r="U116" s="337">
        <f>IF(U$8=0,0,U$8/FBT_fec!U$8)</f>
        <v>0.67832323914684978</v>
      </c>
      <c r="V116" s="337">
        <f>IF(V$8=0,0,V$8/FBT_fec!V$8)</f>
        <v>0.67832323914684989</v>
      </c>
      <c r="W116" s="337">
        <f>IF(W$8=0,0,W$8/FBT_fec!W$8)</f>
        <v>0.67832323914684978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0.4793745441412538</v>
      </c>
      <c r="C117" s="337">
        <f>IF(C$9=0,0,C$9/FBT_fec!C$9)</f>
        <v>0.47937454414125391</v>
      </c>
      <c r="D117" s="337">
        <f>IF(D$9=0,0,D$9/FBT_fec!D$9)</f>
        <v>0.47937454414125386</v>
      </c>
      <c r="E117" s="337">
        <f>IF(E$9=0,0,E$9/FBT_fec!E$9)</f>
        <v>0.47937454414125391</v>
      </c>
      <c r="F117" s="337">
        <f>IF(F$9=0,0,F$9/FBT_fec!F$9)</f>
        <v>0.47937454414125391</v>
      </c>
      <c r="G117" s="337">
        <f>IF(G$9=0,0,G$9/FBT_fec!G$9)</f>
        <v>0.47937454414125374</v>
      </c>
      <c r="H117" s="337">
        <f>IF(H$9=0,0,H$9/FBT_fec!H$9)</f>
        <v>0.4793745441412538</v>
      </c>
      <c r="I117" s="337">
        <f>IF(I$9=0,0,I$9/FBT_fec!I$9)</f>
        <v>0.47937454414125402</v>
      </c>
      <c r="J117" s="337">
        <f>IF(J$9=0,0,J$9/FBT_fec!J$9)</f>
        <v>0.47937454414125386</v>
      </c>
      <c r="K117" s="337">
        <f>IF(K$9=0,0,K$9/FBT_fec!K$9)</f>
        <v>0.47937454414125374</v>
      </c>
      <c r="L117" s="337">
        <f>IF(L$9=0,0,L$9/FBT_fec!L$9)</f>
        <v>0.47937454414125391</v>
      </c>
      <c r="M117" s="337">
        <f>IF(M$9=0,0,M$9/FBT_fec!M$9)</f>
        <v>0.4793745441412538</v>
      </c>
      <c r="N117" s="337">
        <f>IF(N$9=0,0,N$9/FBT_fec!N$9)</f>
        <v>0.47937454414125397</v>
      </c>
      <c r="O117" s="337">
        <f>IF(O$9=0,0,O$9/FBT_fec!O$9)</f>
        <v>0.47937454414125374</v>
      </c>
      <c r="P117" s="337">
        <f>IF(P$9=0,0,P$9/FBT_fec!P$9)</f>
        <v>0.4793745441412538</v>
      </c>
      <c r="Q117" s="337">
        <f>IF(Q$9=0,0,Q$9/FBT_fec!Q$9)</f>
        <v>0.4793745441412538</v>
      </c>
      <c r="R117" s="337">
        <f>IF(R$9=0,0,R$9/FBT_fec!R$9)</f>
        <v>0.4793745441412538</v>
      </c>
      <c r="S117" s="337">
        <f>IF(S$9=0,0,S$9/FBT_fec!S$9)</f>
        <v>0.4793745441412538</v>
      </c>
      <c r="T117" s="337">
        <f>IF(T$9=0,0,T$9/FBT_fec!T$9)</f>
        <v>0.47937454414125386</v>
      </c>
      <c r="U117" s="337">
        <f>IF(U$9=0,0,U$9/FBT_fec!U$9)</f>
        <v>0.47937454414125386</v>
      </c>
      <c r="V117" s="337">
        <f>IF(V$9=0,0,V$9/FBT_fec!V$9)</f>
        <v>0.47937454414125397</v>
      </c>
      <c r="W117" s="337">
        <f>IF(W$9=0,0,W$9/FBT_fec!W$9)</f>
        <v>0.47937454414125386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0.80324679876892635</v>
      </c>
      <c r="C118" s="338">
        <f>IF(C$10=0,0,C$10/FBT_fec!C$10)</f>
        <v>0.76846279928755012</v>
      </c>
      <c r="D118" s="338">
        <f>IF(D$10=0,0,D$10/FBT_fec!D$10)</f>
        <v>0.72939804993922963</v>
      </c>
      <c r="E118" s="338">
        <f>IF(E$10=0,0,E$10/FBT_fec!E$10)</f>
        <v>0.68952822844455031</v>
      </c>
      <c r="F118" s="338">
        <f>IF(F$10=0,0,F$10/FBT_fec!F$10)</f>
        <v>0.69641068981991006</v>
      </c>
      <c r="G118" s="338">
        <f>IF(G$10=0,0,G$10/FBT_fec!G$10)</f>
        <v>0.69483857088684542</v>
      </c>
      <c r="H118" s="338">
        <f>IF(H$10=0,0,H$10/FBT_fec!H$10)</f>
        <v>0.69927621004246143</v>
      </c>
      <c r="I118" s="338">
        <f>IF(I$10=0,0,I$10/FBT_fec!I$10)</f>
        <v>0.70364255914411866</v>
      </c>
      <c r="J118" s="338">
        <f>IF(J$10=0,0,J$10/FBT_fec!J$10)</f>
        <v>0.7218428722394109</v>
      </c>
      <c r="K118" s="338">
        <f>IF(K$10=0,0,K$10/FBT_fec!K$10)</f>
        <v>0.72223306243677843</v>
      </c>
      <c r="L118" s="338">
        <f>IF(L$10=0,0,L$10/FBT_fec!L$10)</f>
        <v>0.74088347275484401</v>
      </c>
      <c r="M118" s="338">
        <f>IF(M$10=0,0,M$10/FBT_fec!M$10)</f>
        <v>0.72689137802243375</v>
      </c>
      <c r="N118" s="338">
        <f>IF(N$10=0,0,N$10/FBT_fec!N$10)</f>
        <v>0.7332144764383951</v>
      </c>
      <c r="O118" s="338">
        <f>IF(O$10=0,0,O$10/FBT_fec!O$10)</f>
        <v>0.73561963513281414</v>
      </c>
      <c r="P118" s="338">
        <f>IF(P$10=0,0,P$10/FBT_fec!P$10)</f>
        <v>0.75536110536382106</v>
      </c>
      <c r="Q118" s="338">
        <f>IF(Q$10=0,0,Q$10/FBT_fec!Q$10)</f>
        <v>0.75069986884577011</v>
      </c>
      <c r="R118" s="338">
        <f>IF(R$10=0,0,R$10/FBT_fec!R$10)</f>
        <v>0.74566580404341609</v>
      </c>
      <c r="S118" s="338">
        <f>IF(S$10=0,0,S$10/FBT_fec!S$10)</f>
        <v>0.72464660902382216</v>
      </c>
      <c r="T118" s="338">
        <f>IF(T$10=0,0,T$10/FBT_fec!T$10)</f>
        <v>0.72306001239369666</v>
      </c>
      <c r="U118" s="338">
        <f>IF(U$10=0,0,U$10/FBT_fec!U$10)</f>
        <v>0.7376501127547096</v>
      </c>
      <c r="V118" s="338">
        <f>IF(V$10=0,0,V$10/FBT_fec!V$10)</f>
        <v>0.72528198165686664</v>
      </c>
      <c r="W118" s="338">
        <f>IF(W$10=0,0,W$10/FBT_fec!W$10)</f>
        <v>0.729355808554362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0.63271830675685159</v>
      </c>
      <c r="C119" s="351">
        <f>IF(C$16=0,0,C$16/FBT_fec!C$16)</f>
        <v>0.60212255076844501</v>
      </c>
      <c r="D119" s="351">
        <f>IF(D$16=0,0,D$16/FBT_fec!D$16)</f>
        <v>0.5783459636137227</v>
      </c>
      <c r="E119" s="351">
        <f>IF(E$16=0,0,E$16/FBT_fec!E$16)</f>
        <v>0.54466960003557519</v>
      </c>
      <c r="F119" s="351">
        <f>IF(F$16=0,0,F$16/FBT_fec!F$16)</f>
        <v>0.55184842200920836</v>
      </c>
      <c r="G119" s="351">
        <f>IF(G$16=0,0,G$16/FBT_fec!G$16)</f>
        <v>0.54943829469904804</v>
      </c>
      <c r="H119" s="351">
        <f>IF(H$16=0,0,H$16/FBT_fec!H$16)</f>
        <v>0.55186815586003868</v>
      </c>
      <c r="I119" s="351">
        <f>IF(I$16=0,0,I$16/FBT_fec!I$16)</f>
        <v>0.55837703403846839</v>
      </c>
      <c r="J119" s="351">
        <f>IF(J$16=0,0,J$16/FBT_fec!J$16)</f>
        <v>0.5731708710090786</v>
      </c>
      <c r="K119" s="351">
        <f>IF(K$16=0,0,K$16/FBT_fec!K$16)</f>
        <v>0.57333478799847892</v>
      </c>
      <c r="L119" s="351">
        <f>IF(L$16=0,0,L$16/FBT_fec!L$16)</f>
        <v>0.58761909204420093</v>
      </c>
      <c r="M119" s="351">
        <f>IF(M$16=0,0,M$16/FBT_fec!M$16)</f>
        <v>0.57618497820265036</v>
      </c>
      <c r="N119" s="351">
        <f>IF(N$16=0,0,N$16/FBT_fec!N$16)</f>
        <v>0.5740829533167634</v>
      </c>
      <c r="O119" s="351">
        <f>IF(O$16=0,0,O$16/FBT_fec!O$16)</f>
        <v>0.57536343512136212</v>
      </c>
      <c r="P119" s="351">
        <f>IF(P$16=0,0,P$16/FBT_fec!P$16)</f>
        <v>0.58985377661737415</v>
      </c>
      <c r="Q119" s="351">
        <f>IF(Q$16=0,0,Q$16/FBT_fec!Q$16)</f>
        <v>0.58452619445429232</v>
      </c>
      <c r="R119" s="351">
        <f>IF(R$16=0,0,R$16/FBT_fec!R$16)</f>
        <v>0.5825111992062505</v>
      </c>
      <c r="S119" s="351">
        <f>IF(S$16=0,0,S$16/FBT_fec!S$16)</f>
        <v>0.56355064343503292</v>
      </c>
      <c r="T119" s="351">
        <f>IF(T$16=0,0,T$16/FBT_fec!T$16)</f>
        <v>0.56388829894646531</v>
      </c>
      <c r="U119" s="351">
        <f>IF(U$16=0,0,U$16/FBT_fec!U$16)</f>
        <v>0.57415175757469272</v>
      </c>
      <c r="V119" s="351">
        <f>IF(V$16=0,0,V$16/FBT_fec!V$16)</f>
        <v>0.56367016647896784</v>
      </c>
      <c r="W119" s="351">
        <f>IF(W$16=0,0,W$16/FBT_fec!W$16)</f>
        <v>0.57303133345342738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0.3451190764128283</v>
      </c>
      <c r="C120" s="351">
        <f>IF(C$25=0,0,C$25/FBT_fec!C$25)</f>
        <v>0.32843048223733351</v>
      </c>
      <c r="D120" s="351">
        <f>IF(D$25=0,0,D$25/FBT_fec!D$25)</f>
        <v>0.31546143469839411</v>
      </c>
      <c r="E120" s="351">
        <f>IF(E$25=0,0,E$25/FBT_fec!E$25)</f>
        <v>0.29709250911031382</v>
      </c>
      <c r="F120" s="351">
        <f>IF(F$25=0,0,F$25/FBT_fec!F$25)</f>
        <v>0.30100823018684081</v>
      </c>
      <c r="G120" s="351">
        <f>IF(G$25=0,0,G$25/FBT_fec!G$25)</f>
        <v>0.29969361529038974</v>
      </c>
      <c r="H120" s="351">
        <f>IF(H$25=0,0,H$25/FBT_fec!H$25)</f>
        <v>0.30101899410547567</v>
      </c>
      <c r="I120" s="351">
        <f>IF(I$25=0,0,I$25/FBT_fec!I$25)</f>
        <v>0.30456929129370991</v>
      </c>
      <c r="J120" s="351">
        <f>IF(J$25=0,0,J$25/FBT_fec!J$25)</f>
        <v>0.31263865691404286</v>
      </c>
      <c r="K120" s="351">
        <f>IF(K$25=0,0,K$25/FBT_fec!K$25)</f>
        <v>0.31272806618098831</v>
      </c>
      <c r="L120" s="351">
        <f>IF(L$25=0,0,L$25/FBT_fec!L$25)</f>
        <v>0.32051950475138224</v>
      </c>
      <c r="M120" s="351">
        <f>IF(M$25=0,0,M$25/FBT_fec!M$25)</f>
        <v>0.31428271538326369</v>
      </c>
      <c r="N120" s="351">
        <f>IF(N$25=0,0,N$25/FBT_fec!N$25)</f>
        <v>0.31313615635459824</v>
      </c>
      <c r="O120" s="351">
        <f>IF(O$25=0,0,O$25/FBT_fec!O$25)</f>
        <v>0.31383460097528848</v>
      </c>
      <c r="P120" s="351">
        <f>IF(P$25=0,0,P$25/FBT_fec!P$25)</f>
        <v>0.32173842360947685</v>
      </c>
      <c r="Q120" s="351">
        <f>IF(Q$25=0,0,Q$25/FBT_fec!Q$25)</f>
        <v>0.31883246970234141</v>
      </c>
      <c r="R120" s="351">
        <f>IF(R$25=0,0,R$25/FBT_fec!R$25)</f>
        <v>0.31773338138522739</v>
      </c>
      <c r="S120" s="351">
        <f>IF(S$25=0,0,S$25/FBT_fec!S$25)</f>
        <v>0.30739126005547251</v>
      </c>
      <c r="T120" s="351">
        <f>IF(T$25=0,0,T$25/FBT_fec!T$25)</f>
        <v>0.30757543578898111</v>
      </c>
      <c r="U120" s="351">
        <f>IF(U$25=0,0,U$25/FBT_fec!U$25)</f>
        <v>0.31317368594983241</v>
      </c>
      <c r="V120" s="351">
        <f>IF(V$25=0,0,V$25/FBT_fec!V$25)</f>
        <v>0.30745645444307346</v>
      </c>
      <c r="W120" s="351">
        <f>IF(W$25=0,0,W$25/FBT_fec!W$25)</f>
        <v>0.31256254552005142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0.47228096891089311</v>
      </c>
      <c r="C121" s="351">
        <f>IF(C$34=0,0,C$34/FBT_fec!C$34)</f>
        <v>0.47084612526195979</v>
      </c>
      <c r="D121" s="351">
        <f>IF(D$34=0,0,D$34/FBT_fec!D$34)</f>
        <v>0.47709116480242797</v>
      </c>
      <c r="E121" s="351">
        <f>IF(E$34=0,0,E$34/FBT_fec!E$34)</f>
        <v>0.47758824997436133</v>
      </c>
      <c r="F121" s="351">
        <f>IF(F$34=0,0,F$34/FBT_fec!F$34)</f>
        <v>0.47847511579750646</v>
      </c>
      <c r="G121" s="351">
        <f>IF(G$34=0,0,G$34/FBT_fec!G$34)</f>
        <v>0.47514327255620187</v>
      </c>
      <c r="H121" s="351">
        <f>IF(H$34=0,0,H$34/FBT_fec!H$34)</f>
        <v>0.47464344110258494</v>
      </c>
      <c r="I121" s="351">
        <f>IF(I$34=0,0,I$34/FBT_fec!I$34)</f>
        <v>0.47740246112526996</v>
      </c>
      <c r="J121" s="351">
        <f>IF(J$34=0,0,J$34/FBT_fec!J$34)</f>
        <v>0.47772292179394393</v>
      </c>
      <c r="K121" s="351">
        <f>IF(K$34=0,0,K$34/FBT_fec!K$34)</f>
        <v>0.47848250333288683</v>
      </c>
      <c r="L121" s="351">
        <f>IF(L$34=0,0,L$34/FBT_fec!L$34)</f>
        <v>0.47839673898831003</v>
      </c>
      <c r="M121" s="351">
        <f>IF(M$34=0,0,M$34/FBT_fec!M$34)</f>
        <v>0.47741154134096203</v>
      </c>
      <c r="N121" s="351">
        <f>IF(N$34=0,0,N$34/FBT_fec!N$34)</f>
        <v>0.47145127128800007</v>
      </c>
      <c r="O121" s="351">
        <f>IF(O$34=0,0,O$34/FBT_fec!O$34)</f>
        <v>0.4718052531802478</v>
      </c>
      <c r="P121" s="351">
        <f>IF(P$34=0,0,P$34/FBT_fec!P$34)</f>
        <v>0.46988082664618802</v>
      </c>
      <c r="Q121" s="351">
        <f>IF(Q$34=0,0,Q$34/FBT_fec!Q$34)</f>
        <v>0.46890628154391234</v>
      </c>
      <c r="R121" s="351">
        <f>IF(R$34=0,0,R$34/FBT_fec!R$34)</f>
        <v>0.47096637244241735</v>
      </c>
      <c r="S121" s="351">
        <f>IF(S$34=0,0,S$34/FBT_fec!S$34)</f>
        <v>0.46738410046630019</v>
      </c>
      <c r="T121" s="351">
        <f>IF(T$34=0,0,T$34/FBT_fec!T$34)</f>
        <v>0.46896079321299927</v>
      </c>
      <c r="U121" s="351">
        <f>IF(U$34=0,0,U$34/FBT_fec!U$34)</f>
        <v>0.46616382440663284</v>
      </c>
      <c r="V121" s="351">
        <f>IF(V$34=0,0,V$34/FBT_fec!V$34)</f>
        <v>0.46609038675138009</v>
      </c>
      <c r="W121" s="351">
        <f>IF(W$34=0,0,W$34/FBT_fec!W$34)</f>
        <v>0.47221410545706716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0.41946427432963901</v>
      </c>
      <c r="C122" s="351">
        <f>IF(C$45=0,0,C$45/FBT_fec!C$45)</f>
        <v>0.41975354366902484</v>
      </c>
      <c r="D122" s="351">
        <f>IF(D$45=0,0,D$45/FBT_fec!D$45)</f>
        <v>0.42563350020490387</v>
      </c>
      <c r="E122" s="351">
        <f>IF(E$45=0,0,E$45/FBT_fec!E$45)</f>
        <v>0.42734924624198356</v>
      </c>
      <c r="F122" s="351">
        <f>IF(F$45=0,0,F$45/FBT_fec!F$45)</f>
        <v>0.42781620959818334</v>
      </c>
      <c r="G122" s="351">
        <f>IF(G$45=0,0,G$45/FBT_fec!G$45)</f>
        <v>0.42597127878340318</v>
      </c>
      <c r="H122" s="351">
        <f>IF(H$45=0,0,H$45/FBT_fec!H$45)</f>
        <v>0.42522008218010499</v>
      </c>
      <c r="I122" s="351">
        <f>IF(I$45=0,0,I$45/FBT_fec!I$45)</f>
        <v>0.42718852836522819</v>
      </c>
      <c r="J122" s="351">
        <f>IF(J$45=0,0,J$45/FBT_fec!J$45)</f>
        <v>0.42655148750331701</v>
      </c>
      <c r="K122" s="351">
        <f>IF(K$45=0,0,K$45/FBT_fec!K$45)</f>
        <v>0.42692455318491973</v>
      </c>
      <c r="L122" s="351">
        <f>IF(L$45=0,0,L$45/FBT_fec!L$45)</f>
        <v>0.42616147715878472</v>
      </c>
      <c r="M122" s="351">
        <f>IF(M$45=0,0,M$45/FBT_fec!M$45)</f>
        <v>0.42587327259683372</v>
      </c>
      <c r="N122" s="351">
        <f>IF(N$45=0,0,N$45/FBT_fec!N$45)</f>
        <v>0.42125348553177849</v>
      </c>
      <c r="O122" s="351">
        <f>IF(O$45=0,0,O$45/FBT_fec!O$45)</f>
        <v>0.42137806761153163</v>
      </c>
      <c r="P122" s="351">
        <f>IF(P$45=0,0,P$45/FBT_fec!P$45)</f>
        <v>0.41940464461123284</v>
      </c>
      <c r="Q122" s="351">
        <f>IF(Q$45=0,0,Q$45/FBT_fec!Q$45)</f>
        <v>0.41891969975295418</v>
      </c>
      <c r="R122" s="351">
        <f>IF(R$45=0,0,R$45/FBT_fec!R$45)</f>
        <v>0.42049660866379884</v>
      </c>
      <c r="S122" s="351">
        <f>IF(S$45=0,0,S$45/FBT_fec!S$45)</f>
        <v>0.41890178261140082</v>
      </c>
      <c r="T122" s="351">
        <f>IF(T$45=0,0,T$45/FBT_fec!T$45)</f>
        <v>0.42009698147190233</v>
      </c>
      <c r="U122" s="351">
        <f>IF(U$45=0,0,U$45/FBT_fec!U$45)</f>
        <v>0.41926413666294426</v>
      </c>
      <c r="V122" s="351">
        <f>IF(V$45=0,0,V$45/FBT_fec!V$45)</f>
        <v>0.41982542193654437</v>
      </c>
      <c r="W122" s="351">
        <f>IF(W$45=0,0,W$45/FBT_fec!W$45)</f>
        <v>0.424373720105515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0.68609410335172072</v>
      </c>
      <c r="C123" s="351">
        <f>IF(C$66=0,0,C$66/FBT_fec!C$66)</f>
        <v>0.67203471249560343</v>
      </c>
      <c r="D123" s="351">
        <f>IF(D$66=0,0,D$66/FBT_fec!D$66)</f>
        <v>0.66013668908859036</v>
      </c>
      <c r="E123" s="351">
        <f>IF(E$66=0,0,E$66/FBT_fec!E$66)</f>
        <v>0.62775243188316532</v>
      </c>
      <c r="F123" s="351">
        <f>IF(F$66=0,0,F$66/FBT_fec!F$66)</f>
        <v>0.63581845715497187</v>
      </c>
      <c r="G123" s="351">
        <f>IF(G$66=0,0,G$66/FBT_fec!G$66)</f>
        <v>0.63655932564333095</v>
      </c>
      <c r="H123" s="351">
        <f>IF(H$66=0,0,H$66/FBT_fec!H$66)</f>
        <v>0.64037073335493133</v>
      </c>
      <c r="I123" s="351">
        <f>IF(I$66=0,0,I$66/FBT_fec!I$66)</f>
        <v>0.64487081157128845</v>
      </c>
      <c r="J123" s="351">
        <f>IF(J$66=0,0,J$66/FBT_fec!J$66)</f>
        <v>0.65624096976002566</v>
      </c>
      <c r="K123" s="351">
        <f>IF(K$66=0,0,K$66/FBT_fec!K$66)</f>
        <v>0.65642893727559493</v>
      </c>
      <c r="L123" s="351">
        <f>IF(L$66=0,0,L$66/FBT_fec!L$66)</f>
        <v>0.66443113354688632</v>
      </c>
      <c r="M123" s="351">
        <f>IF(M$66=0,0,M$66/FBT_fec!M$66)</f>
        <v>0.65861104422380545</v>
      </c>
      <c r="N123" s="351">
        <f>IF(N$66=0,0,N$66/FBT_fec!N$66)</f>
        <v>0.6593130126060579</v>
      </c>
      <c r="O123" s="351">
        <f>IF(O$66=0,0,O$66/FBT_fec!O$66)</f>
        <v>0.65960283892950988</v>
      </c>
      <c r="P123" s="351">
        <f>IF(P$66=0,0,P$66/FBT_fec!P$66)</f>
        <v>0.66713073408148404</v>
      </c>
      <c r="Q123" s="351">
        <f>IF(Q$66=0,0,Q$66/FBT_fec!Q$66)</f>
        <v>0.66492186032426148</v>
      </c>
      <c r="R123" s="351">
        <f>IF(R$66=0,0,R$66/FBT_fec!R$66)</f>
        <v>0.66335742316715263</v>
      </c>
      <c r="S123" s="351">
        <f>IF(S$66=0,0,S$66/FBT_fec!S$66)</f>
        <v>0.65377922505525266</v>
      </c>
      <c r="T123" s="351">
        <f>IF(T$66=0,0,T$66/FBT_fec!T$66)</f>
        <v>0.65298066379760522</v>
      </c>
      <c r="U123" s="351">
        <f>IF(U$66=0,0,U$66/FBT_fec!U$66)</f>
        <v>0.65745129630504029</v>
      </c>
      <c r="V123" s="351">
        <f>IF(V$66=0,0,V$66/FBT_fec!V$66)</f>
        <v>0.65139576439944025</v>
      </c>
      <c r="W123" s="351">
        <f>IF(W$66=0,0,W$66/FBT_fec!W$66)</f>
        <v>0.65435790918249925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0.52032322436102563</v>
      </c>
      <c r="C124" s="339">
        <f>IF(C$80=0,0,C$80/FBT_fec!C$80)</f>
        <v>0.52032322436102552</v>
      </c>
      <c r="D124" s="339">
        <f>IF(D$80=0,0,D$80/FBT_fec!D$80)</f>
        <v>0.52032322436102529</v>
      </c>
      <c r="E124" s="339">
        <f>IF(E$80=0,0,E$80/FBT_fec!E$80)</f>
        <v>0.52032322436102563</v>
      </c>
      <c r="F124" s="339">
        <f>IF(F$80=0,0,F$80/FBT_fec!F$80)</f>
        <v>0.52032322436102563</v>
      </c>
      <c r="G124" s="339">
        <f>IF(G$80=0,0,G$80/FBT_fec!G$80)</f>
        <v>0.52032322436102574</v>
      </c>
      <c r="H124" s="339">
        <f>IF(H$80=0,0,H$80/FBT_fec!H$80)</f>
        <v>0.52032322436102563</v>
      </c>
      <c r="I124" s="339">
        <f>IF(I$80=0,0,I$80/FBT_fec!I$80)</f>
        <v>0.52032322436102574</v>
      </c>
      <c r="J124" s="339">
        <f>IF(J$80=0,0,J$80/FBT_fec!J$80)</f>
        <v>0.52032322436102563</v>
      </c>
      <c r="K124" s="339">
        <f>IF(K$80=0,0,K$80/FBT_fec!K$80)</f>
        <v>0.52032322436102552</v>
      </c>
      <c r="L124" s="339">
        <f>IF(L$80=0,0,L$80/FBT_fec!L$80)</f>
        <v>0.52032322436102585</v>
      </c>
      <c r="M124" s="339">
        <f>IF(M$80=0,0,M$80/FBT_fec!M$80)</f>
        <v>0.52032322436102529</v>
      </c>
      <c r="N124" s="339">
        <f>IF(N$80=0,0,N$80/FBT_fec!N$80)</f>
        <v>0.52032322436102563</v>
      </c>
      <c r="O124" s="339">
        <f>IF(O$80=0,0,O$80/FBT_fec!O$80)</f>
        <v>0.52032322436102563</v>
      </c>
      <c r="P124" s="339">
        <f>IF(P$80=0,0,P$80/FBT_fec!P$80)</f>
        <v>0.52032322436102563</v>
      </c>
      <c r="Q124" s="339">
        <f>IF(Q$80=0,0,Q$80/FBT_fec!Q$80)</f>
        <v>0.52032322436102552</v>
      </c>
      <c r="R124" s="339">
        <f>IF(R$80=0,0,R$80/FBT_fec!R$80)</f>
        <v>0.52032322436102552</v>
      </c>
      <c r="S124" s="339">
        <f>IF(S$80=0,0,S$80/FBT_fec!S$80)</f>
        <v>0.52032322436102574</v>
      </c>
      <c r="T124" s="339">
        <f>IF(T$80=0,0,T$80/FBT_fec!T$80)</f>
        <v>0.52032322436102529</v>
      </c>
      <c r="U124" s="339">
        <f>IF(U$80=0,0,U$80/FBT_fec!U$80)</f>
        <v>0.52032322436102552</v>
      </c>
      <c r="V124" s="339">
        <f>IF(V$80=0,0,V$80/FBT_fec!V$80)</f>
        <v>0.52032322436102574</v>
      </c>
      <c r="W124" s="339">
        <f>IF(W$80=0,0,W$80/FBT_fec!W$80)</f>
        <v>0.52032322436102563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SK: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245.28389309109801</v>
      </c>
      <c r="C5" s="225">
        <v>310.60642478624328</v>
      </c>
      <c r="D5" s="225">
        <v>477.13267689986759</v>
      </c>
      <c r="E5" s="225">
        <v>406.57907999755901</v>
      </c>
      <c r="F5" s="225">
        <v>314.85716133479309</v>
      </c>
      <c r="G5" s="225">
        <v>397.64094124358837</v>
      </c>
      <c r="H5" s="225">
        <v>336.79792675032161</v>
      </c>
      <c r="I5" s="225">
        <v>313.74391305472449</v>
      </c>
      <c r="J5" s="225">
        <v>253.46502035887951</v>
      </c>
      <c r="K5" s="225">
        <v>224.93973941788661</v>
      </c>
      <c r="L5" s="225">
        <v>184.29821349703309</v>
      </c>
      <c r="M5" s="225">
        <v>195.68455184511751</v>
      </c>
      <c r="N5" s="225">
        <v>236.45502359004831</v>
      </c>
      <c r="O5" s="225">
        <v>223.02895208501431</v>
      </c>
      <c r="P5" s="225">
        <v>211.52973102036441</v>
      </c>
      <c r="Q5" s="225">
        <v>213.78561672224649</v>
      </c>
      <c r="R5" s="225">
        <v>217.14402387169309</v>
      </c>
      <c r="S5" s="225">
        <v>244.61558388737939</v>
      </c>
      <c r="T5" s="225">
        <v>246.82366732621071</v>
      </c>
      <c r="U5" s="225">
        <v>242.8171054315998</v>
      </c>
      <c r="V5" s="225">
        <v>242.64503428088469</v>
      </c>
      <c r="W5" s="225">
        <v>219.70890253830771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2.3645142885775061</v>
      </c>
      <c r="C10" s="262">
        <v>4.4634468795513733</v>
      </c>
      <c r="D10" s="262">
        <v>9.1894878811603338</v>
      </c>
      <c r="E10" s="262">
        <v>10.416900284217361</v>
      </c>
      <c r="F10" s="262">
        <v>8.2228106849486249</v>
      </c>
      <c r="G10" s="262">
        <v>8.9966416958211326</v>
      </c>
      <c r="H10" s="262">
        <v>7.6128767190770592</v>
      </c>
      <c r="I10" s="262">
        <v>7.0528471322734454</v>
      </c>
      <c r="J10" s="262">
        <v>5.2322522690030224</v>
      </c>
      <c r="K10" s="262">
        <v>4.6069352406972017</v>
      </c>
      <c r="L10" s="262">
        <v>3.404244848221567</v>
      </c>
      <c r="M10" s="262">
        <v>3.873188209756564</v>
      </c>
      <c r="N10" s="262">
        <v>4.2631864301691191</v>
      </c>
      <c r="O10" s="262">
        <v>4.0301255428359752</v>
      </c>
      <c r="P10" s="262">
        <v>3.2933280724879519</v>
      </c>
      <c r="Q10" s="262">
        <v>3.3923286373404982</v>
      </c>
      <c r="R10" s="262">
        <v>3.6586500799680621</v>
      </c>
      <c r="S10" s="262">
        <v>4.5822896379152729</v>
      </c>
      <c r="T10" s="262">
        <v>4.8307590447321918</v>
      </c>
      <c r="U10" s="262">
        <v>4.62061350803521</v>
      </c>
      <c r="V10" s="262">
        <v>4.8995452311651286</v>
      </c>
      <c r="W10" s="262">
        <v>4.711919164718112</v>
      </c>
      <c r="DA10" s="68" t="s">
        <v>2307</v>
      </c>
    </row>
    <row r="11" spans="1:105" ht="12" customHeight="1" x14ac:dyDescent="0.25">
      <c r="A11" s="37" t="s">
        <v>160</v>
      </c>
      <c r="B11" s="228">
        <v>7.2610094054915406E-2</v>
      </c>
      <c r="C11" s="228">
        <v>0.1707295740712344</v>
      </c>
      <c r="D11" s="228">
        <v>0.19400542819033759</v>
      </c>
      <c r="E11" s="228">
        <v>8.9771042672907725E-2</v>
      </c>
      <c r="F11" s="228">
        <v>0.17821454392179889</v>
      </c>
      <c r="G11" s="228">
        <v>7.97060011664808E-2</v>
      </c>
      <c r="H11" s="228">
        <v>7.9814231080268527E-2</v>
      </c>
      <c r="I11" s="228">
        <v>0</v>
      </c>
      <c r="J11" s="228">
        <v>6.8207340230037716E-2</v>
      </c>
      <c r="K11" s="228">
        <v>0</v>
      </c>
      <c r="L11" s="228">
        <v>0</v>
      </c>
      <c r="M11" s="228">
        <v>6.6676532011368986E-2</v>
      </c>
      <c r="N11" s="228">
        <v>6.8762890622030698E-2</v>
      </c>
      <c r="O11" s="228">
        <v>0</v>
      </c>
      <c r="P11" s="228">
        <v>6.159413133474833E-2</v>
      </c>
      <c r="Q11" s="228">
        <v>0</v>
      </c>
      <c r="R11" s="228">
        <v>0</v>
      </c>
      <c r="S11" s="228">
        <v>7.6435239472800079E-2</v>
      </c>
      <c r="T11" s="228">
        <v>7.7242690087846538E-2</v>
      </c>
      <c r="U11" s="228">
        <v>7.3511485284522032E-2</v>
      </c>
      <c r="V11" s="228">
        <v>0</v>
      </c>
      <c r="W11" s="228">
        <v>0</v>
      </c>
      <c r="DA11" s="69" t="s">
        <v>2308</v>
      </c>
    </row>
    <row r="12" spans="1:105" ht="12" customHeight="1" x14ac:dyDescent="0.25">
      <c r="A12" s="37" t="s">
        <v>162</v>
      </c>
      <c r="B12" s="228">
        <v>2.2919041945225902</v>
      </c>
      <c r="C12" s="228">
        <v>4.2927173054801386</v>
      </c>
      <c r="D12" s="228">
        <v>8.9954824529699966</v>
      </c>
      <c r="E12" s="228">
        <v>10.32712924154445</v>
      </c>
      <c r="F12" s="228">
        <v>8.0445961410268261</v>
      </c>
      <c r="G12" s="228">
        <v>8.9169356946546525</v>
      </c>
      <c r="H12" s="228">
        <v>7.5330624879967907</v>
      </c>
      <c r="I12" s="228">
        <v>7.0528471322734454</v>
      </c>
      <c r="J12" s="228">
        <v>5.1640449287729844</v>
      </c>
      <c r="K12" s="228">
        <v>4.6069352406972017</v>
      </c>
      <c r="L12" s="228">
        <v>3.404244848221567</v>
      </c>
      <c r="M12" s="228">
        <v>3.8065116777451951</v>
      </c>
      <c r="N12" s="228">
        <v>4.1944235395470884</v>
      </c>
      <c r="O12" s="228">
        <v>4.0301255428359752</v>
      </c>
      <c r="P12" s="228">
        <v>3.231733941153204</v>
      </c>
      <c r="Q12" s="228">
        <v>3.3923286373404982</v>
      </c>
      <c r="R12" s="228">
        <v>3.6586500799680621</v>
      </c>
      <c r="S12" s="228">
        <v>4.505854398442473</v>
      </c>
      <c r="T12" s="228">
        <v>4.7535163546443453</v>
      </c>
      <c r="U12" s="228">
        <v>4.5471020227506882</v>
      </c>
      <c r="V12" s="228">
        <v>4.8995452311651286</v>
      </c>
      <c r="W12" s="228">
        <v>4.711919164718112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7.9601593443733609</v>
      </c>
      <c r="C16" s="263">
        <f t="shared" si="0"/>
        <v>15.232563846881391</v>
      </c>
      <c r="D16" s="263">
        <f t="shared" si="0"/>
        <v>28.075800999898341</v>
      </c>
      <c r="E16" s="263">
        <f t="shared" si="0"/>
        <v>32.36791267178144</v>
      </c>
      <c r="F16" s="263">
        <f t="shared" si="0"/>
        <v>25.268150454577469</v>
      </c>
      <c r="G16" s="263">
        <f t="shared" si="0"/>
        <v>27.899185775749839</v>
      </c>
      <c r="H16" s="263">
        <f t="shared" si="0"/>
        <v>23.77180654174904</v>
      </c>
      <c r="I16" s="263">
        <f t="shared" si="0"/>
        <v>21.36220535888032</v>
      </c>
      <c r="J16" s="263">
        <f t="shared" si="0"/>
        <v>15.80178110007032</v>
      </c>
      <c r="K16" s="263">
        <f t="shared" si="0"/>
        <v>13.92346638146681</v>
      </c>
      <c r="L16" s="263">
        <f t="shared" si="0"/>
        <v>10.337129498508361</v>
      </c>
      <c r="M16" s="263">
        <f t="shared" si="0"/>
        <v>11.850866748462529</v>
      </c>
      <c r="N16" s="263">
        <f t="shared" si="0"/>
        <v>14.30410289022277</v>
      </c>
      <c r="O16" s="263">
        <f t="shared" si="0"/>
        <v>13.62294116897322</v>
      </c>
      <c r="P16" s="263">
        <f t="shared" si="0"/>
        <v>11.48650284586353</v>
      </c>
      <c r="Q16" s="263">
        <f t="shared" si="0"/>
        <v>12.033441320160421</v>
      </c>
      <c r="R16" s="263">
        <f t="shared" si="0"/>
        <v>12.608664820475971</v>
      </c>
      <c r="S16" s="263">
        <f t="shared" si="0"/>
        <v>15.993881306832719</v>
      </c>
      <c r="T16" s="263">
        <f t="shared" si="0"/>
        <v>16.497271067692349</v>
      </c>
      <c r="U16" s="263">
        <f t="shared" si="0"/>
        <v>15.77262592634708</v>
      </c>
      <c r="V16" s="263">
        <f t="shared" si="0"/>
        <v>16.54287584228943</v>
      </c>
      <c r="W16" s="263">
        <f t="shared" si="0"/>
        <v>14.73535849934677</v>
      </c>
      <c r="DA16" s="70"/>
    </row>
    <row r="17" spans="1:105" ht="12" customHeight="1" x14ac:dyDescent="0.25">
      <c r="A17" s="60" t="s">
        <v>2150</v>
      </c>
      <c r="B17" s="331">
        <v>7.9601593443733609</v>
      </c>
      <c r="C17" s="331">
        <v>15.232563846881391</v>
      </c>
      <c r="D17" s="331">
        <v>28.075800999898341</v>
      </c>
      <c r="E17" s="331">
        <v>32.36791267178144</v>
      </c>
      <c r="F17" s="331">
        <v>25.268150454577469</v>
      </c>
      <c r="G17" s="331">
        <v>27.899185775749839</v>
      </c>
      <c r="H17" s="331">
        <v>23.77180654174904</v>
      </c>
      <c r="I17" s="331">
        <v>21.36220535888032</v>
      </c>
      <c r="J17" s="331">
        <v>15.80178110007032</v>
      </c>
      <c r="K17" s="331">
        <v>13.92346638146681</v>
      </c>
      <c r="L17" s="331">
        <v>10.337129498508361</v>
      </c>
      <c r="M17" s="331">
        <v>11.850866748462529</v>
      </c>
      <c r="N17" s="331">
        <v>14.30410289022277</v>
      </c>
      <c r="O17" s="331">
        <v>13.62294116897322</v>
      </c>
      <c r="P17" s="331">
        <v>11.48650284586353</v>
      </c>
      <c r="Q17" s="331">
        <v>12.033441320160421</v>
      </c>
      <c r="R17" s="331">
        <v>12.608664820475971</v>
      </c>
      <c r="S17" s="331">
        <v>15.993881306832719</v>
      </c>
      <c r="T17" s="331">
        <v>16.497271067692349</v>
      </c>
      <c r="U17" s="331">
        <v>15.77262592634708</v>
      </c>
      <c r="V17" s="331">
        <v>16.54287584228943</v>
      </c>
      <c r="W17" s="331">
        <v>14.73535849934677</v>
      </c>
      <c r="DA17" s="72" t="s">
        <v>2313</v>
      </c>
    </row>
    <row r="18" spans="1:105" ht="12" customHeight="1" x14ac:dyDescent="0.25">
      <c r="A18" s="59" t="s">
        <v>30</v>
      </c>
      <c r="B18" s="232">
        <v>1.0624231486449101</v>
      </c>
      <c r="C18" s="232">
        <v>1.9260659542387959</v>
      </c>
      <c r="D18" s="232">
        <v>0.77899359348113495</v>
      </c>
      <c r="E18" s="232">
        <v>1.4147903705259131</v>
      </c>
      <c r="F18" s="232">
        <v>1.0228593654965319</v>
      </c>
      <c r="G18" s="232">
        <v>1.2217280643470949</v>
      </c>
      <c r="H18" s="232">
        <v>0.90390587623382113</v>
      </c>
      <c r="I18" s="232">
        <v>0.1878688776748019</v>
      </c>
      <c r="J18" s="232">
        <v>0.17482788605611099</v>
      </c>
      <c r="K18" s="232">
        <v>0.17069738441381099</v>
      </c>
      <c r="L18" s="232">
        <v>0.1812429216965829</v>
      </c>
      <c r="M18" s="232">
        <v>0.36360822365321083</v>
      </c>
      <c r="N18" s="232">
        <v>2.3148071467063458</v>
      </c>
      <c r="O18" s="232">
        <v>2.322918951937146</v>
      </c>
      <c r="P18" s="232">
        <v>2.281267353257983</v>
      </c>
      <c r="Q18" s="232">
        <v>2.6729543172580792</v>
      </c>
      <c r="R18" s="232">
        <v>2.3780361177961651</v>
      </c>
      <c r="S18" s="232">
        <v>3.5298923694017361</v>
      </c>
      <c r="T18" s="232">
        <v>3.1905345222534081</v>
      </c>
      <c r="U18" s="232">
        <v>2.748122629572654</v>
      </c>
      <c r="V18" s="232">
        <v>2.746595040792092</v>
      </c>
      <c r="W18" s="232">
        <v>0.64970028517998479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2315</v>
      </c>
    </row>
    <row r="20" spans="1:105" ht="12" customHeight="1" x14ac:dyDescent="0.25">
      <c r="A20" s="59" t="s">
        <v>160</v>
      </c>
      <c r="B20" s="232">
        <v>0.21181740214356951</v>
      </c>
      <c r="C20" s="232">
        <v>0.48430083409070368</v>
      </c>
      <c r="D20" s="232">
        <v>0.57628116796019691</v>
      </c>
      <c r="E20" s="232">
        <v>0.25996136495972011</v>
      </c>
      <c r="F20" s="232">
        <v>0.52547281692875436</v>
      </c>
      <c r="G20" s="232">
        <v>0.23220813129222001</v>
      </c>
      <c r="H20" s="232">
        <v>0.2300385933726381</v>
      </c>
      <c r="I20" s="232">
        <v>0</v>
      </c>
      <c r="J20" s="232">
        <v>0.20371206505879061</v>
      </c>
      <c r="K20" s="232">
        <v>0</v>
      </c>
      <c r="L20" s="232">
        <v>0</v>
      </c>
      <c r="M20" s="232">
        <v>0.1977519602127622</v>
      </c>
      <c r="N20" s="232">
        <v>0.1933808538168699</v>
      </c>
      <c r="O20" s="232">
        <v>0</v>
      </c>
      <c r="P20" s="232">
        <v>0.17216277012769651</v>
      </c>
      <c r="Q20" s="232">
        <v>0</v>
      </c>
      <c r="R20" s="232">
        <v>0</v>
      </c>
      <c r="S20" s="232">
        <v>0.20790653897912401</v>
      </c>
      <c r="T20" s="232">
        <v>0.21277155774945991</v>
      </c>
      <c r="U20" s="232">
        <v>0.2072128691945439</v>
      </c>
      <c r="V20" s="232">
        <v>0</v>
      </c>
      <c r="W20" s="232">
        <v>0</v>
      </c>
      <c r="DA20" s="71" t="s">
        <v>2316</v>
      </c>
    </row>
    <row r="21" spans="1:105" ht="12" customHeight="1" x14ac:dyDescent="0.25">
      <c r="A21" s="59" t="s">
        <v>70</v>
      </c>
      <c r="B21" s="232">
        <v>0</v>
      </c>
      <c r="C21" s="232">
        <v>0.64524070597402827</v>
      </c>
      <c r="D21" s="232">
        <v>0</v>
      </c>
      <c r="E21" s="232">
        <v>0.78758633436969883</v>
      </c>
      <c r="F21" s="232">
        <v>0</v>
      </c>
      <c r="G21" s="232">
        <v>0.46746943550322578</v>
      </c>
      <c r="H21" s="232">
        <v>0.92625657181259524</v>
      </c>
      <c r="I21" s="232">
        <v>0.22335812432057811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2317</v>
      </c>
    </row>
    <row r="22" spans="1:105" ht="12" customHeight="1" x14ac:dyDescent="0.25">
      <c r="A22" s="59" t="s">
        <v>162</v>
      </c>
      <c r="B22" s="232">
        <v>6.6859187935848814</v>
      </c>
      <c r="C22" s="232">
        <v>12.176956352577861</v>
      </c>
      <c r="D22" s="232">
        <v>26.720526238457008</v>
      </c>
      <c r="E22" s="232">
        <v>29.905574601926109</v>
      </c>
      <c r="F22" s="232">
        <v>23.719818272152189</v>
      </c>
      <c r="G22" s="232">
        <v>25.977780144607301</v>
      </c>
      <c r="H22" s="232">
        <v>21.711605500329991</v>
      </c>
      <c r="I22" s="232">
        <v>20.950978356884939</v>
      </c>
      <c r="J22" s="232">
        <v>15.42324114895542</v>
      </c>
      <c r="K22" s="232">
        <v>13.752768997053</v>
      </c>
      <c r="L22" s="232">
        <v>10.155886576811779</v>
      </c>
      <c r="M22" s="232">
        <v>11.289506564596561</v>
      </c>
      <c r="N22" s="232">
        <v>11.795914889699549</v>
      </c>
      <c r="O22" s="232">
        <v>11.300022217036069</v>
      </c>
      <c r="P22" s="232">
        <v>9.0330727224778542</v>
      </c>
      <c r="Q22" s="232">
        <v>9.3604870029023459</v>
      </c>
      <c r="R22" s="232">
        <v>10.2306287026798</v>
      </c>
      <c r="S22" s="232">
        <v>12.256082398451859</v>
      </c>
      <c r="T22" s="232">
        <v>13.09396498768948</v>
      </c>
      <c r="U22" s="232">
        <v>12.817290427579881</v>
      </c>
      <c r="V22" s="232">
        <v>13.796280801497341</v>
      </c>
      <c r="W22" s="232">
        <v>14.085658214166781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6.6334661203111356</v>
      </c>
      <c r="C25" s="263">
        <f t="shared" si="1"/>
        <v>12.69380320573449</v>
      </c>
      <c r="D25" s="263">
        <f t="shared" si="1"/>
        <v>23.396500833248631</v>
      </c>
      <c r="E25" s="263">
        <f t="shared" si="1"/>
        <v>26.973260559817859</v>
      </c>
      <c r="F25" s="263">
        <f t="shared" si="1"/>
        <v>21.056792045481231</v>
      </c>
      <c r="G25" s="263">
        <f t="shared" si="1"/>
        <v>23.24932147979154</v>
      </c>
      <c r="H25" s="263">
        <f t="shared" si="1"/>
        <v>19.80983878479087</v>
      </c>
      <c r="I25" s="263">
        <f t="shared" si="1"/>
        <v>17.801837799066931</v>
      </c>
      <c r="J25" s="263">
        <f t="shared" si="1"/>
        <v>13.168150916725271</v>
      </c>
      <c r="K25" s="263">
        <f t="shared" si="1"/>
        <v>11.602888651222351</v>
      </c>
      <c r="L25" s="263">
        <f t="shared" si="1"/>
        <v>8.6142745820903031</v>
      </c>
      <c r="M25" s="263">
        <f t="shared" si="1"/>
        <v>9.8757222903854398</v>
      </c>
      <c r="N25" s="263">
        <f t="shared" si="1"/>
        <v>11.920085741852301</v>
      </c>
      <c r="O25" s="263">
        <f t="shared" si="1"/>
        <v>11.35245097414435</v>
      </c>
      <c r="P25" s="263">
        <f t="shared" si="1"/>
        <v>9.5720857048862804</v>
      </c>
      <c r="Q25" s="263">
        <f t="shared" si="1"/>
        <v>10.02786776680035</v>
      </c>
      <c r="R25" s="263">
        <f t="shared" si="1"/>
        <v>10.507220683729971</v>
      </c>
      <c r="S25" s="263">
        <f t="shared" si="1"/>
        <v>13.3282344223606</v>
      </c>
      <c r="T25" s="263">
        <f t="shared" si="1"/>
        <v>13.74772588974362</v>
      </c>
      <c r="U25" s="263">
        <f t="shared" si="1"/>
        <v>13.143854938622569</v>
      </c>
      <c r="V25" s="263">
        <f t="shared" si="1"/>
        <v>13.78572986857453</v>
      </c>
      <c r="W25" s="263">
        <f t="shared" si="1"/>
        <v>12.279465416122299</v>
      </c>
      <c r="DA25" s="70"/>
    </row>
    <row r="26" spans="1:105" ht="12" customHeight="1" x14ac:dyDescent="0.25">
      <c r="A26" s="60" t="s">
        <v>2162</v>
      </c>
      <c r="B26" s="331">
        <v>6.6334661203111356</v>
      </c>
      <c r="C26" s="331">
        <v>12.69380320573449</v>
      </c>
      <c r="D26" s="331">
        <v>23.396500833248631</v>
      </c>
      <c r="E26" s="331">
        <v>26.973260559817859</v>
      </c>
      <c r="F26" s="331">
        <v>21.056792045481231</v>
      </c>
      <c r="G26" s="331">
        <v>23.24932147979154</v>
      </c>
      <c r="H26" s="331">
        <v>19.80983878479087</v>
      </c>
      <c r="I26" s="331">
        <v>17.801837799066931</v>
      </c>
      <c r="J26" s="331">
        <v>13.168150916725271</v>
      </c>
      <c r="K26" s="331">
        <v>11.602888651222351</v>
      </c>
      <c r="L26" s="331">
        <v>8.6142745820903031</v>
      </c>
      <c r="M26" s="331">
        <v>9.8757222903854398</v>
      </c>
      <c r="N26" s="331">
        <v>11.920085741852301</v>
      </c>
      <c r="O26" s="331">
        <v>11.35245097414435</v>
      </c>
      <c r="P26" s="331">
        <v>9.5720857048862804</v>
      </c>
      <c r="Q26" s="331">
        <v>10.02786776680035</v>
      </c>
      <c r="R26" s="331">
        <v>10.507220683729971</v>
      </c>
      <c r="S26" s="331">
        <v>13.3282344223606</v>
      </c>
      <c r="T26" s="331">
        <v>13.74772588974362</v>
      </c>
      <c r="U26" s="331">
        <v>13.143854938622569</v>
      </c>
      <c r="V26" s="331">
        <v>13.78572986857453</v>
      </c>
      <c r="W26" s="331">
        <v>12.279465416122299</v>
      </c>
      <c r="DA26" s="72" t="s">
        <v>2321</v>
      </c>
    </row>
    <row r="27" spans="1:105" ht="12" customHeight="1" x14ac:dyDescent="0.25">
      <c r="A27" s="59" t="s">
        <v>30</v>
      </c>
      <c r="B27" s="232">
        <v>0.88535262387075886</v>
      </c>
      <c r="C27" s="232">
        <v>1.605054961865664</v>
      </c>
      <c r="D27" s="232">
        <v>0.64916132790094583</v>
      </c>
      <c r="E27" s="232">
        <v>1.178991975438261</v>
      </c>
      <c r="F27" s="232">
        <v>0.85238280458044391</v>
      </c>
      <c r="G27" s="232">
        <v>1.018106720289246</v>
      </c>
      <c r="H27" s="232">
        <v>0.7532548968615177</v>
      </c>
      <c r="I27" s="232">
        <v>0.1565573980623349</v>
      </c>
      <c r="J27" s="232">
        <v>0.14568990504675919</v>
      </c>
      <c r="K27" s="232">
        <v>0.1422478203448426</v>
      </c>
      <c r="L27" s="232">
        <v>0.15103576808048569</v>
      </c>
      <c r="M27" s="232">
        <v>0.30300685304434238</v>
      </c>
      <c r="N27" s="232">
        <v>1.9290059555886221</v>
      </c>
      <c r="O27" s="232">
        <v>1.935765793280956</v>
      </c>
      <c r="P27" s="232">
        <v>1.901056127714986</v>
      </c>
      <c r="Q27" s="232">
        <v>2.2274619310483992</v>
      </c>
      <c r="R27" s="232">
        <v>1.981696764830138</v>
      </c>
      <c r="S27" s="232">
        <v>2.9415769745014479</v>
      </c>
      <c r="T27" s="232">
        <v>2.658778768544507</v>
      </c>
      <c r="U27" s="232">
        <v>2.2901021913105448</v>
      </c>
      <c r="V27" s="232">
        <v>2.2888292006600768</v>
      </c>
      <c r="W27" s="232">
        <v>0.54141690431665412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1" t="s">
        <v>2323</v>
      </c>
    </row>
    <row r="29" spans="1:105" ht="12" customHeight="1" x14ac:dyDescent="0.25">
      <c r="A29" s="59" t="s">
        <v>160</v>
      </c>
      <c r="B29" s="232">
        <v>0.1765145017863079</v>
      </c>
      <c r="C29" s="232">
        <v>0.40358402840891983</v>
      </c>
      <c r="D29" s="232">
        <v>0.48023430663349742</v>
      </c>
      <c r="E29" s="232">
        <v>0.2166344707997668</v>
      </c>
      <c r="F29" s="232">
        <v>0.43789401410729539</v>
      </c>
      <c r="G29" s="232">
        <v>0.1935067760768501</v>
      </c>
      <c r="H29" s="232">
        <v>0.19169882781053171</v>
      </c>
      <c r="I29" s="232">
        <v>0</v>
      </c>
      <c r="J29" s="232">
        <v>0.1697600542156589</v>
      </c>
      <c r="K29" s="232">
        <v>0</v>
      </c>
      <c r="L29" s="232">
        <v>0</v>
      </c>
      <c r="M29" s="232">
        <v>0.16479330017730179</v>
      </c>
      <c r="N29" s="232">
        <v>0.16115071151405819</v>
      </c>
      <c r="O29" s="232">
        <v>0</v>
      </c>
      <c r="P29" s="232">
        <v>0.14346897510641371</v>
      </c>
      <c r="Q29" s="232">
        <v>0</v>
      </c>
      <c r="R29" s="232">
        <v>0</v>
      </c>
      <c r="S29" s="232">
        <v>0.17325544914926999</v>
      </c>
      <c r="T29" s="232">
        <v>0.17730963145788331</v>
      </c>
      <c r="U29" s="232">
        <v>0.17267739099545321</v>
      </c>
      <c r="V29" s="232">
        <v>0</v>
      </c>
      <c r="W29" s="232">
        <v>0</v>
      </c>
      <c r="DA29" s="71" t="s">
        <v>2324</v>
      </c>
    </row>
    <row r="30" spans="1:105" ht="12" customHeight="1" x14ac:dyDescent="0.25">
      <c r="A30" s="59" t="s">
        <v>70</v>
      </c>
      <c r="B30" s="232">
        <v>0</v>
      </c>
      <c r="C30" s="232">
        <v>0.53770058831169032</v>
      </c>
      <c r="D30" s="232">
        <v>0</v>
      </c>
      <c r="E30" s="232">
        <v>0.65632194530808252</v>
      </c>
      <c r="F30" s="232">
        <v>0</v>
      </c>
      <c r="G30" s="232">
        <v>0.38955786291935501</v>
      </c>
      <c r="H30" s="232">
        <v>0.77188047651049607</v>
      </c>
      <c r="I30" s="232">
        <v>0.18613177026714839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2325</v>
      </c>
    </row>
    <row r="31" spans="1:105" ht="12" customHeight="1" x14ac:dyDescent="0.25">
      <c r="A31" s="59" t="s">
        <v>162</v>
      </c>
      <c r="B31" s="232">
        <v>5.5715989946540683</v>
      </c>
      <c r="C31" s="232">
        <v>10.14746362714822</v>
      </c>
      <c r="D31" s="232">
        <v>22.267105198714191</v>
      </c>
      <c r="E31" s="232">
        <v>24.921312168271751</v>
      </c>
      <c r="F31" s="232">
        <v>19.766515226793491</v>
      </c>
      <c r="G31" s="232">
        <v>21.648150120506081</v>
      </c>
      <c r="H31" s="232">
        <v>18.09300458360832</v>
      </c>
      <c r="I31" s="232">
        <v>17.459148630737449</v>
      </c>
      <c r="J31" s="232">
        <v>12.852700957462851</v>
      </c>
      <c r="K31" s="232">
        <v>11.4606408308775</v>
      </c>
      <c r="L31" s="232">
        <v>8.4632388140098165</v>
      </c>
      <c r="M31" s="232">
        <v>9.407922137163796</v>
      </c>
      <c r="N31" s="232">
        <v>9.8299290747496251</v>
      </c>
      <c r="O31" s="232">
        <v>9.4166851808633965</v>
      </c>
      <c r="P31" s="232">
        <v>7.5275606020648809</v>
      </c>
      <c r="Q31" s="232">
        <v>7.8004058357519526</v>
      </c>
      <c r="R31" s="232">
        <v>8.525523918899836</v>
      </c>
      <c r="S31" s="232">
        <v>10.21340199870988</v>
      </c>
      <c r="T31" s="232">
        <v>10.91163748974123</v>
      </c>
      <c r="U31" s="232">
        <v>10.681075356316571</v>
      </c>
      <c r="V31" s="232">
        <v>11.496900667914449</v>
      </c>
      <c r="W31" s="232">
        <v>11.738048511805649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189.41793007602709</v>
      </c>
      <c r="C34" s="263">
        <v>229.8810740964955</v>
      </c>
      <c r="D34" s="263">
        <v>345.46966967842758</v>
      </c>
      <c r="E34" s="263">
        <v>275.30671987434312</v>
      </c>
      <c r="F34" s="263">
        <v>211.06560968084389</v>
      </c>
      <c r="G34" s="263">
        <v>279.98164332761172</v>
      </c>
      <c r="H34" s="263">
        <v>236.13634868740621</v>
      </c>
      <c r="I34" s="263">
        <v>221.4082214662923</v>
      </c>
      <c r="J34" s="263">
        <v>181.34308083920601</v>
      </c>
      <c r="K34" s="263">
        <v>161.27968614605899</v>
      </c>
      <c r="L34" s="263">
        <v>134.01970229348069</v>
      </c>
      <c r="M34" s="263">
        <v>140.80309188084681</v>
      </c>
      <c r="N34" s="263">
        <v>170.50794982496609</v>
      </c>
      <c r="O34" s="263">
        <v>160.19552716755351</v>
      </c>
      <c r="P34" s="263">
        <v>154.73141188304311</v>
      </c>
      <c r="Q34" s="263">
        <v>155.7495523535539</v>
      </c>
      <c r="R34" s="263">
        <v>157.1708708988937</v>
      </c>
      <c r="S34" s="263">
        <v>173.94158342147099</v>
      </c>
      <c r="T34" s="263">
        <v>174.24219215234891</v>
      </c>
      <c r="U34" s="263">
        <v>171.31299345997019</v>
      </c>
      <c r="V34" s="263">
        <v>170.31379844686941</v>
      </c>
      <c r="W34" s="263">
        <v>153.7246762739147</v>
      </c>
      <c r="DA34" s="70" t="s">
        <v>2329</v>
      </c>
    </row>
    <row r="35" spans="1:105" ht="12" customHeight="1" x14ac:dyDescent="0.25">
      <c r="A35" s="64" t="s">
        <v>30</v>
      </c>
      <c r="B35" s="231">
        <v>25.28115141607336</v>
      </c>
      <c r="C35" s="231">
        <v>28.700753187917591</v>
      </c>
      <c r="D35" s="231">
        <v>9.5854312196654146</v>
      </c>
      <c r="E35" s="231">
        <v>12.033562379166501</v>
      </c>
      <c r="F35" s="231">
        <v>8.543974596968452</v>
      </c>
      <c r="G35" s="231">
        <v>12.01841126663852</v>
      </c>
      <c r="H35" s="231">
        <v>8.9789151193067305</v>
      </c>
      <c r="I35" s="231">
        <v>1.947163852048398</v>
      </c>
      <c r="J35" s="231">
        <v>2.0063451881307071</v>
      </c>
      <c r="K35" s="231">
        <v>1.977238988478988</v>
      </c>
      <c r="L35" s="231">
        <v>2.349793761612613</v>
      </c>
      <c r="M35" s="231">
        <v>4.3201196343142234</v>
      </c>
      <c r="N35" s="231">
        <v>27.592993692380521</v>
      </c>
      <c r="O35" s="231">
        <v>27.31577722148522</v>
      </c>
      <c r="P35" s="231">
        <v>30.730303486532058</v>
      </c>
      <c r="Q35" s="231">
        <v>34.596207958979363</v>
      </c>
      <c r="R35" s="231">
        <v>29.64294895491863</v>
      </c>
      <c r="S35" s="231">
        <v>38.389372552039767</v>
      </c>
      <c r="T35" s="231">
        <v>33.698041755759583</v>
      </c>
      <c r="U35" s="231">
        <v>29.848492969122891</v>
      </c>
      <c r="V35" s="231">
        <v>28.27700810017669</v>
      </c>
      <c r="W35" s="231">
        <v>6.77791219119581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2332</v>
      </c>
    </row>
    <row r="38" spans="1:105" ht="12" customHeight="1" x14ac:dyDescent="0.25">
      <c r="A38" s="64" t="s">
        <v>160</v>
      </c>
      <c r="B38" s="231">
        <v>5.0403531050514179</v>
      </c>
      <c r="C38" s="231">
        <v>7.2166784721727169</v>
      </c>
      <c r="D38" s="231">
        <v>7.0910769291258484</v>
      </c>
      <c r="E38" s="231">
        <v>2.2111129440704391</v>
      </c>
      <c r="F38" s="231">
        <v>4.3892900145244393</v>
      </c>
      <c r="G38" s="231">
        <v>2.2842831418617808</v>
      </c>
      <c r="H38" s="231">
        <v>2.2850797393459281</v>
      </c>
      <c r="I38" s="231">
        <v>0</v>
      </c>
      <c r="J38" s="231">
        <v>2.3378233914222148</v>
      </c>
      <c r="K38" s="231">
        <v>0</v>
      </c>
      <c r="L38" s="231">
        <v>0</v>
      </c>
      <c r="M38" s="231">
        <v>2.3495401656648829</v>
      </c>
      <c r="N38" s="231">
        <v>2.305140921648003</v>
      </c>
      <c r="O38" s="231">
        <v>0</v>
      </c>
      <c r="P38" s="231">
        <v>2.319155695429735</v>
      </c>
      <c r="Q38" s="231">
        <v>0</v>
      </c>
      <c r="R38" s="231">
        <v>0</v>
      </c>
      <c r="S38" s="231">
        <v>2.261089219053865</v>
      </c>
      <c r="T38" s="231">
        <v>2.24726759339852</v>
      </c>
      <c r="U38" s="231">
        <v>2.2506244090813801</v>
      </c>
      <c r="V38" s="231">
        <v>0</v>
      </c>
      <c r="W38" s="231">
        <v>0</v>
      </c>
      <c r="DA38" s="73" t="s">
        <v>2333</v>
      </c>
    </row>
    <row r="39" spans="1:105" ht="12" customHeight="1" x14ac:dyDescent="0.25">
      <c r="A39" s="64" t="s">
        <v>70</v>
      </c>
      <c r="B39" s="231">
        <v>0</v>
      </c>
      <c r="C39" s="231">
        <v>9.6148806369806668</v>
      </c>
      <c r="D39" s="231">
        <v>0</v>
      </c>
      <c r="E39" s="231">
        <v>6.6988505725366476</v>
      </c>
      <c r="F39" s="231">
        <v>0</v>
      </c>
      <c r="G39" s="231">
        <v>4.5986010262140997</v>
      </c>
      <c r="H39" s="231">
        <v>9.20093491554419</v>
      </c>
      <c r="I39" s="231">
        <v>2.3149915575223301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159.09642555490231</v>
      </c>
      <c r="C41" s="231">
        <v>181.45163621538811</v>
      </c>
      <c r="D41" s="231">
        <v>328.79316152963639</v>
      </c>
      <c r="E41" s="231">
        <v>254.36319397856951</v>
      </c>
      <c r="F41" s="231">
        <v>198.132345069351</v>
      </c>
      <c r="G41" s="231">
        <v>255.54921318686101</v>
      </c>
      <c r="H41" s="231">
        <v>215.67141891320941</v>
      </c>
      <c r="I41" s="231">
        <v>217.14606605672159</v>
      </c>
      <c r="J41" s="231">
        <v>176.99891225965311</v>
      </c>
      <c r="K41" s="231">
        <v>159.30244715757999</v>
      </c>
      <c r="L41" s="231">
        <v>131.66990853186809</v>
      </c>
      <c r="M41" s="231">
        <v>134.13343208086769</v>
      </c>
      <c r="N41" s="231">
        <v>140.6098152109376</v>
      </c>
      <c r="O41" s="231">
        <v>132.87974994606819</v>
      </c>
      <c r="P41" s="231">
        <v>121.6819527010813</v>
      </c>
      <c r="Q41" s="231">
        <v>121.1533443945746</v>
      </c>
      <c r="R41" s="231">
        <v>127.5279219439751</v>
      </c>
      <c r="S41" s="231">
        <v>133.29112165037739</v>
      </c>
      <c r="T41" s="231">
        <v>138.29688280319081</v>
      </c>
      <c r="U41" s="231">
        <v>139.21387608176599</v>
      </c>
      <c r="V41" s="231">
        <v>142.0367903466927</v>
      </c>
      <c r="W41" s="231">
        <v>146.94676408271889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2.8971255840363508</v>
      </c>
      <c r="D43" s="231">
        <v>0</v>
      </c>
      <c r="E43" s="231">
        <v>0</v>
      </c>
      <c r="F43" s="231">
        <v>0</v>
      </c>
      <c r="G43" s="231">
        <v>5.5311347060363936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30.166393472958671</v>
      </c>
      <c r="C45" s="263">
        <f t="shared" si="2"/>
        <v>37.489466489660828</v>
      </c>
      <c r="D45" s="263">
        <f t="shared" si="2"/>
        <v>54.598328722602744</v>
      </c>
      <c r="E45" s="263">
        <f t="shared" si="2"/>
        <v>47.139787681084727</v>
      </c>
      <c r="F45" s="263">
        <f t="shared" si="2"/>
        <v>37.603902931565557</v>
      </c>
      <c r="G45" s="263">
        <f t="shared" si="2"/>
        <v>44.299248998653511</v>
      </c>
      <c r="H45" s="263">
        <f t="shared" si="2"/>
        <v>38.074234380274881</v>
      </c>
      <c r="I45" s="263">
        <f t="shared" si="2"/>
        <v>35.36684518515235</v>
      </c>
      <c r="J45" s="263">
        <f t="shared" si="2"/>
        <v>29.077045968749808</v>
      </c>
      <c r="K45" s="263">
        <f t="shared" si="2"/>
        <v>25.707696747360508</v>
      </c>
      <c r="L45" s="263">
        <f t="shared" si="2"/>
        <v>21.418941042630088</v>
      </c>
      <c r="M45" s="263">
        <f t="shared" si="2"/>
        <v>22.49900798797416</v>
      </c>
      <c r="N45" s="263">
        <f t="shared" si="2"/>
        <v>27.512335349711812</v>
      </c>
      <c r="O45" s="263">
        <f t="shared" si="2"/>
        <v>26.22399837979582</v>
      </c>
      <c r="P45" s="263">
        <f t="shared" si="2"/>
        <v>25.23309824006008</v>
      </c>
      <c r="Q45" s="263">
        <f t="shared" si="2"/>
        <v>25.372098450761651</v>
      </c>
      <c r="R45" s="263">
        <f t="shared" si="2"/>
        <v>25.776493813437831</v>
      </c>
      <c r="S45" s="263">
        <f t="shared" si="2"/>
        <v>28.629462167654061</v>
      </c>
      <c r="T45" s="263">
        <f t="shared" si="2"/>
        <v>29.10468758709327</v>
      </c>
      <c r="U45" s="263">
        <f t="shared" si="2"/>
        <v>29.373458801161163</v>
      </c>
      <c r="V45" s="263">
        <f t="shared" si="2"/>
        <v>28.691839941948572</v>
      </c>
      <c r="W45" s="263">
        <f t="shared" si="2"/>
        <v>26.21846850310472</v>
      </c>
      <c r="DA45" s="70"/>
    </row>
    <row r="46" spans="1:105" ht="12" customHeight="1" x14ac:dyDescent="0.25">
      <c r="A46" s="165" t="s">
        <v>2186</v>
      </c>
      <c r="B46" s="348">
        <v>16.477003319118751</v>
      </c>
      <c r="C46" s="348">
        <v>20.87577151882244</v>
      </c>
      <c r="D46" s="348">
        <v>29.630950541202509</v>
      </c>
      <c r="E46" s="348">
        <v>27.243143795148949</v>
      </c>
      <c r="F46" s="348">
        <v>22.350017104498111</v>
      </c>
      <c r="G46" s="348">
        <v>24.06474453602657</v>
      </c>
      <c r="H46" s="348">
        <v>21.00846555159205</v>
      </c>
      <c r="I46" s="348">
        <v>19.365490267466711</v>
      </c>
      <c r="J46" s="348">
        <v>15.97123183430738</v>
      </c>
      <c r="K46" s="348">
        <v>14.05188070789637</v>
      </c>
      <c r="L46" s="348">
        <v>11.733226536825089</v>
      </c>
      <c r="M46" s="348">
        <v>12.323052317620069</v>
      </c>
      <c r="N46" s="348">
        <v>15.18958507708208</v>
      </c>
      <c r="O46" s="348">
        <v>14.64653540458275</v>
      </c>
      <c r="P46" s="348">
        <v>14.050531386587959</v>
      </c>
      <c r="Q46" s="348">
        <v>14.115949745103521</v>
      </c>
      <c r="R46" s="348">
        <v>14.41762524333901</v>
      </c>
      <c r="S46" s="348">
        <v>16.058560360853189</v>
      </c>
      <c r="T46" s="348">
        <v>16.512060539186731</v>
      </c>
      <c r="U46" s="348">
        <v>16.992527360539501</v>
      </c>
      <c r="V46" s="348">
        <v>16.38312114966817</v>
      </c>
      <c r="W46" s="348">
        <v>15.10865926307285</v>
      </c>
      <c r="DA46" s="167" t="s">
        <v>2340</v>
      </c>
    </row>
    <row r="47" spans="1:105" ht="12" customHeight="1" x14ac:dyDescent="0.25">
      <c r="A47" s="59" t="s">
        <v>30</v>
      </c>
      <c r="B47" s="232">
        <v>2.1991456438500299</v>
      </c>
      <c r="C47" s="232">
        <v>2.6396155758837518</v>
      </c>
      <c r="D47" s="232">
        <v>0.8221429066417979</v>
      </c>
      <c r="E47" s="232">
        <v>1.1907884791666481</v>
      </c>
      <c r="F47" s="232">
        <v>0.90473279219382652</v>
      </c>
      <c r="G47" s="232">
        <v>1.053814759947663</v>
      </c>
      <c r="H47" s="232">
        <v>0.79883181908743051</v>
      </c>
      <c r="I47" s="232">
        <v>0.17030886376433391</v>
      </c>
      <c r="J47" s="232">
        <v>0.1767026565942999</v>
      </c>
      <c r="K47" s="232">
        <v>0.17227170427369631</v>
      </c>
      <c r="L47" s="232">
        <v>0.20572096526109299</v>
      </c>
      <c r="M47" s="232">
        <v>0.37809581850008822</v>
      </c>
      <c r="N47" s="232">
        <v>2.4581031303939458</v>
      </c>
      <c r="O47" s="232">
        <v>2.497457358841991</v>
      </c>
      <c r="P47" s="232">
        <v>2.79049411106815</v>
      </c>
      <c r="Q47" s="232">
        <v>3.1355360290957499</v>
      </c>
      <c r="R47" s="232">
        <v>2.7192120696103679</v>
      </c>
      <c r="S47" s="232">
        <v>3.54416720956511</v>
      </c>
      <c r="T47" s="232">
        <v>3.193394772241124</v>
      </c>
      <c r="U47" s="232">
        <v>2.9606705434588441</v>
      </c>
      <c r="V47" s="232">
        <v>2.7200711491374649</v>
      </c>
      <c r="W47" s="232">
        <v>0.66615958019214905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1" t="s">
        <v>2342</v>
      </c>
    </row>
    <row r="49" spans="1:105" ht="12" customHeight="1" x14ac:dyDescent="0.25">
      <c r="A49" s="59" t="s">
        <v>160</v>
      </c>
      <c r="B49" s="232">
        <v>0.43844801180188597</v>
      </c>
      <c r="C49" s="232">
        <v>0.66371975594394461</v>
      </c>
      <c r="D49" s="232">
        <v>0.60820201659488971</v>
      </c>
      <c r="E49" s="232">
        <v>0.21880202528336429</v>
      </c>
      <c r="F49" s="232">
        <v>0.46478773614310631</v>
      </c>
      <c r="G49" s="232">
        <v>0.20029363593802599</v>
      </c>
      <c r="H49" s="232">
        <v>0.20329787960869819</v>
      </c>
      <c r="I49" s="232">
        <v>0</v>
      </c>
      <c r="J49" s="232">
        <v>0.20589657570215139</v>
      </c>
      <c r="K49" s="232">
        <v>0</v>
      </c>
      <c r="L49" s="232">
        <v>0</v>
      </c>
      <c r="M49" s="232">
        <v>0.20563118321534959</v>
      </c>
      <c r="N49" s="232">
        <v>0.20535191573166689</v>
      </c>
      <c r="O49" s="232">
        <v>0</v>
      </c>
      <c r="P49" s="232">
        <v>0.2105931141741926</v>
      </c>
      <c r="Q49" s="232">
        <v>0</v>
      </c>
      <c r="R49" s="232">
        <v>0</v>
      </c>
      <c r="S49" s="232">
        <v>0.20874731039713471</v>
      </c>
      <c r="T49" s="232">
        <v>0.21296230316882281</v>
      </c>
      <c r="U49" s="232">
        <v>0.22323932398361601</v>
      </c>
      <c r="V49" s="232">
        <v>0</v>
      </c>
      <c r="W49" s="232">
        <v>0</v>
      </c>
      <c r="DA49" s="71" t="s">
        <v>2343</v>
      </c>
    </row>
    <row r="50" spans="1:105" ht="12" customHeight="1" x14ac:dyDescent="0.25">
      <c r="A50" s="59" t="s">
        <v>70</v>
      </c>
      <c r="B50" s="232">
        <v>0</v>
      </c>
      <c r="C50" s="232">
        <v>0.88428301945474785</v>
      </c>
      <c r="D50" s="232">
        <v>0</v>
      </c>
      <c r="E50" s="232">
        <v>0.66288882993167875</v>
      </c>
      <c r="F50" s="232">
        <v>0</v>
      </c>
      <c r="G50" s="232">
        <v>0.4032208192098512</v>
      </c>
      <c r="H50" s="232">
        <v>0.81858436996302975</v>
      </c>
      <c r="I50" s="232">
        <v>0.2024809475437272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2344</v>
      </c>
    </row>
    <row r="51" spans="1:105" ht="12" customHeight="1" x14ac:dyDescent="0.25">
      <c r="A51" s="59" t="s">
        <v>162</v>
      </c>
      <c r="B51" s="232">
        <v>13.83940966346684</v>
      </c>
      <c r="C51" s="232">
        <v>16.688153167540001</v>
      </c>
      <c r="D51" s="232">
        <v>28.20060561796582</v>
      </c>
      <c r="E51" s="232">
        <v>25.170664460767259</v>
      </c>
      <c r="F51" s="232">
        <v>20.98049657616118</v>
      </c>
      <c r="G51" s="232">
        <v>22.40741532093103</v>
      </c>
      <c r="H51" s="232">
        <v>19.187751482932899</v>
      </c>
      <c r="I51" s="232">
        <v>18.992700456158651</v>
      </c>
      <c r="J51" s="232">
        <v>15.58863260201093</v>
      </c>
      <c r="K51" s="232">
        <v>13.87960900362267</v>
      </c>
      <c r="L51" s="232">
        <v>11.527505571563999</v>
      </c>
      <c r="M51" s="232">
        <v>11.73932531590464</v>
      </c>
      <c r="N51" s="232">
        <v>12.52613003095647</v>
      </c>
      <c r="O51" s="232">
        <v>12.14907804574076</v>
      </c>
      <c r="P51" s="232">
        <v>11.049444161345621</v>
      </c>
      <c r="Q51" s="232">
        <v>10.980413716007771</v>
      </c>
      <c r="R51" s="232">
        <v>11.698413173728641</v>
      </c>
      <c r="S51" s="232">
        <v>12.30564584089095</v>
      </c>
      <c r="T51" s="232">
        <v>13.105703463776781</v>
      </c>
      <c r="U51" s="232">
        <v>13.80861749309704</v>
      </c>
      <c r="V51" s="232">
        <v>13.663050000530699</v>
      </c>
      <c r="W51" s="232">
        <v>14.442499682880699</v>
      </c>
      <c r="DA51" s="71" t="s">
        <v>2345</v>
      </c>
    </row>
    <row r="52" spans="1:105" ht="12" customHeight="1" x14ac:dyDescent="0.25">
      <c r="A52" s="165" t="s">
        <v>2193</v>
      </c>
      <c r="B52" s="348">
        <v>13.68939015383992</v>
      </c>
      <c r="C52" s="348">
        <v>16.613694970838392</v>
      </c>
      <c r="D52" s="348">
        <v>24.967378181400239</v>
      </c>
      <c r="E52" s="348">
        <v>19.896643885935781</v>
      </c>
      <c r="F52" s="348">
        <v>15.25388582706745</v>
      </c>
      <c r="G52" s="348">
        <v>20.234504462626941</v>
      </c>
      <c r="H52" s="348">
        <v>17.065768828682831</v>
      </c>
      <c r="I52" s="348">
        <v>16.001354917685639</v>
      </c>
      <c r="J52" s="348">
        <v>13.105814134442429</v>
      </c>
      <c r="K52" s="348">
        <v>11.65581603946414</v>
      </c>
      <c r="L52" s="348">
        <v>9.6857145058050005</v>
      </c>
      <c r="M52" s="348">
        <v>10.175955670354091</v>
      </c>
      <c r="N52" s="348">
        <v>12.32275027262973</v>
      </c>
      <c r="O52" s="348">
        <v>11.57746297521307</v>
      </c>
      <c r="P52" s="348">
        <v>11.182566853472119</v>
      </c>
      <c r="Q52" s="348">
        <v>11.256148705658131</v>
      </c>
      <c r="R52" s="348">
        <v>11.358868570098821</v>
      </c>
      <c r="S52" s="348">
        <v>12.570901806800871</v>
      </c>
      <c r="T52" s="348">
        <v>12.592627047906539</v>
      </c>
      <c r="U52" s="348">
        <v>12.38093144062166</v>
      </c>
      <c r="V52" s="348">
        <v>12.3087187922804</v>
      </c>
      <c r="W52" s="348">
        <v>11.10980924003187</v>
      </c>
      <c r="DA52" s="167" t="s">
        <v>2346</v>
      </c>
    </row>
    <row r="53" spans="1:105" ht="12" customHeight="1" x14ac:dyDescent="0.25">
      <c r="A53" s="64" t="s">
        <v>30</v>
      </c>
      <c r="B53" s="231">
        <v>1.8270896801270211</v>
      </c>
      <c r="C53" s="231">
        <v>2.074227122747943</v>
      </c>
      <c r="D53" s="231">
        <v>0.69274702614546524</v>
      </c>
      <c r="E53" s="231">
        <v>0.8696754857518576</v>
      </c>
      <c r="F53" s="231">
        <v>0.61748009639558976</v>
      </c>
      <c r="G53" s="231">
        <v>0.86858050234359752</v>
      </c>
      <c r="H53" s="231">
        <v>0.64891360694875577</v>
      </c>
      <c r="I53" s="231">
        <v>0.14072313879391241</v>
      </c>
      <c r="J53" s="231">
        <v>0.14500022280138239</v>
      </c>
      <c r="K53" s="231">
        <v>0.1428966937280364</v>
      </c>
      <c r="L53" s="231">
        <v>0.1698215346924293</v>
      </c>
      <c r="M53" s="231">
        <v>0.31221861183708732</v>
      </c>
      <c r="N53" s="231">
        <v>1.994168429650931</v>
      </c>
      <c r="O53" s="231">
        <v>1.9741337664823859</v>
      </c>
      <c r="P53" s="231">
        <v>2.2209043980376921</v>
      </c>
      <c r="Q53" s="231">
        <v>2.5002965052134192</v>
      </c>
      <c r="R53" s="231">
        <v>2.1423203885258801</v>
      </c>
      <c r="S53" s="231">
        <v>2.774431641265712</v>
      </c>
      <c r="T53" s="231">
        <v>2.4353852923523469</v>
      </c>
      <c r="U53" s="231">
        <v>2.1571752240902811</v>
      </c>
      <c r="V53" s="231">
        <v>2.04360271549394</v>
      </c>
      <c r="W53" s="231">
        <v>0.48984530860677189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2349</v>
      </c>
    </row>
    <row r="56" spans="1:105" ht="12" customHeight="1" x14ac:dyDescent="0.25">
      <c r="A56" s="64" t="s">
        <v>160</v>
      </c>
      <c r="B56" s="231">
        <v>0.36427047925438177</v>
      </c>
      <c r="C56" s="231">
        <v>0.52155530989456667</v>
      </c>
      <c r="D56" s="231">
        <v>0.51247798270593792</v>
      </c>
      <c r="E56" s="231">
        <v>0.15979895754027509</v>
      </c>
      <c r="F56" s="231">
        <v>0.31721761230872703</v>
      </c>
      <c r="G56" s="231">
        <v>0.16508702812998791</v>
      </c>
      <c r="H56" s="231">
        <v>0.1651445988876859</v>
      </c>
      <c r="I56" s="231">
        <v>0</v>
      </c>
      <c r="J56" s="231">
        <v>0.16895642615831921</v>
      </c>
      <c r="K56" s="231">
        <v>0</v>
      </c>
      <c r="L56" s="231">
        <v>0</v>
      </c>
      <c r="M56" s="231">
        <v>0.16980320710396651</v>
      </c>
      <c r="N56" s="231">
        <v>0.16659443709133531</v>
      </c>
      <c r="O56" s="231">
        <v>0</v>
      </c>
      <c r="P56" s="231">
        <v>0.1676072963604601</v>
      </c>
      <c r="Q56" s="231">
        <v>0</v>
      </c>
      <c r="R56" s="231">
        <v>0</v>
      </c>
      <c r="S56" s="231">
        <v>0.16341078418418961</v>
      </c>
      <c r="T56" s="231">
        <v>0.16241188388958491</v>
      </c>
      <c r="U56" s="231">
        <v>0.16265448372973071</v>
      </c>
      <c r="V56" s="231">
        <v>0</v>
      </c>
      <c r="W56" s="231">
        <v>0</v>
      </c>
      <c r="DA56" s="73" t="s">
        <v>2350</v>
      </c>
    </row>
    <row r="57" spans="1:105" ht="12" customHeight="1" x14ac:dyDescent="0.25">
      <c r="A57" s="64" t="s">
        <v>70</v>
      </c>
      <c r="B57" s="231">
        <v>0</v>
      </c>
      <c r="C57" s="231">
        <v>0.69487535984264981</v>
      </c>
      <c r="D57" s="231">
        <v>0</v>
      </c>
      <c r="E57" s="231">
        <v>0.48413146016811037</v>
      </c>
      <c r="F57" s="231">
        <v>0</v>
      </c>
      <c r="G57" s="231">
        <v>0.33234469189071081</v>
      </c>
      <c r="H57" s="231">
        <v>0.66495916087995277</v>
      </c>
      <c r="I57" s="231">
        <v>0.16730635067677549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11.49802999445852</v>
      </c>
      <c r="C59" s="231">
        <v>13.113659521081679</v>
      </c>
      <c r="D59" s="231">
        <v>23.762153172548839</v>
      </c>
      <c r="E59" s="231">
        <v>18.383037982475528</v>
      </c>
      <c r="F59" s="231">
        <v>14.31918811836313</v>
      </c>
      <c r="G59" s="231">
        <v>18.46875256960957</v>
      </c>
      <c r="H59" s="231">
        <v>15.58675146196644</v>
      </c>
      <c r="I59" s="231">
        <v>15.693325428214949</v>
      </c>
      <c r="J59" s="231">
        <v>12.79185748548273</v>
      </c>
      <c r="K59" s="231">
        <v>11.512919345736099</v>
      </c>
      <c r="L59" s="231">
        <v>9.5158929711125708</v>
      </c>
      <c r="M59" s="231">
        <v>9.693933851413032</v>
      </c>
      <c r="N59" s="231">
        <v>10.16198740588746</v>
      </c>
      <c r="O59" s="231">
        <v>9.603329208730683</v>
      </c>
      <c r="P59" s="231">
        <v>8.7940551590739648</v>
      </c>
      <c r="Q59" s="231">
        <v>8.7558522004447159</v>
      </c>
      <c r="R59" s="231">
        <v>9.2165481815729429</v>
      </c>
      <c r="S59" s="231">
        <v>9.6330593813509662</v>
      </c>
      <c r="T59" s="231">
        <v>9.9948298716646082</v>
      </c>
      <c r="U59" s="231">
        <v>10.061101732801649</v>
      </c>
      <c r="V59" s="231">
        <v>10.265116076786461</v>
      </c>
      <c r="W59" s="231">
        <v>10.619963931425101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0.20937765727155061</v>
      </c>
      <c r="D61" s="231">
        <v>0</v>
      </c>
      <c r="E61" s="231">
        <v>0</v>
      </c>
      <c r="F61" s="231">
        <v>0</v>
      </c>
      <c r="G61" s="231">
        <v>0.39973967065306759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8.7414297888503629</v>
      </c>
      <c r="C66" s="263">
        <f t="shared" si="3"/>
        <v>10.846070267919785</v>
      </c>
      <c r="D66" s="263">
        <f t="shared" si="3"/>
        <v>16.402888784529882</v>
      </c>
      <c r="E66" s="263">
        <f t="shared" si="3"/>
        <v>14.374498926314514</v>
      </c>
      <c r="F66" s="263">
        <f t="shared" si="3"/>
        <v>11.639895537376219</v>
      </c>
      <c r="G66" s="263">
        <f t="shared" si="3"/>
        <v>13.214899965960619</v>
      </c>
      <c r="H66" s="263">
        <f t="shared" si="3"/>
        <v>11.392821637023394</v>
      </c>
      <c r="I66" s="263">
        <f t="shared" si="3"/>
        <v>10.75195611305907</v>
      </c>
      <c r="J66" s="263">
        <f t="shared" si="3"/>
        <v>8.8427092651251105</v>
      </c>
      <c r="K66" s="263">
        <f t="shared" si="3"/>
        <v>7.8190662510806561</v>
      </c>
      <c r="L66" s="263">
        <f t="shared" si="3"/>
        <v>6.5039212321019999</v>
      </c>
      <c r="M66" s="263">
        <f t="shared" si="3"/>
        <v>6.7826747276919868</v>
      </c>
      <c r="N66" s="263">
        <f t="shared" si="3"/>
        <v>7.9473633531262813</v>
      </c>
      <c r="O66" s="263">
        <f t="shared" si="3"/>
        <v>7.6039088517115321</v>
      </c>
      <c r="P66" s="263">
        <f t="shared" si="3"/>
        <v>7.213304274023411</v>
      </c>
      <c r="Q66" s="263">
        <f t="shared" si="3"/>
        <v>7.2103281936296302</v>
      </c>
      <c r="R66" s="263">
        <f t="shared" si="3"/>
        <v>7.4221235751874843</v>
      </c>
      <c r="S66" s="263">
        <f t="shared" si="3"/>
        <v>8.1401329311457573</v>
      </c>
      <c r="T66" s="263">
        <f t="shared" si="3"/>
        <v>8.4010315846003394</v>
      </c>
      <c r="U66" s="263">
        <f t="shared" si="3"/>
        <v>8.5935587974635261</v>
      </c>
      <c r="V66" s="263">
        <f t="shared" si="3"/>
        <v>8.4112449500376911</v>
      </c>
      <c r="W66" s="263">
        <f t="shared" si="3"/>
        <v>8.0390146811010617</v>
      </c>
      <c r="DA66" s="70"/>
    </row>
    <row r="67" spans="1:105" ht="12" customHeight="1" x14ac:dyDescent="0.25">
      <c r="A67" s="165" t="s">
        <v>2212</v>
      </c>
      <c r="B67" s="348">
        <v>6.1628189011464443</v>
      </c>
      <c r="C67" s="348">
        <v>7.7166207997286191</v>
      </c>
      <c r="D67" s="348">
        <v>11.69989234038801</v>
      </c>
      <c r="E67" s="348">
        <v>10.62665464863132</v>
      </c>
      <c r="F67" s="348">
        <v>8.7665874037457847</v>
      </c>
      <c r="G67" s="348">
        <v>9.4034143608120555</v>
      </c>
      <c r="H67" s="348">
        <v>8.1782169823130531</v>
      </c>
      <c r="I67" s="348">
        <v>7.7378504775947388</v>
      </c>
      <c r="J67" s="348">
        <v>6.3740240542052069</v>
      </c>
      <c r="K67" s="348">
        <v>5.6235108752259153</v>
      </c>
      <c r="L67" s="348">
        <v>4.6794653141110301</v>
      </c>
      <c r="M67" s="348">
        <v>4.8658742136086683</v>
      </c>
      <c r="N67" s="348">
        <v>5.6261804762874403</v>
      </c>
      <c r="O67" s="348">
        <v>5.4231125018099027</v>
      </c>
      <c r="P67" s="348">
        <v>5.1068927891588576</v>
      </c>
      <c r="Q67" s="348">
        <v>5.0900564152785126</v>
      </c>
      <c r="R67" s="348">
        <v>5.2825029027034951</v>
      </c>
      <c r="S67" s="348">
        <v>5.7722068290336814</v>
      </c>
      <c r="T67" s="348">
        <v>6.0290131933049258</v>
      </c>
      <c r="U67" s="348">
        <v>6.261416587041718</v>
      </c>
      <c r="V67" s="348">
        <v>6.0927051221289181</v>
      </c>
      <c r="W67" s="348">
        <v>5.946308231455169</v>
      </c>
      <c r="DA67" s="167" t="s">
        <v>2360</v>
      </c>
    </row>
    <row r="68" spans="1:105" ht="12" customHeight="1" x14ac:dyDescent="0.25">
      <c r="A68" s="165" t="s">
        <v>2214</v>
      </c>
      <c r="B68" s="348">
        <v>2.5786108877039182</v>
      </c>
      <c r="C68" s="348">
        <v>3.129449468191166</v>
      </c>
      <c r="D68" s="348">
        <v>4.7029964441418723</v>
      </c>
      <c r="E68" s="348">
        <v>3.7478442776831939</v>
      </c>
      <c r="F68" s="348">
        <v>2.873308133630434</v>
      </c>
      <c r="G68" s="348">
        <v>3.811485605148563</v>
      </c>
      <c r="H68" s="348">
        <v>3.2146046547103411</v>
      </c>
      <c r="I68" s="348">
        <v>3.0141056354643312</v>
      </c>
      <c r="J68" s="348">
        <v>2.4686852109199031</v>
      </c>
      <c r="K68" s="348">
        <v>2.1955553758547408</v>
      </c>
      <c r="L68" s="348">
        <v>1.8244559179909701</v>
      </c>
      <c r="M68" s="348">
        <v>1.916800514083318</v>
      </c>
      <c r="N68" s="348">
        <v>2.3211828768388409</v>
      </c>
      <c r="O68" s="348">
        <v>2.1807963499016298</v>
      </c>
      <c r="P68" s="348">
        <v>2.1064114848645539</v>
      </c>
      <c r="Q68" s="348">
        <v>2.120271778351118</v>
      </c>
      <c r="R68" s="348">
        <v>2.1396206724839888</v>
      </c>
      <c r="S68" s="348">
        <v>2.367926102112075</v>
      </c>
      <c r="T68" s="348">
        <v>2.372018391295414</v>
      </c>
      <c r="U68" s="348">
        <v>2.332142210421809</v>
      </c>
      <c r="V68" s="348">
        <v>2.318539827908773</v>
      </c>
      <c r="W68" s="348">
        <v>2.0927064496458918</v>
      </c>
      <c r="DA68" s="167" t="s">
        <v>2361</v>
      </c>
    </row>
    <row r="69" spans="1:105" ht="12" customHeight="1" x14ac:dyDescent="0.25">
      <c r="A69" s="64" t="s">
        <v>30</v>
      </c>
      <c r="B69" s="231">
        <v>0.34416093697683497</v>
      </c>
      <c r="C69" s="231">
        <v>0.39071314223506981</v>
      </c>
      <c r="D69" s="231">
        <v>0.13048974453709589</v>
      </c>
      <c r="E69" s="231">
        <v>0.16381698900589009</v>
      </c>
      <c r="F69" s="231">
        <v>0.11631204031828291</v>
      </c>
      <c r="G69" s="231">
        <v>0.16361073174339241</v>
      </c>
      <c r="H69" s="231">
        <v>0.12223303399588741</v>
      </c>
      <c r="I69" s="231">
        <v>2.650740564539069E-2</v>
      </c>
      <c r="J69" s="231">
        <v>2.7313061358709149E-2</v>
      </c>
      <c r="K69" s="231">
        <v>2.6916828735475011E-2</v>
      </c>
      <c r="L69" s="231">
        <v>3.1988543930983902E-2</v>
      </c>
      <c r="M69" s="231">
        <v>5.8811262063495642E-2</v>
      </c>
      <c r="N69" s="231">
        <v>0.37563283439408113</v>
      </c>
      <c r="O69" s="231">
        <v>0.37185899202438277</v>
      </c>
      <c r="P69" s="231">
        <v>0.41834210267746003</v>
      </c>
      <c r="Q69" s="231">
        <v>0.47096997882136432</v>
      </c>
      <c r="R69" s="231">
        <v>0.40353957456997203</v>
      </c>
      <c r="S69" s="231">
        <v>0.52260762217747481</v>
      </c>
      <c r="T69" s="231">
        <v>0.4587429359555667</v>
      </c>
      <c r="U69" s="231">
        <v>0.40633771534110552</v>
      </c>
      <c r="V69" s="231">
        <v>0.38494455582711329</v>
      </c>
      <c r="W69" s="231">
        <v>9.2270030430084499E-2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2364</v>
      </c>
    </row>
    <row r="72" spans="1:105" ht="12" customHeight="1" x14ac:dyDescent="0.25">
      <c r="A72" s="64" t="s">
        <v>160</v>
      </c>
      <c r="B72" s="231">
        <v>6.8616045953733967E-2</v>
      </c>
      <c r="C72" s="231">
        <v>9.8243105464904557E-2</v>
      </c>
      <c r="D72" s="231">
        <v>9.6533248819955092E-2</v>
      </c>
      <c r="E72" s="231">
        <v>3.0100634661326061E-2</v>
      </c>
      <c r="F72" s="231">
        <v>5.9752902041533072E-2</v>
      </c>
      <c r="G72" s="231">
        <v>3.1096725520330128E-2</v>
      </c>
      <c r="H72" s="231">
        <v>3.110756987358072E-2</v>
      </c>
      <c r="I72" s="231">
        <v>0</v>
      </c>
      <c r="J72" s="231">
        <v>3.1825587198796947E-2</v>
      </c>
      <c r="K72" s="231">
        <v>0</v>
      </c>
      <c r="L72" s="231">
        <v>0</v>
      </c>
      <c r="M72" s="231">
        <v>3.1985091642852397E-2</v>
      </c>
      <c r="N72" s="231">
        <v>3.1380669590611622E-2</v>
      </c>
      <c r="O72" s="231">
        <v>0</v>
      </c>
      <c r="P72" s="231">
        <v>3.1571457486180857E-2</v>
      </c>
      <c r="Q72" s="231">
        <v>0</v>
      </c>
      <c r="R72" s="231">
        <v>0</v>
      </c>
      <c r="S72" s="231">
        <v>3.0780978738296091E-2</v>
      </c>
      <c r="T72" s="231">
        <v>3.0592820234049231E-2</v>
      </c>
      <c r="U72" s="231">
        <v>3.063851771086341E-2</v>
      </c>
      <c r="V72" s="231">
        <v>0</v>
      </c>
      <c r="W72" s="231">
        <v>0</v>
      </c>
      <c r="DA72" s="73" t="s">
        <v>2365</v>
      </c>
    </row>
    <row r="73" spans="1:105" ht="12" customHeight="1" x14ac:dyDescent="0.25">
      <c r="A73" s="64" t="s">
        <v>70</v>
      </c>
      <c r="B73" s="231">
        <v>0</v>
      </c>
      <c r="C73" s="231">
        <v>0.13089064949944651</v>
      </c>
      <c r="D73" s="231">
        <v>0</v>
      </c>
      <c r="E73" s="231">
        <v>9.1193737649394771E-2</v>
      </c>
      <c r="F73" s="231">
        <v>0</v>
      </c>
      <c r="G73" s="231">
        <v>6.2602324234261306E-2</v>
      </c>
      <c r="H73" s="231">
        <v>0.1252554652073041</v>
      </c>
      <c r="I73" s="231">
        <v>3.1514769656567111E-2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2.1658339047733488</v>
      </c>
      <c r="C75" s="231">
        <v>2.470163012281315</v>
      </c>
      <c r="D75" s="231">
        <v>4.4759734507848217</v>
      </c>
      <c r="E75" s="231">
        <v>3.462732916366583</v>
      </c>
      <c r="F75" s="231">
        <v>2.6972431912706192</v>
      </c>
      <c r="G75" s="231">
        <v>3.478878600369669</v>
      </c>
      <c r="H75" s="231">
        <v>2.936008585633568</v>
      </c>
      <c r="I75" s="231">
        <v>2.9560834601623731</v>
      </c>
      <c r="J75" s="231">
        <v>2.4095465623623959</v>
      </c>
      <c r="K75" s="231">
        <v>2.168638547119266</v>
      </c>
      <c r="L75" s="231">
        <v>1.7924673740599859</v>
      </c>
      <c r="M75" s="231">
        <v>1.8260041603769701</v>
      </c>
      <c r="N75" s="231">
        <v>1.914169372854148</v>
      </c>
      <c r="O75" s="231">
        <v>1.808937357877247</v>
      </c>
      <c r="P75" s="231">
        <v>1.6564979247009131</v>
      </c>
      <c r="Q75" s="231">
        <v>1.649301799529753</v>
      </c>
      <c r="R75" s="231">
        <v>1.7360810979140171</v>
      </c>
      <c r="S75" s="231">
        <v>1.8145375011963041</v>
      </c>
      <c r="T75" s="231">
        <v>1.882682635105799</v>
      </c>
      <c r="U75" s="231">
        <v>1.895165977369839</v>
      </c>
      <c r="V75" s="231">
        <v>1.93359527208166</v>
      </c>
      <c r="W75" s="231">
        <v>2.0004364192158079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3.9439558710430603E-2</v>
      </c>
      <c r="D77" s="231">
        <v>0</v>
      </c>
      <c r="E77" s="231">
        <v>0</v>
      </c>
      <c r="F77" s="231">
        <v>0</v>
      </c>
      <c r="G77" s="231">
        <v>7.529722328091025E-2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1.0000000000000002</v>
      </c>
      <c r="D84" s="234">
        <f t="shared" si="4"/>
        <v>0.99999999999999978</v>
      </c>
      <c r="E84" s="234">
        <f t="shared" si="4"/>
        <v>0.99999999999999989</v>
      </c>
      <c r="F84" s="234">
        <f t="shared" si="4"/>
        <v>0.99999999999999956</v>
      </c>
      <c r="G84" s="234">
        <f t="shared" si="4"/>
        <v>1</v>
      </c>
      <c r="H84" s="234">
        <f t="shared" si="4"/>
        <v>0.99999999999999967</v>
      </c>
      <c r="I84" s="234">
        <f t="shared" si="4"/>
        <v>0.99999999999999978</v>
      </c>
      <c r="J84" s="234">
        <f t="shared" si="4"/>
        <v>1</v>
      </c>
      <c r="K84" s="234">
        <f t="shared" si="4"/>
        <v>0.99999999999999944</v>
      </c>
      <c r="L84" s="234">
        <f t="shared" si="4"/>
        <v>0.99999999999999956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1.0000000000000004</v>
      </c>
      <c r="P84" s="234">
        <f t="shared" si="4"/>
        <v>0.99999999999999967</v>
      </c>
      <c r="Q84" s="234">
        <f t="shared" si="4"/>
        <v>0.99999999999999989</v>
      </c>
      <c r="R84" s="234">
        <f t="shared" si="4"/>
        <v>0.99999999999999967</v>
      </c>
      <c r="S84" s="234">
        <f t="shared" si="4"/>
        <v>1</v>
      </c>
      <c r="T84" s="234">
        <f t="shared" si="4"/>
        <v>0.99999999999999989</v>
      </c>
      <c r="U84" s="234">
        <f t="shared" si="4"/>
        <v>0.99999999999999967</v>
      </c>
      <c r="V84" s="234">
        <f t="shared" si="4"/>
        <v>1.0000000000000002</v>
      </c>
      <c r="W84" s="234">
        <f t="shared" si="4"/>
        <v>0.99999999999999967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9.6399085108263907E-3</v>
      </c>
      <c r="C89" s="302">
        <f t="shared" si="9"/>
        <v>1.4370104812297684E-2</v>
      </c>
      <c r="D89" s="302">
        <f t="shared" si="9"/>
        <v>1.9259816663298592E-2</v>
      </c>
      <c r="E89" s="302">
        <f t="shared" si="9"/>
        <v>2.5620846710263354E-2</v>
      </c>
      <c r="F89" s="302">
        <f t="shared" si="9"/>
        <v>2.6116003365110593E-2</v>
      </c>
      <c r="G89" s="302">
        <f t="shared" si="9"/>
        <v>2.2625038728871574E-2</v>
      </c>
      <c r="H89" s="302">
        <f t="shared" si="9"/>
        <v>2.2603692346125137E-2</v>
      </c>
      <c r="I89" s="302">
        <f t="shared" si="9"/>
        <v>2.2479630165903042E-2</v>
      </c>
      <c r="J89" s="302">
        <f t="shared" si="9"/>
        <v>2.0642896844679827E-2</v>
      </c>
      <c r="K89" s="302">
        <f t="shared" si="9"/>
        <v>2.0480752990197828E-2</v>
      </c>
      <c r="L89" s="302">
        <f t="shared" si="9"/>
        <v>1.8471393637661985E-2</v>
      </c>
      <c r="M89" s="302">
        <f t="shared" si="9"/>
        <v>1.9793019802718796E-2</v>
      </c>
      <c r="N89" s="302">
        <f t="shared" si="9"/>
        <v>1.8029587045527859E-2</v>
      </c>
      <c r="O89" s="302">
        <f t="shared" si="9"/>
        <v>1.8069965828022946E-2</v>
      </c>
      <c r="P89" s="302">
        <f t="shared" si="9"/>
        <v>1.556910253987368E-2</v>
      </c>
      <c r="Q89" s="302">
        <f t="shared" si="9"/>
        <v>1.5867899297209796E-2</v>
      </c>
      <c r="R89" s="302">
        <f t="shared" si="9"/>
        <v>1.6848955889893151E-2</v>
      </c>
      <c r="S89" s="302">
        <f t="shared" si="9"/>
        <v>1.8732615335026861E-2</v>
      </c>
      <c r="T89" s="302">
        <f t="shared" si="9"/>
        <v>1.9571701113846967E-2</v>
      </c>
      <c r="U89" s="302">
        <f t="shared" si="9"/>
        <v>1.9029192773804854E-2</v>
      </c>
      <c r="V89" s="302">
        <f t="shared" si="9"/>
        <v>2.0192233670413545E-2</v>
      </c>
      <c r="W89" s="302">
        <f t="shared" si="9"/>
        <v>2.1446191348102325E-2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3.2452841660569096E-2</v>
      </c>
      <c r="C90" s="303">
        <f t="shared" si="10"/>
        <v>4.9041367567861198E-2</v>
      </c>
      <c r="D90" s="303">
        <f t="shared" si="10"/>
        <v>5.8842754561097492E-2</v>
      </c>
      <c r="E90" s="303">
        <f t="shared" si="10"/>
        <v>7.9610374129371747E-2</v>
      </c>
      <c r="F90" s="303">
        <f t="shared" si="10"/>
        <v>8.025274174313414E-2</v>
      </c>
      <c r="G90" s="303">
        <f t="shared" si="10"/>
        <v>7.0161753687881079E-2</v>
      </c>
      <c r="H90" s="303">
        <f t="shared" si="10"/>
        <v>7.0581807824998261E-2</v>
      </c>
      <c r="I90" s="303">
        <f t="shared" si="10"/>
        <v>6.8088031257372117E-2</v>
      </c>
      <c r="J90" s="303">
        <f t="shared" si="10"/>
        <v>6.2343044723475766E-2</v>
      </c>
      <c r="K90" s="303">
        <f t="shared" si="10"/>
        <v>6.189865080087157E-2</v>
      </c>
      <c r="L90" s="303">
        <f t="shared" si="10"/>
        <v>5.6089146510770557E-2</v>
      </c>
      <c r="M90" s="303">
        <f t="shared" si="10"/>
        <v>6.0561074631186929E-2</v>
      </c>
      <c r="N90" s="303">
        <f t="shared" si="10"/>
        <v>6.0493969098420912E-2</v>
      </c>
      <c r="O90" s="303">
        <f t="shared" si="10"/>
        <v>6.1081492073640824E-2</v>
      </c>
      <c r="P90" s="303">
        <f t="shared" si="10"/>
        <v>5.4302072765164633E-2</v>
      </c>
      <c r="Q90" s="303">
        <f t="shared" si="10"/>
        <v>5.6287422440558524E-2</v>
      </c>
      <c r="R90" s="303">
        <f t="shared" si="10"/>
        <v>5.8065907574441133E-2</v>
      </c>
      <c r="S90" s="303">
        <f t="shared" si="10"/>
        <v>6.5383738242107567E-2</v>
      </c>
      <c r="T90" s="303">
        <f t="shared" si="10"/>
        <v>6.6838286807759745E-2</v>
      </c>
      <c r="U90" s="303">
        <f t="shared" si="10"/>
        <v>6.4956815535345963E-2</v>
      </c>
      <c r="V90" s="303">
        <f t="shared" si="10"/>
        <v>6.8177269282747727E-2</v>
      </c>
      <c r="W90" s="303">
        <f t="shared" si="10"/>
        <v>6.7067644183319161E-2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3.2452841660569096E-2</v>
      </c>
      <c r="C91" s="304">
        <f t="shared" si="11"/>
        <v>4.9041367567861198E-2</v>
      </c>
      <c r="D91" s="304">
        <f t="shared" si="11"/>
        <v>5.8842754561097492E-2</v>
      </c>
      <c r="E91" s="304">
        <f t="shared" si="11"/>
        <v>7.9610374129371747E-2</v>
      </c>
      <c r="F91" s="304">
        <f t="shared" si="11"/>
        <v>8.025274174313414E-2</v>
      </c>
      <c r="G91" s="304">
        <f t="shared" si="11"/>
        <v>7.0161753687881079E-2</v>
      </c>
      <c r="H91" s="304">
        <f t="shared" si="11"/>
        <v>7.0581807824998261E-2</v>
      </c>
      <c r="I91" s="304">
        <f t="shared" si="11"/>
        <v>6.8088031257372117E-2</v>
      </c>
      <c r="J91" s="304">
        <f t="shared" si="11"/>
        <v>6.2343044723475766E-2</v>
      </c>
      <c r="K91" s="304">
        <f t="shared" si="11"/>
        <v>6.189865080087157E-2</v>
      </c>
      <c r="L91" s="304">
        <f t="shared" si="11"/>
        <v>5.6089146510770557E-2</v>
      </c>
      <c r="M91" s="304">
        <f t="shared" si="11"/>
        <v>6.0561074631186929E-2</v>
      </c>
      <c r="N91" s="304">
        <f t="shared" si="11"/>
        <v>6.0493969098420912E-2</v>
      </c>
      <c r="O91" s="304">
        <f t="shared" si="11"/>
        <v>6.1081492073640824E-2</v>
      </c>
      <c r="P91" s="304">
        <f t="shared" si="11"/>
        <v>5.4302072765164633E-2</v>
      </c>
      <c r="Q91" s="304">
        <f t="shared" si="11"/>
        <v>5.6287422440558524E-2</v>
      </c>
      <c r="R91" s="304">
        <f t="shared" si="11"/>
        <v>5.8065907574441133E-2</v>
      </c>
      <c r="S91" s="304">
        <f t="shared" si="11"/>
        <v>6.5383738242107567E-2</v>
      </c>
      <c r="T91" s="304">
        <f t="shared" si="11"/>
        <v>6.6838286807759745E-2</v>
      </c>
      <c r="U91" s="304">
        <f t="shared" si="11"/>
        <v>6.4956815535345963E-2</v>
      </c>
      <c r="V91" s="304">
        <f t="shared" si="11"/>
        <v>6.8177269282747727E-2</v>
      </c>
      <c r="W91" s="304">
        <f t="shared" si="11"/>
        <v>6.7067644183319161E-2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2.7044034717140918E-2</v>
      </c>
      <c r="C94" s="303">
        <f t="shared" si="14"/>
        <v>4.0867806306550993E-2</v>
      </c>
      <c r="D94" s="303">
        <f t="shared" si="14"/>
        <v>4.9035628800914603E-2</v>
      </c>
      <c r="E94" s="303">
        <f t="shared" si="14"/>
        <v>6.6341978441143104E-2</v>
      </c>
      <c r="F94" s="303">
        <f t="shared" si="14"/>
        <v>6.6877284785945137E-2</v>
      </c>
      <c r="G94" s="303">
        <f t="shared" si="14"/>
        <v>5.8468128073234246E-2</v>
      </c>
      <c r="H94" s="303">
        <f t="shared" si="14"/>
        <v>5.881817318749856E-2</v>
      </c>
      <c r="I94" s="303">
        <f t="shared" si="14"/>
        <v>5.6740026047810088E-2</v>
      </c>
      <c r="J94" s="303">
        <f t="shared" si="14"/>
        <v>5.195253726956315E-2</v>
      </c>
      <c r="K94" s="303">
        <f t="shared" si="14"/>
        <v>5.1582209000726353E-2</v>
      </c>
      <c r="L94" s="303">
        <f t="shared" si="14"/>
        <v>4.6740955425642147E-2</v>
      </c>
      <c r="M94" s="303">
        <f t="shared" si="14"/>
        <v>5.0467562192655767E-2</v>
      </c>
      <c r="N94" s="303">
        <f t="shared" si="14"/>
        <v>5.0411640915350726E-2</v>
      </c>
      <c r="O94" s="303">
        <f t="shared" si="14"/>
        <v>5.0901243394700688E-2</v>
      </c>
      <c r="P94" s="303">
        <f t="shared" si="14"/>
        <v>4.5251727304303886E-2</v>
      </c>
      <c r="Q94" s="303">
        <f t="shared" si="14"/>
        <v>4.6906185367132099E-2</v>
      </c>
      <c r="R94" s="303">
        <f t="shared" si="14"/>
        <v>4.8388256312034257E-2</v>
      </c>
      <c r="S94" s="303">
        <f t="shared" si="14"/>
        <v>5.4486448535089639E-2</v>
      </c>
      <c r="T94" s="303">
        <f t="shared" si="14"/>
        <v>5.5698572339799766E-2</v>
      </c>
      <c r="U94" s="303">
        <f t="shared" si="14"/>
        <v>5.4130679612788314E-2</v>
      </c>
      <c r="V94" s="303">
        <f t="shared" si="14"/>
        <v>5.6814391068956464E-2</v>
      </c>
      <c r="W94" s="303">
        <f t="shared" si="14"/>
        <v>5.5889703486099264E-2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2.7044034717140918E-2</v>
      </c>
      <c r="C95" s="304">
        <f t="shared" si="15"/>
        <v>4.0867806306550993E-2</v>
      </c>
      <c r="D95" s="304">
        <f t="shared" si="15"/>
        <v>4.9035628800914603E-2</v>
      </c>
      <c r="E95" s="304">
        <f t="shared" si="15"/>
        <v>6.6341978441143104E-2</v>
      </c>
      <c r="F95" s="304">
        <f t="shared" si="15"/>
        <v>6.6877284785945137E-2</v>
      </c>
      <c r="G95" s="304">
        <f t="shared" si="15"/>
        <v>5.8468128073234246E-2</v>
      </c>
      <c r="H95" s="304">
        <f t="shared" si="15"/>
        <v>5.881817318749856E-2</v>
      </c>
      <c r="I95" s="304">
        <f t="shared" si="15"/>
        <v>5.6740026047810088E-2</v>
      </c>
      <c r="J95" s="304">
        <f t="shared" si="15"/>
        <v>5.195253726956315E-2</v>
      </c>
      <c r="K95" s="304">
        <f t="shared" si="15"/>
        <v>5.1582209000726353E-2</v>
      </c>
      <c r="L95" s="304">
        <f t="shared" si="15"/>
        <v>4.6740955425642147E-2</v>
      </c>
      <c r="M95" s="304">
        <f t="shared" si="15"/>
        <v>5.0467562192655767E-2</v>
      </c>
      <c r="N95" s="304">
        <f t="shared" si="15"/>
        <v>5.0411640915350726E-2</v>
      </c>
      <c r="O95" s="304">
        <f t="shared" si="15"/>
        <v>5.0901243394700688E-2</v>
      </c>
      <c r="P95" s="304">
        <f t="shared" si="15"/>
        <v>4.5251727304303886E-2</v>
      </c>
      <c r="Q95" s="304">
        <f t="shared" si="15"/>
        <v>4.6906185367132099E-2</v>
      </c>
      <c r="R95" s="304">
        <f t="shared" si="15"/>
        <v>4.8388256312034257E-2</v>
      </c>
      <c r="S95" s="304">
        <f t="shared" si="15"/>
        <v>5.4486448535089639E-2</v>
      </c>
      <c r="T95" s="304">
        <f t="shared" si="15"/>
        <v>5.5698572339799766E-2</v>
      </c>
      <c r="U95" s="304">
        <f t="shared" si="15"/>
        <v>5.4130679612788314E-2</v>
      </c>
      <c r="V95" s="304">
        <f t="shared" si="15"/>
        <v>5.6814391068956464E-2</v>
      </c>
      <c r="W95" s="304">
        <f t="shared" si="15"/>
        <v>5.5889703486099264E-2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0.77223957793950049</v>
      </c>
      <c r="C98" s="303">
        <f t="shared" si="18"/>
        <v>0.7401040537223198</v>
      </c>
      <c r="D98" s="303">
        <f t="shared" si="18"/>
        <v>0.72405367815738353</v>
      </c>
      <c r="E98" s="303">
        <f t="shared" si="18"/>
        <v>0.67712957556988906</v>
      </c>
      <c r="F98" s="303">
        <f t="shared" si="18"/>
        <v>0.67035353042649759</v>
      </c>
      <c r="G98" s="303">
        <f t="shared" si="18"/>
        <v>0.7041066808965718</v>
      </c>
      <c r="H98" s="303">
        <f t="shared" si="18"/>
        <v>0.70112174075958955</v>
      </c>
      <c r="I98" s="303">
        <f t="shared" si="18"/>
        <v>0.70569726536072552</v>
      </c>
      <c r="J98" s="303">
        <f t="shared" si="18"/>
        <v>0.71545604431902865</v>
      </c>
      <c r="K98" s="303">
        <f t="shared" si="18"/>
        <v>0.71699063297320798</v>
      </c>
      <c r="L98" s="303">
        <f t="shared" si="18"/>
        <v>0.72718937286735119</v>
      </c>
      <c r="M98" s="303">
        <f t="shared" si="18"/>
        <v>0.71954117253103933</v>
      </c>
      <c r="N98" s="303">
        <f t="shared" si="18"/>
        <v>0.72110098248782672</v>
      </c>
      <c r="O98" s="303">
        <f t="shared" si="18"/>
        <v>0.71827233939784674</v>
      </c>
      <c r="P98" s="303">
        <f t="shared" si="18"/>
        <v>0.73148777307406865</v>
      </c>
      <c r="Q98" s="303">
        <f t="shared" si="18"/>
        <v>0.72853148280740543</v>
      </c>
      <c r="R98" s="303">
        <f t="shared" si="18"/>
        <v>0.72380933214981513</v>
      </c>
      <c r="S98" s="303">
        <f t="shared" si="18"/>
        <v>0.71108136553374057</v>
      </c>
      <c r="T98" s="303">
        <f t="shared" si="18"/>
        <v>0.70593794363351869</v>
      </c>
      <c r="U98" s="303">
        <f t="shared" si="18"/>
        <v>0.70552275613147886</v>
      </c>
      <c r="V98" s="303">
        <f t="shared" si="18"/>
        <v>0.70190514696342399</v>
      </c>
      <c r="W98" s="303">
        <f t="shared" si="18"/>
        <v>0.6996743167797298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0.12298562735937547</v>
      </c>
      <c r="C99" s="303">
        <f t="shared" si="19"/>
        <v>0.12069765303618804</v>
      </c>
      <c r="D99" s="303">
        <f t="shared" si="19"/>
        <v>0.1144300765090145</v>
      </c>
      <c r="E99" s="303">
        <f t="shared" si="19"/>
        <v>0.11594248204154464</v>
      </c>
      <c r="F99" s="303">
        <f t="shared" si="19"/>
        <v>0.11943162662125596</v>
      </c>
      <c r="G99" s="303">
        <f t="shared" si="19"/>
        <v>0.11140515073752556</v>
      </c>
      <c r="H99" s="303">
        <f t="shared" si="19"/>
        <v>0.1130477100843333</v>
      </c>
      <c r="I99" s="303">
        <f t="shared" si="19"/>
        <v>0.11272519948134746</v>
      </c>
      <c r="J99" s="303">
        <f t="shared" si="19"/>
        <v>0.11471818055043573</v>
      </c>
      <c r="K99" s="303">
        <f t="shared" si="19"/>
        <v>0.11428703889267643</v>
      </c>
      <c r="L99" s="303">
        <f t="shared" si="19"/>
        <v>0.11621892928970198</v>
      </c>
      <c r="M99" s="303">
        <f t="shared" si="19"/>
        <v>0.11497590267514787</v>
      </c>
      <c r="N99" s="303">
        <f t="shared" si="19"/>
        <v>0.11635335520471354</v>
      </c>
      <c r="O99" s="303">
        <f t="shared" si="19"/>
        <v>0.11758113973382138</v>
      </c>
      <c r="P99" s="303">
        <f t="shared" si="19"/>
        <v>0.11928866036155852</v>
      </c>
      <c r="Q99" s="303">
        <f t="shared" si="19"/>
        <v>0.11868010037235323</v>
      </c>
      <c r="R99" s="303">
        <f t="shared" si="19"/>
        <v>0.11870689947547783</v>
      </c>
      <c r="S99" s="303">
        <f t="shared" si="19"/>
        <v>0.11703858647384878</v>
      </c>
      <c r="T99" s="303">
        <f t="shared" si="19"/>
        <v>0.11791692386057738</v>
      </c>
      <c r="U99" s="303">
        <f t="shared" si="19"/>
        <v>0.12096947926691887</v>
      </c>
      <c r="V99" s="303">
        <f t="shared" si="19"/>
        <v>0.1182461451435888</v>
      </c>
      <c r="W99" s="303">
        <f t="shared" si="19"/>
        <v>0.11933275438637884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6.7175235648266649E-2</v>
      </c>
      <c r="C100" s="304">
        <f t="shared" si="20"/>
        <v>6.7209722185202603E-2</v>
      </c>
      <c r="D100" s="304">
        <f t="shared" si="20"/>
        <v>6.2102119548229862E-2</v>
      </c>
      <c r="E100" s="304">
        <f t="shared" si="20"/>
        <v>6.7005768706330168E-2</v>
      </c>
      <c r="F100" s="304">
        <f t="shared" si="20"/>
        <v>7.0984623661562357E-2</v>
      </c>
      <c r="G100" s="304">
        <f t="shared" si="20"/>
        <v>6.0518779733208856E-2</v>
      </c>
      <c r="H100" s="304">
        <f t="shared" si="20"/>
        <v>6.2377063167512473E-2</v>
      </c>
      <c r="I100" s="304">
        <f t="shared" si="20"/>
        <v>6.172387562492377E-2</v>
      </c>
      <c r="J100" s="304">
        <f t="shared" si="20"/>
        <v>6.3011581683712473E-2</v>
      </c>
      <c r="K100" s="304">
        <f t="shared" si="20"/>
        <v>6.2469534037252472E-2</v>
      </c>
      <c r="L100" s="304">
        <f t="shared" si="20"/>
        <v>6.3664353083997621E-2</v>
      </c>
      <c r="M100" s="304">
        <f t="shared" si="20"/>
        <v>6.2974068220641402E-2</v>
      </c>
      <c r="N100" s="304">
        <f t="shared" si="20"/>
        <v>6.4238791997149033E-2</v>
      </c>
      <c r="O100" s="304">
        <f t="shared" si="20"/>
        <v>6.5671004897156909E-2</v>
      </c>
      <c r="P100" s="304">
        <f t="shared" si="20"/>
        <v>6.6423435224976887E-2</v>
      </c>
      <c r="Q100" s="304">
        <f t="shared" si="20"/>
        <v>6.6028528773491704E-2</v>
      </c>
      <c r="R100" s="304">
        <f t="shared" si="20"/>
        <v>6.639660160234552E-2</v>
      </c>
      <c r="S100" s="304">
        <f t="shared" si="20"/>
        <v>6.5648149253837093E-2</v>
      </c>
      <c r="T100" s="304">
        <f t="shared" si="20"/>
        <v>6.6898205986720957E-2</v>
      </c>
      <c r="U100" s="304">
        <f t="shared" si="20"/>
        <v>6.9980767336534286E-2</v>
      </c>
      <c r="V100" s="304">
        <f t="shared" si="20"/>
        <v>6.7518880813786403E-2</v>
      </c>
      <c r="W100" s="304">
        <f t="shared" si="20"/>
        <v>6.87667139952991E-2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5.5810391711108825E-2</v>
      </c>
      <c r="C101" s="304">
        <f t="shared" si="21"/>
        <v>5.3487930850985445E-2</v>
      </c>
      <c r="D101" s="304">
        <f t="shared" si="21"/>
        <v>5.2327956960784648E-2</v>
      </c>
      <c r="E101" s="304">
        <f t="shared" si="21"/>
        <v>4.8936713335214481E-2</v>
      </c>
      <c r="F101" s="304">
        <f t="shared" si="21"/>
        <v>4.8447002959693612E-2</v>
      </c>
      <c r="G101" s="304">
        <f t="shared" si="21"/>
        <v>5.0886371004316713E-2</v>
      </c>
      <c r="H101" s="304">
        <f t="shared" si="21"/>
        <v>5.0670646916820827E-2</v>
      </c>
      <c r="I101" s="304">
        <f t="shared" si="21"/>
        <v>5.1001323856423683E-2</v>
      </c>
      <c r="J101" s="304">
        <f t="shared" si="21"/>
        <v>5.1706598866723269E-2</v>
      </c>
      <c r="K101" s="304">
        <f t="shared" si="21"/>
        <v>5.1817504855423961E-2</v>
      </c>
      <c r="L101" s="304">
        <f t="shared" si="21"/>
        <v>5.2554576205704376E-2</v>
      </c>
      <c r="M101" s="304">
        <f t="shared" si="21"/>
        <v>5.2001834454506478E-2</v>
      </c>
      <c r="N101" s="304">
        <f t="shared" si="21"/>
        <v>5.211456320756451E-2</v>
      </c>
      <c r="O101" s="304">
        <f t="shared" si="21"/>
        <v>5.1910134836664457E-2</v>
      </c>
      <c r="P101" s="304">
        <f t="shared" si="21"/>
        <v>5.286522513658163E-2</v>
      </c>
      <c r="Q101" s="304">
        <f t="shared" si="21"/>
        <v>5.2651571598861531E-2</v>
      </c>
      <c r="R101" s="304">
        <f t="shared" si="21"/>
        <v>5.2310297873132322E-2</v>
      </c>
      <c r="S101" s="304">
        <f t="shared" si="21"/>
        <v>5.139043722001168E-2</v>
      </c>
      <c r="T101" s="304">
        <f t="shared" si="21"/>
        <v>5.101871787385643E-2</v>
      </c>
      <c r="U101" s="304">
        <f t="shared" si="21"/>
        <v>5.0988711930384567E-2</v>
      </c>
      <c r="V101" s="304">
        <f t="shared" si="21"/>
        <v>5.0727264329802395E-2</v>
      </c>
      <c r="W101" s="304">
        <f t="shared" si="21"/>
        <v>5.0566040391079745E-2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3.5638009812588106E-2</v>
      </c>
      <c r="C105" s="303">
        <f t="shared" si="25"/>
        <v>3.4919014554782503E-2</v>
      </c>
      <c r="D105" s="303">
        <f t="shared" si="25"/>
        <v>3.4378045308291132E-2</v>
      </c>
      <c r="E105" s="303">
        <f t="shared" si="25"/>
        <v>3.5354743107788071E-2</v>
      </c>
      <c r="F105" s="303">
        <f t="shared" si="25"/>
        <v>3.6968813058056244E-2</v>
      </c>
      <c r="G105" s="303">
        <f t="shared" si="25"/>
        <v>3.3233247875915743E-2</v>
      </c>
      <c r="H105" s="303">
        <f t="shared" si="25"/>
        <v>3.3826875797454754E-2</v>
      </c>
      <c r="I105" s="303">
        <f t="shared" si="25"/>
        <v>3.4269847686841562E-2</v>
      </c>
      <c r="J105" s="303">
        <f t="shared" si="25"/>
        <v>3.4887296292816949E-2</v>
      </c>
      <c r="K105" s="303">
        <f t="shared" si="25"/>
        <v>3.4760715342319386E-2</v>
      </c>
      <c r="L105" s="303">
        <f t="shared" si="25"/>
        <v>3.5290202268871709E-2</v>
      </c>
      <c r="M105" s="303">
        <f t="shared" si="25"/>
        <v>3.4661268167251187E-2</v>
      </c>
      <c r="N105" s="303">
        <f t="shared" si="25"/>
        <v>3.3610465248160463E-2</v>
      </c>
      <c r="O105" s="303">
        <f t="shared" si="25"/>
        <v>3.4093819571967811E-2</v>
      </c>
      <c r="P105" s="303">
        <f t="shared" si="25"/>
        <v>3.4100663955030378E-2</v>
      </c>
      <c r="Q105" s="303">
        <f t="shared" si="25"/>
        <v>3.3726909715340661E-2</v>
      </c>
      <c r="R105" s="303">
        <f t="shared" si="25"/>
        <v>3.4180648598338116E-2</v>
      </c>
      <c r="S105" s="303">
        <f t="shared" si="25"/>
        <v>3.3277245880186691E-2</v>
      </c>
      <c r="T105" s="303">
        <f t="shared" si="25"/>
        <v>3.4036572244497305E-2</v>
      </c>
      <c r="U105" s="303">
        <f t="shared" si="25"/>
        <v>3.5391076679662847E-2</v>
      </c>
      <c r="V105" s="303">
        <f t="shared" si="25"/>
        <v>3.4664813870869809E-2</v>
      </c>
      <c r="W105" s="303">
        <f t="shared" si="25"/>
        <v>3.6589389816370346E-2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2.5125249047060681E-2</v>
      </c>
      <c r="C106" s="304">
        <f t="shared" si="26"/>
        <v>2.4843725641023467E-2</v>
      </c>
      <c r="D106" s="304">
        <f t="shared" si="26"/>
        <v>2.4521255631467433E-2</v>
      </c>
      <c r="E106" s="304">
        <f t="shared" si="26"/>
        <v>2.6136747244091159E-2</v>
      </c>
      <c r="F106" s="304">
        <f t="shared" si="26"/>
        <v>2.7843061808030849E-2</v>
      </c>
      <c r="G106" s="304">
        <f t="shared" si="26"/>
        <v>2.3648003476210658E-2</v>
      </c>
      <c r="H106" s="304">
        <f t="shared" si="26"/>
        <v>2.4282266405920634E-2</v>
      </c>
      <c r="I106" s="304">
        <f t="shared" si="26"/>
        <v>2.4662950118318538E-2</v>
      </c>
      <c r="J106" s="304">
        <f t="shared" si="26"/>
        <v>2.514754913786631E-2</v>
      </c>
      <c r="K106" s="304">
        <f t="shared" si="26"/>
        <v>2.5000077308610719E-2</v>
      </c>
      <c r="L106" s="304">
        <f t="shared" si="26"/>
        <v>2.5390725310456479E-2</v>
      </c>
      <c r="M106" s="304">
        <f t="shared" si="26"/>
        <v>2.4865908768618394E-2</v>
      </c>
      <c r="N106" s="304">
        <f t="shared" si="26"/>
        <v>2.3793871624574903E-2</v>
      </c>
      <c r="O106" s="304">
        <f t="shared" si="26"/>
        <v>2.4315733231543488E-2</v>
      </c>
      <c r="P106" s="304">
        <f t="shared" si="26"/>
        <v>2.4142671408527466E-2</v>
      </c>
      <c r="Q106" s="304">
        <f t="shared" si="26"/>
        <v>2.3809162156552332E-2</v>
      </c>
      <c r="R106" s="304">
        <f t="shared" si="26"/>
        <v>2.4327185287055568E-2</v>
      </c>
      <c r="S106" s="304">
        <f t="shared" si="26"/>
        <v>2.359705271963047E-2</v>
      </c>
      <c r="T106" s="304">
        <f t="shared" si="26"/>
        <v>2.4426398240557593E-2</v>
      </c>
      <c r="U106" s="304">
        <f t="shared" si="26"/>
        <v>2.5786554764798165E-2</v>
      </c>
      <c r="V106" s="304">
        <f t="shared" si="26"/>
        <v>2.5109539703483209E-2</v>
      </c>
      <c r="W106" s="304">
        <f t="shared" si="26"/>
        <v>2.7064484701153111E-2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1.0512760765527424E-2</v>
      </c>
      <c r="C107" s="304">
        <f t="shared" si="27"/>
        <v>1.0075288913759034E-2</v>
      </c>
      <c r="D107" s="304">
        <f t="shared" si="27"/>
        <v>9.856789676823699E-3</v>
      </c>
      <c r="E107" s="304">
        <f t="shared" si="27"/>
        <v>9.2179958636969105E-3</v>
      </c>
      <c r="F107" s="304">
        <f t="shared" si="27"/>
        <v>9.1257512500253907E-3</v>
      </c>
      <c r="G107" s="304">
        <f t="shared" si="27"/>
        <v>9.5852443997050812E-3</v>
      </c>
      <c r="H107" s="304">
        <f t="shared" si="27"/>
        <v>9.5446093915341219E-3</v>
      </c>
      <c r="I107" s="304">
        <f t="shared" si="27"/>
        <v>9.6068975685230217E-3</v>
      </c>
      <c r="J107" s="304">
        <f t="shared" si="27"/>
        <v>9.7397471549506408E-3</v>
      </c>
      <c r="K107" s="304">
        <f t="shared" si="27"/>
        <v>9.7606380337086681E-3</v>
      </c>
      <c r="L107" s="304">
        <f t="shared" si="27"/>
        <v>9.8994769584152317E-3</v>
      </c>
      <c r="M107" s="304">
        <f t="shared" si="27"/>
        <v>9.7953593986327935E-3</v>
      </c>
      <c r="N107" s="304">
        <f t="shared" si="27"/>
        <v>9.8165936235855584E-3</v>
      </c>
      <c r="O107" s="304">
        <f t="shared" si="27"/>
        <v>9.778086340424326E-3</v>
      </c>
      <c r="P107" s="304">
        <f t="shared" si="27"/>
        <v>9.9579925465029077E-3</v>
      </c>
      <c r="Q107" s="304">
        <f t="shared" si="27"/>
        <v>9.9177475587883309E-3</v>
      </c>
      <c r="R107" s="304">
        <f t="shared" si="27"/>
        <v>9.8534633112825447E-3</v>
      </c>
      <c r="S107" s="304">
        <f t="shared" si="27"/>
        <v>9.6801931605562143E-3</v>
      </c>
      <c r="T107" s="304">
        <f t="shared" si="27"/>
        <v>9.6101740039397122E-3</v>
      </c>
      <c r="U107" s="304">
        <f t="shared" si="27"/>
        <v>9.6045219148646853E-3</v>
      </c>
      <c r="V107" s="304">
        <f t="shared" si="27"/>
        <v>9.5552741673865984E-3</v>
      </c>
      <c r="W107" s="304">
        <f t="shared" si="27"/>
        <v>9.5249051152172335E-3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1.255604994092905</v>
      </c>
      <c r="C113" s="322">
        <f>IF(C$5=0,0,C$5/FBT_fec!C$5)</f>
        <v>1.4638398460541004</v>
      </c>
      <c r="D113" s="322">
        <f>IF(D$5=0,0,D$5/FBT_fec!D$5)</f>
        <v>1.6292486332808831</v>
      </c>
      <c r="E113" s="322">
        <f>IF(E$5=0,0,E$5/FBT_fec!E$5)</f>
        <v>1.7216686353880948</v>
      </c>
      <c r="F113" s="322">
        <f>IF(F$5=0,0,F$5/FBT_fec!F$5)</f>
        <v>1.5688844195579634</v>
      </c>
      <c r="G113" s="322">
        <f>IF(G$5=0,0,G$5/FBT_fec!G$5)</f>
        <v>1.8718225687642633</v>
      </c>
      <c r="H113" s="322">
        <f>IF(H$5=0,0,H$5/FBT_fec!H$5)</f>
        <v>1.7956586004567088</v>
      </c>
      <c r="I113" s="322">
        <f>IF(I$5=0,0,I$5/FBT_fec!I$5)</f>
        <v>1.7431899461142446</v>
      </c>
      <c r="J113" s="322">
        <f>IF(J$5=0,0,J$5/FBT_fec!J$5)</f>
        <v>1.6212005662346844</v>
      </c>
      <c r="K113" s="322">
        <f>IF(K$5=0,0,K$5/FBT_fec!K$5)</f>
        <v>1.6311618189544312</v>
      </c>
      <c r="L113" s="322">
        <f>IF(L$5=0,0,L$5/FBT_fec!L$5)</f>
        <v>1.5305225919846668</v>
      </c>
      <c r="M113" s="322">
        <f>IF(M$5=0,0,M$5/FBT_fec!M$5)</f>
        <v>1.6185975907913768</v>
      </c>
      <c r="N113" s="322">
        <f>IF(N$5=0,0,N$5/FBT_fec!N$5)</f>
        <v>1.6756075506402783</v>
      </c>
      <c r="O113" s="322">
        <f>IF(O$5=0,0,O$5/FBT_fec!O$5)</f>
        <v>1.6337717723757701</v>
      </c>
      <c r="P113" s="322">
        <f>IF(P$5=0,0,P$5/FBT_fec!P$5)</f>
        <v>1.5655337998156045</v>
      </c>
      <c r="Q113" s="322">
        <f>IF(Q$5=0,0,Q$5/FBT_fec!Q$5)</f>
        <v>1.6114549425369014</v>
      </c>
      <c r="R113" s="322">
        <f>IF(R$5=0,0,R$5/FBT_fec!R$5)</f>
        <v>1.5943691033926735</v>
      </c>
      <c r="S113" s="322">
        <f>IF(S$5=0,0,S$5/FBT_fec!S$5)</f>
        <v>1.7313538304772722</v>
      </c>
      <c r="T113" s="322">
        <f>IF(T$5=0,0,T$5/FBT_fec!T$5)</f>
        <v>1.6772536559365723</v>
      </c>
      <c r="U113" s="322">
        <f>IF(U$5=0,0,U$5/FBT_fec!U$5)</f>
        <v>1.5447906470650368</v>
      </c>
      <c r="V113" s="322">
        <f>IF(V$5=0,0,V$5/FBT_fec!V$5)</f>
        <v>1.6407926718484942</v>
      </c>
      <c r="W113" s="322">
        <f>IF(W$5=0,0,W$5/FBT_fec!W$5)</f>
        <v>1.5035942393213053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0.52432461836587718</v>
      </c>
      <c r="C118" s="334">
        <f>IF(C$10=0,0,C$10/FBT_fec!C$10)</f>
        <v>1.0153581864869583</v>
      </c>
      <c r="D118" s="334">
        <f>IF(D$10=0,0,D$10/FBT_fec!D$10)</f>
        <v>1.568715684796566</v>
      </c>
      <c r="E118" s="334">
        <f>IF(E$10=0,0,E$10/FBT_fec!E$10)</f>
        <v>2.1330731069350946</v>
      </c>
      <c r="F118" s="334">
        <f>IF(F$10=0,0,F$10/FBT_fec!F$10)</f>
        <v>2.0350275918689009</v>
      </c>
      <c r="G118" s="334">
        <f>IF(G$10=0,0,G$10/FBT_fec!G$10)</f>
        <v>2.0588503678090335</v>
      </c>
      <c r="H118" s="334">
        <f>IF(H$10=0,0,H$10/FBT_fec!H$10)</f>
        <v>1.9958673005890368</v>
      </c>
      <c r="I118" s="334">
        <f>IF(I$10=0,0,I$10/FBT_fec!I$10)</f>
        <v>1.9353241799091356</v>
      </c>
      <c r="J118" s="334">
        <f>IF(J$10=0,0,J$10/FBT_fec!J$10)</f>
        <v>1.6763514598923064</v>
      </c>
      <c r="K118" s="334">
        <f>IF(K$10=0,0,K$10/FBT_fec!K$10)</f>
        <v>1.6721521241598361</v>
      </c>
      <c r="L118" s="334">
        <f>IF(L$10=0,0,L$10/FBT_fec!L$10)</f>
        <v>1.4081320087974238</v>
      </c>
      <c r="M118" s="334">
        <f>IF(M$10=0,0,M$10/FBT_fec!M$10)</f>
        <v>1.6045338737452486</v>
      </c>
      <c r="N118" s="334">
        <f>IF(N$10=0,0,N$10/FBT_fec!N$10)</f>
        <v>1.5152152778762349</v>
      </c>
      <c r="O118" s="334">
        <f>IF(O$10=0,0,O$10/FBT_fec!O$10)</f>
        <v>1.4826482790840381</v>
      </c>
      <c r="P118" s="334">
        <f>IF(P$10=0,0,P$10/FBT_fec!P$10)</f>
        <v>1.2018206896482242</v>
      </c>
      <c r="Q118" s="334">
        <f>IF(Q$10=0,0,Q$10/FBT_fec!Q$10)</f>
        <v>1.2691685230526144</v>
      </c>
      <c r="R118" s="334">
        <f>IF(R$10=0,0,R$10/FBT_fec!R$10)</f>
        <v>1.3404320688509554</v>
      </c>
      <c r="S118" s="334">
        <f>IF(S$10=0,0,S$10/FBT_fec!S$10)</f>
        <v>1.6363312267068868</v>
      </c>
      <c r="T118" s="334">
        <f>IF(T$10=0,0,T$10/FBT_fec!T$10)</f>
        <v>1.6588382002935491</v>
      </c>
      <c r="U118" s="334">
        <f>IF(U$10=0,0,U$10/FBT_fec!U$10)</f>
        <v>1.47649370077868</v>
      </c>
      <c r="V118" s="334">
        <f>IF(V$10=0,0,V$10/FBT_fec!V$10)</f>
        <v>1.6596898158176552</v>
      </c>
      <c r="W118" s="334">
        <f>IF(W$10=0,0,W$10/FBT_fec!W$10)</f>
        <v>1.6107543953881736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0.57978894780813506</v>
      </c>
      <c r="C119" s="350">
        <f>IF(C$16=0,0,C$16/FBT_fec!C$16)</f>
        <v>1.1360514158453705</v>
      </c>
      <c r="D119" s="350">
        <f>IF(D$16=0,0,D$16/FBT_fec!D$16)</f>
        <v>1.5653725832366199</v>
      </c>
      <c r="E119" s="350">
        <f>IF(E$16=0,0,E$16/FBT_fec!E$16)</f>
        <v>2.1731973398765105</v>
      </c>
      <c r="F119" s="350">
        <f>IF(F$16=0,0,F$16/FBT_fec!F$16)</f>
        <v>2.0506804710409643</v>
      </c>
      <c r="G119" s="350">
        <f>IF(G$16=0,0,G$16/FBT_fec!G$16)</f>
        <v>2.0919178944569823</v>
      </c>
      <c r="H119" s="350">
        <f>IF(H$16=0,0,H$16/FBT_fec!H$16)</f>
        <v>2.0385855523521434</v>
      </c>
      <c r="I119" s="350">
        <f>IF(I$16=0,0,I$16/FBT_fec!I$16)</f>
        <v>1.9205911388573536</v>
      </c>
      <c r="J119" s="350">
        <f>IF(J$16=0,0,J$16/FBT_fec!J$16)</f>
        <v>1.6550682426111312</v>
      </c>
      <c r="K119" s="350">
        <f>IF(K$16=0,0,K$16/FBT_fec!K$16)</f>
        <v>1.6520667660153172</v>
      </c>
      <c r="L119" s="350">
        <f>IF(L$16=0,0,L$16/FBT_fec!L$16)</f>
        <v>1.3954587833567969</v>
      </c>
      <c r="M119" s="350">
        <f>IF(M$16=0,0,M$16/FBT_fec!M$16)</f>
        <v>1.6038693277235572</v>
      </c>
      <c r="N119" s="350">
        <f>IF(N$16=0,0,N$16/FBT_fec!N$16)</f>
        <v>1.6592371292529167</v>
      </c>
      <c r="O119" s="350">
        <f>IF(O$16=0,0,O$16/FBT_fec!O$16)</f>
        <v>1.6356919093565703</v>
      </c>
      <c r="P119" s="350">
        <f>IF(P$16=0,0,P$16/FBT_fec!P$16)</f>
        <v>1.3720689681484965</v>
      </c>
      <c r="Q119" s="350">
        <f>IF(Q$16=0,0,Q$16/FBT_fec!Q$16)</f>
        <v>1.4726946501503515</v>
      </c>
      <c r="R119" s="350">
        <f>IF(R$16=0,0,R$16/FBT_fec!R$16)</f>
        <v>1.5094093734247833</v>
      </c>
      <c r="S119" s="350">
        <f>IF(S$16=0,0,S$16/FBT_fec!S$16)</f>
        <v>1.8598273244250871</v>
      </c>
      <c r="T119" s="350">
        <f>IF(T$16=0,0,T$16/FBT_fec!T$16)</f>
        <v>1.8454286312657611</v>
      </c>
      <c r="U119" s="350">
        <f>IF(U$16=0,0,U$16/FBT_fec!U$16)</f>
        <v>1.6560560546993757</v>
      </c>
      <c r="V119" s="350">
        <f>IF(V$16=0,0,V$16/FBT_fec!V$16)</f>
        <v>1.8433268804523433</v>
      </c>
      <c r="W119" s="350">
        <f>IF(W$16=0,0,W$16/FBT_fec!W$16)</f>
        <v>1.6660040541309986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0.57978894780813539</v>
      </c>
      <c r="C120" s="350">
        <f>IF(C$25=0,0,C$25/FBT_fec!C$25)</f>
        <v>1.1360514158453701</v>
      </c>
      <c r="D120" s="350">
        <f>IF(D$25=0,0,D$25/FBT_fec!D$25)</f>
        <v>1.5653725832366201</v>
      </c>
      <c r="E120" s="350">
        <f>IF(E$25=0,0,E$25/FBT_fec!E$25)</f>
        <v>2.1731973398765096</v>
      </c>
      <c r="F120" s="350">
        <f>IF(F$25=0,0,F$25/FBT_fec!F$25)</f>
        <v>2.0506804710409647</v>
      </c>
      <c r="G120" s="350">
        <f>IF(G$25=0,0,G$25/FBT_fec!G$25)</f>
        <v>2.0919178944569827</v>
      </c>
      <c r="H120" s="350">
        <f>IF(H$25=0,0,H$25/FBT_fec!H$25)</f>
        <v>2.0385855523521439</v>
      </c>
      <c r="I120" s="350">
        <f>IF(I$25=0,0,I$25/FBT_fec!I$25)</f>
        <v>1.9205911388573531</v>
      </c>
      <c r="J120" s="350">
        <f>IF(J$25=0,0,J$25/FBT_fec!J$25)</f>
        <v>1.6550682426111316</v>
      </c>
      <c r="K120" s="350">
        <f>IF(K$25=0,0,K$25/FBT_fec!K$25)</f>
        <v>1.6520667660153179</v>
      </c>
      <c r="L120" s="350">
        <f>IF(L$25=0,0,L$25/FBT_fec!L$25)</f>
        <v>1.3954587833567975</v>
      </c>
      <c r="M120" s="350">
        <f>IF(M$25=0,0,M$25/FBT_fec!M$25)</f>
        <v>1.6038693277235567</v>
      </c>
      <c r="N120" s="350">
        <f>IF(N$25=0,0,N$25/FBT_fec!N$25)</f>
        <v>1.6592371292529158</v>
      </c>
      <c r="O120" s="350">
        <f>IF(O$25=0,0,O$25/FBT_fec!O$25)</f>
        <v>1.6356919093565698</v>
      </c>
      <c r="P120" s="350">
        <f>IF(P$25=0,0,P$25/FBT_fec!P$25)</f>
        <v>1.372068968148497</v>
      </c>
      <c r="Q120" s="350">
        <f>IF(Q$25=0,0,Q$25/FBT_fec!Q$25)</f>
        <v>1.4726946501503519</v>
      </c>
      <c r="R120" s="350">
        <f>IF(R$25=0,0,R$25/FBT_fec!R$25)</f>
        <v>1.5094093734247822</v>
      </c>
      <c r="S120" s="350">
        <f>IF(S$25=0,0,S$25/FBT_fec!S$25)</f>
        <v>1.8598273244250867</v>
      </c>
      <c r="T120" s="350">
        <f>IF(T$25=0,0,T$25/FBT_fec!T$25)</f>
        <v>1.8454286312657608</v>
      </c>
      <c r="U120" s="350">
        <f>IF(U$25=0,0,U$25/FBT_fec!U$25)</f>
        <v>1.6560560546993763</v>
      </c>
      <c r="V120" s="350">
        <f>IF(V$25=0,0,V$25/FBT_fec!V$25)</f>
        <v>1.8433268804523439</v>
      </c>
      <c r="W120" s="350">
        <f>IF(W$25=0,0,W$25/FBT_fec!W$25)</f>
        <v>1.6660040541309975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2.4775804170027533</v>
      </c>
      <c r="C121" s="350">
        <f>IF(C$34=0,0,C$34/FBT_fec!C$34)</f>
        <v>2.383622298477031</v>
      </c>
      <c r="D121" s="350">
        <f>IF(D$34=0,0,D$34/FBT_fec!D$34)</f>
        <v>2.3862077136953759</v>
      </c>
      <c r="E121" s="350">
        <f>IF(E$34=0,0,E$34/FBT_fec!E$34)</f>
        <v>2.0488102125013254</v>
      </c>
      <c r="F121" s="350">
        <f>IF(F$34=0,0,F$34/FBT_fec!F$34)</f>
        <v>1.8873451159175518</v>
      </c>
      <c r="G121" s="350">
        <f>IF(G$34=0,0,G$34/FBT_fec!G$34)</f>
        <v>2.3978933654539119</v>
      </c>
      <c r="H121" s="350">
        <f>IF(H$34=0,0,H$34/FBT_fec!H$34)</f>
        <v>2.3200058736884461</v>
      </c>
      <c r="I121" s="350">
        <f>IF(I$34=0,0,I$34/FBT_fec!I$34)</f>
        <v>2.3069181228442304</v>
      </c>
      <c r="J121" s="350">
        <f>IF(J$34=0,0,J$34/FBT_fec!J$34)</f>
        <v>2.2922066554554368</v>
      </c>
      <c r="K121" s="350">
        <f>IF(K$34=0,0,K$34/FBT_fec!K$34)</f>
        <v>2.3140421008199987</v>
      </c>
      <c r="L121" s="350">
        <f>IF(L$34=0,0,L$34/FBT_fec!L$34)</f>
        <v>2.3097573434737018</v>
      </c>
      <c r="M121" s="350">
        <f>IF(M$34=0,0,M$34/FBT_fec!M$34)</f>
        <v>2.3326705269312695</v>
      </c>
      <c r="N121" s="350">
        <f>IF(N$34=0,0,N$34/FBT_fec!N$34)</f>
        <v>2.433033294435659</v>
      </c>
      <c r="O121" s="350">
        <f>IF(O$34=0,0,O$34/FBT_fec!O$34)</f>
        <v>2.3639321443816912</v>
      </c>
      <c r="P121" s="350">
        <f>IF(P$34=0,0,P$34/FBT_fec!P$34)</f>
        <v>2.4263905224918121</v>
      </c>
      <c r="Q121" s="350">
        <f>IF(Q$34=0,0,Q$34/FBT_fec!Q$34)</f>
        <v>2.4500460080620128</v>
      </c>
      <c r="R121" s="350">
        <f>IF(R$34=0,0,R$34/FBT_fec!R$34)</f>
        <v>2.3801000650316779</v>
      </c>
      <c r="S121" s="350">
        <f>IF(S$34=0,0,S$34/FBT_fec!S$34)</f>
        <v>2.4047928342990708</v>
      </c>
      <c r="T121" s="350">
        <f>IF(T$34=0,0,T$34/FBT_fec!T$34)</f>
        <v>2.2994186889986601</v>
      </c>
      <c r="U121" s="350">
        <f>IF(U$34=0,0,U$34/FBT_fec!U$34)</f>
        <v>2.1658368765331582</v>
      </c>
      <c r="V121" s="350">
        <f>IF(V$34=0,0,V$34/FBT_fec!V$34)</f>
        <v>2.220955460604495</v>
      </c>
      <c r="W121" s="350">
        <f>IF(W$34=0,0,W$34/FBT_fec!W$34)</f>
        <v>2.0529079510161994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1.8248799725743889</v>
      </c>
      <c r="C122" s="350">
        <f>IF(C$45=0,0,C$45/FBT_fec!C$45)</f>
        <v>1.9488263630058522</v>
      </c>
      <c r="D122" s="350">
        <f>IF(D$45=0,0,D$45/FBT_fec!D$45)</f>
        <v>1.9717947472732771</v>
      </c>
      <c r="E122" s="350">
        <f>IF(E$45=0,0,E$45/FBT_fec!E$45)</f>
        <v>2.0019762816584823</v>
      </c>
      <c r="F122" s="350">
        <f>IF(F$45=0,0,F$45/FBT_fec!F$45)</f>
        <v>1.9014477434352541</v>
      </c>
      <c r="G122" s="350">
        <f>IF(G$45=0,0,G$45/FBT_fec!G$45)</f>
        <v>2.1088283246179436</v>
      </c>
      <c r="H122" s="350">
        <f>IF(H$45=0,0,H$45/FBT_fec!H$45)</f>
        <v>2.0650830137107246</v>
      </c>
      <c r="I122" s="350">
        <f>IF(I$45=0,0,I$45/FBT_fec!I$45)</f>
        <v>2.0122992895089147</v>
      </c>
      <c r="J122" s="350">
        <f>IF(J$45=0,0,J$45/FBT_fec!J$45)</f>
        <v>1.9489432479983977</v>
      </c>
      <c r="K122" s="350">
        <f>IF(K$45=0,0,K$45/FBT_fec!K$45)</f>
        <v>1.9536513687481012</v>
      </c>
      <c r="L122" s="350">
        <f>IF(L$45=0,0,L$45/FBT_fec!L$45)</f>
        <v>1.9050753708011468</v>
      </c>
      <c r="M122" s="350">
        <f>IF(M$45=0,0,M$45/FBT_fec!M$45)</f>
        <v>1.9613015439635273</v>
      </c>
      <c r="N122" s="350">
        <f>IF(N$45=0,0,N$45/FBT_fec!N$45)</f>
        <v>2.0612200892551265</v>
      </c>
      <c r="O122" s="350">
        <f>IF(O$45=0,0,O$45/FBT_fec!O$45)</f>
        <v>2.0337281613092997</v>
      </c>
      <c r="P122" s="350">
        <f>IF(P$45=0,0,P$45/FBT_fec!P$45)</f>
        <v>2.0227040401419152</v>
      </c>
      <c r="Q122" s="350">
        <f>IF(Q$45=0,0,Q$45/FBT_fec!Q$45)</f>
        <v>2.0567553615607204</v>
      </c>
      <c r="R122" s="350">
        <f>IF(R$45=0,0,R$45/FBT_fec!R$45)</f>
        <v>2.0255171718585752</v>
      </c>
      <c r="S122" s="350">
        <f>IF(S$45=0,0,S$45/FBT_fec!S$45)</f>
        <v>2.1169186362235903</v>
      </c>
      <c r="T122" s="350">
        <f>IF(T$45=0,0,T$45/FBT_fec!T$45)</f>
        <v>2.0634316543350373</v>
      </c>
      <c r="U122" s="350">
        <f>IF(U$45=0,0,U$45/FBT_fec!U$45)</f>
        <v>1.9739476171252777</v>
      </c>
      <c r="V122" s="350">
        <f>IF(V$45=0,0,V$45/FBT_fec!V$45)</f>
        <v>2.0196859793742696</v>
      </c>
      <c r="W122" s="350">
        <f>IF(W$45=0,0,W$45/FBT_fec!W$45)</f>
        <v>1.8795533093807553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0.42008150426470803</v>
      </c>
      <c r="C123" s="350">
        <f>IF(C$66=0,0,C$66/FBT_fec!C$66)</f>
        <v>0.53615350183546817</v>
      </c>
      <c r="D123" s="350">
        <f>IF(D$66=0,0,D$66/FBT_fec!D$66)</f>
        <v>0.64311631263437019</v>
      </c>
      <c r="E123" s="350">
        <f>IF(E$66=0,0,E$66/FBT_fec!E$66)</f>
        <v>0.88656866302991866</v>
      </c>
      <c r="F123" s="350">
        <f>IF(F$66=0,0,F$66/FBT_fec!F$66)</f>
        <v>0.80311762041149237</v>
      </c>
      <c r="G123" s="350">
        <f>IF(G$66=0,0,G$66/FBT_fec!G$66)</f>
        <v>0.84757206905990501</v>
      </c>
      <c r="H123" s="350">
        <f>IF(H$66=0,0,H$66/FBT_fec!H$66)</f>
        <v>0.80640722308381962</v>
      </c>
      <c r="I123" s="350">
        <f>IF(I$66=0,0,I$66/FBT_fec!I$66)</f>
        <v>0.76862364254077675</v>
      </c>
      <c r="J123" s="350">
        <f>IF(J$66=0,0,J$66/FBT_fec!J$66)</f>
        <v>0.66972186074982454</v>
      </c>
      <c r="K123" s="350">
        <f>IF(K$66=0,0,K$66/FBT_fec!K$66)</f>
        <v>0.67040069235171773</v>
      </c>
      <c r="L123" s="350">
        <f>IF(L$66=0,0,L$66/FBT_fec!L$66)</f>
        <v>0.60099082743383669</v>
      </c>
      <c r="M123" s="350">
        <f>IF(M$66=0,0,M$66/FBT_fec!M$66)</f>
        <v>0.65234459395179278</v>
      </c>
      <c r="N123" s="350">
        <f>IF(N$66=0,0,N$66/FBT_fec!N$66)</f>
        <v>0.65026555452888835</v>
      </c>
      <c r="O123" s="350">
        <f>IF(O$66=0,0,O$66/FBT_fec!O$66)</f>
        <v>0.64257487291033955</v>
      </c>
      <c r="P123" s="350">
        <f>IF(P$66=0,0,P$66/FBT_fec!P$66)</f>
        <v>0.58093773050755138</v>
      </c>
      <c r="Q123" s="350">
        <f>IF(Q$66=0,0,Q$66/FBT_fec!Q$66)</f>
        <v>0.60121684785046758</v>
      </c>
      <c r="R123" s="350">
        <f>IF(R$66=0,0,R$66/FBT_fec!R$66)</f>
        <v>0.61088732085895614</v>
      </c>
      <c r="S123" s="350">
        <f>IF(S$66=0,0,S$66/FBT_fec!S$66)</f>
        <v>0.69315006669820989</v>
      </c>
      <c r="T123" s="350">
        <f>IF(T$66=0,0,T$66/FBT_fec!T$66)</f>
        <v>0.69215825926463648</v>
      </c>
      <c r="U123" s="350">
        <f>IF(U$66=0,0,U$66/FBT_fec!U$66)</f>
        <v>0.64140275849715955</v>
      </c>
      <c r="V123" s="350">
        <f>IF(V$66=0,0,V$66/FBT_fec!V$66)</f>
        <v>0.69685755656881676</v>
      </c>
      <c r="W123" s="350">
        <f>IF(W$66=0,0,W$66/FBT_fec!W$66)</f>
        <v>0.66190971064086224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SK: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661.0265307315932</v>
      </c>
      <c r="C3" s="205">
        <v>755.27505651846275</v>
      </c>
      <c r="D3" s="205">
        <v>816.47926727133415</v>
      </c>
      <c r="E3" s="205">
        <v>1181.274442144007</v>
      </c>
      <c r="F3" s="205">
        <v>1237.191934279313</v>
      </c>
      <c r="G3" s="205">
        <v>1205.0962198831071</v>
      </c>
      <c r="H3" s="205">
        <v>1318.2600018382111</v>
      </c>
      <c r="I3" s="205">
        <v>1856.9590215222599</v>
      </c>
      <c r="J3" s="205">
        <v>1952.494263618594</v>
      </c>
      <c r="K3" s="205">
        <v>1260.9533279473001</v>
      </c>
      <c r="L3" s="205">
        <v>2035.5641638506549</v>
      </c>
      <c r="M3" s="205">
        <v>2088.3660183657139</v>
      </c>
      <c r="N3" s="205">
        <v>2138.710418769173</v>
      </c>
      <c r="O3" s="205">
        <v>2278.8270377733602</v>
      </c>
      <c r="P3" s="205">
        <v>2833.1886963721058</v>
      </c>
      <c r="Q3" s="205">
        <v>3090.2</v>
      </c>
      <c r="R3" s="205">
        <v>3029.3005671077499</v>
      </c>
      <c r="S3" s="205">
        <v>2788.6515526161611</v>
      </c>
      <c r="T3" s="205">
        <v>3409.7318111981949</v>
      </c>
      <c r="U3" s="205">
        <v>4200.8937870438749</v>
      </c>
      <c r="V3" s="205">
        <v>3871.2030957064621</v>
      </c>
      <c r="W3" s="205">
        <v>4377.9988297249856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1967.4953814079161</v>
      </c>
      <c r="C5" s="205">
        <v>1691.942949671952</v>
      </c>
      <c r="D5" s="205">
        <v>1488.3311755465079</v>
      </c>
      <c r="E5" s="205">
        <v>1856.727906353429</v>
      </c>
      <c r="F5" s="205">
        <v>1664.8010325457651</v>
      </c>
      <c r="G5" s="205">
        <v>1808.824629093099</v>
      </c>
      <c r="H5" s="205">
        <v>3023.3652893356639</v>
      </c>
      <c r="I5" s="205">
        <v>3636.201556458072</v>
      </c>
      <c r="J5" s="205">
        <v>3489.8596059685701</v>
      </c>
      <c r="K5" s="205">
        <v>2947.9363987843039</v>
      </c>
      <c r="L5" s="205">
        <v>3730.0301559392919</v>
      </c>
      <c r="M5" s="205">
        <v>4588.8885324431221</v>
      </c>
      <c r="N5" s="205">
        <v>5035.2712957381455</v>
      </c>
      <c r="O5" s="205">
        <v>4923.80210174286</v>
      </c>
      <c r="P5" s="205">
        <v>7027.7323783104011</v>
      </c>
      <c r="Q5" s="205">
        <v>5986.7912152593417</v>
      </c>
      <c r="R5" s="205">
        <v>6240.7190602671581</v>
      </c>
      <c r="S5" s="205">
        <v>6055.8525484847341</v>
      </c>
      <c r="T5" s="205">
        <v>8071.6735293505271</v>
      </c>
      <c r="U5" s="205">
        <v>6833.4364168144602</v>
      </c>
      <c r="V5" s="205">
        <v>5261.5914195280084</v>
      </c>
      <c r="W5" s="205">
        <v>6059.9652651154247</v>
      </c>
      <c r="DA5" s="112" t="s">
        <v>2375</v>
      </c>
    </row>
    <row r="6" spans="1:105" ht="12" customHeight="1" x14ac:dyDescent="0.25">
      <c r="A6" s="154" t="s">
        <v>2114</v>
      </c>
      <c r="B6" s="340">
        <v>2459.3692267598949</v>
      </c>
      <c r="C6" s="340">
        <v>2336.4007654218999</v>
      </c>
      <c r="D6" s="340">
        <v>2213.4323040839049</v>
      </c>
      <c r="E6" s="340">
        <v>2213.4323040839049</v>
      </c>
      <c r="F6" s="340">
        <v>2090.4638427459099</v>
      </c>
      <c r="G6" s="340">
        <v>1967.4953814079161</v>
      </c>
      <c r="H6" s="340">
        <v>3197.179994787864</v>
      </c>
      <c r="I6" s="340">
        <v>3934.9907628158321</v>
      </c>
      <c r="J6" s="340">
        <v>3812.022301477838</v>
      </c>
      <c r="K6" s="340">
        <v>3812.022301477838</v>
      </c>
      <c r="L6" s="340">
        <v>3934.990762815833</v>
      </c>
      <c r="M6" s="340">
        <v>4918.7384535197907</v>
      </c>
      <c r="N6" s="340">
        <v>5410.6122988717698</v>
      </c>
      <c r="O6" s="340">
        <v>5287.6438375337748</v>
      </c>
      <c r="P6" s="340">
        <v>7501.0761416176811</v>
      </c>
      <c r="Q6" s="340">
        <v>7501.0761416176811</v>
      </c>
      <c r="R6" s="340">
        <v>7378.1076802796861</v>
      </c>
      <c r="S6" s="340">
        <v>7255.1392189416911</v>
      </c>
      <c r="T6" s="340">
        <v>8607.7922936596333</v>
      </c>
      <c r="U6" s="340">
        <v>8484.8238323216392</v>
      </c>
      <c r="V6" s="340">
        <v>8361.8553709836451</v>
      </c>
      <c r="W6" s="340">
        <v>8361.8553709836451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1229.6846133799479</v>
      </c>
      <c r="I7" s="342">
        <v>860.77922936596337</v>
      </c>
      <c r="J7" s="342">
        <v>0</v>
      </c>
      <c r="K7" s="342">
        <v>0</v>
      </c>
      <c r="L7" s="342">
        <v>245.93692267598951</v>
      </c>
      <c r="M7" s="342">
        <v>1106.7161520419529</v>
      </c>
      <c r="N7" s="342">
        <v>491.87384535197913</v>
      </c>
      <c r="O7" s="342">
        <v>0</v>
      </c>
      <c r="P7" s="342">
        <v>2336.4007654218999</v>
      </c>
      <c r="Q7" s="342">
        <v>0</v>
      </c>
      <c r="R7" s="342">
        <v>0</v>
      </c>
      <c r="S7" s="342">
        <v>0</v>
      </c>
      <c r="T7" s="342">
        <v>1352.653074717942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122.968461337995</v>
      </c>
      <c r="D8" s="344">
        <f t="shared" si="0"/>
        <v>122.968461337995</v>
      </c>
      <c r="E8" s="344">
        <f t="shared" si="0"/>
        <v>0</v>
      </c>
      <c r="F8" s="344">
        <f t="shared" si="0"/>
        <v>122.968461337995</v>
      </c>
      <c r="G8" s="344">
        <f t="shared" si="0"/>
        <v>122.96846133799386</v>
      </c>
      <c r="H8" s="344">
        <f t="shared" si="0"/>
        <v>0</v>
      </c>
      <c r="I8" s="344">
        <f t="shared" si="0"/>
        <v>122.96846133799545</v>
      </c>
      <c r="J8" s="344">
        <f t="shared" si="0"/>
        <v>122.96846133799409</v>
      </c>
      <c r="K8" s="344">
        <f t="shared" si="0"/>
        <v>0</v>
      </c>
      <c r="L8" s="344">
        <f t="shared" si="0"/>
        <v>122.96846133799454</v>
      </c>
      <c r="M8" s="344">
        <f t="shared" si="0"/>
        <v>122.968461337995</v>
      </c>
      <c r="N8" s="344">
        <f t="shared" si="0"/>
        <v>0</v>
      </c>
      <c r="O8" s="344">
        <f t="shared" si="0"/>
        <v>122.968461337995</v>
      </c>
      <c r="P8" s="344">
        <f t="shared" si="0"/>
        <v>122.96846133799409</v>
      </c>
      <c r="Q8" s="344">
        <f t="shared" si="0"/>
        <v>0</v>
      </c>
      <c r="R8" s="344">
        <f t="shared" si="0"/>
        <v>122.968461337995</v>
      </c>
      <c r="S8" s="344">
        <f t="shared" si="0"/>
        <v>122.968461337995</v>
      </c>
      <c r="T8" s="344">
        <f t="shared" si="0"/>
        <v>0</v>
      </c>
      <c r="U8" s="344">
        <f t="shared" si="0"/>
        <v>122.96846133799409</v>
      </c>
      <c r="V8" s="344">
        <f t="shared" si="0"/>
        <v>122.96846133799409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491.87384535197884</v>
      </c>
      <c r="C9" s="345">
        <f t="shared" si="1"/>
        <v>644.45781574994794</v>
      </c>
      <c r="D9" s="345">
        <f t="shared" si="1"/>
        <v>725.10112853739702</v>
      </c>
      <c r="E9" s="345">
        <f t="shared" si="1"/>
        <v>356.70439773047588</v>
      </c>
      <c r="F9" s="345">
        <f t="shared" si="1"/>
        <v>425.6628102001448</v>
      </c>
      <c r="G9" s="345">
        <f t="shared" si="1"/>
        <v>158.67075231481704</v>
      </c>
      <c r="H9" s="345">
        <f t="shared" si="1"/>
        <v>173.81470545220009</v>
      </c>
      <c r="I9" s="345">
        <f t="shared" si="1"/>
        <v>298.78920635776012</v>
      </c>
      <c r="J9" s="345">
        <f t="shared" si="1"/>
        <v>322.16269550926791</v>
      </c>
      <c r="K9" s="345">
        <f t="shared" si="1"/>
        <v>864.08590269353408</v>
      </c>
      <c r="L9" s="345">
        <f t="shared" si="1"/>
        <v>204.96060687654108</v>
      </c>
      <c r="M9" s="345">
        <f t="shared" si="1"/>
        <v>329.84992107666858</v>
      </c>
      <c r="N9" s="345">
        <f t="shared" si="1"/>
        <v>375.34100313362433</v>
      </c>
      <c r="O9" s="345">
        <f t="shared" si="1"/>
        <v>363.84173579091475</v>
      </c>
      <c r="P9" s="345">
        <f t="shared" si="1"/>
        <v>473.34376330727991</v>
      </c>
      <c r="Q9" s="345">
        <f t="shared" si="1"/>
        <v>1514.2849263583394</v>
      </c>
      <c r="R9" s="345">
        <f t="shared" si="1"/>
        <v>1137.388620012528</v>
      </c>
      <c r="S9" s="345">
        <f t="shared" si="1"/>
        <v>1199.2866704569569</v>
      </c>
      <c r="T9" s="345">
        <f t="shared" si="1"/>
        <v>536.11876430910615</v>
      </c>
      <c r="U9" s="345">
        <f t="shared" si="1"/>
        <v>1651.387415507179</v>
      </c>
      <c r="V9" s="345">
        <f t="shared" si="1"/>
        <v>3100.2639514556367</v>
      </c>
      <c r="W9" s="345">
        <f t="shared" si="1"/>
        <v>2301.8901058682204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84.172914875322419</v>
      </c>
      <c r="C12" s="212">
        <v>70.807738607050737</v>
      </c>
      <c r="D12" s="212">
        <v>59.663456577815992</v>
      </c>
      <c r="E12" s="212">
        <v>78.678503869303526</v>
      </c>
      <c r="F12" s="212">
        <v>72.263026655202054</v>
      </c>
      <c r="G12" s="212">
        <v>75.248151332760102</v>
      </c>
      <c r="H12" s="212">
        <v>114.3197764402408</v>
      </c>
      <c r="I12" s="212">
        <v>133.14582975064491</v>
      </c>
      <c r="J12" s="212">
        <v>129.1631126397248</v>
      </c>
      <c r="K12" s="212">
        <v>115.6444539982803</v>
      </c>
      <c r="L12" s="212">
        <v>130.2505588993981</v>
      </c>
      <c r="M12" s="212">
        <v>144.92708512467749</v>
      </c>
      <c r="N12" s="212">
        <v>162.33533963886501</v>
      </c>
      <c r="O12" s="212">
        <v>159.60601891659499</v>
      </c>
      <c r="P12" s="212">
        <v>199.37910576096311</v>
      </c>
      <c r="Q12" s="212">
        <v>161.18572656921751</v>
      </c>
      <c r="R12" s="212">
        <v>167.6298366294067</v>
      </c>
      <c r="S12" s="212">
        <v>158.0596732588134</v>
      </c>
      <c r="T12" s="212">
        <v>216.62820292347371</v>
      </c>
      <c r="U12" s="212">
        <v>180.40430669299701</v>
      </c>
      <c r="V12" s="212">
        <v>153.80694989106041</v>
      </c>
      <c r="W12" s="212">
        <v>175.58504796070551</v>
      </c>
      <c r="DA12" s="109" t="s">
        <v>2378</v>
      </c>
    </row>
    <row r="13" spans="1:105" ht="12" customHeight="1" x14ac:dyDescent="0.25">
      <c r="A13" s="24" t="s">
        <v>30</v>
      </c>
      <c r="B13" s="215">
        <v>4.1834049871023211</v>
      </c>
      <c r="C13" s="215">
        <v>6.7851246775580396</v>
      </c>
      <c r="D13" s="215">
        <v>4.3061049011177994</v>
      </c>
      <c r="E13" s="215">
        <v>4.5000859845227863</v>
      </c>
      <c r="F13" s="215">
        <v>4.6122957867583834</v>
      </c>
      <c r="G13" s="215">
        <v>3.5251074806534821</v>
      </c>
      <c r="H13" s="215">
        <v>1.5749785038693029</v>
      </c>
      <c r="I13" s="215">
        <v>1.4581255374032669</v>
      </c>
      <c r="J13" s="215">
        <v>0</v>
      </c>
      <c r="K13" s="215">
        <v>0</v>
      </c>
      <c r="L13" s="215">
        <v>0</v>
      </c>
      <c r="M13" s="215">
        <v>1.8545141874462601</v>
      </c>
      <c r="N13" s="215">
        <v>1.332846087704213</v>
      </c>
      <c r="O13" s="215">
        <v>1.5636285468615649</v>
      </c>
      <c r="P13" s="215">
        <v>1.109114359415305</v>
      </c>
      <c r="Q13" s="215">
        <v>1.61195184866724</v>
      </c>
      <c r="R13" s="215">
        <v>1.280137575236457</v>
      </c>
      <c r="S13" s="215">
        <v>1.5988822012037831</v>
      </c>
      <c r="T13" s="215">
        <v>1.3650902837489249</v>
      </c>
      <c r="U13" s="215">
        <v>1.602493551160791</v>
      </c>
      <c r="V13" s="215">
        <v>1.646173688736027</v>
      </c>
      <c r="W13" s="215">
        <v>1.603783319002579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2.0612209802235588</v>
      </c>
      <c r="C14" s="206">
        <f t="shared" si="2"/>
        <v>1.026999140154772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1.026999140154772</v>
      </c>
      <c r="I14" s="206">
        <f t="shared" si="2"/>
        <v>0</v>
      </c>
      <c r="J14" s="206">
        <f t="shared" si="2"/>
        <v>0</v>
      </c>
      <c r="K14" s="206">
        <f t="shared" si="2"/>
        <v>2.0540842648323299</v>
      </c>
      <c r="L14" s="206">
        <f t="shared" si="2"/>
        <v>3.0985382631126397</v>
      </c>
      <c r="M14" s="206">
        <f t="shared" si="2"/>
        <v>4.1453998280309534</v>
      </c>
      <c r="N14" s="206">
        <f t="shared" si="2"/>
        <v>5.1531384350816847</v>
      </c>
      <c r="O14" s="206">
        <f t="shared" si="2"/>
        <v>5.1570937231298366</v>
      </c>
      <c r="P14" s="206">
        <f t="shared" si="2"/>
        <v>6.1495270851246771</v>
      </c>
      <c r="Q14" s="206">
        <f t="shared" si="2"/>
        <v>2.054858125537403</v>
      </c>
      <c r="R14" s="206">
        <f t="shared" si="2"/>
        <v>2.0547721410146171</v>
      </c>
      <c r="S14" s="206">
        <f t="shared" si="2"/>
        <v>0</v>
      </c>
      <c r="T14" s="206">
        <f t="shared" si="2"/>
        <v>9.0524505588993982</v>
      </c>
      <c r="U14" s="206">
        <f t="shared" si="2"/>
        <v>9.1394668959587264</v>
      </c>
      <c r="V14" s="206">
        <f t="shared" si="2"/>
        <v>1.0492691315563201</v>
      </c>
      <c r="W14" s="206">
        <f t="shared" si="2"/>
        <v>1.049183147033534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25">
      <c r="A17" s="18" t="s">
        <v>69</v>
      </c>
      <c r="B17" s="206">
        <v>1.026999140154772</v>
      </c>
      <c r="C17" s="206">
        <v>1.026999140154772</v>
      </c>
      <c r="D17" s="206">
        <v>0</v>
      </c>
      <c r="E17" s="206">
        <v>0</v>
      </c>
      <c r="F17" s="206">
        <v>0</v>
      </c>
      <c r="G17" s="206">
        <v>0</v>
      </c>
      <c r="H17" s="206">
        <v>1.026999140154772</v>
      </c>
      <c r="I17" s="206">
        <v>0</v>
      </c>
      <c r="J17" s="206">
        <v>0</v>
      </c>
      <c r="K17" s="206">
        <v>2.0540842648323299</v>
      </c>
      <c r="L17" s="206">
        <v>2.0540842648323299</v>
      </c>
      <c r="M17" s="206">
        <v>2.0540842648323299</v>
      </c>
      <c r="N17" s="206">
        <v>2.019002579535683</v>
      </c>
      <c r="O17" s="206">
        <v>2.0077386070507308</v>
      </c>
      <c r="P17" s="206">
        <v>3.0035253654342209</v>
      </c>
      <c r="Q17" s="206">
        <v>1.0061049011177989</v>
      </c>
      <c r="R17" s="206">
        <v>1.0060189165950131</v>
      </c>
      <c r="S17" s="206">
        <v>0</v>
      </c>
      <c r="T17" s="206">
        <v>9.0524505588993982</v>
      </c>
      <c r="U17" s="206">
        <v>7.0407566638005159</v>
      </c>
      <c r="V17" s="206">
        <v>0</v>
      </c>
      <c r="W17" s="206">
        <v>0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1.034221840068787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1.04445399828031</v>
      </c>
      <c r="M19" s="206">
        <v>2.091315563198624</v>
      </c>
      <c r="N19" s="206">
        <v>3.1341358555460022</v>
      </c>
      <c r="O19" s="206">
        <v>3.1493551160791058</v>
      </c>
      <c r="P19" s="206">
        <v>3.1460017196904562</v>
      </c>
      <c r="Q19" s="206">
        <v>1.0487532244196041</v>
      </c>
      <c r="R19" s="206">
        <v>1.0487532244196041</v>
      </c>
      <c r="S19" s="206">
        <v>0</v>
      </c>
      <c r="T19" s="206">
        <v>0</v>
      </c>
      <c r="U19" s="206">
        <v>2.098710232158211</v>
      </c>
      <c r="V19" s="206">
        <v>1.0492691315563201</v>
      </c>
      <c r="W19" s="206">
        <v>1.049183147033534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52.171109200343928</v>
      </c>
      <c r="C20" s="206">
        <f t="shared" si="3"/>
        <v>51.397248495270851</v>
      </c>
      <c r="D20" s="206">
        <f t="shared" si="3"/>
        <v>40.778159931212379</v>
      </c>
      <c r="E20" s="206">
        <f t="shared" si="3"/>
        <v>55.137575236457437</v>
      </c>
      <c r="F20" s="206">
        <f t="shared" si="3"/>
        <v>50.773860705073083</v>
      </c>
      <c r="G20" s="206">
        <f t="shared" si="3"/>
        <v>48.774720550300941</v>
      </c>
      <c r="H20" s="206">
        <f t="shared" si="3"/>
        <v>60.920034393809111</v>
      </c>
      <c r="I20" s="206">
        <f t="shared" si="3"/>
        <v>68.035253654342213</v>
      </c>
      <c r="J20" s="206">
        <f t="shared" si="3"/>
        <v>64.53138435081685</v>
      </c>
      <c r="K20" s="206">
        <f t="shared" si="3"/>
        <v>57.265692175408432</v>
      </c>
      <c r="L20" s="206">
        <f t="shared" si="3"/>
        <v>60.748065348237311</v>
      </c>
      <c r="M20" s="206">
        <f t="shared" si="3"/>
        <v>59.372312983662937</v>
      </c>
      <c r="N20" s="206">
        <f t="shared" si="3"/>
        <v>71.431642304385207</v>
      </c>
      <c r="O20" s="206">
        <f t="shared" si="3"/>
        <v>68.357695614789336</v>
      </c>
      <c r="P20" s="206">
        <f t="shared" si="3"/>
        <v>63.349097162510738</v>
      </c>
      <c r="Q20" s="206">
        <f t="shared" si="3"/>
        <v>68.658641444539981</v>
      </c>
      <c r="R20" s="206">
        <f t="shared" si="3"/>
        <v>68.895098882201196</v>
      </c>
      <c r="S20" s="206">
        <f t="shared" si="3"/>
        <v>69.797936371453133</v>
      </c>
      <c r="T20" s="206">
        <f t="shared" si="3"/>
        <v>86.305245055889941</v>
      </c>
      <c r="U20" s="206">
        <f t="shared" si="3"/>
        <v>71.109802235597584</v>
      </c>
      <c r="V20" s="206">
        <f t="shared" si="3"/>
        <v>63.95176268271711</v>
      </c>
      <c r="W20" s="206">
        <f t="shared" si="3"/>
        <v>75.622957867583835</v>
      </c>
      <c r="DA20" s="71"/>
    </row>
    <row r="21" spans="1:105" ht="12" customHeight="1" x14ac:dyDescent="0.25">
      <c r="A21" s="18" t="s">
        <v>72</v>
      </c>
      <c r="B21" s="206">
        <v>52.171109200343928</v>
      </c>
      <c r="C21" s="206">
        <v>51.397248495270851</v>
      </c>
      <c r="D21" s="206">
        <v>40.778159931212379</v>
      </c>
      <c r="E21" s="206">
        <v>55.137575236457437</v>
      </c>
      <c r="F21" s="206">
        <v>50.773860705073083</v>
      </c>
      <c r="G21" s="206">
        <v>48.774720550300941</v>
      </c>
      <c r="H21" s="206">
        <v>60.920034393809111</v>
      </c>
      <c r="I21" s="206">
        <v>68.035253654342213</v>
      </c>
      <c r="J21" s="206">
        <v>64.53138435081685</v>
      </c>
      <c r="K21" s="206">
        <v>57.265692175408432</v>
      </c>
      <c r="L21" s="206">
        <v>60.748065348237311</v>
      </c>
      <c r="M21" s="206">
        <v>59.372312983662937</v>
      </c>
      <c r="N21" s="206">
        <v>71.431642304385207</v>
      </c>
      <c r="O21" s="206">
        <v>68.357695614789336</v>
      </c>
      <c r="P21" s="206">
        <v>63.349097162510738</v>
      </c>
      <c r="Q21" s="206">
        <v>68.658641444539981</v>
      </c>
      <c r="R21" s="206">
        <v>68.895098882201196</v>
      </c>
      <c r="S21" s="206">
        <v>69.797936371453133</v>
      </c>
      <c r="T21" s="206">
        <v>86.305245055889941</v>
      </c>
      <c r="U21" s="206">
        <v>71.109802235597584</v>
      </c>
      <c r="V21" s="206">
        <v>63.95176268271711</v>
      </c>
      <c r="W21" s="206">
        <v>75.622957867583835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2.3903697334479789E-2</v>
      </c>
      <c r="D23" s="206">
        <f t="shared" si="4"/>
        <v>2.3903697334479789E-2</v>
      </c>
      <c r="E23" s="206">
        <f t="shared" si="4"/>
        <v>2.3903697334479789E-2</v>
      </c>
      <c r="F23" s="206">
        <f t="shared" si="4"/>
        <v>2.3903697334479789E-2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4.7807394668959592E-2</v>
      </c>
      <c r="N23" s="206">
        <f t="shared" si="4"/>
        <v>9.5528804815133275E-2</v>
      </c>
      <c r="O23" s="206">
        <f t="shared" si="4"/>
        <v>0.1194325021496131</v>
      </c>
      <c r="P23" s="206">
        <f t="shared" si="4"/>
        <v>7.1625107480653469E-2</v>
      </c>
      <c r="Q23" s="206">
        <f t="shared" si="4"/>
        <v>4.7807394668959592E-2</v>
      </c>
      <c r="R23" s="206">
        <f t="shared" si="4"/>
        <v>0.14333619948409279</v>
      </c>
      <c r="S23" s="206">
        <f t="shared" si="4"/>
        <v>0.1194325021496131</v>
      </c>
      <c r="T23" s="206">
        <f t="shared" si="4"/>
        <v>0.19105760963026661</v>
      </c>
      <c r="U23" s="206">
        <f t="shared" si="4"/>
        <v>0.14807281509507395</v>
      </c>
      <c r="V23" s="206">
        <f t="shared" si="4"/>
        <v>0.20075900541976341</v>
      </c>
      <c r="W23" s="206">
        <f t="shared" si="4"/>
        <v>0.2277822685301043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2.3903697334479789E-2</v>
      </c>
      <c r="D24" s="206">
        <v>2.3903697334479789E-2</v>
      </c>
      <c r="E24" s="206">
        <v>2.3903697334479789E-2</v>
      </c>
      <c r="F24" s="206">
        <v>2.3903697334479789E-2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4.7807394668959592E-2</v>
      </c>
      <c r="N24" s="206">
        <v>9.5528804815133275E-2</v>
      </c>
      <c r="O24" s="206">
        <v>0.1194325021496131</v>
      </c>
      <c r="P24" s="206">
        <v>7.1625107480653469E-2</v>
      </c>
      <c r="Q24" s="206">
        <v>4.7807394668959592E-2</v>
      </c>
      <c r="R24" s="206">
        <v>0.14333619948409279</v>
      </c>
      <c r="S24" s="206">
        <v>0.1194325021496131</v>
      </c>
      <c r="T24" s="206">
        <v>0.19105760963026661</v>
      </c>
      <c r="U24" s="206">
        <v>9.5528804815133275E-2</v>
      </c>
      <c r="V24" s="206">
        <v>0.14333619948409279</v>
      </c>
      <c r="W24" s="206">
        <v>0.14333619948409279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5.2544010279940663E-2</v>
      </c>
      <c r="V29" s="206">
        <v>5.7422805935670611E-2</v>
      </c>
      <c r="W29" s="206">
        <v>8.4446069046011499E-2</v>
      </c>
      <c r="DA29" s="71" t="s">
        <v>2392</v>
      </c>
    </row>
    <row r="30" spans="1:105" ht="12" customHeight="1" x14ac:dyDescent="0.25">
      <c r="A30" s="14" t="s">
        <v>79</v>
      </c>
      <c r="B30" s="206">
        <v>4.3470335339638861</v>
      </c>
      <c r="C30" s="206">
        <v>2.0301805674978501</v>
      </c>
      <c r="D30" s="206">
        <v>1.3136715391229581</v>
      </c>
      <c r="E30" s="206">
        <v>3.79767841788478</v>
      </c>
      <c r="F30" s="206">
        <v>0</v>
      </c>
      <c r="G30" s="206">
        <v>2.9139294926913162</v>
      </c>
      <c r="H30" s="206">
        <v>2.3884780739466889</v>
      </c>
      <c r="I30" s="206">
        <v>2.1735167669819431</v>
      </c>
      <c r="J30" s="206">
        <v>0.57325881341358553</v>
      </c>
      <c r="K30" s="206">
        <v>1.982459157351677</v>
      </c>
      <c r="L30" s="206">
        <v>3.0333619948409281</v>
      </c>
      <c r="M30" s="206">
        <v>6.592175408426483</v>
      </c>
      <c r="N30" s="206">
        <v>3.5827171109200342</v>
      </c>
      <c r="O30" s="206">
        <v>3.1527944969905422</v>
      </c>
      <c r="P30" s="206">
        <v>3.2483233018056752</v>
      </c>
      <c r="Q30" s="206">
        <v>5.4934651762682716</v>
      </c>
      <c r="R30" s="206">
        <v>3.0810834049871021</v>
      </c>
      <c r="S30" s="206">
        <v>3.224419604471195</v>
      </c>
      <c r="T30" s="206">
        <v>3.0333619948409281</v>
      </c>
      <c r="U30" s="206">
        <v>3.3915735167669818</v>
      </c>
      <c r="V30" s="206">
        <v>3.2960447119518479</v>
      </c>
      <c r="W30" s="206">
        <v>3.702149613069647</v>
      </c>
      <c r="DA30" s="71" t="s">
        <v>2393</v>
      </c>
    </row>
    <row r="31" spans="1:105" ht="12" customHeight="1" x14ac:dyDescent="0.25">
      <c r="A31" s="21" t="s">
        <v>38</v>
      </c>
      <c r="B31" s="209">
        <v>21.41014617368873</v>
      </c>
      <c r="C31" s="209">
        <v>9.5442820292347363</v>
      </c>
      <c r="D31" s="209">
        <v>13.24161650902837</v>
      </c>
      <c r="E31" s="209">
        <v>15.219260533104039</v>
      </c>
      <c r="F31" s="209">
        <v>16.852966466036111</v>
      </c>
      <c r="G31" s="209">
        <v>20.034393809114359</v>
      </c>
      <c r="H31" s="209">
        <v>48.409286328460873</v>
      </c>
      <c r="I31" s="209">
        <v>61.478933791917449</v>
      </c>
      <c r="J31" s="209">
        <v>64.058469475494405</v>
      </c>
      <c r="K31" s="209">
        <v>54.342218400687869</v>
      </c>
      <c r="L31" s="209">
        <v>63.370593293207222</v>
      </c>
      <c r="M31" s="209">
        <v>72.914875322441958</v>
      </c>
      <c r="N31" s="209">
        <v>80.739466895958728</v>
      </c>
      <c r="O31" s="209">
        <v>81.255374032674112</v>
      </c>
      <c r="P31" s="209">
        <v>125.451418744626</v>
      </c>
      <c r="Q31" s="209">
        <v>83.319002579535677</v>
      </c>
      <c r="R31" s="209">
        <v>92.17540842648323</v>
      </c>
      <c r="S31" s="209">
        <v>83.319002579535677</v>
      </c>
      <c r="T31" s="209">
        <v>116.68099742046429</v>
      </c>
      <c r="U31" s="209">
        <v>95.012897678417872</v>
      </c>
      <c r="V31" s="209">
        <v>83.662940670679276</v>
      </c>
      <c r="W31" s="209">
        <v>93.379191745485812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147.2393982808004</v>
      </c>
      <c r="C33" s="205">
        <f>TRE_emi!C5</f>
        <v>153.29965777025069</v>
      </c>
      <c r="D33" s="205">
        <f>TRE_emi!D5</f>
        <v>114.7182100375138</v>
      </c>
      <c r="E33" s="205">
        <f>TRE_emi!E5</f>
        <v>149.29650864384919</v>
      </c>
      <c r="F33" s="205">
        <f>TRE_emi!F5</f>
        <v>139.53904778251149</v>
      </c>
      <c r="G33" s="205">
        <f>TRE_emi!G5</f>
        <v>130.0186685476848</v>
      </c>
      <c r="H33" s="205">
        <f>TRE_emi!H5</f>
        <v>153.1807925583235</v>
      </c>
      <c r="I33" s="205">
        <f>TRE_emi!I5</f>
        <v>166.22589369394711</v>
      </c>
      <c r="J33" s="205">
        <f>TRE_emi!J5</f>
        <v>151.5709799979121</v>
      </c>
      <c r="K33" s="205">
        <f>TRE_emi!K5</f>
        <v>140.87798963880979</v>
      </c>
      <c r="L33" s="205">
        <f>TRE_emi!L5</f>
        <v>152.08780319883431</v>
      </c>
      <c r="M33" s="205">
        <f>TRE_emi!M5</f>
        <v>160.00166009006639</v>
      </c>
      <c r="N33" s="205">
        <f>TRE_emi!N5</f>
        <v>188.88569715700959</v>
      </c>
      <c r="O33" s="205">
        <f>TRE_emi!O5</f>
        <v>182.67046825758871</v>
      </c>
      <c r="P33" s="205">
        <f>TRE_emi!P5</f>
        <v>171.99174144166341</v>
      </c>
      <c r="Q33" s="205">
        <f>TRE_emi!Q5</f>
        <v>174.32714228818509</v>
      </c>
      <c r="R33" s="205">
        <f>TRE_emi!R5</f>
        <v>173.50714705804481</v>
      </c>
      <c r="S33" s="205">
        <f>TRE_emi!S5</f>
        <v>170.68931454924331</v>
      </c>
      <c r="T33" s="205">
        <f>TRE_emi!T5</f>
        <v>236.48630517659569</v>
      </c>
      <c r="U33" s="205">
        <f>TRE_emi!U5</f>
        <v>201.6564430298225</v>
      </c>
      <c r="V33" s="205">
        <f>TRE_emi!V5</f>
        <v>160.00993398663019</v>
      </c>
      <c r="W33" s="205">
        <f>TRE_emi!W5</f>
        <v>187.07633764096821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127.33666647564625</v>
      </c>
      <c r="C35" s="286">
        <f t="shared" si="5"/>
        <v>93.750929540091121</v>
      </c>
      <c r="D35" s="286">
        <f t="shared" si="5"/>
        <v>73.074061974911729</v>
      </c>
      <c r="E35" s="286">
        <f t="shared" si="5"/>
        <v>66.604762671833015</v>
      </c>
      <c r="F35" s="286">
        <f t="shared" si="5"/>
        <v>58.408905403426019</v>
      </c>
      <c r="G35" s="286">
        <f t="shared" si="5"/>
        <v>62.441612620823825</v>
      </c>
      <c r="H35" s="286">
        <f t="shared" si="5"/>
        <v>86.720204118179083</v>
      </c>
      <c r="I35" s="286">
        <f t="shared" si="5"/>
        <v>71.701005895917589</v>
      </c>
      <c r="J35" s="286">
        <f t="shared" si="5"/>
        <v>66.152876884946338</v>
      </c>
      <c r="K35" s="286">
        <f t="shared" si="5"/>
        <v>91.711922586807674</v>
      </c>
      <c r="L35" s="286">
        <f t="shared" si="5"/>
        <v>63.987449382585176</v>
      </c>
      <c r="M35" s="286">
        <f t="shared" si="5"/>
        <v>69.397358437240158</v>
      </c>
      <c r="N35" s="286">
        <f t="shared" si="5"/>
        <v>75.903375330396031</v>
      </c>
      <c r="O35" s="286">
        <f t="shared" si="5"/>
        <v>70.038671768852581</v>
      </c>
      <c r="P35" s="286">
        <f t="shared" si="5"/>
        <v>70.372688559808168</v>
      </c>
      <c r="Q35" s="286">
        <f t="shared" si="5"/>
        <v>52.16028948586419</v>
      </c>
      <c r="R35" s="286">
        <f t="shared" si="5"/>
        <v>55.336151998100569</v>
      </c>
      <c r="S35" s="286">
        <f t="shared" si="5"/>
        <v>56.679606711900036</v>
      </c>
      <c r="T35" s="286">
        <f t="shared" si="5"/>
        <v>63.532328909865086</v>
      </c>
      <c r="U35" s="286">
        <f t="shared" si="5"/>
        <v>42.944267538824313</v>
      </c>
      <c r="V35" s="286">
        <f t="shared" si="5"/>
        <v>39.731046418527399</v>
      </c>
      <c r="W35" s="286">
        <f t="shared" si="5"/>
        <v>40.106234558252567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42.781759830658054</v>
      </c>
      <c r="C36" s="346">
        <f t="shared" si="6"/>
        <v>41.849956359804878</v>
      </c>
      <c r="D36" s="346">
        <f t="shared" si="6"/>
        <v>40.087486950549071</v>
      </c>
      <c r="E36" s="346">
        <f t="shared" si="6"/>
        <v>42.374816256102001</v>
      </c>
      <c r="F36" s="346">
        <f t="shared" si="6"/>
        <v>43.406404274449272</v>
      </c>
      <c r="G36" s="346">
        <f t="shared" si="6"/>
        <v>41.600578697608576</v>
      </c>
      <c r="H36" s="346">
        <f t="shared" si="6"/>
        <v>37.81209529774047</v>
      </c>
      <c r="I36" s="346">
        <f t="shared" si="6"/>
        <v>36.616735261600503</v>
      </c>
      <c r="J36" s="346">
        <f t="shared" si="6"/>
        <v>37.010976722049847</v>
      </c>
      <c r="K36" s="346">
        <f t="shared" si="6"/>
        <v>39.228951495008772</v>
      </c>
      <c r="L36" s="346">
        <f t="shared" si="6"/>
        <v>34.919438571294485</v>
      </c>
      <c r="M36" s="346">
        <f t="shared" si="6"/>
        <v>31.582175967024064</v>
      </c>
      <c r="N36" s="346">
        <f t="shared" si="6"/>
        <v>32.23964114431444</v>
      </c>
      <c r="O36" s="346">
        <f t="shared" si="6"/>
        <v>32.415197771677263</v>
      </c>
      <c r="P36" s="346">
        <f t="shared" si="6"/>
        <v>28.370332708784449</v>
      </c>
      <c r="Q36" s="346">
        <f t="shared" si="6"/>
        <v>26.923559010773872</v>
      </c>
      <c r="R36" s="346">
        <f t="shared" si="6"/>
        <v>26.86066060827142</v>
      </c>
      <c r="S36" s="346">
        <f t="shared" si="6"/>
        <v>26.100317336551122</v>
      </c>
      <c r="T36" s="346">
        <f t="shared" si="6"/>
        <v>26.838077894969608</v>
      </c>
      <c r="U36" s="346">
        <f t="shared" si="6"/>
        <v>26.400231990026477</v>
      </c>
      <c r="V36" s="346">
        <f t="shared" si="6"/>
        <v>29.232020814124272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23.460925765392481</v>
      </c>
      <c r="C37" s="346">
        <f>IF(TRE_ued!C$5=0,"",TRE_ued!C$5/C$5*1000)</f>
        <v>22.379624783739594</v>
      </c>
      <c r="D37" s="346">
        <f>IF(TRE_ued!D$5=0,"",TRE_ued!D$5/D$5*1000)</f>
        <v>21.686593506336695</v>
      </c>
      <c r="E37" s="346">
        <f>IF(TRE_ued!E$5=0,"",TRE_ued!E$5/E$5*1000)</f>
        <v>23.060929301635454</v>
      </c>
      <c r="F37" s="346">
        <f>IF(TRE_ued!F$5=0,"",TRE_ued!F$5/F$5*1000)</f>
        <v>23.424567040225273</v>
      </c>
      <c r="G37" s="346">
        <f>IF(TRE_ued!G$5=0,"",TRE_ued!G$5/G$5*1000)</f>
        <v>22.804908900204023</v>
      </c>
      <c r="H37" s="346">
        <f>IF(TRE_ued!H$5=0,"",TRE_ued!H$5/H$5*1000)</f>
        <v>21.179493166703296</v>
      </c>
      <c r="I37" s="346">
        <f>IF(TRE_ued!I$5=0,"",TRE_ued!I$5/I$5*1000)</f>
        <v>20.624639839803503</v>
      </c>
      <c r="J37" s="346">
        <f>IF(TRE_ued!J$5=0,"",TRE_ued!J$5/J$5*1000)</f>
        <v>20.933746889162247</v>
      </c>
      <c r="K37" s="346">
        <f>IF(TRE_ued!K$5=0,"",TRE_ued!K$5/K$5*1000)</f>
        <v>22.140029956150705</v>
      </c>
      <c r="L37" s="346">
        <f>IF(TRE_ued!L$5=0,"",TRE_ued!L$5/L$5*1000)</f>
        <v>19.783427788877724</v>
      </c>
      <c r="M37" s="346">
        <f>IF(TRE_ued!M$5=0,"",TRE_ued!M$5/M$5*1000)</f>
        <v>17.996777675036252</v>
      </c>
      <c r="N37" s="346">
        <f>IF(TRE_ued!N$5=0,"",TRE_ued!N$5/N$5*1000)</f>
        <v>18.265208912527271</v>
      </c>
      <c r="O37" s="346">
        <f>IF(TRE_ued!O$5=0,"",TRE_ued!O$5/O$5*1000)</f>
        <v>18.380853611744758</v>
      </c>
      <c r="P37" s="346">
        <f>IF(TRE_ued!P$5=0,"",TRE_ued!P$5/P$5*1000)</f>
        <v>16.362639984460902</v>
      </c>
      <c r="Q37" s="346">
        <f>IF(TRE_ued!Q$5=0,"",TRE_ued!Q$5/Q$5*1000)</f>
        <v>15.345452536136705</v>
      </c>
      <c r="R37" s="346">
        <f>IF(TRE_ued!R$5=0,"",TRE_ued!R$5/R$5*1000)</f>
        <v>15.332415869821492</v>
      </c>
      <c r="S37" s="346">
        <f>IF(TRE_ued!S$5=0,"",TRE_ued!S$5/S$5*1000)</f>
        <v>14.857893679875945</v>
      </c>
      <c r="T37" s="346">
        <f>IF(TRE_ued!T$5=0,"",TRE_ued!T$5/T$5*1000)</f>
        <v>15.24822759809857</v>
      </c>
      <c r="U37" s="346">
        <f>IF(TRE_ued!U$5=0,"",TRE_ued!U$5/U$5*1000)</f>
        <v>14.985418551101766</v>
      </c>
      <c r="V37" s="346">
        <f>IF(TRE_ued!V$5=0,"",TRE_ued!V$5/V$5*1000)</f>
        <v>16.685162551903289</v>
      </c>
      <c r="W37" s="346">
        <f>IF(TRE_ued!W$5=0,"",TRE_ued!W$5/W$5*1000)</f>
        <v>16.513429811736245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1.7492491319671244</v>
      </c>
      <c r="C38" s="347">
        <f t="shared" si="7"/>
        <v>2.1650127625313789</v>
      </c>
      <c r="D38" s="347">
        <f t="shared" si="7"/>
        <v>1.922755009808939</v>
      </c>
      <c r="E38" s="347">
        <f t="shared" si="7"/>
        <v>1.8975514441892856</v>
      </c>
      <c r="F38" s="347">
        <f t="shared" si="7"/>
        <v>1.9309881448546604</v>
      </c>
      <c r="G38" s="347">
        <f t="shared" si="7"/>
        <v>1.7278652863207253</v>
      </c>
      <c r="H38" s="347">
        <f t="shared" si="7"/>
        <v>1.3399325762187508</v>
      </c>
      <c r="I38" s="347">
        <f t="shared" si="7"/>
        <v>1.2484498688787657</v>
      </c>
      <c r="J38" s="347">
        <f t="shared" si="7"/>
        <v>1.1734850368672181</v>
      </c>
      <c r="K38" s="347">
        <f t="shared" si="7"/>
        <v>1.2181992717169536</v>
      </c>
      <c r="L38" s="347">
        <f t="shared" si="7"/>
        <v>1.167655666769942</v>
      </c>
      <c r="M38" s="347">
        <f t="shared" si="7"/>
        <v>1.1040148910220653</v>
      </c>
      <c r="N38" s="347">
        <f t="shared" si="7"/>
        <v>1.1635525423928588</v>
      </c>
      <c r="O38" s="347">
        <f t="shared" si="7"/>
        <v>1.1445086438315741</v>
      </c>
      <c r="P38" s="347">
        <f t="shared" si="7"/>
        <v>0.8626367381136989</v>
      </c>
      <c r="Q38" s="347">
        <f t="shared" si="7"/>
        <v>1.0815296490494417</v>
      </c>
      <c r="R38" s="347">
        <f t="shared" si="7"/>
        <v>1.0350612429554029</v>
      </c>
      <c r="S38" s="347">
        <f t="shared" si="7"/>
        <v>1.0799042603975879</v>
      </c>
      <c r="T38" s="347">
        <f t="shared" si="7"/>
        <v>1.0916690531755788</v>
      </c>
      <c r="U38" s="347">
        <f t="shared" si="7"/>
        <v>1.1178028214869133</v>
      </c>
      <c r="V38" s="347">
        <f t="shared" si="7"/>
        <v>1.0403296736588514</v>
      </c>
      <c r="W38" s="347">
        <f t="shared" si="7"/>
        <v>1.0654457188338402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SK: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84.172914875322462</v>
      </c>
      <c r="C5" s="225">
        <v>70.807738607050752</v>
      </c>
      <c r="D5" s="225">
        <v>59.663456577815957</v>
      </c>
      <c r="E5" s="225">
        <v>78.678503869303526</v>
      </c>
      <c r="F5" s="225">
        <v>72.263026655202054</v>
      </c>
      <c r="G5" s="225">
        <v>75.248151332760074</v>
      </c>
      <c r="H5" s="225">
        <v>114.3197764402408</v>
      </c>
      <c r="I5" s="225">
        <v>133.14582975064491</v>
      </c>
      <c r="J5" s="225">
        <v>129.16311263972489</v>
      </c>
      <c r="K5" s="225">
        <v>115.6444539982803</v>
      </c>
      <c r="L5" s="225">
        <v>130.2505588993981</v>
      </c>
      <c r="M5" s="225">
        <v>144.92708512467749</v>
      </c>
      <c r="N5" s="225">
        <v>162.33533963886501</v>
      </c>
      <c r="O5" s="225">
        <v>159.60601891659499</v>
      </c>
      <c r="P5" s="225">
        <v>199.37910576096311</v>
      </c>
      <c r="Q5" s="225">
        <v>161.18572656921759</v>
      </c>
      <c r="R5" s="225">
        <v>167.6298366294067</v>
      </c>
      <c r="S5" s="225">
        <v>158.05967325881349</v>
      </c>
      <c r="T5" s="225">
        <v>216.62820292347379</v>
      </c>
      <c r="U5" s="225">
        <v>180.40430669299701</v>
      </c>
      <c r="V5" s="225">
        <v>153.80694989106041</v>
      </c>
      <c r="W5" s="225">
        <v>175.58504796070559</v>
      </c>
      <c r="DA5" s="89" t="s">
        <v>2378</v>
      </c>
    </row>
    <row r="6" spans="1:105" ht="12" customHeight="1" x14ac:dyDescent="0.25">
      <c r="A6" s="55" t="s">
        <v>92</v>
      </c>
      <c r="B6" s="261">
        <v>1.2750967038707071</v>
      </c>
      <c r="C6" s="261">
        <v>0.64253762732238706</v>
      </c>
      <c r="D6" s="261">
        <v>0.8243989594752249</v>
      </c>
      <c r="E6" s="261">
        <v>0.97194370102941496</v>
      </c>
      <c r="F6" s="261">
        <v>1.0405878937429409</v>
      </c>
      <c r="G6" s="261">
        <v>1.183293118396507</v>
      </c>
      <c r="H6" s="261">
        <v>2.3733033763675291</v>
      </c>
      <c r="I6" s="261">
        <v>2.8841203588939259</v>
      </c>
      <c r="J6" s="261">
        <v>2.9012849312148909</v>
      </c>
      <c r="K6" s="261">
        <v>2.5246913569048139</v>
      </c>
      <c r="L6" s="261">
        <v>2.871905056763242</v>
      </c>
      <c r="M6" s="261">
        <v>3.2020930115042581</v>
      </c>
      <c r="N6" s="261">
        <v>3.597410251771834</v>
      </c>
      <c r="O6" s="261">
        <v>3.5743094200239169</v>
      </c>
      <c r="P6" s="261">
        <v>4.8691923278374158</v>
      </c>
      <c r="Q6" s="261">
        <v>3.6314817646567952</v>
      </c>
      <c r="R6" s="261">
        <v>3.8976857069353241</v>
      </c>
      <c r="S6" s="261">
        <v>3.6190107278461809</v>
      </c>
      <c r="T6" s="261">
        <v>5.0177026513031509</v>
      </c>
      <c r="U6" s="261">
        <v>4.1133122064631031</v>
      </c>
      <c r="V6" s="261">
        <v>3.554921627442468</v>
      </c>
      <c r="W6" s="261">
        <v>4.0236409964442634</v>
      </c>
      <c r="DA6" s="67" t="s">
        <v>2395</v>
      </c>
    </row>
    <row r="7" spans="1:105" ht="12" customHeight="1" x14ac:dyDescent="0.25">
      <c r="A7" s="202" t="s">
        <v>93</v>
      </c>
      <c r="B7" s="226">
        <v>1.7341315172641609</v>
      </c>
      <c r="C7" s="226">
        <v>0.87385117315844663</v>
      </c>
      <c r="D7" s="226">
        <v>1.121182584886306</v>
      </c>
      <c r="E7" s="226">
        <v>1.321843433400004</v>
      </c>
      <c r="F7" s="226">
        <v>1.415199535490399</v>
      </c>
      <c r="G7" s="226">
        <v>1.609278641019249</v>
      </c>
      <c r="H7" s="226">
        <v>3.22769259185984</v>
      </c>
      <c r="I7" s="226">
        <v>3.92240368809574</v>
      </c>
      <c r="J7" s="226">
        <v>3.9457475064522529</v>
      </c>
      <c r="K7" s="226">
        <v>3.4335802453905471</v>
      </c>
      <c r="L7" s="226">
        <v>3.905790877198009</v>
      </c>
      <c r="M7" s="226">
        <v>4.3548464956457913</v>
      </c>
      <c r="N7" s="226">
        <v>4.8924779424096956</v>
      </c>
      <c r="O7" s="226">
        <v>4.8610608112325266</v>
      </c>
      <c r="P7" s="226">
        <v>6.6221015658588831</v>
      </c>
      <c r="Q7" s="226">
        <v>4.9388151999332406</v>
      </c>
      <c r="R7" s="226">
        <v>5.3008525614320394</v>
      </c>
      <c r="S7" s="226">
        <v>4.9218545898708062</v>
      </c>
      <c r="T7" s="226">
        <v>6.8240756057722862</v>
      </c>
      <c r="U7" s="226">
        <v>5.5941046007898203</v>
      </c>
      <c r="V7" s="226">
        <v>4.8346934133217569</v>
      </c>
      <c r="W7" s="226">
        <v>5.4721517551641972</v>
      </c>
      <c r="DA7" s="174" t="s">
        <v>2396</v>
      </c>
    </row>
    <row r="8" spans="1:105" ht="12" customHeight="1" x14ac:dyDescent="0.25">
      <c r="A8" s="202" t="s">
        <v>94</v>
      </c>
      <c r="B8" s="226">
        <v>2.1421624625027871</v>
      </c>
      <c r="C8" s="226">
        <v>1.07946321390161</v>
      </c>
      <c r="D8" s="226">
        <v>1.3849902519183781</v>
      </c>
      <c r="E8" s="226">
        <v>1.6328654177294171</v>
      </c>
      <c r="F8" s="226">
        <v>1.74818766148814</v>
      </c>
      <c r="G8" s="226">
        <v>1.987932438906131</v>
      </c>
      <c r="H8" s="226">
        <v>3.9871496722974511</v>
      </c>
      <c r="I8" s="226">
        <v>4.8453222029417979</v>
      </c>
      <c r="J8" s="226">
        <v>4.8741586844410181</v>
      </c>
      <c r="K8" s="226">
        <v>4.2414814796000879</v>
      </c>
      <c r="L8" s="226">
        <v>4.8248004953622452</v>
      </c>
      <c r="M8" s="226">
        <v>5.3795162593271533</v>
      </c>
      <c r="N8" s="226">
        <v>6.0436492229766836</v>
      </c>
      <c r="O8" s="226">
        <v>6.0048398256401807</v>
      </c>
      <c r="P8" s="226">
        <v>8.1802431107668561</v>
      </c>
      <c r="Q8" s="226">
        <v>6.1008893646234146</v>
      </c>
      <c r="R8" s="226">
        <v>6.5481119876513434</v>
      </c>
      <c r="S8" s="226">
        <v>6.079938022781584</v>
      </c>
      <c r="T8" s="226">
        <v>8.4297404541892931</v>
      </c>
      <c r="U8" s="226">
        <v>6.9103645068580137</v>
      </c>
      <c r="V8" s="226">
        <v>5.9722683341033447</v>
      </c>
      <c r="W8" s="226">
        <v>6.7597168740263616</v>
      </c>
      <c r="DA8" s="174" t="s">
        <v>2397</v>
      </c>
    </row>
    <row r="9" spans="1:105" ht="12" customHeight="1" x14ac:dyDescent="0.25">
      <c r="A9" s="202" t="s">
        <v>95</v>
      </c>
      <c r="B9" s="226">
        <v>1.326100572025535</v>
      </c>
      <c r="C9" s="226">
        <v>0.66823913241528243</v>
      </c>
      <c r="D9" s="226">
        <v>0.85737491785423392</v>
      </c>
      <c r="E9" s="226">
        <v>1.010821449070592</v>
      </c>
      <c r="F9" s="226">
        <v>1.082211409492658</v>
      </c>
      <c r="G9" s="226">
        <v>1.230624843132367</v>
      </c>
      <c r="H9" s="226">
        <v>2.4682355114222312</v>
      </c>
      <c r="I9" s="226">
        <v>2.999485173249683</v>
      </c>
      <c r="J9" s="226">
        <v>3.0173363284634869</v>
      </c>
      <c r="K9" s="226">
        <v>2.6256790111810071</v>
      </c>
      <c r="L9" s="226">
        <v>2.986781259033771</v>
      </c>
      <c r="M9" s="226">
        <v>3.330176731964428</v>
      </c>
      <c r="N9" s="226">
        <v>3.741306661842708</v>
      </c>
      <c r="O9" s="226">
        <v>3.7172817968248739</v>
      </c>
      <c r="P9" s="226">
        <v>5.0639600209509092</v>
      </c>
      <c r="Q9" s="226">
        <v>3.7767410352430679</v>
      </c>
      <c r="R9" s="226">
        <v>4.0535931352127372</v>
      </c>
      <c r="S9" s="226">
        <v>3.763771156960027</v>
      </c>
      <c r="T9" s="226">
        <v>5.2184107573552749</v>
      </c>
      <c r="U9" s="226">
        <v>4.2778446947216278</v>
      </c>
      <c r="V9" s="226">
        <v>3.6971184925401661</v>
      </c>
      <c r="W9" s="226">
        <v>4.1845866363020336</v>
      </c>
      <c r="DA9" s="174" t="s">
        <v>2398</v>
      </c>
    </row>
    <row r="10" spans="1:105" ht="12" customHeight="1" x14ac:dyDescent="0.25">
      <c r="A10" s="56" t="s">
        <v>96</v>
      </c>
      <c r="B10" s="262">
        <v>2.5372748939461021</v>
      </c>
      <c r="C10" s="262">
        <v>2.448226138637259</v>
      </c>
      <c r="D10" s="262">
        <v>1.8891880097186819</v>
      </c>
      <c r="E10" s="262">
        <v>2.535728869538155</v>
      </c>
      <c r="F10" s="262">
        <v>2.2944692197908481</v>
      </c>
      <c r="G10" s="262">
        <v>2.2813051118959362</v>
      </c>
      <c r="H10" s="262">
        <v>3.1997621000225691</v>
      </c>
      <c r="I10" s="262">
        <v>3.681585312640987</v>
      </c>
      <c r="J10" s="262">
        <v>3.5592963829242952</v>
      </c>
      <c r="K10" s="262">
        <v>3.1963337195413488</v>
      </c>
      <c r="L10" s="262">
        <v>3.5583138898643072</v>
      </c>
      <c r="M10" s="262">
        <v>3.8730627312553332</v>
      </c>
      <c r="N10" s="262">
        <v>4.390343413059167</v>
      </c>
      <c r="O10" s="262">
        <v>4.3057101122348733</v>
      </c>
      <c r="P10" s="262">
        <v>5.3209358612473006</v>
      </c>
      <c r="Q10" s="262">
        <v>4.3383639873892932</v>
      </c>
      <c r="R10" s="262">
        <v>4.5160163996077927</v>
      </c>
      <c r="S10" s="262">
        <v>4.2823259301809671</v>
      </c>
      <c r="T10" s="262">
        <v>5.8790292729643054</v>
      </c>
      <c r="U10" s="262">
        <v>4.8963678124364272</v>
      </c>
      <c r="V10" s="262">
        <v>4.1654290274418679</v>
      </c>
      <c r="W10" s="262">
        <v>4.7794288507754494</v>
      </c>
      <c r="DA10" s="68" t="s">
        <v>2399</v>
      </c>
    </row>
    <row r="11" spans="1:105" ht="12" customHeight="1" x14ac:dyDescent="0.25">
      <c r="A11" s="37" t="s">
        <v>160</v>
      </c>
      <c r="B11" s="228">
        <v>5.0895121111011722E-2</v>
      </c>
      <c r="C11" s="228">
        <v>5.3285360168305762E-2</v>
      </c>
      <c r="D11" s="228">
        <v>0</v>
      </c>
      <c r="E11" s="228">
        <v>0</v>
      </c>
      <c r="F11" s="228">
        <v>0</v>
      </c>
      <c r="G11" s="228">
        <v>0</v>
      </c>
      <c r="H11" s="228">
        <v>4.3742008472116588E-2</v>
      </c>
      <c r="I11" s="228">
        <v>0</v>
      </c>
      <c r="J11" s="228">
        <v>0</v>
      </c>
      <c r="K11" s="228">
        <v>8.318272228343028E-2</v>
      </c>
      <c r="L11" s="228">
        <v>8.3568211487917779E-2</v>
      </c>
      <c r="M11" s="228">
        <v>8.6872541345505719E-2</v>
      </c>
      <c r="N11" s="228">
        <v>8.3386813379998995E-2</v>
      </c>
      <c r="O11" s="228">
        <v>8.2174563655580637E-2</v>
      </c>
      <c r="P11" s="228">
        <v>0.1060295207269234</v>
      </c>
      <c r="Q11" s="228">
        <v>4.0964697185073062E-2</v>
      </c>
      <c r="R11" s="228">
        <v>3.8862911781557603E-2</v>
      </c>
      <c r="S11" s="228">
        <v>0</v>
      </c>
      <c r="T11" s="228">
        <v>0.34816622381951878</v>
      </c>
      <c r="U11" s="228">
        <v>0.27888436559592</v>
      </c>
      <c r="V11" s="228">
        <v>0</v>
      </c>
      <c r="W11" s="228">
        <v>0</v>
      </c>
      <c r="DA11" s="69" t="s">
        <v>2400</v>
      </c>
    </row>
    <row r="12" spans="1:105" ht="12" customHeight="1" x14ac:dyDescent="0.25">
      <c r="A12" s="37" t="s">
        <v>162</v>
      </c>
      <c r="B12" s="228">
        <v>2.2718937542326421</v>
      </c>
      <c r="C12" s="228">
        <v>2.3646461812009738</v>
      </c>
      <c r="D12" s="228">
        <v>1.7863306377195289</v>
      </c>
      <c r="E12" s="228">
        <v>2.4417318318019698</v>
      </c>
      <c r="F12" s="228">
        <v>2.1572925809746288</v>
      </c>
      <c r="G12" s="228">
        <v>2.0728660772191341</v>
      </c>
      <c r="H12" s="228">
        <v>2.255345718477487</v>
      </c>
      <c r="I12" s="228">
        <v>2.4306110215648649</v>
      </c>
      <c r="J12" s="228">
        <v>2.18514690299491</v>
      </c>
      <c r="K12" s="228">
        <v>2.0010760150192608</v>
      </c>
      <c r="L12" s="228">
        <v>2.1168523940808561</v>
      </c>
      <c r="M12" s="228">
        <v>2.1102151560393061</v>
      </c>
      <c r="N12" s="228">
        <v>2.5066009370351088</v>
      </c>
      <c r="O12" s="228">
        <v>2.3688072352769991</v>
      </c>
      <c r="P12" s="228">
        <v>1.8155932332295079</v>
      </c>
      <c r="Q12" s="228">
        <v>2.3663737270156271</v>
      </c>
      <c r="R12" s="228">
        <v>2.2456345115156111</v>
      </c>
      <c r="S12" s="228">
        <v>2.3411345356552449</v>
      </c>
      <c r="T12" s="228">
        <v>2.782103535020628</v>
      </c>
      <c r="U12" s="228">
        <v>2.3541296328853769</v>
      </c>
      <c r="V12" s="228">
        <v>2.103153701455152</v>
      </c>
      <c r="W12" s="228">
        <v>2.5130021599558581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5.2544010279900882E-2</v>
      </c>
      <c r="V14" s="228">
        <v>5.7422805935580919E-2</v>
      </c>
      <c r="W14" s="228">
        <v>8.4446069045957098E-2</v>
      </c>
      <c r="DA14" s="69" t="s">
        <v>2403</v>
      </c>
    </row>
    <row r="15" spans="1:105" ht="12" customHeight="1" x14ac:dyDescent="0.25">
      <c r="A15" s="37" t="s">
        <v>38</v>
      </c>
      <c r="B15" s="228">
        <v>0.2144860186024479</v>
      </c>
      <c r="C15" s="228">
        <v>3.029459726797985E-2</v>
      </c>
      <c r="D15" s="228">
        <v>0.1028573719991531</v>
      </c>
      <c r="E15" s="228">
        <v>9.3997037736184688E-2</v>
      </c>
      <c r="F15" s="228">
        <v>0.13717663881621889</v>
      </c>
      <c r="G15" s="228">
        <v>0.20843903467680219</v>
      </c>
      <c r="H15" s="228">
        <v>0.90067437307296516</v>
      </c>
      <c r="I15" s="228">
        <v>1.2509742910761219</v>
      </c>
      <c r="J15" s="228">
        <v>1.3741494799293841</v>
      </c>
      <c r="K15" s="228">
        <v>1.112074982238658</v>
      </c>
      <c r="L15" s="228">
        <v>1.3578932842955329</v>
      </c>
      <c r="M15" s="228">
        <v>1.675975033870521</v>
      </c>
      <c r="N15" s="228">
        <v>1.80035566264406</v>
      </c>
      <c r="O15" s="228">
        <v>1.854728313302294</v>
      </c>
      <c r="P15" s="228">
        <v>3.3993131072908702</v>
      </c>
      <c r="Q15" s="228">
        <v>1.9310255631885931</v>
      </c>
      <c r="R15" s="228">
        <v>2.2315189763106238</v>
      </c>
      <c r="S15" s="228">
        <v>1.941191394525722</v>
      </c>
      <c r="T15" s="228">
        <v>2.7487595141241581</v>
      </c>
      <c r="U15" s="228">
        <v>2.2108098036752288</v>
      </c>
      <c r="V15" s="228">
        <v>2.0048525200511351</v>
      </c>
      <c r="W15" s="228">
        <v>2.1819806217736342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16.676459730083788</v>
      </c>
      <c r="C16" s="263">
        <f t="shared" si="0"/>
        <v>16.16688833500039</v>
      </c>
      <c r="D16" s="263">
        <f t="shared" si="0"/>
        <v>12.46326094867652</v>
      </c>
      <c r="E16" s="263">
        <f t="shared" si="0"/>
        <v>16.659469065540833</v>
      </c>
      <c r="F16" s="263">
        <f t="shared" si="0"/>
        <v>15.097783306891996</v>
      </c>
      <c r="G16" s="263">
        <f t="shared" si="0"/>
        <v>14.974039478367757</v>
      </c>
      <c r="H16" s="263">
        <f t="shared" si="0"/>
        <v>20.817012968557464</v>
      </c>
      <c r="I16" s="263">
        <f t="shared" si="0"/>
        <v>23.930189656747523</v>
      </c>
      <c r="J16" s="263">
        <f t="shared" si="0"/>
        <v>23.069513593027828</v>
      </c>
      <c r="K16" s="263">
        <f t="shared" si="0"/>
        <v>20.716977811842078</v>
      </c>
      <c r="L16" s="263">
        <f t="shared" si="0"/>
        <v>23.063145582453835</v>
      </c>
      <c r="M16" s="263">
        <f t="shared" si="0"/>
        <v>25.193900468469771</v>
      </c>
      <c r="N16" s="263">
        <f t="shared" si="0"/>
        <v>28.518412435031799</v>
      </c>
      <c r="O16" s="263">
        <f t="shared" si="0"/>
        <v>27.978899789616591</v>
      </c>
      <c r="P16" s="263">
        <f t="shared" si="0"/>
        <v>34.519166964495973</v>
      </c>
      <c r="Q16" s="263">
        <f t="shared" si="0"/>
        <v>28.191748477238161</v>
      </c>
      <c r="R16" s="263">
        <f t="shared" si="0"/>
        <v>29.321139632454489</v>
      </c>
      <c r="S16" s="263">
        <f t="shared" si="0"/>
        <v>27.822487692809521</v>
      </c>
      <c r="T16" s="263">
        <f t="shared" si="0"/>
        <v>38.158729360977112</v>
      </c>
      <c r="U16" s="263">
        <f t="shared" si="0"/>
        <v>31.638358821783569</v>
      </c>
      <c r="V16" s="263">
        <f t="shared" si="0"/>
        <v>26.883842003485629</v>
      </c>
      <c r="W16" s="263">
        <f t="shared" si="0"/>
        <v>30.777804198694739</v>
      </c>
      <c r="DA16" s="70"/>
    </row>
    <row r="17" spans="1:105" ht="12" customHeight="1" x14ac:dyDescent="0.25">
      <c r="A17" s="60" t="s">
        <v>2406</v>
      </c>
      <c r="B17" s="331">
        <v>15.3783307307672</v>
      </c>
      <c r="C17" s="331">
        <v>15.99318256306249</v>
      </c>
      <c r="D17" s="331">
        <v>11.856637829307729</v>
      </c>
      <c r="E17" s="331">
        <v>16.09455975823229</v>
      </c>
      <c r="F17" s="331">
        <v>14.27791457775405</v>
      </c>
      <c r="G17" s="331">
        <v>13.70500279431722</v>
      </c>
      <c r="H17" s="331">
        <v>15.08296502195515</v>
      </c>
      <c r="I17" s="331">
        <v>15.935096476331569</v>
      </c>
      <c r="J17" s="331">
        <v>14.16298918607812</v>
      </c>
      <c r="K17" s="331">
        <v>13.509084408443369</v>
      </c>
      <c r="L17" s="331">
        <v>14.261985406464269</v>
      </c>
      <c r="M17" s="331">
        <v>14.51759426906731</v>
      </c>
      <c r="N17" s="331">
        <v>16.974791941144041</v>
      </c>
      <c r="O17" s="331">
        <v>16.110636063912359</v>
      </c>
      <c r="P17" s="331">
        <v>12.63331972535997</v>
      </c>
      <c r="Q17" s="331">
        <v>15.83829302420143</v>
      </c>
      <c r="R17" s="331">
        <v>14.99572891758735</v>
      </c>
      <c r="S17" s="331">
        <v>15.40055425774567</v>
      </c>
      <c r="T17" s="331">
        <v>20.481669337381561</v>
      </c>
      <c r="U17" s="331">
        <v>17.392415163806959</v>
      </c>
      <c r="V17" s="331">
        <v>13.97307798335803</v>
      </c>
      <c r="W17" s="331">
        <v>16.670212654075641</v>
      </c>
      <c r="DA17" s="72" t="s">
        <v>2407</v>
      </c>
    </row>
    <row r="18" spans="1:105" ht="12" customHeight="1" x14ac:dyDescent="0.25">
      <c r="A18" s="59" t="s">
        <v>30</v>
      </c>
      <c r="B18" s="232">
        <v>1.320166855934799</v>
      </c>
      <c r="C18" s="232">
        <v>2.129038366946062</v>
      </c>
      <c r="D18" s="232">
        <v>1.3213748470259461</v>
      </c>
      <c r="E18" s="232">
        <v>1.4200862752718459</v>
      </c>
      <c r="F18" s="232">
        <v>1.3843436169435399</v>
      </c>
      <c r="G18" s="232">
        <v>1.084799015337748</v>
      </c>
      <c r="H18" s="232">
        <v>0.44606665568402348</v>
      </c>
      <c r="I18" s="232">
        <v>0.40083510790620769</v>
      </c>
      <c r="J18" s="232">
        <v>0</v>
      </c>
      <c r="K18" s="232">
        <v>0</v>
      </c>
      <c r="L18" s="232">
        <v>0</v>
      </c>
      <c r="M18" s="232">
        <v>0.52169305922118214</v>
      </c>
      <c r="N18" s="232">
        <v>0.36816454247706049</v>
      </c>
      <c r="O18" s="232">
        <v>0.42699217493713659</v>
      </c>
      <c r="P18" s="232">
        <v>0.26130787563198721</v>
      </c>
      <c r="Q18" s="232">
        <v>0.43769525342890792</v>
      </c>
      <c r="R18" s="232">
        <v>0.33021891601244868</v>
      </c>
      <c r="S18" s="232">
        <v>0.41933321666237627</v>
      </c>
      <c r="T18" s="232">
        <v>0.35114641140839598</v>
      </c>
      <c r="U18" s="232">
        <v>0.42588597134888889</v>
      </c>
      <c r="V18" s="232">
        <v>0.42927819460708933</v>
      </c>
      <c r="W18" s="232">
        <v>0.42240198626818931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25">
      <c r="A20" s="59" t="s">
        <v>160</v>
      </c>
      <c r="B20" s="232">
        <v>0.30803141887020979</v>
      </c>
      <c r="C20" s="232">
        <v>0.30553218909458091</v>
      </c>
      <c r="D20" s="232">
        <v>0</v>
      </c>
      <c r="E20" s="232">
        <v>0</v>
      </c>
      <c r="F20" s="232">
        <v>0</v>
      </c>
      <c r="G20" s="232">
        <v>0</v>
      </c>
      <c r="H20" s="232">
        <v>0.27847886134924138</v>
      </c>
      <c r="I20" s="232">
        <v>0</v>
      </c>
      <c r="J20" s="232">
        <v>0</v>
      </c>
      <c r="K20" s="232">
        <v>0.53914727405927021</v>
      </c>
      <c r="L20" s="232">
        <v>0.54164581519946708</v>
      </c>
      <c r="M20" s="232">
        <v>0.55339598322233852</v>
      </c>
      <c r="N20" s="232">
        <v>0.53466420431597761</v>
      </c>
      <c r="O20" s="232">
        <v>0.52582870818026206</v>
      </c>
      <c r="P20" s="232">
        <v>0.68265141227830006</v>
      </c>
      <c r="Q20" s="232">
        <v>0.26206569787057521</v>
      </c>
      <c r="R20" s="232">
        <v>0.24948350372843359</v>
      </c>
      <c r="S20" s="232">
        <v>0</v>
      </c>
      <c r="T20" s="232">
        <v>2.2390300806679599</v>
      </c>
      <c r="U20" s="232">
        <v>1.7970659225254919</v>
      </c>
      <c r="V20" s="232">
        <v>0</v>
      </c>
      <c r="W20" s="232">
        <v>0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13.75013245596219</v>
      </c>
      <c r="C22" s="232">
        <v>13.55861200702185</v>
      </c>
      <c r="D22" s="232">
        <v>10.535262982281781</v>
      </c>
      <c r="E22" s="232">
        <v>14.674473482960449</v>
      </c>
      <c r="F22" s="232">
        <v>12.893570960810511</v>
      </c>
      <c r="G22" s="232">
        <v>12.62020377897948</v>
      </c>
      <c r="H22" s="232">
        <v>14.358419504921891</v>
      </c>
      <c r="I22" s="232">
        <v>15.53426136842536</v>
      </c>
      <c r="J22" s="232">
        <v>14.16298918607812</v>
      </c>
      <c r="K22" s="232">
        <v>12.9699371343841</v>
      </c>
      <c r="L22" s="232">
        <v>13.720339591264811</v>
      </c>
      <c r="M22" s="232">
        <v>13.442505226623791</v>
      </c>
      <c r="N22" s="232">
        <v>16.071963194351</v>
      </c>
      <c r="O22" s="232">
        <v>15.157815180794961</v>
      </c>
      <c r="P22" s="232">
        <v>11.689360437449681</v>
      </c>
      <c r="Q22" s="232">
        <v>15.13853207290194</v>
      </c>
      <c r="R22" s="232">
        <v>14.41602649784647</v>
      </c>
      <c r="S22" s="232">
        <v>14.981221041083289</v>
      </c>
      <c r="T22" s="232">
        <v>17.891492845305201</v>
      </c>
      <c r="U22" s="232">
        <v>15.169463269932571</v>
      </c>
      <c r="V22" s="232">
        <v>13.54379978875094</v>
      </c>
      <c r="W22" s="232">
        <v>16.24781066780745</v>
      </c>
      <c r="DA22" s="71" t="s">
        <v>2412</v>
      </c>
    </row>
    <row r="23" spans="1:105" ht="12" customHeight="1" x14ac:dyDescent="0.25">
      <c r="A23" s="60" t="s">
        <v>2413</v>
      </c>
      <c r="B23" s="331">
        <v>1.2981289993165901</v>
      </c>
      <c r="C23" s="331">
        <v>0.1737057719379001</v>
      </c>
      <c r="D23" s="331">
        <v>0.60662311936879165</v>
      </c>
      <c r="E23" s="331">
        <v>0.56490930730854427</v>
      </c>
      <c r="F23" s="331">
        <v>0.81986872913794684</v>
      </c>
      <c r="G23" s="331">
        <v>1.2690366840505369</v>
      </c>
      <c r="H23" s="331">
        <v>5.7340479466023142</v>
      </c>
      <c r="I23" s="331">
        <v>7.995093180415954</v>
      </c>
      <c r="J23" s="331">
        <v>8.9065244069497105</v>
      </c>
      <c r="K23" s="331">
        <v>7.2078934033987077</v>
      </c>
      <c r="L23" s="331">
        <v>8.8011601759895637</v>
      </c>
      <c r="M23" s="331">
        <v>10.676306199402459</v>
      </c>
      <c r="N23" s="331">
        <v>11.54362049388776</v>
      </c>
      <c r="O23" s="331">
        <v>11.86826372570423</v>
      </c>
      <c r="P23" s="331">
        <v>21.885847239136002</v>
      </c>
      <c r="Q23" s="331">
        <v>12.35345545303673</v>
      </c>
      <c r="R23" s="331">
        <v>14.325410714867139</v>
      </c>
      <c r="S23" s="331">
        <v>12.421933435063851</v>
      </c>
      <c r="T23" s="331">
        <v>17.677060023595551</v>
      </c>
      <c r="U23" s="331">
        <v>14.245943657976611</v>
      </c>
      <c r="V23" s="331">
        <v>12.910764020127599</v>
      </c>
      <c r="W23" s="331">
        <v>14.107591544619099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7.6277667848026622</v>
      </c>
      <c r="C24" s="263">
        <f t="shared" si="1"/>
        <v>6.4774622456168087</v>
      </c>
      <c r="D24" s="263">
        <f t="shared" si="1"/>
        <v>5.5003330595651896</v>
      </c>
      <c r="E24" s="263">
        <f t="shared" si="1"/>
        <v>7.1855495668504892</v>
      </c>
      <c r="F24" s="263">
        <f t="shared" si="1"/>
        <v>6.7197294517253692</v>
      </c>
      <c r="G24" s="263">
        <f t="shared" si="1"/>
        <v>6.8988437545760988</v>
      </c>
      <c r="H24" s="263">
        <f t="shared" si="1"/>
        <v>10.388545938762361</v>
      </c>
      <c r="I24" s="263">
        <f t="shared" si="1"/>
        <v>12.037165749209432</v>
      </c>
      <c r="J24" s="263">
        <f t="shared" si="1"/>
        <v>11.63478953467032</v>
      </c>
      <c r="K24" s="263">
        <f t="shared" si="1"/>
        <v>10.427025030976665</v>
      </c>
      <c r="L24" s="263">
        <f t="shared" si="1"/>
        <v>11.645743399933949</v>
      </c>
      <c r="M24" s="263">
        <f t="shared" si="1"/>
        <v>12.742822836244075</v>
      </c>
      <c r="N24" s="263">
        <f t="shared" si="1"/>
        <v>14.409944794222351</v>
      </c>
      <c r="O24" s="263">
        <f t="shared" si="1"/>
        <v>14.127361100146896</v>
      </c>
      <c r="P24" s="263">
        <f t="shared" si="1"/>
        <v>16.884899228413033</v>
      </c>
      <c r="Q24" s="263">
        <f t="shared" si="1"/>
        <v>14.243924481735991</v>
      </c>
      <c r="R24" s="263">
        <f t="shared" si="1"/>
        <v>14.739458510113</v>
      </c>
      <c r="S24" s="263">
        <f t="shared" si="1"/>
        <v>14.026060013168046</v>
      </c>
      <c r="T24" s="263">
        <f t="shared" si="1"/>
        <v>19.087581125694996</v>
      </c>
      <c r="U24" s="263">
        <f t="shared" si="1"/>
        <v>15.872669695758317</v>
      </c>
      <c r="V24" s="263">
        <f t="shared" si="1"/>
        <v>13.537570187734641</v>
      </c>
      <c r="W24" s="263">
        <f t="shared" si="1"/>
        <v>15.524095124050051</v>
      </c>
      <c r="DA24" s="70"/>
    </row>
    <row r="25" spans="1:105" ht="12" customHeight="1" x14ac:dyDescent="0.25">
      <c r="A25" s="60" t="s">
        <v>2416</v>
      </c>
      <c r="B25" s="264">
        <v>6.3271681468545413</v>
      </c>
      <c r="C25" s="264">
        <v>5.8220738657479734</v>
      </c>
      <c r="D25" s="264">
        <v>4.6594461209004594</v>
      </c>
      <c r="E25" s="264">
        <v>6.1941669918004854</v>
      </c>
      <c r="F25" s="264">
        <v>5.6583298001075697</v>
      </c>
      <c r="G25" s="264">
        <v>5.6918847738116618</v>
      </c>
      <c r="H25" s="264">
        <v>7.9677764948674801</v>
      </c>
      <c r="I25" s="264">
        <v>9.0953629831376261</v>
      </c>
      <c r="J25" s="264">
        <v>8.6754789048311292</v>
      </c>
      <c r="K25" s="264">
        <v>7.8518398469337543</v>
      </c>
      <c r="L25" s="264">
        <v>8.7164002420354425</v>
      </c>
      <c r="M25" s="264">
        <v>9.4766879645097308</v>
      </c>
      <c r="N25" s="264">
        <v>10.740586337415079</v>
      </c>
      <c r="O25" s="264">
        <v>10.481565491722501</v>
      </c>
      <c r="P25" s="264">
        <v>11.91832305401887</v>
      </c>
      <c r="Q25" s="264">
        <v>10.539813081786059</v>
      </c>
      <c r="R25" s="264">
        <v>10.76381908903897</v>
      </c>
      <c r="S25" s="264">
        <v>10.33466907076494</v>
      </c>
      <c r="T25" s="264">
        <v>13.969524421365779</v>
      </c>
      <c r="U25" s="264">
        <v>11.677091245165951</v>
      </c>
      <c r="V25" s="264">
        <v>9.9115501277433218</v>
      </c>
      <c r="W25" s="264">
        <v>11.419981307676901</v>
      </c>
      <c r="DA25" s="72" t="s">
        <v>2417</v>
      </c>
    </row>
    <row r="26" spans="1:105" ht="12" customHeight="1" x14ac:dyDescent="0.25">
      <c r="A26" s="60" t="s">
        <v>2418</v>
      </c>
      <c r="B26" s="264">
        <v>1.3005986379481209</v>
      </c>
      <c r="C26" s="264">
        <v>0.65538837986883514</v>
      </c>
      <c r="D26" s="264">
        <v>0.84088693866472985</v>
      </c>
      <c r="E26" s="264">
        <v>0.99138257505000371</v>
      </c>
      <c r="F26" s="264">
        <v>1.0613996516177999</v>
      </c>
      <c r="G26" s="264">
        <v>1.206958980764437</v>
      </c>
      <c r="H26" s="264">
        <v>2.4207694438948808</v>
      </c>
      <c r="I26" s="264">
        <v>2.941802766071806</v>
      </c>
      <c r="J26" s="264">
        <v>2.9593106298391909</v>
      </c>
      <c r="K26" s="264">
        <v>2.575185184042911</v>
      </c>
      <c r="L26" s="264">
        <v>2.929343157898507</v>
      </c>
      <c r="M26" s="264">
        <v>3.2661348717343439</v>
      </c>
      <c r="N26" s="264">
        <v>3.6693584568072728</v>
      </c>
      <c r="O26" s="264">
        <v>3.6457956084243959</v>
      </c>
      <c r="P26" s="264">
        <v>4.9665761743941648</v>
      </c>
      <c r="Q26" s="264">
        <v>3.704111399949932</v>
      </c>
      <c r="R26" s="264">
        <v>3.9756394210740309</v>
      </c>
      <c r="S26" s="264">
        <v>3.6913909424031051</v>
      </c>
      <c r="T26" s="264">
        <v>5.1180567043292147</v>
      </c>
      <c r="U26" s="264">
        <v>4.1955784505923663</v>
      </c>
      <c r="V26" s="264">
        <v>3.6260200599913182</v>
      </c>
      <c r="W26" s="264">
        <v>4.1041138163731503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23.8235139001197</v>
      </c>
      <c r="C27" s="263">
        <f t="shared" si="2"/>
        <v>23.095554764286277</v>
      </c>
      <c r="D27" s="263">
        <f t="shared" si="2"/>
        <v>17.804658498109312</v>
      </c>
      <c r="E27" s="263">
        <f t="shared" si="2"/>
        <v>23.799241522201193</v>
      </c>
      <c r="F27" s="263">
        <f t="shared" si="2"/>
        <v>21.568261866988557</v>
      </c>
      <c r="G27" s="263">
        <f t="shared" si="2"/>
        <v>21.391484969096805</v>
      </c>
      <c r="H27" s="263">
        <f t="shared" si="2"/>
        <v>29.738589955082094</v>
      </c>
      <c r="I27" s="263">
        <f t="shared" si="2"/>
        <v>34.185985223925037</v>
      </c>
      <c r="J27" s="263">
        <f t="shared" si="2"/>
        <v>32.95644799003977</v>
      </c>
      <c r="K27" s="263">
        <f t="shared" si="2"/>
        <v>29.595682588345817</v>
      </c>
      <c r="L27" s="263">
        <f t="shared" si="2"/>
        <v>32.947350832076907</v>
      </c>
      <c r="M27" s="263">
        <f t="shared" si="2"/>
        <v>35.991286383528241</v>
      </c>
      <c r="N27" s="263">
        <f t="shared" si="2"/>
        <v>40.740589192902561</v>
      </c>
      <c r="O27" s="263">
        <f t="shared" si="2"/>
        <v>39.969856842309412</v>
      </c>
      <c r="P27" s="263">
        <f t="shared" si="2"/>
        <v>49.313095663565683</v>
      </c>
      <c r="Q27" s="263">
        <f t="shared" si="2"/>
        <v>40.273926396054506</v>
      </c>
      <c r="R27" s="263">
        <f t="shared" si="2"/>
        <v>41.887342332077843</v>
      </c>
      <c r="S27" s="263">
        <f t="shared" si="2"/>
        <v>39.74641098972787</v>
      </c>
      <c r="T27" s="263">
        <f t="shared" si="2"/>
        <v>54.512470515681599</v>
      </c>
      <c r="U27" s="263">
        <f t="shared" si="2"/>
        <v>45.197655459690807</v>
      </c>
      <c r="V27" s="263">
        <f t="shared" si="2"/>
        <v>38.405488576408047</v>
      </c>
      <c r="W27" s="263">
        <f t="shared" si="2"/>
        <v>43.968291712421049</v>
      </c>
      <c r="DA27" s="70"/>
    </row>
    <row r="28" spans="1:105" ht="12" customHeight="1" x14ac:dyDescent="0.25">
      <c r="A28" s="60" t="s">
        <v>2421</v>
      </c>
      <c r="B28" s="331">
        <v>21.969043901096001</v>
      </c>
      <c r="C28" s="331">
        <v>22.847403661517848</v>
      </c>
      <c r="D28" s="331">
        <v>16.938054041868181</v>
      </c>
      <c r="E28" s="331">
        <v>22.99222822604613</v>
      </c>
      <c r="F28" s="331">
        <v>20.397020825362919</v>
      </c>
      <c r="G28" s="331">
        <v>19.578575420453181</v>
      </c>
      <c r="H28" s="331">
        <v>21.547092888507361</v>
      </c>
      <c r="I28" s="331">
        <v>22.76442353761653</v>
      </c>
      <c r="J28" s="331">
        <v>20.232841694397319</v>
      </c>
      <c r="K28" s="331">
        <v>19.298692012061949</v>
      </c>
      <c r="L28" s="331">
        <v>20.37426486637753</v>
      </c>
      <c r="M28" s="331">
        <v>20.73942038438188</v>
      </c>
      <c r="N28" s="331">
        <v>24.249702773062911</v>
      </c>
      <c r="O28" s="331">
        <v>23.01519437701765</v>
      </c>
      <c r="P28" s="331">
        <v>18.047599607657101</v>
      </c>
      <c r="Q28" s="331">
        <v>22.62613289171632</v>
      </c>
      <c r="R28" s="331">
        <v>21.422469882267642</v>
      </c>
      <c r="S28" s="331">
        <v>22.00079179677952</v>
      </c>
      <c r="T28" s="331">
        <v>29.25952762483081</v>
      </c>
      <c r="U28" s="331">
        <v>24.846307376867081</v>
      </c>
      <c r="V28" s="331">
        <v>19.961539976225762</v>
      </c>
      <c r="W28" s="331">
        <v>23.81458950582234</v>
      </c>
      <c r="DA28" s="72" t="s">
        <v>2422</v>
      </c>
    </row>
    <row r="29" spans="1:105" ht="12" customHeight="1" x14ac:dyDescent="0.25">
      <c r="A29" s="59" t="s">
        <v>30</v>
      </c>
      <c r="B29" s="232">
        <v>1.885952651335427</v>
      </c>
      <c r="C29" s="232">
        <v>3.041483381351517</v>
      </c>
      <c r="D29" s="232">
        <v>1.8876783528942089</v>
      </c>
      <c r="E29" s="232">
        <v>2.0286946789597811</v>
      </c>
      <c r="F29" s="232">
        <v>1.977633738490771</v>
      </c>
      <c r="G29" s="232">
        <v>1.5497128790539261</v>
      </c>
      <c r="H29" s="232">
        <v>0.6372380795486049</v>
      </c>
      <c r="I29" s="232">
        <v>0.572621582723154</v>
      </c>
      <c r="J29" s="232">
        <v>0</v>
      </c>
      <c r="K29" s="232">
        <v>0</v>
      </c>
      <c r="L29" s="232">
        <v>0</v>
      </c>
      <c r="M29" s="232">
        <v>0.74527579888740303</v>
      </c>
      <c r="N29" s="232">
        <v>0.52594934639580082</v>
      </c>
      <c r="O29" s="232">
        <v>0.60998882133876653</v>
      </c>
      <c r="P29" s="232">
        <v>0.3732969651885531</v>
      </c>
      <c r="Q29" s="232">
        <v>0.6252789334698684</v>
      </c>
      <c r="R29" s="232">
        <v>0.47174130858921232</v>
      </c>
      <c r="S29" s="232">
        <v>0.59904745237482293</v>
      </c>
      <c r="T29" s="232">
        <v>0.5016377305834232</v>
      </c>
      <c r="U29" s="232">
        <v>0.60840853049841281</v>
      </c>
      <c r="V29" s="232">
        <v>0.61325456372441334</v>
      </c>
      <c r="W29" s="232">
        <v>0.60343140895455627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25">
      <c r="A31" s="59" t="s">
        <v>160</v>
      </c>
      <c r="B31" s="232">
        <v>0.4400448841002999</v>
      </c>
      <c r="C31" s="232">
        <v>0.43647455584940142</v>
      </c>
      <c r="D31" s="232">
        <v>0</v>
      </c>
      <c r="E31" s="232">
        <v>0</v>
      </c>
      <c r="F31" s="232">
        <v>0</v>
      </c>
      <c r="G31" s="232">
        <v>0</v>
      </c>
      <c r="H31" s="232">
        <v>0.39782694478463071</v>
      </c>
      <c r="I31" s="232">
        <v>0</v>
      </c>
      <c r="J31" s="232">
        <v>0</v>
      </c>
      <c r="K31" s="232">
        <v>0.77021039151324311</v>
      </c>
      <c r="L31" s="232">
        <v>0.77377973599923866</v>
      </c>
      <c r="M31" s="232">
        <v>0.79056569031762625</v>
      </c>
      <c r="N31" s="232">
        <v>0.76380600616568239</v>
      </c>
      <c r="O31" s="232">
        <v>0.75118386882894594</v>
      </c>
      <c r="P31" s="232">
        <v>0.97521630325471453</v>
      </c>
      <c r="Q31" s="232">
        <v>0.37437956838653608</v>
      </c>
      <c r="R31" s="232">
        <v>0.35640500532633362</v>
      </c>
      <c r="S31" s="232">
        <v>0</v>
      </c>
      <c r="T31" s="232">
        <v>3.1986144009542312</v>
      </c>
      <c r="U31" s="232">
        <v>2.5672370321792748</v>
      </c>
      <c r="V31" s="232">
        <v>0</v>
      </c>
      <c r="W31" s="232">
        <v>0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19.643046365660279</v>
      </c>
      <c r="C33" s="232">
        <v>19.369445724316929</v>
      </c>
      <c r="D33" s="232">
        <v>15.05037568897397</v>
      </c>
      <c r="E33" s="232">
        <v>20.96353354708635</v>
      </c>
      <c r="F33" s="232">
        <v>18.419387086872149</v>
      </c>
      <c r="G33" s="232">
        <v>18.02886254139926</v>
      </c>
      <c r="H33" s="232">
        <v>20.512027864174129</v>
      </c>
      <c r="I33" s="232">
        <v>22.191801954893371</v>
      </c>
      <c r="J33" s="232">
        <v>20.232841694397319</v>
      </c>
      <c r="K33" s="232">
        <v>18.52848162054871</v>
      </c>
      <c r="L33" s="232">
        <v>19.600485130378299</v>
      </c>
      <c r="M33" s="232">
        <v>19.20357889517685</v>
      </c>
      <c r="N33" s="232">
        <v>22.959947420501429</v>
      </c>
      <c r="O33" s="232">
        <v>21.654021686849941</v>
      </c>
      <c r="P33" s="232">
        <v>16.699086339213839</v>
      </c>
      <c r="Q33" s="232">
        <v>21.626474389859919</v>
      </c>
      <c r="R33" s="232">
        <v>20.594323568352092</v>
      </c>
      <c r="S33" s="232">
        <v>21.40174434440469</v>
      </c>
      <c r="T33" s="232">
        <v>25.559275493293161</v>
      </c>
      <c r="U33" s="232">
        <v>21.670661814189401</v>
      </c>
      <c r="V33" s="232">
        <v>19.34828541250134</v>
      </c>
      <c r="W33" s="232">
        <v>23.211158096867791</v>
      </c>
      <c r="DA33" s="71" t="s">
        <v>2427</v>
      </c>
    </row>
    <row r="34" spans="1:105" ht="12" customHeight="1" x14ac:dyDescent="0.25">
      <c r="A34" s="60" t="s">
        <v>2428</v>
      </c>
      <c r="B34" s="331">
        <v>1.8544699990236999</v>
      </c>
      <c r="C34" s="331">
        <v>0.24815110276842869</v>
      </c>
      <c r="D34" s="331">
        <v>0.86660445624113114</v>
      </c>
      <c r="E34" s="331">
        <v>0.80701329615506334</v>
      </c>
      <c r="F34" s="331">
        <v>1.171241041625638</v>
      </c>
      <c r="G34" s="331">
        <v>1.8129095486436251</v>
      </c>
      <c r="H34" s="331">
        <v>8.1914970665747333</v>
      </c>
      <c r="I34" s="331">
        <v>11.421561686308509</v>
      </c>
      <c r="J34" s="331">
        <v>12.723606295642449</v>
      </c>
      <c r="K34" s="331">
        <v>10.29699057628387</v>
      </c>
      <c r="L34" s="331">
        <v>12.573085965699381</v>
      </c>
      <c r="M34" s="331">
        <v>15.251865999146361</v>
      </c>
      <c r="N34" s="331">
        <v>16.490886419839651</v>
      </c>
      <c r="O34" s="331">
        <v>16.954662465291761</v>
      </c>
      <c r="P34" s="331">
        <v>31.265496055908581</v>
      </c>
      <c r="Q34" s="331">
        <v>17.647793504338189</v>
      </c>
      <c r="R34" s="331">
        <v>20.464872449810201</v>
      </c>
      <c r="S34" s="331">
        <v>17.74561919294835</v>
      </c>
      <c r="T34" s="331">
        <v>25.25294289085079</v>
      </c>
      <c r="U34" s="331">
        <v>20.35134808282373</v>
      </c>
      <c r="V34" s="331">
        <v>18.443948600182281</v>
      </c>
      <c r="W34" s="331">
        <v>20.153702206598709</v>
      </c>
      <c r="DA34" s="72" t="s">
        <v>2429</v>
      </c>
    </row>
    <row r="35" spans="1:105" ht="12" customHeight="1" x14ac:dyDescent="0.25">
      <c r="A35" s="57" t="s">
        <v>2430</v>
      </c>
      <c r="B35" s="263">
        <v>16.765437047003729</v>
      </c>
      <c r="C35" s="263">
        <v>14.182864945390049</v>
      </c>
      <c r="D35" s="263">
        <v>11.181371438228981</v>
      </c>
      <c r="E35" s="263">
        <v>15.73655652779858</v>
      </c>
      <c r="F35" s="263">
        <v>12.91950240431831</v>
      </c>
      <c r="G35" s="263">
        <v>14.16542845698366</v>
      </c>
      <c r="H35" s="263">
        <v>19.01356797889008</v>
      </c>
      <c r="I35" s="263">
        <v>21.441401939329079</v>
      </c>
      <c r="J35" s="263">
        <v>19.84818647502572</v>
      </c>
      <c r="K35" s="263">
        <v>18.558360592317509</v>
      </c>
      <c r="L35" s="263">
        <v>21.326894485209479</v>
      </c>
      <c r="M35" s="263">
        <v>25.08141948656932</v>
      </c>
      <c r="N35" s="263">
        <v>27.040803940146521</v>
      </c>
      <c r="O35" s="263">
        <v>26.292267151764861</v>
      </c>
      <c r="P35" s="263">
        <v>29.406821874510431</v>
      </c>
      <c r="Q35" s="263">
        <v>26.455146567244501</v>
      </c>
      <c r="R35" s="263">
        <v>25.987912889942471</v>
      </c>
      <c r="S35" s="263">
        <v>24.663521017460582</v>
      </c>
      <c r="T35" s="263">
        <v>33.106214359755903</v>
      </c>
      <c r="U35" s="263">
        <v>28.790037219596801</v>
      </c>
      <c r="V35" s="263">
        <v>24.137264624780641</v>
      </c>
      <c r="W35" s="263">
        <v>27.70362451832975</v>
      </c>
      <c r="DA35" s="70" t="s">
        <v>2431</v>
      </c>
    </row>
    <row r="36" spans="1:105" ht="12" customHeight="1" x14ac:dyDescent="0.25">
      <c r="A36" s="46" t="s">
        <v>30</v>
      </c>
      <c r="B36" s="231">
        <v>0.97728547979627645</v>
      </c>
      <c r="C36" s="231">
        <v>1.6146029291803581</v>
      </c>
      <c r="D36" s="231">
        <v>1.0970517011283709</v>
      </c>
      <c r="E36" s="231">
        <v>1.051305030255105</v>
      </c>
      <c r="F36" s="231">
        <v>1.2503184312710069</v>
      </c>
      <c r="G36" s="231">
        <v>0.89059558620915935</v>
      </c>
      <c r="H36" s="231">
        <v>0.49167376862351109</v>
      </c>
      <c r="I36" s="231">
        <v>0.48466884676034783</v>
      </c>
      <c r="J36" s="231">
        <v>0</v>
      </c>
      <c r="K36" s="231">
        <v>0</v>
      </c>
      <c r="L36" s="231">
        <v>0</v>
      </c>
      <c r="M36" s="231">
        <v>0.58754532933133108</v>
      </c>
      <c r="N36" s="231">
        <v>0.43873219882166908</v>
      </c>
      <c r="O36" s="231">
        <v>0.52664755057634083</v>
      </c>
      <c r="P36" s="231">
        <v>0.47450951858481072</v>
      </c>
      <c r="Q36" s="231">
        <v>0.54897766175950125</v>
      </c>
      <c r="R36" s="231">
        <v>0.47817735062362299</v>
      </c>
      <c r="S36" s="231">
        <v>0.58050153215068589</v>
      </c>
      <c r="T36" s="231">
        <v>0.51230614174733191</v>
      </c>
      <c r="U36" s="231">
        <v>0.56819904930755394</v>
      </c>
      <c r="V36" s="231">
        <v>0.60364093038736089</v>
      </c>
      <c r="W36" s="231">
        <v>0.5779499237747201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25">
      <c r="A39" s="46" t="s">
        <v>160</v>
      </c>
      <c r="B39" s="231">
        <v>0.22802771606452801</v>
      </c>
      <c r="C39" s="231">
        <v>0.23170703503038159</v>
      </c>
      <c r="D39" s="231">
        <v>0</v>
      </c>
      <c r="E39" s="231">
        <v>0</v>
      </c>
      <c r="F39" s="231">
        <v>0</v>
      </c>
      <c r="G39" s="231">
        <v>0</v>
      </c>
      <c r="H39" s="231">
        <v>0.30695132554035859</v>
      </c>
      <c r="I39" s="231">
        <v>0</v>
      </c>
      <c r="J39" s="231">
        <v>0</v>
      </c>
      <c r="K39" s="231">
        <v>0.66154387696091554</v>
      </c>
      <c r="L39" s="231">
        <v>0.65509050213208397</v>
      </c>
      <c r="M39" s="231">
        <v>0.62325004994009858</v>
      </c>
      <c r="N39" s="231">
        <v>0.63714555565981112</v>
      </c>
      <c r="O39" s="231">
        <v>0.64855146637435857</v>
      </c>
      <c r="P39" s="231">
        <v>1.2396281291483779</v>
      </c>
      <c r="Q39" s="231">
        <v>0.32869493767020702</v>
      </c>
      <c r="R39" s="231">
        <v>0.3612674957501944</v>
      </c>
      <c r="S39" s="231">
        <v>0</v>
      </c>
      <c r="T39" s="231">
        <v>3.266639853394762</v>
      </c>
      <c r="U39" s="231">
        <v>2.397569343474574</v>
      </c>
      <c r="V39" s="231">
        <v>0</v>
      </c>
      <c r="W39" s="231">
        <v>0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1.0342218400561389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1.0444539982640391</v>
      </c>
      <c r="M41" s="231">
        <v>2.0913155631781741</v>
      </c>
      <c r="N41" s="231">
        <v>3.1341358554893608</v>
      </c>
      <c r="O41" s="231">
        <v>3.1493551160321429</v>
      </c>
      <c r="P41" s="231">
        <v>3.146001719621041</v>
      </c>
      <c r="Q41" s="231">
        <v>1.048753224404811</v>
      </c>
      <c r="R41" s="231">
        <v>1.048753224397756</v>
      </c>
      <c r="S41" s="231">
        <v>0</v>
      </c>
      <c r="T41" s="231">
        <v>0</v>
      </c>
      <c r="U41" s="231">
        <v>2.0987102321394531</v>
      </c>
      <c r="V41" s="231">
        <v>1.0492691315297771</v>
      </c>
      <c r="W41" s="231">
        <v>1.0491831470255619</v>
      </c>
      <c r="DA41" s="73" t="s">
        <v>2437</v>
      </c>
    </row>
    <row r="42" spans="1:105" ht="12" customHeight="1" x14ac:dyDescent="0.25">
      <c r="A42" s="46" t="s">
        <v>162</v>
      </c>
      <c r="B42" s="231">
        <v>10.178868477176071</v>
      </c>
      <c r="C42" s="231">
        <v>10.282470716372989</v>
      </c>
      <c r="D42" s="231">
        <v>8.7467445006693403</v>
      </c>
      <c r="E42" s="231">
        <v>10.863669382360751</v>
      </c>
      <c r="F42" s="231">
        <v>11.64528027571315</v>
      </c>
      <c r="G42" s="231">
        <v>10.36090337814319</v>
      </c>
      <c r="H42" s="231">
        <v>15.826464810817569</v>
      </c>
      <c r="I42" s="231">
        <v>18.78321632562751</v>
      </c>
      <c r="J42" s="231">
        <v>19.27492766162646</v>
      </c>
      <c r="K42" s="231">
        <v>15.914357558036279</v>
      </c>
      <c r="L42" s="231">
        <v>16.593987990019681</v>
      </c>
      <c r="M42" s="231">
        <v>15.1393257410892</v>
      </c>
      <c r="N42" s="231">
        <v>19.152544414506991</v>
      </c>
      <c r="O42" s="231">
        <v>18.695486019690659</v>
      </c>
      <c r="P42" s="231">
        <v>21.226734097943119</v>
      </c>
      <c r="Q42" s="231">
        <v>18.987448172550909</v>
      </c>
      <c r="R42" s="231">
        <v>20.875295214766869</v>
      </c>
      <c r="S42" s="231">
        <v>20.739167378764989</v>
      </c>
      <c r="T42" s="231">
        <v>26.10284876019422</v>
      </c>
      <c r="U42" s="231">
        <v>20.238456273124282</v>
      </c>
      <c r="V42" s="231">
        <v>19.044973651514571</v>
      </c>
      <c r="W42" s="231">
        <v>22.231005635004951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2.3903697334177101E-2</v>
      </c>
      <c r="D44" s="231">
        <v>2.3903697334012201E-2</v>
      </c>
      <c r="E44" s="231">
        <v>2.3903697334251281E-2</v>
      </c>
      <c r="F44" s="231">
        <v>2.390369733414845E-2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4.7807394668492098E-2</v>
      </c>
      <c r="N44" s="231">
        <v>9.5528804813406851E-2</v>
      </c>
      <c r="O44" s="231">
        <v>0.1194325021478322</v>
      </c>
      <c r="P44" s="231">
        <v>7.1625107479073094E-2</v>
      </c>
      <c r="Q44" s="231">
        <v>4.7807394668285243E-2</v>
      </c>
      <c r="R44" s="231">
        <v>0.14333619948110679</v>
      </c>
      <c r="S44" s="231">
        <v>0.1194325021469019</v>
      </c>
      <c r="T44" s="231">
        <v>0.1910576096272083</v>
      </c>
      <c r="U44" s="231">
        <v>9.5528804814279458E-2</v>
      </c>
      <c r="V44" s="231">
        <v>0.1433361994804668</v>
      </c>
      <c r="W44" s="231">
        <v>0.14333619948300369</v>
      </c>
      <c r="DA44" s="73" t="s">
        <v>2440</v>
      </c>
    </row>
    <row r="45" spans="1:105" ht="12" customHeight="1" x14ac:dyDescent="0.25">
      <c r="A45" s="46" t="s">
        <v>79</v>
      </c>
      <c r="B45" s="231">
        <v>4.3470335339107216</v>
      </c>
      <c r="C45" s="231">
        <v>2.0301805674721431</v>
      </c>
      <c r="D45" s="231">
        <v>1.3136715390972611</v>
      </c>
      <c r="E45" s="231">
        <v>3.797678417848477</v>
      </c>
      <c r="F45" s="231">
        <v>0</v>
      </c>
      <c r="G45" s="231">
        <v>2.913929492631314</v>
      </c>
      <c r="H45" s="231">
        <v>2.3884780739086429</v>
      </c>
      <c r="I45" s="231">
        <v>2.173516766941217</v>
      </c>
      <c r="J45" s="231">
        <v>0.57325881339925877</v>
      </c>
      <c r="K45" s="231">
        <v>1.9824591573203121</v>
      </c>
      <c r="L45" s="231">
        <v>3.033361994793673</v>
      </c>
      <c r="M45" s="231">
        <v>6.5921754083620234</v>
      </c>
      <c r="N45" s="231">
        <v>3.582717110855286</v>
      </c>
      <c r="O45" s="231">
        <v>3.1527944969435291</v>
      </c>
      <c r="P45" s="231">
        <v>3.2483233017340019</v>
      </c>
      <c r="Q45" s="231">
        <v>5.4934651761907833</v>
      </c>
      <c r="R45" s="231">
        <v>3.081083404922917</v>
      </c>
      <c r="S45" s="231">
        <v>3.2244196043979989</v>
      </c>
      <c r="T45" s="231">
        <v>3.0333619947923718</v>
      </c>
      <c r="U45" s="231">
        <v>3.3915735167366678</v>
      </c>
      <c r="V45" s="231">
        <v>3.296044711868467</v>
      </c>
      <c r="W45" s="231">
        <v>3.702149613041517</v>
      </c>
      <c r="DA45" s="73" t="s">
        <v>2441</v>
      </c>
    </row>
    <row r="46" spans="1:105" ht="12" customHeight="1" x14ac:dyDescent="0.25">
      <c r="A46" s="57" t="s">
        <v>2442</v>
      </c>
      <c r="B46" s="263">
        <v>6.1204641785793914</v>
      </c>
      <c r="C46" s="263">
        <v>3.0841806111474579</v>
      </c>
      <c r="D46" s="263">
        <v>3.9571150054810791</v>
      </c>
      <c r="E46" s="263">
        <v>4.6653297649411929</v>
      </c>
      <c r="F46" s="263">
        <v>4.9948218899661141</v>
      </c>
      <c r="G46" s="263">
        <v>5.6798069683032324</v>
      </c>
      <c r="H46" s="263">
        <v>11.391856206564141</v>
      </c>
      <c r="I46" s="263">
        <v>13.84377772269085</v>
      </c>
      <c r="J46" s="263">
        <v>13.92616766983148</v>
      </c>
      <c r="K46" s="263">
        <v>12.11851851314311</v>
      </c>
      <c r="L46" s="263">
        <v>13.78514427246356</v>
      </c>
      <c r="M46" s="263">
        <v>15.370046455220439</v>
      </c>
      <c r="N46" s="263">
        <v>17.26756920850481</v>
      </c>
      <c r="O46" s="263">
        <v>17.156685216114791</v>
      </c>
      <c r="P46" s="263">
        <v>23.372123173619581</v>
      </c>
      <c r="Q46" s="263">
        <v>17.43111247035262</v>
      </c>
      <c r="R46" s="263">
        <v>18.708891393289552</v>
      </c>
      <c r="S46" s="263">
        <v>17.371251493661671</v>
      </c>
      <c r="T46" s="263">
        <v>24.08497272625511</v>
      </c>
      <c r="U46" s="263">
        <v>19.743898591022891</v>
      </c>
      <c r="V46" s="263">
        <v>17.06362381172384</v>
      </c>
      <c r="W46" s="263">
        <v>19.313476782932469</v>
      </c>
      <c r="DA46" s="70" t="s">
        <v>2443</v>
      </c>
    </row>
    <row r="47" spans="1:105" ht="12" customHeight="1" x14ac:dyDescent="0.25">
      <c r="A47" s="41" t="s">
        <v>2444</v>
      </c>
      <c r="B47" s="352">
        <v>4.1445070851238706</v>
      </c>
      <c r="C47" s="352">
        <v>2.0884704201747661</v>
      </c>
      <c r="D47" s="352">
        <v>2.679582903902062</v>
      </c>
      <c r="E47" s="352">
        <v>3.1591545512036601</v>
      </c>
      <c r="F47" s="352">
        <v>3.3822720153067292</v>
      </c>
      <c r="G47" s="352">
        <v>3.8461135520823349</v>
      </c>
      <c r="H47" s="352">
        <v>7.7140601404150484</v>
      </c>
      <c r="I47" s="352">
        <v>9.3743927229208239</v>
      </c>
      <c r="J47" s="352">
        <v>9.4301835436338006</v>
      </c>
      <c r="K47" s="352">
        <v>8.2061236490373641</v>
      </c>
      <c r="L47" s="352">
        <v>9.3346887490387829</v>
      </c>
      <c r="M47" s="352">
        <v>10.407914264948721</v>
      </c>
      <c r="N47" s="352">
        <v>11.69283257599686</v>
      </c>
      <c r="O47" s="352">
        <v>11.617746850686091</v>
      </c>
      <c r="P47" s="352">
        <v>15.826565969697009</v>
      </c>
      <c r="Q47" s="352">
        <v>11.803576824745949</v>
      </c>
      <c r="R47" s="352">
        <v>12.66883208069016</v>
      </c>
      <c r="S47" s="352">
        <v>11.76304162434622</v>
      </c>
      <c r="T47" s="352">
        <v>16.309276093524758</v>
      </c>
      <c r="U47" s="352">
        <v>13.369693083875649</v>
      </c>
      <c r="V47" s="352">
        <v>11.55472979207806</v>
      </c>
      <c r="W47" s="352">
        <v>13.07823051156522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0.99999999999999978</v>
      </c>
      <c r="D51" s="234">
        <f t="shared" si="3"/>
        <v>1</v>
      </c>
      <c r="E51" s="234">
        <f t="shared" si="3"/>
        <v>1</v>
      </c>
      <c r="F51" s="234">
        <f t="shared" si="3"/>
        <v>0.99999999999999989</v>
      </c>
      <c r="G51" s="234">
        <f t="shared" si="3"/>
        <v>1</v>
      </c>
      <c r="H51" s="234">
        <f t="shared" si="3"/>
        <v>1.0000000000000002</v>
      </c>
      <c r="I51" s="234">
        <f t="shared" si="3"/>
        <v>0.99999999999999967</v>
      </c>
      <c r="J51" s="234">
        <f t="shared" si="3"/>
        <v>0.99999999999999989</v>
      </c>
      <c r="K51" s="234">
        <f t="shared" si="3"/>
        <v>1.0000000000000004</v>
      </c>
      <c r="L51" s="234">
        <f t="shared" si="3"/>
        <v>0.99999999999999978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1.0000000000000002</v>
      </c>
      <c r="P51" s="234">
        <f t="shared" si="3"/>
        <v>0.99999999999999978</v>
      </c>
      <c r="Q51" s="234">
        <f t="shared" si="3"/>
        <v>0.99999999999999967</v>
      </c>
      <c r="R51" s="234">
        <f t="shared" si="3"/>
        <v>1.0000000000000004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1.0000000000000002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1.5148539239248037E-2</v>
      </c>
      <c r="C52" s="301">
        <f t="shared" si="4"/>
        <v>9.0743983632659859E-3</v>
      </c>
      <c r="D52" s="301">
        <f t="shared" si="4"/>
        <v>1.3817485723442859E-2</v>
      </c>
      <c r="E52" s="301">
        <f t="shared" si="4"/>
        <v>1.2353357692768983E-2</v>
      </c>
      <c r="F52" s="301">
        <f t="shared" si="4"/>
        <v>1.4400004288611282E-2</v>
      </c>
      <c r="G52" s="301">
        <f t="shared" si="4"/>
        <v>1.572521181502233E-2</v>
      </c>
      <c r="H52" s="301">
        <f t="shared" si="4"/>
        <v>2.076021708814435E-2</v>
      </c>
      <c r="I52" s="301">
        <f t="shared" si="4"/>
        <v>2.1661364567672134E-2</v>
      </c>
      <c r="J52" s="301">
        <f t="shared" si="4"/>
        <v>2.2462178805704808E-2</v>
      </c>
      <c r="K52" s="301">
        <f t="shared" si="4"/>
        <v>2.1831495325684687E-2</v>
      </c>
      <c r="L52" s="301">
        <f t="shared" si="4"/>
        <v>2.2049080487872772E-2</v>
      </c>
      <c r="M52" s="301">
        <f t="shared" si="4"/>
        <v>2.2094510551630635E-2</v>
      </c>
      <c r="N52" s="301">
        <f t="shared" si="4"/>
        <v>2.2160364217518606E-2</v>
      </c>
      <c r="O52" s="301">
        <f t="shared" si="4"/>
        <v>2.2394577875485617E-2</v>
      </c>
      <c r="P52" s="301">
        <f t="shared" si="4"/>
        <v>2.4421778346599275E-2</v>
      </c>
      <c r="Q52" s="301">
        <f t="shared" si="4"/>
        <v>2.2529797407944412E-2</v>
      </c>
      <c r="R52" s="301">
        <f t="shared" si="4"/>
        <v>2.3251741964959757E-2</v>
      </c>
      <c r="S52" s="301">
        <f t="shared" si="4"/>
        <v>2.2896483671203484E-2</v>
      </c>
      <c r="T52" s="301">
        <f t="shared" si="4"/>
        <v>2.3162739586016449E-2</v>
      </c>
      <c r="U52" s="301">
        <f t="shared" si="4"/>
        <v>2.2800521128705266E-2</v>
      </c>
      <c r="V52" s="301">
        <f t="shared" si="4"/>
        <v>2.3112880334473673E-2</v>
      </c>
      <c r="W52" s="301">
        <f t="shared" si="4"/>
        <v>2.2915624326649495E-2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2.0602013365377321E-2</v>
      </c>
      <c r="C53" s="235">
        <f t="shared" si="5"/>
        <v>1.2341181774041744E-2</v>
      </c>
      <c r="D53" s="235">
        <f t="shared" si="5"/>
        <v>1.8791780583882291E-2</v>
      </c>
      <c r="E53" s="235">
        <f t="shared" si="5"/>
        <v>1.6800566462165812E-2</v>
      </c>
      <c r="F53" s="235">
        <f t="shared" si="5"/>
        <v>1.9584005832511332E-2</v>
      </c>
      <c r="G53" s="235">
        <f t="shared" si="5"/>
        <v>2.1386288068430362E-2</v>
      </c>
      <c r="H53" s="235">
        <f t="shared" si="5"/>
        <v>2.8233895239876322E-2</v>
      </c>
      <c r="I53" s="235">
        <f t="shared" si="5"/>
        <v>2.9459455812034109E-2</v>
      </c>
      <c r="J53" s="235">
        <f t="shared" si="5"/>
        <v>3.0548563175758547E-2</v>
      </c>
      <c r="K53" s="235">
        <f t="shared" si="5"/>
        <v>2.9690833642931173E-2</v>
      </c>
      <c r="L53" s="235">
        <f t="shared" si="5"/>
        <v>2.9986749463506969E-2</v>
      </c>
      <c r="M53" s="235">
        <f t="shared" si="5"/>
        <v>3.0048534350217666E-2</v>
      </c>
      <c r="N53" s="235">
        <f t="shared" si="5"/>
        <v>3.0138095335825312E-2</v>
      </c>
      <c r="O53" s="235">
        <f t="shared" si="5"/>
        <v>3.0456625910660437E-2</v>
      </c>
      <c r="P53" s="235">
        <f t="shared" si="5"/>
        <v>3.3213618551375002E-2</v>
      </c>
      <c r="Q53" s="235">
        <f t="shared" si="5"/>
        <v>3.0640524474804393E-2</v>
      </c>
      <c r="R53" s="235">
        <f t="shared" si="5"/>
        <v>3.1622369072345266E-2</v>
      </c>
      <c r="S53" s="235">
        <f t="shared" si="5"/>
        <v>3.1139217792836738E-2</v>
      </c>
      <c r="T53" s="235">
        <f t="shared" si="5"/>
        <v>3.1501325836982376E-2</v>
      </c>
      <c r="U53" s="235">
        <f t="shared" si="5"/>
        <v>3.1008708735039161E-2</v>
      </c>
      <c r="V53" s="235">
        <f t="shared" si="5"/>
        <v>3.1433517254884198E-2</v>
      </c>
      <c r="W53" s="235">
        <f t="shared" si="5"/>
        <v>3.1165249084243306E-2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2.5449545921936691E-2</v>
      </c>
      <c r="C54" s="235">
        <f t="shared" si="6"/>
        <v>1.5244989250286852E-2</v>
      </c>
      <c r="D54" s="235">
        <f t="shared" si="6"/>
        <v>2.3213376015384007E-2</v>
      </c>
      <c r="E54" s="235">
        <f t="shared" si="6"/>
        <v>2.0753640923851891E-2</v>
      </c>
      <c r="F54" s="235">
        <f t="shared" si="6"/>
        <v>2.4192007204866941E-2</v>
      </c>
      <c r="G54" s="235">
        <f t="shared" si="6"/>
        <v>2.6418355849237504E-2</v>
      </c>
      <c r="H54" s="235">
        <f t="shared" si="6"/>
        <v>3.4877164708082532E-2</v>
      </c>
      <c r="I54" s="235">
        <f t="shared" si="6"/>
        <v>3.6391092473689206E-2</v>
      </c>
      <c r="J54" s="235">
        <f t="shared" si="6"/>
        <v>3.7736460393584081E-2</v>
      </c>
      <c r="K54" s="235">
        <f t="shared" si="6"/>
        <v>3.6676912147150277E-2</v>
      </c>
      <c r="L54" s="235">
        <f t="shared" si="6"/>
        <v>3.704245521962625E-2</v>
      </c>
      <c r="M54" s="235">
        <f t="shared" si="6"/>
        <v>3.7118777726739466E-2</v>
      </c>
      <c r="N54" s="235">
        <f t="shared" si="6"/>
        <v>3.7229411885431274E-2</v>
      </c>
      <c r="O54" s="235">
        <f t="shared" si="6"/>
        <v>3.7622890830815839E-2</v>
      </c>
      <c r="P54" s="235">
        <f t="shared" si="6"/>
        <v>4.1028587622286769E-2</v>
      </c>
      <c r="Q54" s="235">
        <f t="shared" si="6"/>
        <v>3.7850059645346601E-2</v>
      </c>
      <c r="R54" s="235">
        <f t="shared" si="6"/>
        <v>3.906292650113239E-2</v>
      </c>
      <c r="S54" s="235">
        <f t="shared" si="6"/>
        <v>3.8466092567621853E-2</v>
      </c>
      <c r="T54" s="235">
        <f t="shared" si="6"/>
        <v>3.8913402504507637E-2</v>
      </c>
      <c r="U54" s="235">
        <f t="shared" si="6"/>
        <v>3.8304875496224848E-2</v>
      </c>
      <c r="V54" s="235">
        <f t="shared" si="6"/>
        <v>3.8829638961915762E-2</v>
      </c>
      <c r="W54" s="235">
        <f t="shared" si="6"/>
        <v>3.8498248868771144E-2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1.5754480808817955E-2</v>
      </c>
      <c r="C55" s="235">
        <f t="shared" si="7"/>
        <v>9.4373742977966225E-3</v>
      </c>
      <c r="D55" s="235">
        <f t="shared" si="7"/>
        <v>1.4370185152380574E-2</v>
      </c>
      <c r="E55" s="235">
        <f t="shared" si="7"/>
        <v>1.2847492000479748E-2</v>
      </c>
      <c r="F55" s="235">
        <f t="shared" si="7"/>
        <v>1.4976004460155725E-2</v>
      </c>
      <c r="G55" s="235">
        <f t="shared" si="7"/>
        <v>1.635422028762322E-2</v>
      </c>
      <c r="H55" s="235">
        <f t="shared" si="7"/>
        <v>2.1590625771670133E-2</v>
      </c>
      <c r="I55" s="235">
        <f t="shared" si="7"/>
        <v>2.2527819150379019E-2</v>
      </c>
      <c r="J55" s="235">
        <f t="shared" si="7"/>
        <v>2.3360665957932999E-2</v>
      </c>
      <c r="K55" s="235">
        <f t="shared" si="7"/>
        <v>2.2704755138712077E-2</v>
      </c>
      <c r="L55" s="235">
        <f t="shared" si="7"/>
        <v>2.2931043707387678E-2</v>
      </c>
      <c r="M55" s="235">
        <f t="shared" si="7"/>
        <v>2.2978290973695858E-2</v>
      </c>
      <c r="N55" s="235">
        <f t="shared" si="7"/>
        <v>2.3046778786219354E-2</v>
      </c>
      <c r="O55" s="235">
        <f t="shared" si="7"/>
        <v>2.3290360990505042E-2</v>
      </c>
      <c r="P55" s="235">
        <f t="shared" si="7"/>
        <v>2.5398649480463231E-2</v>
      </c>
      <c r="Q55" s="235">
        <f t="shared" si="7"/>
        <v>2.3430989304262195E-2</v>
      </c>
      <c r="R55" s="235">
        <f t="shared" si="7"/>
        <v>2.4181811643558149E-2</v>
      </c>
      <c r="S55" s="235">
        <f t="shared" si="7"/>
        <v>2.3812343018051615E-2</v>
      </c>
      <c r="T55" s="235">
        <f t="shared" si="7"/>
        <v>2.4089249169457098E-2</v>
      </c>
      <c r="U55" s="235">
        <f t="shared" si="7"/>
        <v>2.3712541973853481E-2</v>
      </c>
      <c r="V55" s="235">
        <f t="shared" si="7"/>
        <v>2.4037395547852617E-2</v>
      </c>
      <c r="W55" s="235">
        <f t="shared" si="7"/>
        <v>2.3832249299715474E-2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3.0143602579337216E-2</v>
      </c>
      <c r="C56" s="302">
        <f t="shared" si="8"/>
        <v>3.4575686030925923E-2</v>
      </c>
      <c r="D56" s="302">
        <f t="shared" si="8"/>
        <v>3.166407241683545E-2</v>
      </c>
      <c r="E56" s="302">
        <f t="shared" si="8"/>
        <v>3.2228991971560247E-2</v>
      </c>
      <c r="F56" s="302">
        <f t="shared" si="8"/>
        <v>3.1751634632448296E-2</v>
      </c>
      <c r="G56" s="302">
        <f t="shared" si="8"/>
        <v>3.031709180213104E-2</v>
      </c>
      <c r="H56" s="302">
        <f t="shared" si="8"/>
        <v>2.7989576254071873E-2</v>
      </c>
      <c r="I56" s="302">
        <f t="shared" si="8"/>
        <v>2.7650774489413964E-2</v>
      </c>
      <c r="J56" s="302">
        <f t="shared" si="8"/>
        <v>2.7556601185760001E-2</v>
      </c>
      <c r="K56" s="302">
        <f t="shared" si="8"/>
        <v>2.7639316967062511E-2</v>
      </c>
      <c r="L56" s="302">
        <f t="shared" si="8"/>
        <v>2.7318991334330085E-2</v>
      </c>
      <c r="M56" s="302">
        <f t="shared" si="8"/>
        <v>2.6724216028518238E-2</v>
      </c>
      <c r="N56" s="302">
        <f t="shared" si="8"/>
        <v>2.7044902378163791E-2</v>
      </c>
      <c r="O56" s="302">
        <f t="shared" si="8"/>
        <v>2.6977116160543418E-2</v>
      </c>
      <c r="P56" s="302">
        <f t="shared" si="8"/>
        <v>2.6687529974312375E-2</v>
      </c>
      <c r="Q56" s="302">
        <f t="shared" si="8"/>
        <v>2.6915311173823325E-2</v>
      </c>
      <c r="R56" s="302">
        <f t="shared" si="8"/>
        <v>2.694040923986419E-2</v>
      </c>
      <c r="S56" s="302">
        <f t="shared" si="8"/>
        <v>2.7093096182534228E-2</v>
      </c>
      <c r="T56" s="302">
        <f t="shared" si="8"/>
        <v>2.7138799074288286E-2</v>
      </c>
      <c r="U56" s="302">
        <f t="shared" si="8"/>
        <v>2.7141080510726497E-2</v>
      </c>
      <c r="V56" s="302">
        <f t="shared" si="8"/>
        <v>2.7082189916594734E-2</v>
      </c>
      <c r="W56" s="302">
        <f t="shared" si="8"/>
        <v>2.7220021899843339E-2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0.19812144743692295</v>
      </c>
      <c r="C57" s="303">
        <f t="shared" si="9"/>
        <v>0.22832092442210203</v>
      </c>
      <c r="D57" s="303">
        <f t="shared" si="9"/>
        <v>0.20889270691887143</v>
      </c>
      <c r="E57" s="303">
        <f t="shared" si="9"/>
        <v>0.21174105055701925</v>
      </c>
      <c r="F57" s="303">
        <f t="shared" si="9"/>
        <v>0.20892818922365383</v>
      </c>
      <c r="G57" s="303">
        <f t="shared" si="9"/>
        <v>0.19899544657449481</v>
      </c>
      <c r="H57" s="303">
        <f t="shared" si="9"/>
        <v>0.18209459130143849</v>
      </c>
      <c r="I57" s="303">
        <f t="shared" si="9"/>
        <v>0.17972917140224298</v>
      </c>
      <c r="J57" s="303">
        <f t="shared" si="9"/>
        <v>0.17860760027807399</v>
      </c>
      <c r="K57" s="303">
        <f t="shared" si="9"/>
        <v>0.1791437210828126</v>
      </c>
      <c r="L57" s="303">
        <f t="shared" si="9"/>
        <v>0.17706753642621345</v>
      </c>
      <c r="M57" s="303">
        <f t="shared" si="9"/>
        <v>0.17383845432892014</v>
      </c>
      <c r="N57" s="303">
        <f t="shared" si="9"/>
        <v>0.17567593414024651</v>
      </c>
      <c r="O57" s="303">
        <f t="shared" si="9"/>
        <v>0.17529977866459703</v>
      </c>
      <c r="P57" s="303">
        <f t="shared" si="9"/>
        <v>0.17313332223428279</v>
      </c>
      <c r="Q57" s="303">
        <f t="shared" si="9"/>
        <v>0.17490226384984434</v>
      </c>
      <c r="R57" s="303">
        <f t="shared" si="9"/>
        <v>0.17491599480155307</v>
      </c>
      <c r="S57" s="303">
        <f t="shared" si="9"/>
        <v>0.1760252132576019</v>
      </c>
      <c r="T57" s="303">
        <f t="shared" si="9"/>
        <v>0.17614848318922299</v>
      </c>
      <c r="U57" s="303">
        <f t="shared" si="9"/>
        <v>0.17537474244239712</v>
      </c>
      <c r="V57" s="303">
        <f t="shared" si="9"/>
        <v>0.17478951388430189</v>
      </c>
      <c r="W57" s="303">
        <f t="shared" si="9"/>
        <v>0.17528715887916915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0.18269927747596357</v>
      </c>
      <c r="C58" s="304">
        <f t="shared" si="10"/>
        <v>0.22586772120794651</v>
      </c>
      <c r="D58" s="304">
        <f t="shared" si="10"/>
        <v>0.19872529198578581</v>
      </c>
      <c r="E58" s="304">
        <f t="shared" si="10"/>
        <v>0.20456108043141874</v>
      </c>
      <c r="F58" s="304">
        <f t="shared" si="10"/>
        <v>0.19758257076443966</v>
      </c>
      <c r="G58" s="304">
        <f t="shared" si="10"/>
        <v>0.18213075738846229</v>
      </c>
      <c r="H58" s="304">
        <f t="shared" si="10"/>
        <v>0.13193662104333784</v>
      </c>
      <c r="I58" s="304">
        <f t="shared" si="10"/>
        <v>0.11968152893841863</v>
      </c>
      <c r="J58" s="304">
        <f t="shared" si="10"/>
        <v>0.10965196561639851</v>
      </c>
      <c r="K58" s="304">
        <f t="shared" si="10"/>
        <v>0.11681567028406098</v>
      </c>
      <c r="L58" s="304">
        <f t="shared" si="10"/>
        <v>0.10949653903197321</v>
      </c>
      <c r="M58" s="304">
        <f t="shared" si="10"/>
        <v>0.10017171225501535</v>
      </c>
      <c r="N58" s="304">
        <f t="shared" si="10"/>
        <v>0.10456621447250217</v>
      </c>
      <c r="O58" s="304">
        <f t="shared" si="10"/>
        <v>0.10094002828509407</v>
      </c>
      <c r="P58" s="304">
        <f t="shared" si="10"/>
        <v>6.3363308191913242E-2</v>
      </c>
      <c r="Q58" s="304">
        <f t="shared" si="10"/>
        <v>9.8261138633761291E-2</v>
      </c>
      <c r="R58" s="304">
        <f t="shared" si="10"/>
        <v>8.9457397436589176E-2</v>
      </c>
      <c r="S58" s="304">
        <f t="shared" si="10"/>
        <v>9.7435063227849145E-2</v>
      </c>
      <c r="T58" s="304">
        <f t="shared" si="10"/>
        <v>9.4547566110849052E-2</v>
      </c>
      <c r="U58" s="304">
        <f t="shared" si="10"/>
        <v>9.6407982063335645E-2</v>
      </c>
      <c r="V58" s="304">
        <f t="shared" si="10"/>
        <v>9.0848157337851052E-2</v>
      </c>
      <c r="W58" s="304">
        <f t="shared" si="10"/>
        <v>9.4940957944245286E-2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1.5422169960959393E-2</v>
      </c>
      <c r="C59" s="304">
        <f t="shared" si="11"/>
        <v>2.4532032141555099E-3</v>
      </c>
      <c r="D59" s="304">
        <f t="shared" si="11"/>
        <v>1.0167414933085624E-2</v>
      </c>
      <c r="E59" s="304">
        <f t="shared" si="11"/>
        <v>7.1799701256005204E-3</v>
      </c>
      <c r="F59" s="304">
        <f t="shared" si="11"/>
        <v>1.1345618459214181E-2</v>
      </c>
      <c r="G59" s="304">
        <f t="shared" si="11"/>
        <v>1.6864689186032514E-2</v>
      </c>
      <c r="H59" s="304">
        <f t="shared" si="11"/>
        <v>5.0157970258100655E-2</v>
      </c>
      <c r="I59" s="304">
        <f t="shared" si="11"/>
        <v>6.0047642463824359E-2</v>
      </c>
      <c r="J59" s="304">
        <f t="shared" si="11"/>
        <v>6.8955634661675508E-2</v>
      </c>
      <c r="K59" s="304">
        <f t="shared" si="11"/>
        <v>6.2328050798751602E-2</v>
      </c>
      <c r="L59" s="304">
        <f t="shared" si="11"/>
        <v>6.7570997394240231E-2</v>
      </c>
      <c r="M59" s="304">
        <f t="shared" si="11"/>
        <v>7.3666742073904778E-2</v>
      </c>
      <c r="N59" s="304">
        <f t="shared" si="11"/>
        <v>7.1109719667744362E-2</v>
      </c>
      <c r="O59" s="304">
        <f t="shared" si="11"/>
        <v>7.4359750379502959E-2</v>
      </c>
      <c r="P59" s="304">
        <f t="shared" si="11"/>
        <v>0.10977001404236954</v>
      </c>
      <c r="Q59" s="304">
        <f t="shared" si="11"/>
        <v>7.6641125216083045E-2</v>
      </c>
      <c r="R59" s="304">
        <f t="shared" si="11"/>
        <v>8.5458597364963876E-2</v>
      </c>
      <c r="S59" s="304">
        <f t="shared" si="11"/>
        <v>7.8590150029752753E-2</v>
      </c>
      <c r="T59" s="304">
        <f t="shared" si="11"/>
        <v>8.1600917078373955E-2</v>
      </c>
      <c r="U59" s="304">
        <f t="shared" si="11"/>
        <v>7.8966760379061474E-2</v>
      </c>
      <c r="V59" s="304">
        <f t="shared" si="11"/>
        <v>8.3941356546450838E-2</v>
      </c>
      <c r="W59" s="304">
        <f t="shared" si="11"/>
        <v>8.0346200934923881E-2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9.0620204802233192E-2</v>
      </c>
      <c r="C60" s="303">
        <f t="shared" si="12"/>
        <v>9.1479580806324595E-2</v>
      </c>
      <c r="D60" s="303">
        <f t="shared" si="12"/>
        <v>9.2189312772909662E-2</v>
      </c>
      <c r="E60" s="303">
        <f t="shared" si="12"/>
        <v>9.1327989393224049E-2</v>
      </c>
      <c r="F60" s="303">
        <f t="shared" si="12"/>
        <v>9.2989869961966648E-2</v>
      </c>
      <c r="G60" s="303">
        <f t="shared" si="12"/>
        <v>9.1681239105373402E-2</v>
      </c>
      <c r="H60" s="303">
        <f t="shared" si="12"/>
        <v>9.0872692916722425E-2</v>
      </c>
      <c r="I60" s="303">
        <f t="shared" si="12"/>
        <v>9.0405878815375582E-2</v>
      </c>
      <c r="J60" s="303">
        <f t="shared" si="12"/>
        <v>9.0078268453651147E-2</v>
      </c>
      <c r="K60" s="303">
        <f t="shared" si="12"/>
        <v>9.0164505693733674E-2</v>
      </c>
      <c r="L60" s="303">
        <f t="shared" si="12"/>
        <v>8.9410314230811069E-2</v>
      </c>
      <c r="M60" s="303">
        <f t="shared" si="12"/>
        <v>8.7925751251270348E-2</v>
      </c>
      <c r="N60" s="303">
        <f t="shared" si="12"/>
        <v>8.8766529988350357E-2</v>
      </c>
      <c r="O60" s="303">
        <f t="shared" si="12"/>
        <v>8.8513962042555572E-2</v>
      </c>
      <c r="P60" s="303">
        <f t="shared" si="12"/>
        <v>8.4687405753822803E-2</v>
      </c>
      <c r="Q60" s="303">
        <f t="shared" si="12"/>
        <v>8.83696390797932E-2</v>
      </c>
      <c r="R60" s="303">
        <f t="shared" si="12"/>
        <v>8.792860988523632E-2</v>
      </c>
      <c r="S60" s="303">
        <f t="shared" si="12"/>
        <v>8.8739016878778373E-2</v>
      </c>
      <c r="T60" s="303">
        <f t="shared" si="12"/>
        <v>8.8112170382717375E-2</v>
      </c>
      <c r="U60" s="303">
        <f t="shared" si="12"/>
        <v>8.7983873482408756E-2</v>
      </c>
      <c r="V60" s="303">
        <f t="shared" si="12"/>
        <v>8.8016635121645259E-2</v>
      </c>
      <c r="W60" s="303">
        <f t="shared" si="12"/>
        <v>8.8413536940367549E-2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7.5168694778200193E-2</v>
      </c>
      <c r="C61" s="304">
        <f t="shared" si="13"/>
        <v>8.222369447579328E-2</v>
      </c>
      <c r="D61" s="304">
        <f t="shared" si="13"/>
        <v>7.8095477334997929E-2</v>
      </c>
      <c r="E61" s="304">
        <f t="shared" si="13"/>
        <v>7.8727564546599668E-2</v>
      </c>
      <c r="F61" s="304">
        <f t="shared" si="13"/>
        <v>7.8301865587583147E-2</v>
      </c>
      <c r="G61" s="304">
        <f t="shared" si="13"/>
        <v>7.5641523054050627E-2</v>
      </c>
      <c r="H61" s="304">
        <f t="shared" si="13"/>
        <v>6.9697271486815177E-2</v>
      </c>
      <c r="I61" s="304">
        <f t="shared" si="13"/>
        <v>6.8311286956349998E-2</v>
      </c>
      <c r="J61" s="304">
        <f t="shared" si="13"/>
        <v>6.7166846071832223E-2</v>
      </c>
      <c r="K61" s="304">
        <f t="shared" si="13"/>
        <v>6.7896380461535288E-2</v>
      </c>
      <c r="L61" s="304">
        <f t="shared" si="13"/>
        <v>6.6920252133180841E-2</v>
      </c>
      <c r="M61" s="304">
        <f t="shared" si="13"/>
        <v>6.5389350488607084E-2</v>
      </c>
      <c r="N61" s="304">
        <f t="shared" si="13"/>
        <v>6.6162958486481377E-2</v>
      </c>
      <c r="O61" s="304">
        <f t="shared" si="13"/>
        <v>6.5671492609560247E-2</v>
      </c>
      <c r="P61" s="304">
        <f t="shared" si="13"/>
        <v>5.9777191840291552E-2</v>
      </c>
      <c r="Q61" s="304">
        <f t="shared" si="13"/>
        <v>6.5389245723689884E-2</v>
      </c>
      <c r="R61" s="304">
        <f t="shared" si="13"/>
        <v>6.4211833080977374E-2</v>
      </c>
      <c r="S61" s="304">
        <f t="shared" si="13"/>
        <v>6.538460353415082E-2</v>
      </c>
      <c r="T61" s="304">
        <f t="shared" si="13"/>
        <v>6.4486176004980578E-2</v>
      </c>
      <c r="U61" s="304">
        <f t="shared" si="13"/>
        <v>6.4727341931129376E-2</v>
      </c>
      <c r="V61" s="304">
        <f t="shared" si="13"/>
        <v>6.4441497180482102E-2</v>
      </c>
      <c r="W61" s="304">
        <f t="shared" si="13"/>
        <v>6.5039600127185057E-2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1.5451510024032994E-2</v>
      </c>
      <c r="C62" s="304">
        <f t="shared" si="14"/>
        <v>9.2558863305313103E-3</v>
      </c>
      <c r="D62" s="304">
        <f t="shared" si="14"/>
        <v>1.4093835437911723E-2</v>
      </c>
      <c r="E62" s="304">
        <f t="shared" si="14"/>
        <v>1.2600424846624369E-2</v>
      </c>
      <c r="F62" s="304">
        <f t="shared" si="14"/>
        <v>1.468800437438351E-2</v>
      </c>
      <c r="G62" s="304">
        <f t="shared" si="14"/>
        <v>1.6039716051322775E-2</v>
      </c>
      <c r="H62" s="304">
        <f t="shared" si="14"/>
        <v>2.1175421429907249E-2</v>
      </c>
      <c r="I62" s="304">
        <f t="shared" si="14"/>
        <v>2.209459185902559E-2</v>
      </c>
      <c r="J62" s="304">
        <f t="shared" si="14"/>
        <v>2.2911422381818921E-2</v>
      </c>
      <c r="K62" s="304">
        <f t="shared" si="14"/>
        <v>2.2268125232198385E-2</v>
      </c>
      <c r="L62" s="304">
        <f t="shared" si="14"/>
        <v>2.2490062097630228E-2</v>
      </c>
      <c r="M62" s="304">
        <f t="shared" si="14"/>
        <v>2.2536400762663254E-2</v>
      </c>
      <c r="N62" s="304">
        <f t="shared" si="14"/>
        <v>2.260357150186899E-2</v>
      </c>
      <c r="O62" s="304">
        <f t="shared" si="14"/>
        <v>2.2842469432995331E-2</v>
      </c>
      <c r="P62" s="304">
        <f t="shared" si="14"/>
        <v>2.4910213913531265E-2</v>
      </c>
      <c r="Q62" s="304">
        <f t="shared" si="14"/>
        <v>2.2980393356103305E-2</v>
      </c>
      <c r="R62" s="304">
        <f t="shared" si="14"/>
        <v>2.3716776804258956E-2</v>
      </c>
      <c r="S62" s="304">
        <f t="shared" si="14"/>
        <v>2.3354413344627557E-2</v>
      </c>
      <c r="T62" s="304">
        <f t="shared" si="14"/>
        <v>2.3625994377736784E-2</v>
      </c>
      <c r="U62" s="304">
        <f t="shared" si="14"/>
        <v>2.3256531551279377E-2</v>
      </c>
      <c r="V62" s="304">
        <f t="shared" si="14"/>
        <v>2.3575137941163154E-2</v>
      </c>
      <c r="W62" s="304">
        <f t="shared" si="14"/>
        <v>2.3373936813182495E-2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0.28303063919560423</v>
      </c>
      <c r="C63" s="303">
        <f t="shared" si="15"/>
        <v>0.32617274917443151</v>
      </c>
      <c r="D63" s="303">
        <f t="shared" si="15"/>
        <v>0.29841815274124484</v>
      </c>
      <c r="E63" s="303">
        <f t="shared" si="15"/>
        <v>0.3024872150814561</v>
      </c>
      <c r="F63" s="303">
        <f t="shared" si="15"/>
        <v>0.29846884174807681</v>
      </c>
      <c r="G63" s="303">
        <f t="shared" si="15"/>
        <v>0.28427920939213552</v>
      </c>
      <c r="H63" s="303">
        <f t="shared" si="15"/>
        <v>0.26013513043062642</v>
      </c>
      <c r="I63" s="303">
        <f t="shared" si="15"/>
        <v>0.25675595914606147</v>
      </c>
      <c r="J63" s="303">
        <f t="shared" si="15"/>
        <v>0.25515371468296294</v>
      </c>
      <c r="K63" s="303">
        <f t="shared" si="15"/>
        <v>0.25591960154687504</v>
      </c>
      <c r="L63" s="303">
        <f t="shared" si="15"/>
        <v>0.25295362346601924</v>
      </c>
      <c r="M63" s="303">
        <f t="shared" si="15"/>
        <v>0.24834064904131448</v>
      </c>
      <c r="N63" s="303">
        <f t="shared" si="15"/>
        <v>0.25096562020035212</v>
      </c>
      <c r="O63" s="303">
        <f t="shared" si="15"/>
        <v>0.25042825523513862</v>
      </c>
      <c r="P63" s="303">
        <f t="shared" si="15"/>
        <v>0.24733331747754686</v>
      </c>
      <c r="Q63" s="303">
        <f t="shared" si="15"/>
        <v>0.249860376928349</v>
      </c>
      <c r="R63" s="303">
        <f t="shared" si="15"/>
        <v>0.24987999257364724</v>
      </c>
      <c r="S63" s="303">
        <f t="shared" si="15"/>
        <v>0.25146459036800262</v>
      </c>
      <c r="T63" s="303">
        <f t="shared" si="15"/>
        <v>0.2516406902703186</v>
      </c>
      <c r="U63" s="303">
        <f t="shared" si="15"/>
        <v>0.25053534634628155</v>
      </c>
      <c r="V63" s="303">
        <f t="shared" si="15"/>
        <v>0.24969930554900274</v>
      </c>
      <c r="W63" s="303">
        <f t="shared" si="15"/>
        <v>0.25041022697024162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0.26099896782280513</v>
      </c>
      <c r="C64" s="304">
        <f t="shared" si="16"/>
        <v>0.32266817315420937</v>
      </c>
      <c r="D64" s="304">
        <f t="shared" si="16"/>
        <v>0.28389327426540822</v>
      </c>
      <c r="E64" s="304">
        <f t="shared" si="16"/>
        <v>0.29223011490202683</v>
      </c>
      <c r="F64" s="304">
        <f t="shared" si="16"/>
        <v>0.28226081537777081</v>
      </c>
      <c r="G64" s="304">
        <f t="shared" si="16"/>
        <v>0.26018679626923197</v>
      </c>
      <c r="H64" s="304">
        <f t="shared" si="16"/>
        <v>0.18848088720476835</v>
      </c>
      <c r="I64" s="304">
        <f t="shared" si="16"/>
        <v>0.1709736127691695</v>
      </c>
      <c r="J64" s="304">
        <f t="shared" si="16"/>
        <v>0.15664566516628362</v>
      </c>
      <c r="K64" s="304">
        <f t="shared" si="16"/>
        <v>0.16687952897722991</v>
      </c>
      <c r="L64" s="304">
        <f t="shared" si="16"/>
        <v>0.15642362718853317</v>
      </c>
      <c r="M64" s="304">
        <f t="shared" si="16"/>
        <v>0.14310244607859343</v>
      </c>
      <c r="N64" s="304">
        <f t="shared" si="16"/>
        <v>0.14938030638928879</v>
      </c>
      <c r="O64" s="304">
        <f t="shared" si="16"/>
        <v>0.14420004040727721</v>
      </c>
      <c r="P64" s="304">
        <f t="shared" si="16"/>
        <v>9.0519011702733201E-2</v>
      </c>
      <c r="Q64" s="304">
        <f t="shared" si="16"/>
        <v>0.1403730551910875</v>
      </c>
      <c r="R64" s="304">
        <f t="shared" si="16"/>
        <v>0.12779628205227025</v>
      </c>
      <c r="S64" s="304">
        <f t="shared" si="16"/>
        <v>0.13919294746835587</v>
      </c>
      <c r="T64" s="304">
        <f t="shared" si="16"/>
        <v>0.13506795158692725</v>
      </c>
      <c r="U64" s="304">
        <f t="shared" si="16"/>
        <v>0.13772568866190804</v>
      </c>
      <c r="V64" s="304">
        <f t="shared" si="16"/>
        <v>0.12978308191121582</v>
      </c>
      <c r="W64" s="304">
        <f t="shared" si="16"/>
        <v>0.13562993992035038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2.2031671372799131E-2</v>
      </c>
      <c r="C65" s="304">
        <f t="shared" si="17"/>
        <v>3.504576020222157E-3</v>
      </c>
      <c r="D65" s="304">
        <f t="shared" si="17"/>
        <v>1.4524878475836609E-2</v>
      </c>
      <c r="E65" s="304">
        <f t="shared" si="17"/>
        <v>1.0257100179429317E-2</v>
      </c>
      <c r="F65" s="304">
        <f t="shared" si="17"/>
        <v>1.620802637030597E-2</v>
      </c>
      <c r="G65" s="304">
        <f t="shared" si="17"/>
        <v>2.4092413122903604E-2</v>
      </c>
      <c r="H65" s="304">
        <f t="shared" si="17"/>
        <v>7.1654243225858075E-2</v>
      </c>
      <c r="I65" s="304">
        <f t="shared" si="17"/>
        <v>8.5782346376891971E-2</v>
      </c>
      <c r="J65" s="304">
        <f t="shared" si="17"/>
        <v>9.8508049516679339E-2</v>
      </c>
      <c r="K65" s="304">
        <f t="shared" si="17"/>
        <v>8.9040072569645162E-2</v>
      </c>
      <c r="L65" s="304">
        <f t="shared" si="17"/>
        <v>9.6529996277486083E-2</v>
      </c>
      <c r="M65" s="304">
        <f t="shared" si="17"/>
        <v>0.10523820296272106</v>
      </c>
      <c r="N65" s="304">
        <f t="shared" si="17"/>
        <v>0.10158531381106334</v>
      </c>
      <c r="O65" s="304">
        <f t="shared" si="17"/>
        <v>0.10622821482786139</v>
      </c>
      <c r="P65" s="304">
        <f t="shared" si="17"/>
        <v>0.15681430577481367</v>
      </c>
      <c r="Q65" s="304">
        <f t="shared" si="17"/>
        <v>0.10948732173726151</v>
      </c>
      <c r="R65" s="304">
        <f t="shared" si="17"/>
        <v>0.12208371052137697</v>
      </c>
      <c r="S65" s="304">
        <f t="shared" si="17"/>
        <v>0.11227164289964674</v>
      </c>
      <c r="T65" s="304">
        <f t="shared" si="17"/>
        <v>0.11657273868339137</v>
      </c>
      <c r="U65" s="304">
        <f t="shared" si="17"/>
        <v>0.11280965768437354</v>
      </c>
      <c r="V65" s="304">
        <f t="shared" si="17"/>
        <v>0.11991622363778688</v>
      </c>
      <c r="W65" s="304">
        <f t="shared" si="17"/>
        <v>0.11478028704989124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0.1991785252041802</v>
      </c>
      <c r="C66" s="303">
        <f t="shared" si="18"/>
        <v>0.20030105782784843</v>
      </c>
      <c r="D66" s="303">
        <f t="shared" si="18"/>
        <v>0.18740736926037291</v>
      </c>
      <c r="E66" s="303">
        <f t="shared" si="18"/>
        <v>0.20001087659139141</v>
      </c>
      <c r="F66" s="303">
        <f t="shared" si="18"/>
        <v>0.1787844074946211</v>
      </c>
      <c r="G66" s="303">
        <f t="shared" si="18"/>
        <v>0.18824952116553317</v>
      </c>
      <c r="H66" s="303">
        <f t="shared" si="18"/>
        <v>0.16631914941531731</v>
      </c>
      <c r="I66" s="303">
        <f t="shared" si="18"/>
        <v>0.16103697712113454</v>
      </c>
      <c r="J66" s="303">
        <f t="shared" si="18"/>
        <v>0.15366760733297233</v>
      </c>
      <c r="K66" s="303">
        <f t="shared" si="18"/>
        <v>0.16047773975043786</v>
      </c>
      <c r="L66" s="303">
        <f t="shared" si="18"/>
        <v>0.16373745084412097</v>
      </c>
      <c r="M66" s="303">
        <f t="shared" si="18"/>
        <v>0.17306233313802138</v>
      </c>
      <c r="N66" s="303">
        <f t="shared" si="18"/>
        <v>0.1665737355790928</v>
      </c>
      <c r="O66" s="303">
        <f t="shared" si="18"/>
        <v>0.16473230351985887</v>
      </c>
      <c r="P66" s="303">
        <f t="shared" si="18"/>
        <v>0.14749199401950602</v>
      </c>
      <c r="Q66" s="303">
        <f t="shared" si="18"/>
        <v>0.16412834517257291</v>
      </c>
      <c r="R66" s="303">
        <f t="shared" si="18"/>
        <v>0.15503154696377902</v>
      </c>
      <c r="S66" s="303">
        <f t="shared" si="18"/>
        <v>0.15603930154325643</v>
      </c>
      <c r="T66" s="303">
        <f t="shared" si="18"/>
        <v>0.15282504269054489</v>
      </c>
      <c r="U66" s="303">
        <f t="shared" si="18"/>
        <v>0.15958619695587556</v>
      </c>
      <c r="V66" s="303">
        <f t="shared" si="18"/>
        <v>0.15693221042271999</v>
      </c>
      <c r="W66" s="303">
        <f t="shared" si="18"/>
        <v>0.15777895008764972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7.2712988348390545E-2</v>
      </c>
      <c r="C67" s="303">
        <f t="shared" si="19"/>
        <v>4.3557112143676732E-2</v>
      </c>
      <c r="D67" s="303">
        <f t="shared" si="19"/>
        <v>6.6323931472525716E-2</v>
      </c>
      <c r="E67" s="303">
        <f t="shared" si="19"/>
        <v>5.9296116925291138E-2</v>
      </c>
      <c r="F67" s="303">
        <f t="shared" si="19"/>
        <v>6.9120020585334119E-2</v>
      </c>
      <c r="G67" s="303">
        <f t="shared" si="19"/>
        <v>7.5481016712107163E-2</v>
      </c>
      <c r="H67" s="303">
        <f t="shared" si="19"/>
        <v>9.9649042023092896E-2</v>
      </c>
      <c r="I67" s="303">
        <f t="shared" si="19"/>
        <v>0.10397454992482628</v>
      </c>
      <c r="J67" s="303">
        <f t="shared" si="19"/>
        <v>0.10781845826738311</v>
      </c>
      <c r="K67" s="303">
        <f t="shared" si="19"/>
        <v>0.10479117756328651</v>
      </c>
      <c r="L67" s="303">
        <f t="shared" si="19"/>
        <v>0.1058355863417893</v>
      </c>
      <c r="M67" s="303">
        <f t="shared" si="19"/>
        <v>0.10605365064782706</v>
      </c>
      <c r="N67" s="303">
        <f t="shared" si="19"/>
        <v>0.10636974824408935</v>
      </c>
      <c r="O67" s="303">
        <f t="shared" si="19"/>
        <v>0.1074939738023309</v>
      </c>
      <c r="P67" s="303">
        <f t="shared" si="19"/>
        <v>0.11722453606367644</v>
      </c>
      <c r="Q67" s="303">
        <f t="shared" si="19"/>
        <v>0.1081430275581332</v>
      </c>
      <c r="R67" s="303">
        <f t="shared" si="19"/>
        <v>0.11160836143180682</v>
      </c>
      <c r="S67" s="303">
        <f t="shared" si="19"/>
        <v>0.10990312162177673</v>
      </c>
      <c r="T67" s="303">
        <f t="shared" si="19"/>
        <v>0.1111811500128789</v>
      </c>
      <c r="U67" s="303">
        <f t="shared" si="19"/>
        <v>0.10944250141778525</v>
      </c>
      <c r="V67" s="303">
        <f t="shared" si="19"/>
        <v>0.1109418256054736</v>
      </c>
      <c r="W67" s="303">
        <f t="shared" si="19"/>
        <v>0.1099949967679176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4.9238013097951339E-2</v>
      </c>
      <c r="C68" s="237">
        <f t="shared" si="20"/>
        <v>2.9494945909299308E-2</v>
      </c>
      <c r="D68" s="237">
        <f t="shared" si="20"/>
        <v>4.4911626942150437E-2</v>
      </c>
      <c r="E68" s="237">
        <f t="shared" si="20"/>
        <v>4.0152702400791412E-2</v>
      </c>
      <c r="F68" s="237">
        <f t="shared" si="20"/>
        <v>4.6805014567754016E-2</v>
      </c>
      <c r="G68" s="237">
        <f t="shared" si="20"/>
        <v>5.1112399227911512E-2</v>
      </c>
      <c r="H68" s="237">
        <f t="shared" si="20"/>
        <v>6.7477914850957346E-2</v>
      </c>
      <c r="I68" s="237">
        <f t="shared" si="20"/>
        <v>7.04069570971705E-2</v>
      </c>
      <c r="J68" s="237">
        <f t="shared" si="20"/>
        <v>7.3009881466215856E-2</v>
      </c>
      <c r="K68" s="237">
        <f t="shared" si="20"/>
        <v>7.0959941141314001E-2</v>
      </c>
      <c r="L68" s="237">
        <f t="shared" si="20"/>
        <v>7.1667168478322121E-2</v>
      </c>
      <c r="M68" s="237">
        <f t="shared" si="20"/>
        <v>7.1814831961845002E-2</v>
      </c>
      <c r="N68" s="237">
        <f t="shared" si="20"/>
        <v>7.2028879244710423E-2</v>
      </c>
      <c r="O68" s="237">
        <f t="shared" si="20"/>
        <v>7.2790154967508805E-2</v>
      </c>
      <c r="P68" s="237">
        <f t="shared" si="20"/>
        <v>7.9379260476128227E-2</v>
      </c>
      <c r="Q68" s="237">
        <f t="shared" si="20"/>
        <v>7.3229665405126113E-2</v>
      </c>
      <c r="R68" s="237">
        <f t="shared" si="20"/>
        <v>7.5576235922118137E-2</v>
      </c>
      <c r="S68" s="237">
        <f t="shared" si="20"/>
        <v>7.442152309833594E-2</v>
      </c>
      <c r="T68" s="237">
        <f t="shared" si="20"/>
        <v>7.528694728306537E-2</v>
      </c>
      <c r="U68" s="237">
        <f t="shared" si="20"/>
        <v>7.4109611510702583E-2</v>
      </c>
      <c r="V68" s="237">
        <f t="shared" si="20"/>
        <v>7.5124887401135862E-2</v>
      </c>
      <c r="W68" s="237">
        <f t="shared" si="20"/>
        <v>7.4483736875431528E-2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41.849956359804878</v>
      </c>
      <c r="D72" s="322">
        <f t="shared" si="21"/>
        <v>40.087486950549049</v>
      </c>
      <c r="E72" s="322">
        <f t="shared" si="21"/>
        <v>42.374816256102008</v>
      </c>
      <c r="F72" s="322">
        <f t="shared" si="21"/>
        <v>43.40640427444928</v>
      </c>
      <c r="G72" s="322">
        <f t="shared" si="21"/>
        <v>41.600578697608562</v>
      </c>
      <c r="H72" s="322">
        <f t="shared" si="21"/>
        <v>37.812095297740463</v>
      </c>
      <c r="I72" s="322">
        <f t="shared" si="21"/>
        <v>36.616735261600496</v>
      </c>
      <c r="J72" s="322">
        <f t="shared" si="21"/>
        <v>37.010976722049868</v>
      </c>
      <c r="K72" s="322">
        <f t="shared" si="21"/>
        <v>39.228951495008793</v>
      </c>
      <c r="L72" s="322">
        <f t="shared" si="21"/>
        <v>34.919438571294478</v>
      </c>
      <c r="M72" s="322">
        <f t="shared" si="21"/>
        <v>31.582175967024074</v>
      </c>
      <c r="N72" s="322">
        <f t="shared" si="21"/>
        <v>32.239641144314433</v>
      </c>
      <c r="O72" s="322">
        <f t="shared" si="21"/>
        <v>32.415197771677271</v>
      </c>
      <c r="P72" s="322">
        <f t="shared" si="21"/>
        <v>28.370332708784446</v>
      </c>
      <c r="Q72" s="322">
        <f t="shared" si="21"/>
        <v>26.923559010773879</v>
      </c>
      <c r="R72" s="322">
        <f t="shared" si="21"/>
        <v>26.860660608271431</v>
      </c>
      <c r="S72" s="322">
        <f t="shared" si="21"/>
        <v>26.100317336551136</v>
      </c>
      <c r="T72" s="322">
        <f t="shared" si="21"/>
        <v>26.838077894969619</v>
      </c>
      <c r="U72" s="322">
        <f t="shared" si="21"/>
        <v>26.40023199002648</v>
      </c>
      <c r="V72" s="322">
        <f t="shared" si="21"/>
        <v>29.232020814124279</v>
      </c>
      <c r="W72" s="322">
        <f t="shared" si="21"/>
        <v>28.974596433988172</v>
      </c>
      <c r="DA72" s="95"/>
    </row>
    <row r="73" spans="1:105" ht="12" customHeight="1" x14ac:dyDescent="0.25">
      <c r="A73" s="55" t="s">
        <v>92</v>
      </c>
      <c r="B73" s="332">
        <f>IF(B$6=0,0,B$6/TRE!B$5*1000)</f>
        <v>0.64808116751880918</v>
      </c>
      <c r="C73" s="332">
        <f>IF(C$6=0,0,C$6/TRE!C$5*1000)</f>
        <v>0.37976317549416644</v>
      </c>
      <c r="D73" s="332">
        <f>IF(D$6=0,0,D$6/TRE!D$5*1000)</f>
        <v>0.55390827862791336</v>
      </c>
      <c r="E73" s="332">
        <f>IF(E$6=0,0,E$6/TRE!E$5*1000)</f>
        <v>0.52347126237698993</v>
      </c>
      <c r="F73" s="332">
        <f>IF(F$6=0,0,F$6/TRE!F$5*1000)</f>
        <v>0.62505240770526449</v>
      </c>
      <c r="G73" s="332">
        <f>IF(G$6=0,0,G$6/TRE!G$5*1000)</f>
        <v>0.65417791164740025</v>
      </c>
      <c r="H73" s="332">
        <f>IF(H$6=0,0,H$6/TRE!H$5*1000)</f>
        <v>0.78498730693869434</v>
      </c>
      <c r="I73" s="332">
        <f>IF(I$6=0,0,I$6/TRE!I$5*1000)</f>
        <v>0.79316845177946393</v>
      </c>
      <c r="J73" s="332">
        <f>IF(J$6=0,0,J$6/TRE!J$5*1000)</f>
        <v>0.83134717690446258</v>
      </c>
      <c r="K73" s="332">
        <f>IF(K$6=0,0,K$6/TRE!K$5*1000)</f>
        <v>0.85642667119479521</v>
      </c>
      <c r="L73" s="332">
        <f>IF(L$6=0,0,L$6/TRE!L$5*1000)</f>
        <v>0.76994151164980118</v>
      </c>
      <c r="M73" s="332">
        <f>IF(M$6=0,0,M$6/TRE!M$5*1000)</f>
        <v>0.69779272014686855</v>
      </c>
      <c r="N73" s="332">
        <f>IF(N$6=0,0,N$6/TRE!N$5*1000)</f>
        <v>0.71444219000010634</v>
      </c>
      <c r="O73" s="332">
        <f>IF(O$6=0,0,O$6/TRE!O$5*1000)</f>
        <v>0.72592467084709433</v>
      </c>
      <c r="P73" s="332">
        <f>IF(P$6=0,0,P$6/TRE!P$5*1000)</f>
        <v>0.69285397703320917</v>
      </c>
      <c r="Q73" s="332">
        <f>IF(Q$6=0,0,Q$6/TRE!Q$5*1000)</f>
        <v>0.60658233001357187</v>
      </c>
      <c r="R73" s="332">
        <f>IF(R$6=0,0,R$6/TRE!R$5*1000)</f>
        <v>0.62455714947188612</v>
      </c>
      <c r="S73" s="332">
        <f>IF(S$6=0,0,S$6/TRE!S$5*1000)</f>
        <v>0.59760548970957239</v>
      </c>
      <c r="T73" s="332">
        <f>IF(T$6=0,0,T$6/TRE!T$5*1000)</f>
        <v>0.62164340927040584</v>
      </c>
      <c r="U73" s="332">
        <f>IF(U$6=0,0,U$6/TRE!U$5*1000)</f>
        <v>0.60193904729131931</v>
      </c>
      <c r="V73" s="332">
        <f>IF(V$6=0,0,V$6/TRE!V$5*1000)</f>
        <v>0.67563619901169802</v>
      </c>
      <c r="W73" s="332">
        <f>IF(W$6=0,0,W$6/TRE!W$5*1000)</f>
        <v>0.66397096689755108</v>
      </c>
      <c r="DA73" s="67"/>
    </row>
    <row r="74" spans="1:105" ht="12" customHeight="1" x14ac:dyDescent="0.25">
      <c r="A74" s="202" t="s">
        <v>93</v>
      </c>
      <c r="B74" s="333">
        <f>IF(B$7=0,0,B$7/TRE!B$5*1000)</f>
        <v>0.8813903878255801</v>
      </c>
      <c r="C74" s="333">
        <f>IF(C$7=0,0,C$7/TRE!C$5*1000)</f>
        <v>0.51647791867206649</v>
      </c>
      <c r="D74" s="333">
        <f>IF(D$7=0,0,D$7/TRE!D$5*1000)</f>
        <v>0.75331525893396223</v>
      </c>
      <c r="E74" s="333">
        <f>IF(E$7=0,0,E$7/TRE!E$5*1000)</f>
        <v>0.71192091683270597</v>
      </c>
      <c r="F74" s="333">
        <f>IF(F$7=0,0,F$7/TRE!F$5*1000)</f>
        <v>0.85007127447915931</v>
      </c>
      <c r="G74" s="333">
        <f>IF(G$7=0,0,G$7/TRE!G$5*1000)</f>
        <v>0.88968195984046416</v>
      </c>
      <c r="H74" s="333">
        <f>IF(H$7=0,0,H$7/TRE!H$5*1000)</f>
        <v>1.0675827374366245</v>
      </c>
      <c r="I74" s="333">
        <f>IF(I$7=0,0,I$7/TRE!I$5*1000)</f>
        <v>1.078709094420071</v>
      </c>
      <c r="J74" s="333">
        <f>IF(J$7=0,0,J$7/TRE!J$5*1000)</f>
        <v>1.1306321605900693</v>
      </c>
      <c r="K74" s="333">
        <f>IF(K$7=0,0,K$7/TRE!K$5*1000)</f>
        <v>1.1647402728249217</v>
      </c>
      <c r="L74" s="333">
        <f>IF(L$7=0,0,L$7/TRE!L$5*1000)</f>
        <v>1.0471204558437297</v>
      </c>
      <c r="M74" s="333">
        <f>IF(M$7=0,0,M$7/TRE!M$5*1000)</f>
        <v>0.94899809939974145</v>
      </c>
      <c r="N74" s="333">
        <f>IF(N$7=0,0,N$7/TRE!N$5*1000)</f>
        <v>0.97164137840014497</v>
      </c>
      <c r="O74" s="333">
        <f>IF(O$7=0,0,O$7/TRE!O$5*1000)</f>
        <v>0.98725755235204826</v>
      </c>
      <c r="P74" s="333">
        <f>IF(P$7=0,0,P$7/TRE!P$5*1000)</f>
        <v>0.94228140876516431</v>
      </c>
      <c r="Q74" s="333">
        <f>IF(Q$7=0,0,Q$7/TRE!Q$5*1000)</f>
        <v>0.82495196881845767</v>
      </c>
      <c r="R74" s="333">
        <f>IF(R$7=0,0,R$7/TRE!R$5*1000)</f>
        <v>0.84939772328176488</v>
      </c>
      <c r="S74" s="333">
        <f>IF(S$7=0,0,S$7/TRE!S$5*1000)</f>
        <v>0.81274346600501834</v>
      </c>
      <c r="T74" s="333">
        <f>IF(T$7=0,0,T$7/TRE!T$5*1000)</f>
        <v>0.8454350366077521</v>
      </c>
      <c r="U74" s="333">
        <f>IF(U$7=0,0,U$7/TRE!U$5*1000)</f>
        <v>0.8186371043161943</v>
      </c>
      <c r="V74" s="333">
        <f>IF(V$7=0,0,V$7/TRE!V$5*1000)</f>
        <v>0.9188652306559093</v>
      </c>
      <c r="W74" s="333">
        <f>IF(W$7=0,0,W$7/TRE!W$5*1000)</f>
        <v>0.90300051498066936</v>
      </c>
      <c r="DA74" s="174"/>
    </row>
    <row r="75" spans="1:105" ht="12" customHeight="1" x14ac:dyDescent="0.25">
      <c r="A75" s="202" t="s">
        <v>94</v>
      </c>
      <c r="B75" s="333">
        <f>IF(B$8=0,0,B$8/TRE!B$5*1000)</f>
        <v>1.0887763614315991</v>
      </c>
      <c r="C75" s="333">
        <f>IF(C$8=0,0,C$8/TRE!C$5*1000)</f>
        <v>0.63800213483019941</v>
      </c>
      <c r="D75" s="333">
        <f>IF(D$8=0,0,D$8/TRE!D$5*1000)</f>
        <v>0.93056590809489459</v>
      </c>
      <c r="E75" s="333">
        <f>IF(E$8=0,0,E$8/TRE!E$5*1000)</f>
        <v>0.87943172079334297</v>
      </c>
      <c r="F75" s="333">
        <f>IF(F$8=0,0,F$8/TRE!F$5*1000)</f>
        <v>1.050088044944844</v>
      </c>
      <c r="G75" s="333">
        <f>IF(G$8=0,0,G$8/TRE!G$5*1000)</f>
        <v>1.0990188915676322</v>
      </c>
      <c r="H75" s="333">
        <f>IF(H$8=0,0,H$8/TRE!H$5*1000)</f>
        <v>1.3187786756570072</v>
      </c>
      <c r="I75" s="333">
        <f>IF(I$8=0,0,I$8/TRE!I$5*1000)</f>
        <v>1.3325229989895002</v>
      </c>
      <c r="J75" s="333">
        <f>IF(J$8=0,0,J$8/TRE!J$5*1000)</f>
        <v>1.3966632571994975</v>
      </c>
      <c r="K75" s="333">
        <f>IF(K$8=0,0,K$8/TRE!K$5*1000)</f>
        <v>1.4387968076072561</v>
      </c>
      <c r="L75" s="333">
        <f>IF(L$8=0,0,L$8/TRE!L$5*1000)</f>
        <v>1.2935017395716657</v>
      </c>
      <c r="M75" s="333">
        <f>IF(M$8=0,0,M$8/TRE!M$5*1000)</f>
        <v>1.172291769846739</v>
      </c>
      <c r="N75" s="333">
        <f>IF(N$8=0,0,N$8/TRE!N$5*1000)</f>
        <v>1.200262879200179</v>
      </c>
      <c r="O75" s="333">
        <f>IF(O$8=0,0,O$8/TRE!O$5*1000)</f>
        <v>1.2195534470231186</v>
      </c>
      <c r="P75" s="333">
        <f>IF(P$8=0,0,P$8/TRE!P$5*1000)</f>
        <v>1.1639946814157911</v>
      </c>
      <c r="Q75" s="333">
        <f>IF(Q$8=0,0,Q$8/TRE!Q$5*1000)</f>
        <v>1.0190583144228005</v>
      </c>
      <c r="R75" s="333">
        <f>IF(R$8=0,0,R$8/TRE!R$5*1000)</f>
        <v>1.0492560111127684</v>
      </c>
      <c r="S75" s="333">
        <f>IF(S$8=0,0,S$8/TRE!S$5*1000)</f>
        <v>1.0039772227120816</v>
      </c>
      <c r="T75" s="333">
        <f>IF(T$8=0,0,T$8/TRE!T$5*1000)</f>
        <v>1.0443609275742818</v>
      </c>
      <c r="U75" s="333">
        <f>IF(U$8=0,0,U$8/TRE!U$5*1000)</f>
        <v>1.0112575994494166</v>
      </c>
      <c r="V75" s="333">
        <f>IF(V$8=0,0,V$8/TRE!V$5*1000)</f>
        <v>1.1350688143396523</v>
      </c>
      <c r="W75" s="333">
        <f>IF(W$8=0,0,W$8/TRE!W$5*1000)</f>
        <v>1.1154712243878857</v>
      </c>
      <c r="DA75" s="174"/>
    </row>
    <row r="76" spans="1:105" ht="12" customHeight="1" x14ac:dyDescent="0.25">
      <c r="A76" s="202" t="s">
        <v>95</v>
      </c>
      <c r="B76" s="333">
        <f>IF(B$9=0,0,B$9/TRE!B$5*1000)</f>
        <v>0.67400441421956137</v>
      </c>
      <c r="C76" s="333">
        <f>IF(C$9=0,0,C$9/TRE!C$5*1000)</f>
        <v>0.39495370251393302</v>
      </c>
      <c r="D76" s="333">
        <f>IF(D$9=0,0,D$9/TRE!D$5*1000)</f>
        <v>0.57606460977302987</v>
      </c>
      <c r="E76" s="333">
        <f>IF(E$9=0,0,E$9/TRE!E$5*1000)</f>
        <v>0.54441011287206975</v>
      </c>
      <c r="F76" s="333">
        <f>IF(F$9=0,0,F$9/TRE!F$5*1000)</f>
        <v>0.65005450401347475</v>
      </c>
      <c r="G76" s="333">
        <f>IF(G$9=0,0,G$9/TRE!G$5*1000)</f>
        <v>0.68034502811329611</v>
      </c>
      <c r="H76" s="333">
        <f>IF(H$9=0,0,H$9/TRE!H$5*1000)</f>
        <v>0.81638679921624235</v>
      </c>
      <c r="I76" s="333">
        <f>IF(I$9=0,0,I$9/TRE!I$5*1000)</f>
        <v>0.82489518985064247</v>
      </c>
      <c r="J76" s="333">
        <f>IF(J$9=0,0,J$9/TRE!J$5*1000)</f>
        <v>0.86460106398064118</v>
      </c>
      <c r="K76" s="333">
        <f>IF(K$9=0,0,K$9/TRE!K$5*1000)</f>
        <v>0.89068373804258727</v>
      </c>
      <c r="L76" s="333">
        <f>IF(L$9=0,0,L$9/TRE!L$5*1000)</f>
        <v>0.80073917211579304</v>
      </c>
      <c r="M76" s="333">
        <f>IF(M$9=0,0,M$9/TRE!M$5*1000)</f>
        <v>0.72570442895274323</v>
      </c>
      <c r="N76" s="333">
        <f>IF(N$9=0,0,N$9/TRE!N$5*1000)</f>
        <v>0.74301987760011079</v>
      </c>
      <c r="O76" s="333">
        <f>IF(O$9=0,0,O$9/TRE!O$5*1000)</f>
        <v>0.75496165768097823</v>
      </c>
      <c r="P76" s="333">
        <f>IF(P$9=0,0,P$9/TRE!P$5*1000)</f>
        <v>0.72056813611453718</v>
      </c>
      <c r="Q76" s="333">
        <f>IF(Q$9=0,0,Q$9/TRE!Q$5*1000)</f>
        <v>0.63084562321411497</v>
      </c>
      <c r="R76" s="333">
        <f>IF(R$9=0,0,R$9/TRE!R$5*1000)</f>
        <v>0.64953943545076154</v>
      </c>
      <c r="S76" s="333">
        <f>IF(S$9=0,0,S$9/TRE!S$5*1000)</f>
        <v>0.62150970929795502</v>
      </c>
      <c r="T76" s="333">
        <f>IF(T$9=0,0,T$9/TRE!T$5*1000)</f>
        <v>0.64650914564122186</v>
      </c>
      <c r="U76" s="333">
        <f>IF(U$9=0,0,U$9/TRE!U$5*1000)</f>
        <v>0.62601660918297219</v>
      </c>
      <c r="V76" s="333">
        <f>IF(V$9=0,0,V$9/TRE!V$5*1000)</f>
        <v>0.70266164697216582</v>
      </c>
      <c r="W76" s="333">
        <f>IF(W$9=0,0,W$9/TRE!W$5*1000)</f>
        <v>0.69052980557345311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1.2895963659800098</v>
      </c>
      <c r="C77" s="334">
        <f>IF(C$10=0,0,C$10/TRE!C$5*1000)</f>
        <v>1.4469909515045654</v>
      </c>
      <c r="D77" s="334">
        <f>IF(D$10=0,0,D$10/TRE!D$5*1000)</f>
        <v>1.2693330898111312</v>
      </c>
      <c r="E77" s="334">
        <f>IF(E$10=0,0,E$10/TRE!E$5*1000)</f>
        <v>1.365697612914252</v>
      </c>
      <c r="F77" s="334">
        <f>IF(F$10=0,0,F$10/TRE!F$5*1000)</f>
        <v>1.3782242892306553</v>
      </c>
      <c r="G77" s="334">
        <f>IF(G$10=0,0,G$10/TRE!G$5*1000)</f>
        <v>1.2612085633971755</v>
      </c>
      <c r="H77" s="334">
        <f>IF(H$10=0,0,H$10/TRE!H$5*1000)</f>
        <v>1.0583445246623393</v>
      </c>
      <c r="I77" s="334">
        <f>IF(I$10=0,0,I$10/TRE!I$5*1000)</f>
        <v>1.0124810892570879</v>
      </c>
      <c r="J77" s="334">
        <f>IF(J$10=0,0,J$10/TRE!J$5*1000)</f>
        <v>1.0198967250249753</v>
      </c>
      <c r="K77" s="334">
        <f>IF(K$10=0,0,K$10/TRE!K$5*1000)</f>
        <v>1.0842614246560682</v>
      </c>
      <c r="L77" s="334">
        <f>IF(L$10=0,0,L$10/TRE!L$5*1000)</f>
        <v>0.95396383972886578</v>
      </c>
      <c r="M77" s="334">
        <f>IF(M$10=0,0,M$10/TRE!M$5*1000)</f>
        <v>0.84400889319342787</v>
      </c>
      <c r="N77" s="334">
        <f>IF(N$10=0,0,N$10/TRE!N$5*1000)</f>
        <v>0.87191794745501683</v>
      </c>
      <c r="O77" s="334">
        <f>IF(O$10=0,0,O$10/TRE!O$5*1000)</f>
        <v>0.87446855565352577</v>
      </c>
      <c r="P77" s="334">
        <f>IF(P$10=0,0,P$10/TRE!P$5*1000)</f>
        <v>0.75713410454689989</v>
      </c>
      <c r="Q77" s="334">
        <f>IF(Q$10=0,0,Q$10/TRE!Q$5*1000)</f>
        <v>0.72465596868177395</v>
      </c>
      <c r="R77" s="334">
        <f>IF(R$10=0,0,R$10/TRE!R$5*1000)</f>
        <v>0.72363718923993137</v>
      </c>
      <c r="S77" s="334">
        <f>IF(S$10=0,0,S$10/TRE!S$5*1000)</f>
        <v>0.70713840799384542</v>
      </c>
      <c r="T77" s="334">
        <f>IF(T$10=0,0,T$10/TRE!T$5*1000)</f>
        <v>0.72835320353167843</v>
      </c>
      <c r="U77" s="334">
        <f>IF(U$10=0,0,U$10/TRE!U$5*1000)</f>
        <v>0.71653082194316586</v>
      </c>
      <c r="V77" s="334">
        <f>IF(V$10=0,0,V$10/TRE!V$5*1000)</f>
        <v>0.79166713933396382</v>
      </c>
      <c r="W77" s="334">
        <f>IF(W$10=0,0,W$10/TRE!W$5*1000)</f>
        <v>0.78868914947228086</v>
      </c>
      <c r="DA77" s="68"/>
    </row>
    <row r="78" spans="1:105" ht="12" customHeight="1" x14ac:dyDescent="0.25">
      <c r="A78" s="203" t="s">
        <v>2405</v>
      </c>
      <c r="B78" s="350">
        <f>IF(B$16=0,0,B$16/TRE!B$5*1000)</f>
        <v>8.4759841815487835</v>
      </c>
      <c r="C78" s="350">
        <f>IF(C$16=0,0,C$16/TRE!C$5*1000)</f>
        <v>9.5552207230952799</v>
      </c>
      <c r="D78" s="350">
        <f>IF(D$16=0,0,D$16/TRE!D$5*1000)</f>
        <v>8.3739836626751245</v>
      </c>
      <c r="E78" s="350">
        <f>IF(E$16=0,0,E$16/TRE!E$5*1000)</f>
        <v>8.9724881112276957</v>
      </c>
      <c r="F78" s="350">
        <f>IF(F$16=0,0,F$16/TRE!F$5*1000)</f>
        <v>9.0688214457705545</v>
      </c>
      <c r="G78" s="350">
        <f>IF(G$16=0,0,G$16/TRE!G$5*1000)</f>
        <v>8.2783257356880302</v>
      </c>
      <c r="H78" s="350">
        <f>IF(H$16=0,0,H$16/TRE!H$5*1000)</f>
        <v>6.8853780394930935</v>
      </c>
      <c r="I78" s="350">
        <f>IF(I$16=0,0,I$16/TRE!I$5*1000)</f>
        <v>6.5810954880227515</v>
      </c>
      <c r="J78" s="350">
        <f>IF(J$16=0,0,J$16/TRE!J$5*1000)</f>
        <v>6.6104417362729846</v>
      </c>
      <c r="K78" s="350">
        <f>IF(K$16=0,0,K$16/TRE!K$5*1000)</f>
        <v>7.0276203449930357</v>
      </c>
      <c r="L78" s="350">
        <f>IF(L$16=0,0,L$16/TRE!L$5*1000)</f>
        <v>6.1830989612056095</v>
      </c>
      <c r="M78" s="350">
        <f>IF(M$16=0,0,M$16/TRE!M$5*1000)</f>
        <v>5.4901966544514327</v>
      </c>
      <c r="N78" s="350">
        <f>IF(N$16=0,0,N$16/TRE!N$5*1000)</f>
        <v>5.6637290743737658</v>
      </c>
      <c r="O78" s="350">
        <f>IF(O$16=0,0,O$16/TRE!O$5*1000)</f>
        <v>5.682376994744164</v>
      </c>
      <c r="P78" s="350">
        <f>IF(P$16=0,0,P$16/TRE!P$5*1000)</f>
        <v>4.9118499547637908</v>
      </c>
      <c r="Q78" s="350">
        <f>IF(Q$16=0,0,Q$16/TRE!Q$5*1000)</f>
        <v>4.7089914218792286</v>
      </c>
      <c r="R78" s="350">
        <f>IF(R$16=0,0,R$16/TRE!R$5*1000)</f>
        <v>4.6983591713226849</v>
      </c>
      <c r="S78" s="350">
        <f>IF(S$16=0,0,S$16/TRE!S$5*1000)</f>
        <v>4.5943139252574978</v>
      </c>
      <c r="T78" s="350">
        <f>IF(T$16=0,0,T$16/TRE!T$5*1000)</f>
        <v>4.7274867129131133</v>
      </c>
      <c r="U78" s="350">
        <f>IF(U$16=0,0,U$16/TRE!U$5*1000)</f>
        <v>4.6299338856704262</v>
      </c>
      <c r="V78" s="350">
        <f>IF(V$16=0,0,V$16/TRE!V$5*1000)</f>
        <v>5.1094507079565759</v>
      </c>
      <c r="W78" s="350">
        <f>IF(W$16=0,0,W$16/TRE!W$5*1000)</f>
        <v>5.0788746885842935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3.8768918376541879</v>
      </c>
      <c r="C79" s="350">
        <f>IF(C$24=0,0,C$24/TRE!C$5*1000)</f>
        <v>3.8284164645579293</v>
      </c>
      <c r="D79" s="350">
        <f>IF(D$24=0,0,D$24/TRE!D$5*1000)</f>
        <v>3.6956378727641006</v>
      </c>
      <c r="E79" s="350">
        <f>IF(E$24=0,0,E$24/TRE!E$5*1000)</f>
        <v>3.8700067695771017</v>
      </c>
      <c r="F79" s="350">
        <f>IF(F$24=0,0,F$24/TRE!F$5*1000)</f>
        <v>4.0363558889975906</v>
      </c>
      <c r="G79" s="350">
        <f>IF(G$24=0,0,G$24/TRE!G$5*1000)</f>
        <v>3.8139926024973536</v>
      </c>
      <c r="H79" s="350">
        <f>IF(H$24=0,0,H$24/TRE!H$5*1000)</f>
        <v>3.436086924529413</v>
      </c>
      <c r="I79" s="350">
        <f>IF(I$24=0,0,I$24/TRE!I$5*1000)</f>
        <v>3.3103681306749446</v>
      </c>
      <c r="J79" s="350">
        <f>IF(J$24=0,0,J$24/TRE!J$5*1000)</f>
        <v>3.3338846969006419</v>
      </c>
      <c r="K79" s="350">
        <f>IF(K$24=0,0,K$24/TRE!K$5*1000)</f>
        <v>3.5370590204309202</v>
      </c>
      <c r="L79" s="350">
        <f>IF(L$24=0,0,L$24/TRE!L$5*1000)</f>
        <v>3.1221579754229443</v>
      </c>
      <c r="M79" s="350">
        <f>IF(M$24=0,0,M$24/TRE!M$5*1000)</f>
        <v>2.7768865480504061</v>
      </c>
      <c r="N79" s="350">
        <f>IF(N$24=0,0,N$24/TRE!N$5*1000)</f>
        <v>2.8618010724504419</v>
      </c>
      <c r="O79" s="350">
        <f>IF(O$24=0,0,O$24/TRE!O$5*1000)</f>
        <v>2.8691975851641738</v>
      </c>
      <c r="P79" s="350">
        <f>IF(P$24=0,0,P$24/TRE!P$5*1000)</f>
        <v>2.4026098774797799</v>
      </c>
      <c r="Q79" s="350">
        <f>IF(Q$24=0,0,Q$24/TRE!Q$5*1000)</f>
        <v>2.3792251925256021</v>
      </c>
      <c r="R79" s="350">
        <f>IF(R$24=0,0,R$24/TRE!R$5*1000)</f>
        <v>2.3618205478844323</v>
      </c>
      <c r="S79" s="350">
        <f>IF(S$24=0,0,S$24/TRE!S$5*1000)</f>
        <v>2.3161165006696831</v>
      </c>
      <c r="T79" s="350">
        <f>IF(T$24=0,0,T$24/TRE!T$5*1000)</f>
        <v>2.3647612922262038</v>
      </c>
      <c r="U79" s="350">
        <f>IF(U$24=0,0,U$24/TRE!U$5*1000)</f>
        <v>2.3227946713167302</v>
      </c>
      <c r="V79" s="350">
        <f>IF(V$24=0,0,V$24/TRE!V$5*1000)</f>
        <v>2.5729041098651155</v>
      </c>
      <c r="W79" s="350">
        <f>IF(W$24=0,0,W$24/TRE!W$5*1000)</f>
        <v>2.5617465521486555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12.108548830783977</v>
      </c>
      <c r="C80" s="350">
        <f>IF(C$27=0,0,C$27/TRE!C$5*1000)</f>
        <v>13.650315318707547</v>
      </c>
      <c r="D80" s="350">
        <f>IF(D$27=0,0,D$27/TRE!D$5*1000)</f>
        <v>11.962833803821606</v>
      </c>
      <c r="E80" s="350">
        <f>IF(E$27=0,0,E$27/TRE!E$5*1000)</f>
        <v>12.817840158896711</v>
      </c>
      <c r="F80" s="350">
        <f>IF(F$27=0,0,F$27/TRE!F$5*1000)</f>
        <v>12.955459208243644</v>
      </c>
      <c r="G80" s="350">
        <f>IF(G$27=0,0,G$27/TRE!G$5*1000)</f>
        <v>11.826179622411475</v>
      </c>
      <c r="H80" s="350">
        <f>IF(H$27=0,0,H$27/TRE!H$5*1000)</f>
        <v>9.8362543421329924</v>
      </c>
      <c r="I80" s="350">
        <f>IF(I$27=0,0,I$27/TRE!I$5*1000)</f>
        <v>9.4015649828896457</v>
      </c>
      <c r="J80" s="350">
        <f>IF(J$27=0,0,J$27/TRE!J$5*1000)</f>
        <v>9.4434881946756981</v>
      </c>
      <c r="K80" s="350">
        <f>IF(K$27=0,0,K$27/TRE!K$5*1000)</f>
        <v>10.039457635704334</v>
      </c>
      <c r="L80" s="350">
        <f>IF(L$27=0,0,L$27/TRE!L$5*1000)</f>
        <v>8.8329985160080131</v>
      </c>
      <c r="M80" s="350">
        <f>IF(M$27=0,0,M$27/TRE!M$5*1000)</f>
        <v>7.84313807778776</v>
      </c>
      <c r="N80" s="350">
        <f>IF(N$27=0,0,N$27/TRE!N$5*1000)</f>
        <v>8.0910415348196647</v>
      </c>
      <c r="O80" s="350">
        <f>IF(O$27=0,0,O$27/TRE!O$5*1000)</f>
        <v>8.1176814210630912</v>
      </c>
      <c r="P80" s="350">
        <f>IF(P$27=0,0,P$27/TRE!P$5*1000)</f>
        <v>7.0169285068054164</v>
      </c>
      <c r="Q80" s="350">
        <f>IF(Q$27=0,0,Q$27/TRE!Q$5*1000)</f>
        <v>6.7271306026846105</v>
      </c>
      <c r="R80" s="350">
        <f>IF(R$27=0,0,R$27/TRE!R$5*1000)</f>
        <v>6.7119416733181216</v>
      </c>
      <c r="S80" s="350">
        <f>IF(S$27=0,0,S$27/TRE!S$5*1000)</f>
        <v>6.563305607510709</v>
      </c>
      <c r="T80" s="350">
        <f>IF(T$27=0,0,T$27/TRE!T$5*1000)</f>
        <v>6.7535524470187349</v>
      </c>
      <c r="U80" s="350">
        <f>IF(U$27=0,0,U$27/TRE!U$5*1000)</f>
        <v>6.6141912652434653</v>
      </c>
      <c r="V80" s="350">
        <f>IF(V$27=0,0,V$27/TRE!V$5*1000)</f>
        <v>7.2992152970808242</v>
      </c>
      <c r="W80" s="350">
        <f>IF(W$27=0,0,W$27/TRE!W$5*1000)</f>
        <v>7.2555352694061321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8.5212078287099118</v>
      </c>
      <c r="C81" s="350">
        <f>IF(C$35=0,0,C$35/TRE!C$5*1000)</f>
        <v>8.3825905289182128</v>
      </c>
      <c r="D81" s="350">
        <f>IF(D$35=0,0,D$35/TRE!D$5*1000)</f>
        <v>7.5126904696619254</v>
      </c>
      <c r="E81" s="350">
        <f>IF(E$35=0,0,E$35/TRE!E$5*1000)</f>
        <v>8.4754241447821048</v>
      </c>
      <c r="F81" s="350">
        <f>IF(F$35=0,0,F$35/TRE!F$5*1000)</f>
        <v>7.7603882696794013</v>
      </c>
      <c r="G81" s="350">
        <f>IF(G$35=0,0,G$35/TRE!G$5*1000)</f>
        <v>7.8312890200338892</v>
      </c>
      <c r="H81" s="350">
        <f>IF(H$35=0,0,H$35/TRE!H$5*1000)</f>
        <v>6.2888755275311139</v>
      </c>
      <c r="I81" s="350">
        <f>IF(I$35=0,0,I$35/TRE!I$5*1000)</f>
        <v>5.8966483585730005</v>
      </c>
      <c r="J81" s="350">
        <f>IF(J$35=0,0,J$35/TRE!J$5*1000)</f>
        <v>5.6873882379337397</v>
      </c>
      <c r="K81" s="350">
        <f>IF(K$35=0,0,K$35/TRE!K$5*1000)</f>
        <v>6.2953734686985685</v>
      </c>
      <c r="L81" s="350">
        <f>IF(L$35=0,0,L$35/TRE!L$5*1000)</f>
        <v>5.7176198565716323</v>
      </c>
      <c r="M81" s="350">
        <f>IF(M$35=0,0,M$35/TRE!M$5*1000)</f>
        <v>5.4656850584287309</v>
      </c>
      <c r="N81" s="350">
        <f>IF(N$35=0,0,N$35/TRE!N$5*1000)</f>
        <v>5.3702774591378741</v>
      </c>
      <c r="O81" s="350">
        <f>IF(O$35=0,0,O$35/TRE!O$5*1000)</f>
        <v>5.3398301979801914</v>
      </c>
      <c r="P81" s="350">
        <f>IF(P$35=0,0,P$35/TRE!P$5*1000)</f>
        <v>4.1843969422154323</v>
      </c>
      <c r="Q81" s="350">
        <f>IF(Q$35=0,0,Q$35/TRE!Q$5*1000)</f>
        <v>4.4189191865944322</v>
      </c>
      <c r="R81" s="350">
        <f>IF(R$35=0,0,R$35/TRE!R$5*1000)</f>
        <v>4.1642497665693599</v>
      </c>
      <c r="S81" s="350">
        <f>IF(S$35=0,0,S$35/TRE!S$5*1000)</f>
        <v>4.0726752872527863</v>
      </c>
      <c r="T81" s="350">
        <f>IF(T$35=0,0,T$35/TRE!T$5*1000)</f>
        <v>4.1015304000309003</v>
      </c>
      <c r="U81" s="350">
        <f>IF(U$35=0,0,U$35/TRE!U$5*1000)</f>
        <v>4.2131126220411721</v>
      </c>
      <c r="V81" s="350">
        <f>IF(V$35=0,0,V$35/TRE!V$5*1000)</f>
        <v>4.5874456414834812</v>
      </c>
      <c r="W81" s="350">
        <f>IF(W$35=0,0,W$35/TRE!W$5*1000)</f>
        <v>4.5715814045680139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3.1107896040902832</v>
      </c>
      <c r="C82" s="350">
        <f>IF(C$46=0,0,C$46/TRE!C$5*1000)</f>
        <v>1.8228632423719988</v>
      </c>
      <c r="D82" s="350">
        <f>IF(D$46=0,0,D$46/TRE!D$5*1000)</f>
        <v>2.6587597374139835</v>
      </c>
      <c r="E82" s="350">
        <f>IF(E$46=0,0,E$46/TRE!E$5*1000)</f>
        <v>2.5126620594095521</v>
      </c>
      <c r="F82" s="350">
        <f>IF(F$46=0,0,F$46/TRE!F$5*1000)</f>
        <v>3.0002515569852686</v>
      </c>
      <c r="G82" s="350">
        <f>IF(G$46=0,0,G$46/TRE!G$5*1000)</f>
        <v>3.140053975907521</v>
      </c>
      <c r="H82" s="350">
        <f>IF(H$46=0,0,H$46/TRE!H$5*1000)</f>
        <v>3.7679390733057332</v>
      </c>
      <c r="I82" s="350">
        <f>IF(I$46=0,0,I$46/TRE!I$5*1000)</f>
        <v>3.8072085685414288</v>
      </c>
      <c r="J82" s="350">
        <f>IF(J$46=0,0,J$46/TRE!J$5*1000)</f>
        <v>3.9904664491414219</v>
      </c>
      <c r="K82" s="350">
        <f>IF(K$46=0,0,K$46/TRE!K$5*1000)</f>
        <v>4.110848021735019</v>
      </c>
      <c r="L82" s="350">
        <f>IF(L$46=0,0,L$46/TRE!L$5*1000)</f>
        <v>3.695719255919045</v>
      </c>
      <c r="M82" s="350">
        <f>IF(M$46=0,0,M$46/TRE!M$5*1000)</f>
        <v>3.3494050567049696</v>
      </c>
      <c r="N82" s="350">
        <f>IF(N$46=0,0,N$46/TRE!N$5*1000)</f>
        <v>3.4293225120005122</v>
      </c>
      <c r="O82" s="350">
        <f>IF(O$46=0,0,O$46/TRE!O$5*1000)</f>
        <v>3.4844384200660508</v>
      </c>
      <c r="P82" s="350">
        <f>IF(P$46=0,0,P$46/TRE!P$5*1000)</f>
        <v>3.3256990897594023</v>
      </c>
      <c r="Q82" s="350">
        <f>IF(Q$46=0,0,Q$46/TRE!Q$5*1000)</f>
        <v>2.9115951840651455</v>
      </c>
      <c r="R82" s="350">
        <f>IF(R$46=0,0,R$46/TRE!R$5*1000)</f>
        <v>2.9978743174650528</v>
      </c>
      <c r="S82" s="350">
        <f>IF(S$46=0,0,S$46/TRE!S$5*1000)</f>
        <v>2.8685063506059474</v>
      </c>
      <c r="T82" s="350">
        <f>IF(T$46=0,0,T$46/TRE!T$5*1000)</f>
        <v>2.9838883644979464</v>
      </c>
      <c r="U82" s="350">
        <f>IF(U$46=0,0,U$46/TRE!U$5*1000)</f>
        <v>2.8893074269983323</v>
      </c>
      <c r="V82" s="350">
        <f>IF(V$46=0,0,V$46/TRE!V$5*1000)</f>
        <v>3.2430537552561489</v>
      </c>
      <c r="W82" s="350">
        <f>IF(W$46=0,0,W$46/TRE!W$5*1000)</f>
        <v>3.1870606411082463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2.1064888508953503</v>
      </c>
      <c r="C83" s="335">
        <f>IF(C$47=0,0,C$47/TRE!C$5*1000)</f>
        <v>1.2343621991389817</v>
      </c>
      <c r="D83" s="335">
        <f>IF(D$47=0,0,D$47/TRE!D$5*1000)</f>
        <v>1.8003942589713826</v>
      </c>
      <c r="E83" s="335">
        <f>IF(E$47=0,0,E$47/TRE!E$5*1000)</f>
        <v>1.7014633864194819</v>
      </c>
      <c r="F83" s="335">
        <f>IF(F$47=0,0,F$47/TRE!F$5*1000)</f>
        <v>2.0316373843994184</v>
      </c>
      <c r="G83" s="335">
        <f>IF(G$47=0,0,G$47/TRE!G$5*1000)</f>
        <v>2.1263053865043196</v>
      </c>
      <c r="H83" s="335">
        <f>IF(H$47=0,0,H$47/TRE!H$5*1000)</f>
        <v>2.5514813468372162</v>
      </c>
      <c r="I83" s="335">
        <f>IF(I$47=0,0,I$47/TRE!I$5*1000)</f>
        <v>2.5780729086019569</v>
      </c>
      <c r="J83" s="335">
        <f>IF(J$47=0,0,J$47/TRE!J$5*1000)</f>
        <v>2.7021670234257353</v>
      </c>
      <c r="K83" s="335">
        <f>IF(K$47=0,0,K$47/TRE!K$5*1000)</f>
        <v>2.7836840891212842</v>
      </c>
      <c r="L83" s="335">
        <f>IF(L$47=0,0,L$47/TRE!L$5*1000)</f>
        <v>2.5025772872573819</v>
      </c>
      <c r="M83" s="335">
        <f>IF(M$47=0,0,M$47/TRE!M$5*1000)</f>
        <v>2.2680686600612527</v>
      </c>
      <c r="N83" s="335">
        <f>IF(N$47=0,0,N$47/TRE!N$5*1000)</f>
        <v>2.3221852188766228</v>
      </c>
      <c r="O83" s="335">
        <f>IF(O$47=0,0,O$47/TRE!O$5*1000)</f>
        <v>2.359507269102834</v>
      </c>
      <c r="P83" s="335">
        <f>IF(P$47=0,0,P$47/TRE!P$5*1000)</f>
        <v>2.2520160298850214</v>
      </c>
      <c r="Q83" s="335">
        <f>IF(Q$47=0,0,Q$47/TRE!Q$5*1000)</f>
        <v>1.9716032178741398</v>
      </c>
      <c r="R83" s="335">
        <f>IF(R$47=0,0,R$47/TRE!R$5*1000)</f>
        <v>2.0300276231546661</v>
      </c>
      <c r="S83" s="335">
        <f>IF(S$47=0,0,S$47/TRE!S$5*1000)</f>
        <v>1.9424253695360385</v>
      </c>
      <c r="T83" s="335">
        <f>IF(T$47=0,0,T$47/TRE!T$5*1000)</f>
        <v>2.0205569556573799</v>
      </c>
      <c r="U83" s="335">
        <f>IF(U$47=0,0,U$47/TRE!U$5*1000)</f>
        <v>1.9565109365732845</v>
      </c>
      <c r="V83" s="335">
        <f>IF(V$47=0,0,V$47/TRE!V$5*1000)</f>
        <v>2.1960522721687457</v>
      </c>
      <c r="W83" s="335">
        <f>IF(W$47=0,0,W$47/TRE!W$5*1000)</f>
        <v>2.1581362168609921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SK: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46.159263086963691</v>
      </c>
      <c r="C5" s="225">
        <v>37.865048369151893</v>
      </c>
      <c r="D5" s="225">
        <v>32.276833206885357</v>
      </c>
      <c r="E5" s="225">
        <v>42.81787098079004</v>
      </c>
      <c r="F5" s="225">
        <v>38.997243395504533</v>
      </c>
      <c r="G5" s="225">
        <v>41.250080882913451</v>
      </c>
      <c r="H5" s="225">
        <v>64.033344485932616</v>
      </c>
      <c r="I5" s="225">
        <v>74.995347486880661</v>
      </c>
      <c r="J5" s="225">
        <v>73.055837670057542</v>
      </c>
      <c r="K5" s="225">
        <v>65.267400177911526</v>
      </c>
      <c r="L5" s="225">
        <v>73.792782240361291</v>
      </c>
      <c r="M5" s="225">
        <v>82.585206693902251</v>
      </c>
      <c r="N5" s="225">
        <v>91.970282147909117</v>
      </c>
      <c r="O5" s="225">
        <v>90.503685645336688</v>
      </c>
      <c r="P5" s="225">
        <v>114.9922548134323</v>
      </c>
      <c r="Q5" s="225">
        <v>91.870020437522413</v>
      </c>
      <c r="R5" s="225">
        <v>95.685299958737644</v>
      </c>
      <c r="S5" s="225">
        <v>89.97721330639196</v>
      </c>
      <c r="T5" s="225">
        <v>123.0787150730844</v>
      </c>
      <c r="U5" s="225">
        <v>102.4019048483058</v>
      </c>
      <c r="V5" s="225">
        <v>87.790508116524407</v>
      </c>
      <c r="W5" s="225">
        <v>100.07081106704319</v>
      </c>
      <c r="DA5" s="89" t="s">
        <v>2446</v>
      </c>
    </row>
    <row r="6" spans="1:105" ht="12" customHeight="1" x14ac:dyDescent="0.25">
      <c r="A6" s="55" t="s">
        <v>92</v>
      </c>
      <c r="B6" s="261">
        <v>0.62655233556773571</v>
      </c>
      <c r="C6" s="261">
        <v>0.31572777960048309</v>
      </c>
      <c r="D6" s="261">
        <v>0.40509013310976988</v>
      </c>
      <c r="E6" s="261">
        <v>0.47759012635803838</v>
      </c>
      <c r="F6" s="261">
        <v>0.51132025767848022</v>
      </c>
      <c r="G6" s="261">
        <v>0.58144222688519887</v>
      </c>
      <c r="H6" s="261">
        <v>1.1661850971458929</v>
      </c>
      <c r="I6" s="261">
        <v>1.4171884700493109</v>
      </c>
      <c r="J6" s="261">
        <v>1.425622734559661</v>
      </c>
      <c r="K6" s="261">
        <v>1.2405735670514171</v>
      </c>
      <c r="L6" s="261">
        <v>1.411186159748913</v>
      </c>
      <c r="M6" s="261">
        <v>1.5734327043374989</v>
      </c>
      <c r="N6" s="261">
        <v>1.7676822380614581</v>
      </c>
      <c r="O6" s="261">
        <v>1.7563310361947471</v>
      </c>
      <c r="P6" s="261">
        <v>2.3926058439912499</v>
      </c>
      <c r="Q6" s="261">
        <v>1.7844241729355701</v>
      </c>
      <c r="R6" s="261">
        <v>1.915230488461003</v>
      </c>
      <c r="S6" s="261">
        <v>1.778296200667332</v>
      </c>
      <c r="T6" s="261">
        <v>2.465580301333123</v>
      </c>
      <c r="U6" s="261">
        <v>2.0211842459127389</v>
      </c>
      <c r="V6" s="261">
        <v>1.7468043338775541</v>
      </c>
      <c r="W6" s="261">
        <v>1.9771219360503289</v>
      </c>
      <c r="DA6" s="67" t="s">
        <v>2447</v>
      </c>
    </row>
    <row r="7" spans="1:105" ht="12" customHeight="1" x14ac:dyDescent="0.25">
      <c r="A7" s="202" t="s">
        <v>93</v>
      </c>
      <c r="B7" s="226">
        <v>0.2209539768008324</v>
      </c>
      <c r="C7" s="226">
        <v>0.1113415504644331</v>
      </c>
      <c r="D7" s="226">
        <v>0.1428552265985541</v>
      </c>
      <c r="E7" s="226">
        <v>0.1684223834294723</v>
      </c>
      <c r="F7" s="226">
        <v>0.18031733015648871</v>
      </c>
      <c r="G7" s="226">
        <v>0.20504587568699209</v>
      </c>
      <c r="H7" s="226">
        <v>0.41125572481788869</v>
      </c>
      <c r="I7" s="226">
        <v>0.49977218271789542</v>
      </c>
      <c r="J7" s="226">
        <v>0.50274653007750347</v>
      </c>
      <c r="K7" s="226">
        <v>0.43748885383313829</v>
      </c>
      <c r="L7" s="226">
        <v>0.4976554651580386</v>
      </c>
      <c r="M7" s="226">
        <v>0.55487178566948958</v>
      </c>
      <c r="N7" s="226">
        <v>0.62337397540137363</v>
      </c>
      <c r="O7" s="226">
        <v>0.61937096870657549</v>
      </c>
      <c r="P7" s="226">
        <v>0.84375357992680566</v>
      </c>
      <c r="Q7" s="226">
        <v>0.62927802663505639</v>
      </c>
      <c r="R7" s="226">
        <v>0.67540693553110209</v>
      </c>
      <c r="S7" s="226">
        <v>0.62711699432294243</v>
      </c>
      <c r="T7" s="226">
        <v>0.86948805674422824</v>
      </c>
      <c r="U7" s="226">
        <v>0.7127715780948215</v>
      </c>
      <c r="V7" s="226">
        <v>0.61601137263887584</v>
      </c>
      <c r="W7" s="226">
        <v>0.69723298372934317</v>
      </c>
      <c r="DA7" s="174" t="s">
        <v>2448</v>
      </c>
    </row>
    <row r="8" spans="1:105" ht="12" customHeight="1" x14ac:dyDescent="0.25">
      <c r="A8" s="202" t="s">
        <v>94</v>
      </c>
      <c r="B8" s="226">
        <v>1.475223015289677</v>
      </c>
      <c r="C8" s="226">
        <v>0.74338384934898349</v>
      </c>
      <c r="D8" s="226">
        <v>0.95378830100248779</v>
      </c>
      <c r="E8" s="226">
        <v>1.12449017629161</v>
      </c>
      <c r="F8" s="226">
        <v>1.203908068793073</v>
      </c>
      <c r="G8" s="226">
        <v>1.369010865445248</v>
      </c>
      <c r="H8" s="226">
        <v>2.7457931249088161</v>
      </c>
      <c r="I8" s="226">
        <v>3.3367827862703572</v>
      </c>
      <c r="J8" s="226">
        <v>3.3566413366521628</v>
      </c>
      <c r="K8" s="226">
        <v>2.9209414351890319</v>
      </c>
      <c r="L8" s="226">
        <v>3.3226502935839579</v>
      </c>
      <c r="M8" s="226">
        <v>3.7046612177175708</v>
      </c>
      <c r="N8" s="226">
        <v>4.1620234628031518</v>
      </c>
      <c r="O8" s="226">
        <v>4.1352969576185554</v>
      </c>
      <c r="P8" s="226">
        <v>5.6334116197558881</v>
      </c>
      <c r="Q8" s="226">
        <v>4.201442496529026</v>
      </c>
      <c r="R8" s="226">
        <v>4.5094271232777361</v>
      </c>
      <c r="S8" s="226">
        <v>4.1870141316279996</v>
      </c>
      <c r="T8" s="226">
        <v>5.80523062494954</v>
      </c>
      <c r="U8" s="226">
        <v>4.7588961822472307</v>
      </c>
      <c r="V8" s="226">
        <v>4.1128662527590754</v>
      </c>
      <c r="W8" s="226">
        <v>4.6551510839914672</v>
      </c>
      <c r="DA8" s="174" t="s">
        <v>2449</v>
      </c>
    </row>
    <row r="9" spans="1:105" ht="12" customHeight="1" x14ac:dyDescent="0.25">
      <c r="A9" s="202" t="s">
        <v>95</v>
      </c>
      <c r="B9" s="226">
        <v>0.64566624055750832</v>
      </c>
      <c r="C9" s="226">
        <v>0.32535952213711761</v>
      </c>
      <c r="D9" s="226">
        <v>0.41744800631047929</v>
      </c>
      <c r="E9" s="226">
        <v>0.49215971900186661</v>
      </c>
      <c r="F9" s="226">
        <v>0.52691883782862281</v>
      </c>
      <c r="G9" s="226">
        <v>0.59917998134054695</v>
      </c>
      <c r="H9" s="226">
        <v>1.2017612970608409</v>
      </c>
      <c r="I9" s="226">
        <v>1.460421898817202</v>
      </c>
      <c r="J9" s="226">
        <v>1.469113463031597</v>
      </c>
      <c r="K9" s="226">
        <v>1.2784190971809279</v>
      </c>
      <c r="L9" s="226">
        <v>1.454236479170165</v>
      </c>
      <c r="M9" s="226">
        <v>1.621432594388593</v>
      </c>
      <c r="N9" s="226">
        <v>1.8216079972237791</v>
      </c>
      <c r="O9" s="226">
        <v>1.809910510167972</v>
      </c>
      <c r="P9" s="226">
        <v>2.465595821338606</v>
      </c>
      <c r="Q9" s="226">
        <v>1.8388606695644409</v>
      </c>
      <c r="R9" s="226">
        <v>1.9736574250660479</v>
      </c>
      <c r="S9" s="226">
        <v>1.8325457544455159</v>
      </c>
      <c r="T9" s="226">
        <v>2.5407964723519929</v>
      </c>
      <c r="U9" s="226">
        <v>2.082843458479867</v>
      </c>
      <c r="V9" s="226">
        <v>1.8000931817169039</v>
      </c>
      <c r="W9" s="226">
        <v>2.037436962734601</v>
      </c>
      <c r="DA9" s="174" t="s">
        <v>2450</v>
      </c>
    </row>
    <row r="10" spans="1:105" ht="12" customHeight="1" x14ac:dyDescent="0.25">
      <c r="A10" s="56" t="s">
        <v>96</v>
      </c>
      <c r="B10" s="262">
        <v>1.765021050110674</v>
      </c>
      <c r="C10" s="262">
        <v>1.6731193132320259</v>
      </c>
      <c r="D10" s="262">
        <v>1.307191854447096</v>
      </c>
      <c r="E10" s="262">
        <v>1.747153747046426</v>
      </c>
      <c r="F10" s="262">
        <v>1.589677657618854</v>
      </c>
      <c r="G10" s="262">
        <v>1.592659596947569</v>
      </c>
      <c r="H10" s="262">
        <v>2.3331027345930599</v>
      </c>
      <c r="I10" s="262">
        <v>2.7238726484986708</v>
      </c>
      <c r="J10" s="262">
        <v>2.661065493649613</v>
      </c>
      <c r="K10" s="262">
        <v>2.3636157166483729</v>
      </c>
      <c r="L10" s="262">
        <v>2.6520364836805799</v>
      </c>
      <c r="M10" s="262">
        <v>2.9201501011746118</v>
      </c>
      <c r="N10" s="262">
        <v>3.2944704763572652</v>
      </c>
      <c r="O10" s="262">
        <v>3.2458987195944111</v>
      </c>
      <c r="P10" s="262">
        <v>4.1969261635570252</v>
      </c>
      <c r="Q10" s="262">
        <v>3.2837854513429039</v>
      </c>
      <c r="R10" s="262">
        <v>3.4557009712036209</v>
      </c>
      <c r="S10" s="262">
        <v>3.24998954510425</v>
      </c>
      <c r="T10" s="262">
        <v>4.4524037216713772</v>
      </c>
      <c r="U10" s="262">
        <v>3.7107524833782271</v>
      </c>
      <c r="V10" s="262">
        <v>3.1972534825086059</v>
      </c>
      <c r="W10" s="262">
        <v>3.6539493969740411</v>
      </c>
      <c r="DA10" s="68" t="s">
        <v>2451</v>
      </c>
    </row>
    <row r="11" spans="1:105" ht="12" customHeight="1" x14ac:dyDescent="0.25">
      <c r="A11" s="37" t="s">
        <v>160</v>
      </c>
      <c r="B11" s="228">
        <v>3.1323244392432892E-2</v>
      </c>
      <c r="C11" s="228">
        <v>3.2794309604845973E-2</v>
      </c>
      <c r="D11" s="228">
        <v>0</v>
      </c>
      <c r="E11" s="228">
        <v>0</v>
      </c>
      <c r="F11" s="228">
        <v>0</v>
      </c>
      <c r="G11" s="228">
        <v>0</v>
      </c>
      <c r="H11" s="228">
        <v>2.692088341040479E-2</v>
      </c>
      <c r="I11" s="228">
        <v>0</v>
      </c>
      <c r="J11" s="228">
        <v>0</v>
      </c>
      <c r="K11" s="228">
        <v>5.1194548366012622E-2</v>
      </c>
      <c r="L11" s="228">
        <v>5.1431796500985519E-2</v>
      </c>
      <c r="M11" s="228">
        <v>5.3465436060594423E-2</v>
      </c>
      <c r="N11" s="228">
        <v>5.1320155598230381E-2</v>
      </c>
      <c r="O11" s="228">
        <v>5.0574080266180529E-2</v>
      </c>
      <c r="P11" s="228">
        <v>6.5255539588909159E-2</v>
      </c>
      <c r="Q11" s="228">
        <v>2.521159579503246E-2</v>
      </c>
      <c r="R11" s="228">
        <v>2.391805848894835E-2</v>
      </c>
      <c r="S11" s="228">
        <v>0</v>
      </c>
      <c r="T11" s="228">
        <v>0.21427782231035319</v>
      </c>
      <c r="U11" s="228">
        <v>0.17163851760438331</v>
      </c>
      <c r="V11" s="228">
        <v>0</v>
      </c>
      <c r="W11" s="228">
        <v>0</v>
      </c>
      <c r="DA11" s="69" t="s">
        <v>2452</v>
      </c>
    </row>
    <row r="12" spans="1:105" ht="12" customHeight="1" x14ac:dyDescent="0.25">
      <c r="A12" s="37" t="s">
        <v>162</v>
      </c>
      <c r="B12" s="228">
        <v>1.551221293682395</v>
      </c>
      <c r="C12" s="228">
        <v>1.614551517415765</v>
      </c>
      <c r="D12" s="228">
        <v>1.219684731130273</v>
      </c>
      <c r="E12" s="228">
        <v>1.6671846576877729</v>
      </c>
      <c r="F12" s="228">
        <v>1.472973012966091</v>
      </c>
      <c r="G12" s="228">
        <v>1.41532762786272</v>
      </c>
      <c r="H12" s="228">
        <v>1.539922497079697</v>
      </c>
      <c r="I12" s="228">
        <v>1.6595915043500959</v>
      </c>
      <c r="J12" s="228">
        <v>1.4919916036719489</v>
      </c>
      <c r="K12" s="228">
        <v>1.3663102506408531</v>
      </c>
      <c r="L12" s="228">
        <v>1.4453609475192599</v>
      </c>
      <c r="M12" s="228">
        <v>1.4408291224891021</v>
      </c>
      <c r="N12" s="228">
        <v>1.711476490064308</v>
      </c>
      <c r="O12" s="228">
        <v>1.6173926342923211</v>
      </c>
      <c r="P12" s="228">
        <v>1.2396648737663121</v>
      </c>
      <c r="Q12" s="228">
        <v>1.6157310645880341</v>
      </c>
      <c r="R12" s="228">
        <v>1.533291803633513</v>
      </c>
      <c r="S12" s="228">
        <v>1.5984980531408179</v>
      </c>
      <c r="T12" s="228">
        <v>1.8995862974282121</v>
      </c>
      <c r="U12" s="228">
        <v>1.607370946734235</v>
      </c>
      <c r="V12" s="228">
        <v>1.4360076475874251</v>
      </c>
      <c r="W12" s="228">
        <v>1.715847166854001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5.0870483021056193E-2</v>
      </c>
      <c r="V14" s="228">
        <v>5.5593888985758712E-2</v>
      </c>
      <c r="W14" s="228">
        <v>8.1756460892756261E-2</v>
      </c>
      <c r="DA14" s="69" t="s">
        <v>2455</v>
      </c>
    </row>
    <row r="15" spans="1:105" ht="12" customHeight="1" x14ac:dyDescent="0.25">
      <c r="A15" s="37" t="s">
        <v>38</v>
      </c>
      <c r="B15" s="228">
        <v>0.18247651203584581</v>
      </c>
      <c r="C15" s="228">
        <v>2.5773486211415609E-2</v>
      </c>
      <c r="D15" s="228">
        <v>8.7507123316823573E-2</v>
      </c>
      <c r="E15" s="228">
        <v>7.9969089358652462E-2</v>
      </c>
      <c r="F15" s="228">
        <v>0.1167046446527631</v>
      </c>
      <c r="G15" s="228">
        <v>0.17733196908484869</v>
      </c>
      <c r="H15" s="228">
        <v>0.76625935410295787</v>
      </c>
      <c r="I15" s="228">
        <v>1.064281144148574</v>
      </c>
      <c r="J15" s="228">
        <v>1.169073889977664</v>
      </c>
      <c r="K15" s="228">
        <v>0.94611091764150757</v>
      </c>
      <c r="L15" s="228">
        <v>1.1552437396603339</v>
      </c>
      <c r="M15" s="228">
        <v>1.425855542624916</v>
      </c>
      <c r="N15" s="228">
        <v>1.531673830694726</v>
      </c>
      <c r="O15" s="228">
        <v>1.5779320050359089</v>
      </c>
      <c r="P15" s="228">
        <v>2.8920057502018039</v>
      </c>
      <c r="Q15" s="228">
        <v>1.6428427909598371</v>
      </c>
      <c r="R15" s="228">
        <v>1.89849110908116</v>
      </c>
      <c r="S15" s="228">
        <v>1.651491491963432</v>
      </c>
      <c r="T15" s="228">
        <v>2.338539601932812</v>
      </c>
      <c r="U15" s="228">
        <v>1.880872536018553</v>
      </c>
      <c r="V15" s="228">
        <v>1.7056519459354229</v>
      </c>
      <c r="W15" s="228">
        <v>1.856345769227284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8.8130260028482752</v>
      </c>
      <c r="C16" s="263">
        <f t="shared" si="0"/>
        <v>8.3307164396121056</v>
      </c>
      <c r="D16" s="263">
        <f t="shared" si="0"/>
        <v>6.5200229479260736</v>
      </c>
      <c r="E16" s="263">
        <f t="shared" si="0"/>
        <v>8.7145230995796297</v>
      </c>
      <c r="F16" s="263">
        <f t="shared" si="0"/>
        <v>7.92813507970655</v>
      </c>
      <c r="G16" s="263">
        <f t="shared" si="0"/>
        <v>7.9464999472145701</v>
      </c>
      <c r="H16" s="263">
        <f t="shared" si="0"/>
        <v>11.634100366524821</v>
      </c>
      <c r="I16" s="263">
        <f t="shared" si="0"/>
        <v>13.575048151480095</v>
      </c>
      <c r="J16" s="263">
        <f t="shared" si="0"/>
        <v>13.273221139625914</v>
      </c>
      <c r="K16" s="263">
        <f t="shared" si="0"/>
        <v>11.797550085684421</v>
      </c>
      <c r="L16" s="263">
        <f t="shared" si="0"/>
        <v>13.234672085269052</v>
      </c>
      <c r="M16" s="263">
        <f t="shared" si="0"/>
        <v>14.547826398982007</v>
      </c>
      <c r="N16" s="263">
        <f t="shared" si="0"/>
        <v>16.422037424366955</v>
      </c>
      <c r="O16" s="263">
        <f t="shared" si="0"/>
        <v>16.174494194009885</v>
      </c>
      <c r="P16" s="263">
        <f t="shared" si="0"/>
        <v>20.897649473646585</v>
      </c>
      <c r="Q16" s="263">
        <f t="shared" si="0"/>
        <v>16.357835051441484</v>
      </c>
      <c r="R16" s="263">
        <f t="shared" si="0"/>
        <v>17.212753659102088</v>
      </c>
      <c r="S16" s="263">
        <f t="shared" si="0"/>
        <v>16.184362123862243</v>
      </c>
      <c r="T16" s="263">
        <f t="shared" si="0"/>
        <v>22.207901700823079</v>
      </c>
      <c r="U16" s="263">
        <f t="shared" si="0"/>
        <v>18.351473413034014</v>
      </c>
      <c r="V16" s="263">
        <f t="shared" si="0"/>
        <v>15.751566661539499</v>
      </c>
      <c r="W16" s="263">
        <f t="shared" si="0"/>
        <v>17.953652905743549</v>
      </c>
      <c r="DA16" s="70"/>
    </row>
    <row r="17" spans="1:105" ht="12" customHeight="1" x14ac:dyDescent="0.25">
      <c r="A17" s="60" t="s">
        <v>2406</v>
      </c>
      <c r="B17" s="331">
        <v>7.9648918547467762</v>
      </c>
      <c r="C17" s="331">
        <v>8.2172255639129848</v>
      </c>
      <c r="D17" s="331">
        <v>6.1236850008997106</v>
      </c>
      <c r="E17" s="331">
        <v>8.3454389219971432</v>
      </c>
      <c r="F17" s="331">
        <v>7.3924728562229456</v>
      </c>
      <c r="G17" s="331">
        <v>7.1173732983966271</v>
      </c>
      <c r="H17" s="331">
        <v>7.8877532215762107</v>
      </c>
      <c r="I17" s="331">
        <v>8.3514443747105656</v>
      </c>
      <c r="J17" s="331">
        <v>7.4541326712145883</v>
      </c>
      <c r="K17" s="331">
        <v>7.0882642331101771</v>
      </c>
      <c r="L17" s="331">
        <v>7.484423464294153</v>
      </c>
      <c r="M17" s="331">
        <v>7.5724488609499616</v>
      </c>
      <c r="N17" s="331">
        <v>8.8799990454810338</v>
      </c>
      <c r="O17" s="331">
        <v>8.420349767883252</v>
      </c>
      <c r="P17" s="331">
        <v>6.5985047712199849</v>
      </c>
      <c r="Q17" s="331">
        <v>8.2866900248015796</v>
      </c>
      <c r="R17" s="331">
        <v>7.8532292826692958</v>
      </c>
      <c r="S17" s="331">
        <v>8.0684769250354069</v>
      </c>
      <c r="T17" s="331">
        <v>10.658573204237451</v>
      </c>
      <c r="U17" s="331">
        <v>9.043868934110229</v>
      </c>
      <c r="V17" s="331">
        <v>7.3163034101098274</v>
      </c>
      <c r="W17" s="331">
        <v>8.7364409470256064</v>
      </c>
      <c r="DA17" s="72" t="s">
        <v>2457</v>
      </c>
    </row>
    <row r="18" spans="1:105" ht="12" customHeight="1" x14ac:dyDescent="0.25">
      <c r="A18" s="59" t="s">
        <v>30</v>
      </c>
      <c r="B18" s="232">
        <v>0.57833423390890859</v>
      </c>
      <c r="C18" s="232">
        <v>0.93268193135977051</v>
      </c>
      <c r="D18" s="232">
        <v>0.5788634265629482</v>
      </c>
      <c r="E18" s="232">
        <v>0.62210659539119673</v>
      </c>
      <c r="F18" s="232">
        <v>0.60644857244565653</v>
      </c>
      <c r="G18" s="232">
        <v>0.47522508587465989</v>
      </c>
      <c r="H18" s="232">
        <v>0.1954113727576188</v>
      </c>
      <c r="I18" s="232">
        <v>0.17559648919574181</v>
      </c>
      <c r="J18" s="232">
        <v>0</v>
      </c>
      <c r="K18" s="232">
        <v>0</v>
      </c>
      <c r="L18" s="232">
        <v>0</v>
      </c>
      <c r="M18" s="232">
        <v>0.2285415319919063</v>
      </c>
      <c r="N18" s="232">
        <v>0.1612842783233838</v>
      </c>
      <c r="O18" s="232">
        <v>0.18705528870629651</v>
      </c>
      <c r="P18" s="232">
        <v>0.11447287090159559</v>
      </c>
      <c r="Q18" s="232">
        <v>0.1917440571541473</v>
      </c>
      <c r="R18" s="232">
        <v>0.1446611865430151</v>
      </c>
      <c r="S18" s="232">
        <v>0.18370007815358391</v>
      </c>
      <c r="T18" s="232">
        <v>0.15382903298836259</v>
      </c>
      <c r="U18" s="232">
        <v>0.18657068677747171</v>
      </c>
      <c r="V18" s="232">
        <v>0.18805674047625981</v>
      </c>
      <c r="W18" s="232">
        <v>0.18504443436965029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25">
      <c r="A20" s="59" t="s">
        <v>160</v>
      </c>
      <c r="B20" s="232">
        <v>0.14971586187738581</v>
      </c>
      <c r="C20" s="232">
        <v>0.1485011340380625</v>
      </c>
      <c r="D20" s="232">
        <v>0</v>
      </c>
      <c r="E20" s="232">
        <v>0</v>
      </c>
      <c r="F20" s="232">
        <v>0</v>
      </c>
      <c r="G20" s="232">
        <v>0</v>
      </c>
      <c r="H20" s="232">
        <v>0.13535211081536491</v>
      </c>
      <c r="I20" s="232">
        <v>0</v>
      </c>
      <c r="J20" s="232">
        <v>0</v>
      </c>
      <c r="K20" s="232">
        <v>0.2620476155019692</v>
      </c>
      <c r="L20" s="232">
        <v>0.26326200863632121</v>
      </c>
      <c r="M20" s="232">
        <v>0.26897307064162113</v>
      </c>
      <c r="N20" s="232">
        <v>0.25986866033909911</v>
      </c>
      <c r="O20" s="232">
        <v>0.25557424802257378</v>
      </c>
      <c r="P20" s="232">
        <v>0.33179649311723047</v>
      </c>
      <c r="Q20" s="232">
        <v>0.1273746423955659</v>
      </c>
      <c r="R20" s="232">
        <v>0.1212591816831213</v>
      </c>
      <c r="S20" s="232">
        <v>0</v>
      </c>
      <c r="T20" s="232">
        <v>1.088260150623926</v>
      </c>
      <c r="U20" s="232">
        <v>0.87344750229764168</v>
      </c>
      <c r="V20" s="232">
        <v>0</v>
      </c>
      <c r="W20" s="232">
        <v>0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7.2368417589604821</v>
      </c>
      <c r="C22" s="232">
        <v>7.1360424985151516</v>
      </c>
      <c r="D22" s="232">
        <v>5.5448215743367628</v>
      </c>
      <c r="E22" s="232">
        <v>7.7233323266059468</v>
      </c>
      <c r="F22" s="232">
        <v>6.7860242837772899</v>
      </c>
      <c r="G22" s="232">
        <v>6.6421482125219669</v>
      </c>
      <c r="H22" s="232">
        <v>7.5569897380032272</v>
      </c>
      <c r="I22" s="232">
        <v>8.1758478855148233</v>
      </c>
      <c r="J22" s="232">
        <v>7.4541326712145883</v>
      </c>
      <c r="K22" s="232">
        <v>6.8262166176082077</v>
      </c>
      <c r="L22" s="232">
        <v>7.2211614556578319</v>
      </c>
      <c r="M22" s="232">
        <v>7.0749342583164339</v>
      </c>
      <c r="N22" s="232">
        <v>8.4588461068185516</v>
      </c>
      <c r="O22" s="232">
        <v>7.9777202311543816</v>
      </c>
      <c r="P22" s="232">
        <v>6.1522354072011591</v>
      </c>
      <c r="Q22" s="232">
        <v>7.9675713252518658</v>
      </c>
      <c r="R22" s="232">
        <v>7.5873089144431596</v>
      </c>
      <c r="S22" s="232">
        <v>7.8847768468818229</v>
      </c>
      <c r="T22" s="232">
        <v>9.4164840206251608</v>
      </c>
      <c r="U22" s="232">
        <v>7.9838507450351157</v>
      </c>
      <c r="V22" s="232">
        <v>7.128246669633568</v>
      </c>
      <c r="W22" s="232">
        <v>8.5513965126559555</v>
      </c>
      <c r="DA22" s="71" t="s">
        <v>2462</v>
      </c>
    </row>
    <row r="23" spans="1:105" ht="12" customHeight="1" x14ac:dyDescent="0.25">
      <c r="A23" s="60" t="s">
        <v>2413</v>
      </c>
      <c r="B23" s="331">
        <v>0.84813414810149901</v>
      </c>
      <c r="C23" s="331">
        <v>0.1134908756991216</v>
      </c>
      <c r="D23" s="331">
        <v>0.39633794702636288</v>
      </c>
      <c r="E23" s="331">
        <v>0.36908417758248668</v>
      </c>
      <c r="F23" s="331">
        <v>0.53566222348360459</v>
      </c>
      <c r="G23" s="331">
        <v>0.82912664881794274</v>
      </c>
      <c r="H23" s="331">
        <v>3.746347144948611</v>
      </c>
      <c r="I23" s="331">
        <v>5.2236037767695294</v>
      </c>
      <c r="J23" s="331">
        <v>5.8190884684113264</v>
      </c>
      <c r="K23" s="331">
        <v>4.7092858525742436</v>
      </c>
      <c r="L23" s="331">
        <v>5.7502486209748991</v>
      </c>
      <c r="M23" s="331">
        <v>6.9753775380320446</v>
      </c>
      <c r="N23" s="331">
        <v>7.5420383788859224</v>
      </c>
      <c r="O23" s="331">
        <v>7.7541444261266319</v>
      </c>
      <c r="P23" s="331">
        <v>14.299144702426601</v>
      </c>
      <c r="Q23" s="331">
        <v>8.0711450266399023</v>
      </c>
      <c r="R23" s="331">
        <v>9.3595243764327929</v>
      </c>
      <c r="S23" s="331">
        <v>8.1158851988268363</v>
      </c>
      <c r="T23" s="331">
        <v>11.54932849658563</v>
      </c>
      <c r="U23" s="331">
        <v>9.3076044789237873</v>
      </c>
      <c r="V23" s="331">
        <v>8.4352632514296708</v>
      </c>
      <c r="W23" s="331">
        <v>9.2172119587179431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3.5826890995751688</v>
      </c>
      <c r="C24" s="263">
        <f t="shared" si="1"/>
        <v>2.9935015946467507</v>
      </c>
      <c r="D24" s="263">
        <f t="shared" si="1"/>
        <v>2.5728949875108733</v>
      </c>
      <c r="E24" s="263">
        <f t="shared" si="1"/>
        <v>3.3495234269476302</v>
      </c>
      <c r="F24" s="263">
        <f t="shared" si="1"/>
        <v>3.1470053387442642</v>
      </c>
      <c r="G24" s="263">
        <f t="shared" si="1"/>
        <v>3.2436582286106677</v>
      </c>
      <c r="H24" s="263">
        <f t="shared" si="1"/>
        <v>4.9501188136045791</v>
      </c>
      <c r="I24" s="263">
        <f t="shared" si="1"/>
        <v>5.7505861655113444</v>
      </c>
      <c r="J24" s="263">
        <f t="shared" si="1"/>
        <v>5.5709712825051074</v>
      </c>
      <c r="K24" s="263">
        <f t="shared" si="1"/>
        <v>4.9842922528812377</v>
      </c>
      <c r="L24" s="263">
        <f t="shared" si="1"/>
        <v>5.5726496140257922</v>
      </c>
      <c r="M24" s="263">
        <f t="shared" si="1"/>
        <v>6.1042417554608006</v>
      </c>
      <c r="N24" s="263">
        <f t="shared" si="1"/>
        <v>6.9002273377197607</v>
      </c>
      <c r="O24" s="263">
        <f t="shared" si="1"/>
        <v>6.770181403537844</v>
      </c>
      <c r="P24" s="263">
        <f t="shared" si="1"/>
        <v>8.1579937863307279</v>
      </c>
      <c r="Q24" s="263">
        <f t="shared" si="1"/>
        <v>6.8291159941024056</v>
      </c>
      <c r="R24" s="263">
        <f t="shared" si="1"/>
        <v>7.0822302090483547</v>
      </c>
      <c r="S24" s="263">
        <f t="shared" si="1"/>
        <v>6.7294470685455021</v>
      </c>
      <c r="T24" s="263">
        <f t="shared" si="1"/>
        <v>9.1681702458034682</v>
      </c>
      <c r="U24" s="263">
        <f t="shared" si="1"/>
        <v>7.617397922928058</v>
      </c>
      <c r="V24" s="263">
        <f t="shared" si="1"/>
        <v>6.5019594946394008</v>
      </c>
      <c r="W24" s="263">
        <f t="shared" si="1"/>
        <v>7.4501880039285631</v>
      </c>
      <c r="DA24" s="70"/>
    </row>
    <row r="25" spans="1:105" ht="12" customHeight="1" x14ac:dyDescent="0.25">
      <c r="A25" s="60" t="s">
        <v>2416</v>
      </c>
      <c r="B25" s="264">
        <v>2.8543339371625231</v>
      </c>
      <c r="C25" s="264">
        <v>2.626474061374978</v>
      </c>
      <c r="D25" s="264">
        <v>2.1019854194768248</v>
      </c>
      <c r="E25" s="264">
        <v>2.7943339969457708</v>
      </c>
      <c r="F25" s="264">
        <v>2.552605273203334</v>
      </c>
      <c r="G25" s="264">
        <v>2.567742708779754</v>
      </c>
      <c r="H25" s="264">
        <v>3.594450838853128</v>
      </c>
      <c r="I25" s="264">
        <v>4.1031315481140993</v>
      </c>
      <c r="J25" s="264">
        <v>3.9137119931777802</v>
      </c>
      <c r="K25" s="264">
        <v>3.542149097998871</v>
      </c>
      <c r="L25" s="264">
        <v>3.9321725680867008</v>
      </c>
      <c r="M25" s="264">
        <v>4.2751561901270287</v>
      </c>
      <c r="N25" s="264">
        <v>4.8453303873627513</v>
      </c>
      <c r="O25" s="264">
        <v>4.7284800092579111</v>
      </c>
      <c r="P25" s="264">
        <v>5.3766350407590364</v>
      </c>
      <c r="Q25" s="264">
        <v>4.7547568631706696</v>
      </c>
      <c r="R25" s="264">
        <v>4.8558112264798092</v>
      </c>
      <c r="S25" s="264">
        <v>4.6622115887173061</v>
      </c>
      <c r="T25" s="264">
        <v>6.3019800827875292</v>
      </c>
      <c r="U25" s="264">
        <v>5.2678097143649074</v>
      </c>
      <c r="V25" s="264">
        <v>4.4713327104432494</v>
      </c>
      <c r="W25" s="264">
        <v>5.151821391765707</v>
      </c>
      <c r="DA25" s="72" t="s">
        <v>2464</v>
      </c>
    </row>
    <row r="26" spans="1:105" ht="12" customHeight="1" x14ac:dyDescent="0.25">
      <c r="A26" s="60" t="s">
        <v>2418</v>
      </c>
      <c r="B26" s="264">
        <v>0.72835516241264542</v>
      </c>
      <c r="C26" s="264">
        <v>0.36702753327177251</v>
      </c>
      <c r="D26" s="264">
        <v>0.47090956803404849</v>
      </c>
      <c r="E26" s="264">
        <v>0.5551894300018595</v>
      </c>
      <c r="F26" s="264">
        <v>0.59440006554093039</v>
      </c>
      <c r="G26" s="264">
        <v>0.67591551983091358</v>
      </c>
      <c r="H26" s="264">
        <v>1.3556679747514511</v>
      </c>
      <c r="I26" s="264">
        <v>1.6474546173972451</v>
      </c>
      <c r="J26" s="264">
        <v>1.657259289327327</v>
      </c>
      <c r="K26" s="264">
        <v>1.4421431548823671</v>
      </c>
      <c r="L26" s="264">
        <v>1.6404770459390909</v>
      </c>
      <c r="M26" s="264">
        <v>1.8290855653337721</v>
      </c>
      <c r="N26" s="264">
        <v>2.0548969503570098</v>
      </c>
      <c r="O26" s="264">
        <v>2.0417013942799329</v>
      </c>
      <c r="P26" s="264">
        <v>2.7813587455716919</v>
      </c>
      <c r="Q26" s="264">
        <v>2.074359130931736</v>
      </c>
      <c r="R26" s="264">
        <v>2.226418982568545</v>
      </c>
      <c r="S26" s="264">
        <v>2.067235479828196</v>
      </c>
      <c r="T26" s="264">
        <v>2.866190163015939</v>
      </c>
      <c r="U26" s="264">
        <v>2.3495882085631501</v>
      </c>
      <c r="V26" s="264">
        <v>2.0306267841961509</v>
      </c>
      <c r="W26" s="264">
        <v>2.2983666121628561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10.791460411650949</v>
      </c>
      <c r="C27" s="263">
        <f t="shared" si="2"/>
        <v>10.200877272994413</v>
      </c>
      <c r="D27" s="263">
        <f t="shared" si="2"/>
        <v>7.9837015688890727</v>
      </c>
      <c r="E27" s="263">
        <f t="shared" si="2"/>
        <v>10.670844611730157</v>
      </c>
      <c r="F27" s="263">
        <f t="shared" si="2"/>
        <v>9.7079205057631235</v>
      </c>
      <c r="G27" s="263">
        <f t="shared" si="2"/>
        <v>9.730408098630086</v>
      </c>
      <c r="H27" s="263">
        <f t="shared" si="2"/>
        <v>14.245837183499781</v>
      </c>
      <c r="I27" s="263">
        <f t="shared" si="2"/>
        <v>16.622507940587877</v>
      </c>
      <c r="J27" s="263">
        <f t="shared" si="2"/>
        <v>16.252923844439895</v>
      </c>
      <c r="K27" s="263">
        <f t="shared" si="2"/>
        <v>14.445979696756435</v>
      </c>
      <c r="L27" s="263">
        <f t="shared" si="2"/>
        <v>16.205720920737619</v>
      </c>
      <c r="M27" s="263">
        <f t="shared" si="2"/>
        <v>17.813664978345308</v>
      </c>
      <c r="N27" s="263">
        <f t="shared" si="2"/>
        <v>20.108617254326887</v>
      </c>
      <c r="O27" s="263">
        <f t="shared" si="2"/>
        <v>19.80550309470599</v>
      </c>
      <c r="P27" s="263">
        <f t="shared" si="2"/>
        <v>25.588958539159083</v>
      </c>
      <c r="Q27" s="263">
        <f t="shared" si="2"/>
        <v>20.030002103805892</v>
      </c>
      <c r="R27" s="263">
        <f t="shared" si="2"/>
        <v>21.076841215227049</v>
      </c>
      <c r="S27" s="263">
        <f t="shared" si="2"/>
        <v>19.817586274117026</v>
      </c>
      <c r="T27" s="263">
        <f t="shared" si="2"/>
        <v>27.193349021416019</v>
      </c>
      <c r="U27" s="263">
        <f t="shared" si="2"/>
        <v>22.471191934327369</v>
      </c>
      <c r="V27" s="263">
        <f t="shared" si="2"/>
        <v>19.287632646783059</v>
      </c>
      <c r="W27" s="263">
        <f t="shared" si="2"/>
        <v>21.984064782543122</v>
      </c>
      <c r="DA27" s="70"/>
    </row>
    <row r="28" spans="1:105" ht="12" customHeight="1" x14ac:dyDescent="0.25">
      <c r="A28" s="60" t="s">
        <v>2421</v>
      </c>
      <c r="B28" s="331">
        <v>9.7529288017307447</v>
      </c>
      <c r="C28" s="331">
        <v>10.061908853771</v>
      </c>
      <c r="D28" s="331">
        <v>7.4983897970200566</v>
      </c>
      <c r="E28" s="331">
        <v>10.218904802445479</v>
      </c>
      <c r="F28" s="331">
        <v>9.0520075790485048</v>
      </c>
      <c r="G28" s="331">
        <v>8.7151509776285234</v>
      </c>
      <c r="H28" s="331">
        <v>9.6584733325422985</v>
      </c>
      <c r="I28" s="331">
        <v>10.226258418012939</v>
      </c>
      <c r="J28" s="331">
        <v>9.1275093933239848</v>
      </c>
      <c r="K28" s="331">
        <v>8.6795072242165432</v>
      </c>
      <c r="L28" s="331">
        <v>9.1646001603601874</v>
      </c>
      <c r="M28" s="331">
        <v>9.2723863603468892</v>
      </c>
      <c r="N28" s="331">
        <v>10.87346821895637</v>
      </c>
      <c r="O28" s="331">
        <v>10.310632368836639</v>
      </c>
      <c r="P28" s="331">
        <v>8.0798017606775332</v>
      </c>
      <c r="Q28" s="331">
        <v>10.14696737730805</v>
      </c>
      <c r="R28" s="331">
        <v>9.6161991216358675</v>
      </c>
      <c r="S28" s="331">
        <v>9.8797676633086571</v>
      </c>
      <c r="T28" s="331">
        <v>13.051314127637699</v>
      </c>
      <c r="U28" s="331">
        <v>11.074125225441099</v>
      </c>
      <c r="V28" s="331">
        <v>8.9587388695222394</v>
      </c>
      <c r="W28" s="331">
        <v>10.69768279227625</v>
      </c>
      <c r="DA28" s="72" t="s">
        <v>2466</v>
      </c>
    </row>
    <row r="29" spans="1:105" ht="12" customHeight="1" x14ac:dyDescent="0.25">
      <c r="A29" s="59" t="s">
        <v>30</v>
      </c>
      <c r="B29" s="232">
        <v>0.70816436805172478</v>
      </c>
      <c r="C29" s="232">
        <v>1.142059507787474</v>
      </c>
      <c r="D29" s="232">
        <v>0.7088123590566715</v>
      </c>
      <c r="E29" s="232">
        <v>0.76176317803003724</v>
      </c>
      <c r="F29" s="232">
        <v>0.74259008870896703</v>
      </c>
      <c r="G29" s="232">
        <v>0.58190826841795118</v>
      </c>
      <c r="H29" s="232">
        <v>0.2392792319481046</v>
      </c>
      <c r="I29" s="232">
        <v>0.21501610921927569</v>
      </c>
      <c r="J29" s="232">
        <v>0</v>
      </c>
      <c r="K29" s="232">
        <v>0</v>
      </c>
      <c r="L29" s="232">
        <v>0</v>
      </c>
      <c r="M29" s="232">
        <v>0.2798467738676404</v>
      </c>
      <c r="N29" s="232">
        <v>0.19749095304904141</v>
      </c>
      <c r="O29" s="232">
        <v>0.2290472922934243</v>
      </c>
      <c r="P29" s="232">
        <v>0.14017086232848441</v>
      </c>
      <c r="Q29" s="232">
        <v>0.23478864141324149</v>
      </c>
      <c r="R29" s="232">
        <v>0.17713614678736539</v>
      </c>
      <c r="S29" s="232">
        <v>0.22493887120847</v>
      </c>
      <c r="T29" s="232">
        <v>0.18836208121024001</v>
      </c>
      <c r="U29" s="232">
        <v>0.228453902176496</v>
      </c>
      <c r="V29" s="232">
        <v>0.23027355976684871</v>
      </c>
      <c r="W29" s="232">
        <v>0.22658502167712291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25">
      <c r="A31" s="59" t="s">
        <v>160</v>
      </c>
      <c r="B31" s="232">
        <v>0.18332554515598271</v>
      </c>
      <c r="C31" s="232">
        <v>0.18183812331191329</v>
      </c>
      <c r="D31" s="232">
        <v>0</v>
      </c>
      <c r="E31" s="232">
        <v>0</v>
      </c>
      <c r="F31" s="232">
        <v>0</v>
      </c>
      <c r="G31" s="232">
        <v>0</v>
      </c>
      <c r="H31" s="232">
        <v>0.1657372785494263</v>
      </c>
      <c r="I31" s="232">
        <v>0</v>
      </c>
      <c r="J31" s="232">
        <v>0</v>
      </c>
      <c r="K31" s="232">
        <v>0.32087463122690102</v>
      </c>
      <c r="L31" s="232">
        <v>0.32236164322814842</v>
      </c>
      <c r="M31" s="232">
        <v>0.32935478037749522</v>
      </c>
      <c r="N31" s="232">
        <v>0.31820652286420292</v>
      </c>
      <c r="O31" s="232">
        <v>0.31294805880315157</v>
      </c>
      <c r="P31" s="232">
        <v>0.40628142014354762</v>
      </c>
      <c r="Q31" s="232">
        <v>0.15596894987212159</v>
      </c>
      <c r="R31" s="232">
        <v>0.1484806306323935</v>
      </c>
      <c r="S31" s="232">
        <v>0</v>
      </c>
      <c r="T31" s="232">
        <v>1.3325634497435841</v>
      </c>
      <c r="U31" s="232">
        <v>1.0695275538338469</v>
      </c>
      <c r="V31" s="232">
        <v>0</v>
      </c>
      <c r="W31" s="232">
        <v>0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8.861438888523038</v>
      </c>
      <c r="C33" s="232">
        <v>8.7380112226716129</v>
      </c>
      <c r="D33" s="232">
        <v>6.789577437963386</v>
      </c>
      <c r="E33" s="232">
        <v>9.4571416244154438</v>
      </c>
      <c r="F33" s="232">
        <v>8.3094174903395377</v>
      </c>
      <c r="G33" s="232">
        <v>8.1332427092105721</v>
      </c>
      <c r="H33" s="232">
        <v>9.2534568220447682</v>
      </c>
      <c r="I33" s="232">
        <v>10.01124230879366</v>
      </c>
      <c r="J33" s="232">
        <v>9.1275093933239848</v>
      </c>
      <c r="K33" s="232">
        <v>8.3586325929896415</v>
      </c>
      <c r="L33" s="232">
        <v>8.8422385171320386</v>
      </c>
      <c r="M33" s="232">
        <v>8.6631848061017536</v>
      </c>
      <c r="N33" s="232">
        <v>10.35777074304313</v>
      </c>
      <c r="O33" s="232">
        <v>9.7686370177400601</v>
      </c>
      <c r="P33" s="232">
        <v>7.5333494782055013</v>
      </c>
      <c r="Q33" s="232">
        <v>9.7562097860226906</v>
      </c>
      <c r="R33" s="232">
        <v>9.2905823442161086</v>
      </c>
      <c r="S33" s="232">
        <v>9.6548287921001865</v>
      </c>
      <c r="T33" s="232">
        <v>11.530388596683879</v>
      </c>
      <c r="U33" s="232">
        <v>9.7761437694307549</v>
      </c>
      <c r="V33" s="232">
        <v>8.728465309755391</v>
      </c>
      <c r="W33" s="232">
        <v>10.47109777059913</v>
      </c>
      <c r="DA33" s="71" t="s">
        <v>2471</v>
      </c>
    </row>
    <row r="34" spans="1:105" ht="12" customHeight="1" x14ac:dyDescent="0.25">
      <c r="A34" s="60" t="s">
        <v>2428</v>
      </c>
      <c r="B34" s="331">
        <v>1.0385316099202031</v>
      </c>
      <c r="C34" s="331">
        <v>0.13896841922341421</v>
      </c>
      <c r="D34" s="331">
        <v>0.48531177186901592</v>
      </c>
      <c r="E34" s="331">
        <v>0.45193980928467781</v>
      </c>
      <c r="F34" s="331">
        <v>0.65591292671461787</v>
      </c>
      <c r="G34" s="331">
        <v>1.0152571210015631</v>
      </c>
      <c r="H34" s="331">
        <v>4.5873638509574821</v>
      </c>
      <c r="I34" s="331">
        <v>6.3962495225749372</v>
      </c>
      <c r="J34" s="331">
        <v>7.125414451115911</v>
      </c>
      <c r="K34" s="331">
        <v>5.766472472539891</v>
      </c>
      <c r="L34" s="331">
        <v>7.0411207603774306</v>
      </c>
      <c r="M34" s="331">
        <v>8.5412786179984206</v>
      </c>
      <c r="N34" s="331">
        <v>9.235149035370517</v>
      </c>
      <c r="O34" s="331">
        <v>9.494870725869351</v>
      </c>
      <c r="P34" s="331">
        <v>17.50915677848155</v>
      </c>
      <c r="Q34" s="331">
        <v>9.88303472649784</v>
      </c>
      <c r="R34" s="331">
        <v>11.460642093591179</v>
      </c>
      <c r="S34" s="331">
        <v>9.937818610808371</v>
      </c>
      <c r="T34" s="331">
        <v>14.14203489377832</v>
      </c>
      <c r="U34" s="331">
        <v>11.397066708886269</v>
      </c>
      <c r="V34" s="331">
        <v>10.32889377726082</v>
      </c>
      <c r="W34" s="331">
        <v>11.28638199026687</v>
      </c>
      <c r="DA34" s="72" t="s">
        <v>2472</v>
      </c>
    </row>
    <row r="35" spans="1:105" ht="12" customHeight="1" x14ac:dyDescent="0.25">
      <c r="A35" s="57" t="s">
        <v>2430</v>
      </c>
      <c r="B35" s="263">
        <v>11.91937583008759</v>
      </c>
      <c r="C35" s="263">
        <v>9.9866469652875001</v>
      </c>
      <c r="D35" s="263">
        <v>7.8881733376116516</v>
      </c>
      <c r="E35" s="263">
        <v>11.256274843829971</v>
      </c>
      <c r="F35" s="263">
        <v>9.0449553831814349</v>
      </c>
      <c r="G35" s="263">
        <v>10.1178534494369</v>
      </c>
      <c r="H35" s="263">
        <v>13.58325521785873</v>
      </c>
      <c r="I35" s="263">
        <v>15.315657058949849</v>
      </c>
      <c r="J35" s="263">
        <v>14.16495517373534</v>
      </c>
      <c r="K35" s="263">
        <v>13.28633570487631</v>
      </c>
      <c r="L35" s="263">
        <v>15.209002786296679</v>
      </c>
      <c r="M35" s="263">
        <v>17.875563489578319</v>
      </c>
      <c r="N35" s="263">
        <v>19.0417141564646</v>
      </c>
      <c r="O35" s="263">
        <v>18.472657133403089</v>
      </c>
      <c r="P35" s="263">
        <v>20.68396411274675</v>
      </c>
      <c r="Q35" s="263">
        <v>18.917892476403519</v>
      </c>
      <c r="R35" s="263">
        <v>18.46737876514694</v>
      </c>
      <c r="S35" s="263">
        <v>17.635276854443131</v>
      </c>
      <c r="T35" s="263">
        <v>23.508391691678369</v>
      </c>
      <c r="U35" s="263">
        <v>20.290089760133139</v>
      </c>
      <c r="V35" s="263">
        <v>17.158363683353659</v>
      </c>
      <c r="W35" s="263">
        <v>19.72111374128994</v>
      </c>
      <c r="DA35" s="70" t="s">
        <v>2473</v>
      </c>
    </row>
    <row r="36" spans="1:105" ht="12" customHeight="1" x14ac:dyDescent="0.25">
      <c r="A36" s="46" t="s">
        <v>30</v>
      </c>
      <c r="B36" s="231">
        <v>0.57507771688879761</v>
      </c>
      <c r="C36" s="231">
        <v>0.95010330695649303</v>
      </c>
      <c r="D36" s="231">
        <v>0.64555342388325454</v>
      </c>
      <c r="E36" s="231">
        <v>0.61863407269577408</v>
      </c>
      <c r="F36" s="231">
        <v>0.73574230222800574</v>
      </c>
      <c r="G36" s="231">
        <v>0.52406557446772684</v>
      </c>
      <c r="H36" s="231">
        <v>0.28932244892563169</v>
      </c>
      <c r="I36" s="231">
        <v>0.28520044511473702</v>
      </c>
      <c r="J36" s="231">
        <v>0</v>
      </c>
      <c r="K36" s="231">
        <v>0</v>
      </c>
      <c r="L36" s="231">
        <v>0</v>
      </c>
      <c r="M36" s="231">
        <v>0.34573748771031931</v>
      </c>
      <c r="N36" s="231">
        <v>0.25816930307463748</v>
      </c>
      <c r="O36" s="231">
        <v>0.30990255892643992</v>
      </c>
      <c r="P36" s="231">
        <v>0.27922225002937678</v>
      </c>
      <c r="Q36" s="231">
        <v>0.32304257750091192</v>
      </c>
      <c r="R36" s="231">
        <v>0.28138056356049718</v>
      </c>
      <c r="S36" s="231">
        <v>0.34159260795449031</v>
      </c>
      <c r="T36" s="231">
        <v>0.30146344382971862</v>
      </c>
      <c r="U36" s="231">
        <v>0.33435328649545581</v>
      </c>
      <c r="V36" s="231">
        <v>0.35520884659020768</v>
      </c>
      <c r="W36" s="231">
        <v>0.34009112947191772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25">
      <c r="A39" s="46" t="s">
        <v>160</v>
      </c>
      <c r="B39" s="231">
        <v>0.15321605071962049</v>
      </c>
      <c r="C39" s="231">
        <v>0.15568825335803299</v>
      </c>
      <c r="D39" s="231">
        <v>0</v>
      </c>
      <c r="E39" s="231">
        <v>0</v>
      </c>
      <c r="F39" s="231">
        <v>0</v>
      </c>
      <c r="G39" s="231">
        <v>0</v>
      </c>
      <c r="H39" s="231">
        <v>0.20624628739928119</v>
      </c>
      <c r="I39" s="231">
        <v>0</v>
      </c>
      <c r="J39" s="231">
        <v>0</v>
      </c>
      <c r="K39" s="231">
        <v>0.44450359787410731</v>
      </c>
      <c r="L39" s="231">
        <v>0.44016745566231058</v>
      </c>
      <c r="M39" s="231">
        <v>0.41877326542009302</v>
      </c>
      <c r="N39" s="231">
        <v>0.42810991337618509</v>
      </c>
      <c r="O39" s="231">
        <v>0.43577375628398779</v>
      </c>
      <c r="P39" s="231">
        <v>0.83292912627918902</v>
      </c>
      <c r="Q39" s="231">
        <v>0.2208562235790211</v>
      </c>
      <c r="R39" s="231">
        <v>0.24274232934275591</v>
      </c>
      <c r="S39" s="231">
        <v>0</v>
      </c>
      <c r="T39" s="231">
        <v>2.1949158904825068</v>
      </c>
      <c r="U39" s="231">
        <v>1.6109712997768</v>
      </c>
      <c r="V39" s="231">
        <v>0</v>
      </c>
      <c r="W39" s="231">
        <v>0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0.63820155473049911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0.64451565391465104</v>
      </c>
      <c r="M41" s="231">
        <v>1.2905169782335599</v>
      </c>
      <c r="N41" s="231">
        <v>1.934024498652378</v>
      </c>
      <c r="O41" s="231">
        <v>1.943416057952388</v>
      </c>
      <c r="P41" s="231">
        <v>1.9413467313144219</v>
      </c>
      <c r="Q41" s="231">
        <v>0.64716863676698522</v>
      </c>
      <c r="R41" s="231">
        <v>0.64716863676263214</v>
      </c>
      <c r="S41" s="231">
        <v>0</v>
      </c>
      <c r="T41" s="231">
        <v>0</v>
      </c>
      <c r="U41" s="231">
        <v>1.2950801087390511</v>
      </c>
      <c r="V41" s="231">
        <v>0.64748699470190552</v>
      </c>
      <c r="W41" s="231">
        <v>0.64743393505633695</v>
      </c>
      <c r="DA41" s="73" t="s">
        <v>2479</v>
      </c>
    </row>
    <row r="42" spans="1:105" ht="12" customHeight="1" x14ac:dyDescent="0.25">
      <c r="A42" s="46" t="s">
        <v>162</v>
      </c>
      <c r="B42" s="231">
        <v>7.2503599824581881</v>
      </c>
      <c r="C42" s="231">
        <v>7.3241553685416934</v>
      </c>
      <c r="D42" s="231">
        <v>6.2302648321508771</v>
      </c>
      <c r="E42" s="231">
        <v>7.7381404356623147</v>
      </c>
      <c r="F42" s="231">
        <v>8.2948781865943175</v>
      </c>
      <c r="G42" s="231">
        <v>7.3800225833987678</v>
      </c>
      <c r="H42" s="231">
        <v>11.27311620004043</v>
      </c>
      <c r="I42" s="231">
        <v>13.379196351200619</v>
      </c>
      <c r="J42" s="231">
        <v>13.72944001545876</v>
      </c>
      <c r="K42" s="231">
        <v>11.335721789120569</v>
      </c>
      <c r="L42" s="231">
        <v>11.819819338662761</v>
      </c>
      <c r="M42" s="231">
        <v>10.78367028326557</v>
      </c>
      <c r="N42" s="231">
        <v>13.64226700605915</v>
      </c>
      <c r="O42" s="231">
        <v>13.316706468278991</v>
      </c>
      <c r="P42" s="231">
        <v>15.119702529519721</v>
      </c>
      <c r="Q42" s="231">
        <v>13.524669731998999</v>
      </c>
      <c r="R42" s="231">
        <v>14.869374271464871</v>
      </c>
      <c r="S42" s="231">
        <v>14.7724110562647</v>
      </c>
      <c r="T42" s="231">
        <v>18.592935993173931</v>
      </c>
      <c r="U42" s="231">
        <v>14.415756898560421</v>
      </c>
      <c r="V42" s="231">
        <v>13.56564485920347</v>
      </c>
      <c r="W42" s="231">
        <v>15.835040406235739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1.433489435912778E-2</v>
      </c>
      <c r="D44" s="231">
        <v>1.4334894359028891E-2</v>
      </c>
      <c r="E44" s="231">
        <v>1.433489435917226E-2</v>
      </c>
      <c r="F44" s="231">
        <v>1.4334894359110589E-2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2.8669788718338252E-2</v>
      </c>
      <c r="N44" s="231">
        <v>5.7288013068002908E-2</v>
      </c>
      <c r="O44" s="231">
        <v>7.1622907427279559E-2</v>
      </c>
      <c r="P44" s="231">
        <v>4.2953118708781192E-2</v>
      </c>
      <c r="Q44" s="231">
        <v>2.8669788718214202E-2</v>
      </c>
      <c r="R44" s="231">
        <v>8.5957801785866109E-2</v>
      </c>
      <c r="S44" s="231">
        <v>7.1622907426721685E-2</v>
      </c>
      <c r="T44" s="231">
        <v>0.1145760261362425</v>
      </c>
      <c r="U44" s="231">
        <v>5.7288013068526197E-2</v>
      </c>
      <c r="V44" s="231">
        <v>8.5957801785482318E-2</v>
      </c>
      <c r="W44" s="231">
        <v>8.5957801787003671E-2</v>
      </c>
      <c r="DA44" s="73" t="s">
        <v>2482</v>
      </c>
    </row>
    <row r="45" spans="1:105" ht="12" customHeight="1" x14ac:dyDescent="0.25">
      <c r="A45" s="46" t="s">
        <v>79</v>
      </c>
      <c r="B45" s="231">
        <v>3.3025205252904799</v>
      </c>
      <c r="C45" s="231">
        <v>1.5423651420721529</v>
      </c>
      <c r="D45" s="231">
        <v>0.99802018721849151</v>
      </c>
      <c r="E45" s="231">
        <v>2.885165441112711</v>
      </c>
      <c r="F45" s="231">
        <v>0</v>
      </c>
      <c r="G45" s="231">
        <v>2.2137652915704029</v>
      </c>
      <c r="H45" s="231">
        <v>1.814570281493386</v>
      </c>
      <c r="I45" s="231">
        <v>1.651260262634495</v>
      </c>
      <c r="J45" s="231">
        <v>0.43551515827657727</v>
      </c>
      <c r="K45" s="231">
        <v>1.506110317881634</v>
      </c>
      <c r="L45" s="231">
        <v>2.3045003380569549</v>
      </c>
      <c r="M45" s="231">
        <v>5.0081956862304384</v>
      </c>
      <c r="N45" s="231">
        <v>2.721855422234245</v>
      </c>
      <c r="O45" s="231">
        <v>2.3952353845340091</v>
      </c>
      <c r="P45" s="231">
        <v>2.467810356895261</v>
      </c>
      <c r="Q45" s="231">
        <v>4.1734855178393806</v>
      </c>
      <c r="R45" s="231">
        <v>2.3407551622303151</v>
      </c>
      <c r="S45" s="231">
        <v>2.4496502827972209</v>
      </c>
      <c r="T45" s="231">
        <v>2.3045003380559672</v>
      </c>
      <c r="U45" s="231">
        <v>2.5766401534928902</v>
      </c>
      <c r="V45" s="231">
        <v>2.504065181072586</v>
      </c>
      <c r="W45" s="231">
        <v>2.812590468738934</v>
      </c>
      <c r="DA45" s="73" t="s">
        <v>2483</v>
      </c>
    </row>
    <row r="46" spans="1:105" ht="12" customHeight="1" x14ac:dyDescent="0.25">
      <c r="A46" s="57" t="s">
        <v>2442</v>
      </c>
      <c r="B46" s="263">
        <v>3.8927725709629049</v>
      </c>
      <c r="C46" s="263">
        <v>1.9616181610848229</v>
      </c>
      <c r="D46" s="263">
        <v>2.5168268784897769</v>
      </c>
      <c r="E46" s="263">
        <v>2.9672696732742301</v>
      </c>
      <c r="F46" s="263">
        <v>3.1768351358308631</v>
      </c>
      <c r="G46" s="263">
        <v>3.612503256200212</v>
      </c>
      <c r="H46" s="263">
        <v>7.2455134250225219</v>
      </c>
      <c r="I46" s="263">
        <v>8.8049985466799523</v>
      </c>
      <c r="J46" s="263">
        <v>8.8574006712564852</v>
      </c>
      <c r="K46" s="263">
        <v>7.7076893340497046</v>
      </c>
      <c r="L46" s="263">
        <v>8.7677061649052934</v>
      </c>
      <c r="M46" s="263">
        <v>9.7757447000033348</v>
      </c>
      <c r="N46" s="263">
        <v>10.982617955240309</v>
      </c>
      <c r="O46" s="263">
        <v>10.91209288532071</v>
      </c>
      <c r="P46" s="263">
        <v>14.865271221397871</v>
      </c>
      <c r="Q46" s="263">
        <v>11.086635674372641</v>
      </c>
      <c r="R46" s="263">
        <v>11.89933592027424</v>
      </c>
      <c r="S46" s="263">
        <v>11.048562554208139</v>
      </c>
      <c r="T46" s="263">
        <v>15.318661863799591</v>
      </c>
      <c r="U46" s="263">
        <v>12.55762710743396</v>
      </c>
      <c r="V46" s="263">
        <v>10.852903439576339</v>
      </c>
      <c r="W46" s="263">
        <v>12.28386777160731</v>
      </c>
      <c r="DA46" s="70" t="s">
        <v>2484</v>
      </c>
    </row>
    <row r="47" spans="1:105" ht="12" customHeight="1" x14ac:dyDescent="0.25">
      <c r="A47" s="41" t="s">
        <v>2444</v>
      </c>
      <c r="B47" s="352">
        <v>2.426522553512378</v>
      </c>
      <c r="C47" s="352">
        <v>1.2227559207432459</v>
      </c>
      <c r="D47" s="352">
        <v>1.5688399649895191</v>
      </c>
      <c r="E47" s="352">
        <v>1.849619173301001</v>
      </c>
      <c r="F47" s="352">
        <v>1.980249800202778</v>
      </c>
      <c r="G47" s="352">
        <v>2.2518193565154578</v>
      </c>
      <c r="H47" s="352">
        <v>4.5164215008956914</v>
      </c>
      <c r="I47" s="352">
        <v>5.488511637318104</v>
      </c>
      <c r="J47" s="352">
        <v>5.5211760005242674</v>
      </c>
      <c r="K47" s="352">
        <v>4.8045144337605414</v>
      </c>
      <c r="L47" s="352">
        <v>5.4652657877852002</v>
      </c>
      <c r="M47" s="352">
        <v>6.0936169682447208</v>
      </c>
      <c r="N47" s="352">
        <v>6.8459098699435836</v>
      </c>
      <c r="O47" s="352">
        <v>6.8019487420769194</v>
      </c>
      <c r="P47" s="352">
        <v>9.2661246515816984</v>
      </c>
      <c r="Q47" s="352">
        <v>6.9107483203894784</v>
      </c>
      <c r="R47" s="352">
        <v>7.4173372463994793</v>
      </c>
      <c r="S47" s="352">
        <v>6.8870158050478736</v>
      </c>
      <c r="T47" s="352">
        <v>9.548741372513609</v>
      </c>
      <c r="U47" s="352">
        <v>7.8276767623364121</v>
      </c>
      <c r="V47" s="352">
        <v>6.7650535671314493</v>
      </c>
      <c r="W47" s="352">
        <v>7.6570314984509791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0.99999999999999967</v>
      </c>
      <c r="D51" s="234">
        <f t="shared" si="3"/>
        <v>0.99999999999999989</v>
      </c>
      <c r="E51" s="234">
        <f t="shared" si="3"/>
        <v>0.99999999999999978</v>
      </c>
      <c r="F51" s="234">
        <f t="shared" si="3"/>
        <v>1</v>
      </c>
      <c r="G51" s="234">
        <f t="shared" si="3"/>
        <v>0.99999999999999989</v>
      </c>
      <c r="H51" s="234">
        <f t="shared" si="3"/>
        <v>1.0000000000000002</v>
      </c>
      <c r="I51" s="234">
        <f t="shared" si="3"/>
        <v>1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0.99999999999999978</v>
      </c>
      <c r="Q51" s="234">
        <f t="shared" si="3"/>
        <v>0.99999999999999989</v>
      </c>
      <c r="R51" s="234">
        <f t="shared" si="3"/>
        <v>1.0000000000000002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1.0000000000000002</v>
      </c>
      <c r="V51" s="234">
        <f t="shared" si="3"/>
        <v>1.0000000000000002</v>
      </c>
      <c r="W51" s="234">
        <f t="shared" si="3"/>
        <v>1.0000000000000007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1.3573707500211085E-2</v>
      </c>
      <c r="C52" s="301">
        <f t="shared" si="4"/>
        <v>8.3382378525548636E-3</v>
      </c>
      <c r="D52" s="301">
        <f t="shared" si="4"/>
        <v>1.2550491881073243E-2</v>
      </c>
      <c r="E52" s="301">
        <f t="shared" si="4"/>
        <v>1.1153990504859667E-2</v>
      </c>
      <c r="F52" s="301">
        <f t="shared" si="4"/>
        <v>1.3111702601456785E-2</v>
      </c>
      <c r="G52" s="301">
        <f t="shared" si="4"/>
        <v>1.4095541498102687E-2</v>
      </c>
      <c r="H52" s="301">
        <f t="shared" si="4"/>
        <v>1.8212153472665953E-2</v>
      </c>
      <c r="I52" s="301">
        <f t="shared" si="4"/>
        <v>1.8897018515678286E-2</v>
      </c>
      <c r="J52" s="301">
        <f t="shared" si="4"/>
        <v>1.9514152188606863E-2</v>
      </c>
      <c r="K52" s="301">
        <f t="shared" si="4"/>
        <v>1.9007552984640942E-2</v>
      </c>
      <c r="L52" s="301">
        <f t="shared" si="4"/>
        <v>1.9123634004641968E-2</v>
      </c>
      <c r="M52" s="301">
        <f t="shared" si="4"/>
        <v>1.9052234259936466E-2</v>
      </c>
      <c r="N52" s="301">
        <f t="shared" si="4"/>
        <v>1.922014586427628E-2</v>
      </c>
      <c r="O52" s="301">
        <f t="shared" si="4"/>
        <v>1.9406182451810947E-2</v>
      </c>
      <c r="P52" s="301">
        <f t="shared" si="4"/>
        <v>2.0806669526335513E-2</v>
      </c>
      <c r="Q52" s="301">
        <f t="shared" si="4"/>
        <v>1.9423356655821084E-2</v>
      </c>
      <c r="R52" s="301">
        <f t="shared" si="4"/>
        <v>2.0015932324891152E-2</v>
      </c>
      <c r="S52" s="301">
        <f t="shared" si="4"/>
        <v>1.9763850594170403E-2</v>
      </c>
      <c r="T52" s="301">
        <f t="shared" si="4"/>
        <v>2.003254827505354E-2</v>
      </c>
      <c r="U52" s="301">
        <f t="shared" si="4"/>
        <v>1.9737760238999875E-2</v>
      </c>
      <c r="V52" s="301">
        <f t="shared" si="4"/>
        <v>1.9897416831885964E-2</v>
      </c>
      <c r="W52" s="301">
        <f t="shared" si="4"/>
        <v>1.9757229055790717E-2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4.7867743552265302E-3</v>
      </c>
      <c r="C53" s="235">
        <f t="shared" si="5"/>
        <v>2.940483513422406E-3</v>
      </c>
      <c r="D53" s="235">
        <f t="shared" si="5"/>
        <v>4.4259368842938388E-3</v>
      </c>
      <c r="E53" s="235">
        <f t="shared" si="5"/>
        <v>3.9334600149791175E-3</v>
      </c>
      <c r="F53" s="235">
        <f t="shared" si="5"/>
        <v>4.6238481096660044E-3</v>
      </c>
      <c r="G53" s="235">
        <f t="shared" si="5"/>
        <v>4.9707993608304876E-3</v>
      </c>
      <c r="H53" s="235">
        <f t="shared" si="5"/>
        <v>6.4225245162422648E-3</v>
      </c>
      <c r="I53" s="235">
        <f t="shared" si="5"/>
        <v>6.6640424968405308E-3</v>
      </c>
      <c r="J53" s="235">
        <f t="shared" si="5"/>
        <v>6.8816749778171076E-3</v>
      </c>
      <c r="K53" s="235">
        <f t="shared" si="5"/>
        <v>6.7030225294801588E-3</v>
      </c>
      <c r="L53" s="235">
        <f t="shared" si="5"/>
        <v>6.7439585559608255E-3</v>
      </c>
      <c r="M53" s="235">
        <f t="shared" si="5"/>
        <v>6.7187794022977119E-3</v>
      </c>
      <c r="N53" s="235">
        <f t="shared" si="5"/>
        <v>6.7779935088037088E-3</v>
      </c>
      <c r="O53" s="235">
        <f t="shared" si="5"/>
        <v>6.8435993991863391E-3</v>
      </c>
      <c r="P53" s="235">
        <f t="shared" si="5"/>
        <v>7.337481826891235E-3</v>
      </c>
      <c r="Q53" s="235">
        <f t="shared" si="5"/>
        <v>6.8496558903348272E-3</v>
      </c>
      <c r="R53" s="235">
        <f t="shared" si="5"/>
        <v>7.0586279796620559E-3</v>
      </c>
      <c r="S53" s="235">
        <f t="shared" si="5"/>
        <v>6.9697312383689061E-3</v>
      </c>
      <c r="T53" s="235">
        <f t="shared" si="5"/>
        <v>7.0644876023277011E-3</v>
      </c>
      <c r="U53" s="235">
        <f t="shared" si="5"/>
        <v>6.9605304623062778E-3</v>
      </c>
      <c r="V53" s="235">
        <f t="shared" si="5"/>
        <v>7.0168334351276736E-3</v>
      </c>
      <c r="W53" s="235">
        <f t="shared" si="5"/>
        <v>6.9673961497346785E-3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3.1959414354392278E-2</v>
      </c>
      <c r="C54" s="235">
        <f t="shared" si="6"/>
        <v>1.9632454766771341E-2</v>
      </c>
      <c r="D54" s="235">
        <f t="shared" si="6"/>
        <v>2.9550244129867852E-2</v>
      </c>
      <c r="E54" s="235">
        <f t="shared" si="6"/>
        <v>2.6262169288989289E-2</v>
      </c>
      <c r="F54" s="235">
        <f t="shared" si="6"/>
        <v>3.087161973432859E-2</v>
      </c>
      <c r="G54" s="235">
        <f t="shared" si="6"/>
        <v>3.3188077117500096E-2</v>
      </c>
      <c r="H54" s="235">
        <f t="shared" si="6"/>
        <v>4.2880676418706118E-2</v>
      </c>
      <c r="I54" s="235">
        <f t="shared" si="6"/>
        <v>4.4493197219388554E-2</v>
      </c>
      <c r="J54" s="235">
        <f t="shared" si="6"/>
        <v>4.5946243910196194E-2</v>
      </c>
      <c r="K54" s="235">
        <f t="shared" si="6"/>
        <v>4.4753451604122071E-2</v>
      </c>
      <c r="L54" s="235">
        <f t="shared" si="6"/>
        <v>4.5026765392328839E-2</v>
      </c>
      <c r="M54" s="235">
        <f t="shared" si="6"/>
        <v>4.4858654061964195E-2</v>
      </c>
      <c r="N54" s="235">
        <f t="shared" si="6"/>
        <v>4.5254003419383577E-2</v>
      </c>
      <c r="O54" s="235">
        <f t="shared" si="6"/>
        <v>4.5692028210031592E-2</v>
      </c>
      <c r="P54" s="235">
        <f t="shared" si="6"/>
        <v>4.8989487412832669E-2</v>
      </c>
      <c r="Q54" s="235">
        <f t="shared" si="6"/>
        <v>4.573246502526121E-2</v>
      </c>
      <c r="R54" s="235">
        <f t="shared" si="6"/>
        <v>4.7127689678794292E-2</v>
      </c>
      <c r="S54" s="235">
        <f t="shared" si="6"/>
        <v>4.6534161014414911E-2</v>
      </c>
      <c r="T54" s="235">
        <f t="shared" si="6"/>
        <v>4.7166812080402222E-2</v>
      </c>
      <c r="U54" s="235">
        <f t="shared" si="6"/>
        <v>4.6472731042424206E-2</v>
      </c>
      <c r="V54" s="235">
        <f t="shared" si="6"/>
        <v>4.6848643902368863E-2</v>
      </c>
      <c r="W54" s="235">
        <f t="shared" si="6"/>
        <v>4.651857054373941E-2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1.3987793508338254E-2</v>
      </c>
      <c r="C55" s="235">
        <f t="shared" si="7"/>
        <v>8.5926081214829052E-3</v>
      </c>
      <c r="D55" s="235">
        <f t="shared" si="7"/>
        <v>1.2933363184509329E-2</v>
      </c>
      <c r="E55" s="235">
        <f t="shared" si="7"/>
        <v>1.1494259469899166E-2</v>
      </c>
      <c r="F55" s="235">
        <f t="shared" si="7"/>
        <v>1.3511694467341868E-2</v>
      </c>
      <c r="G55" s="235">
        <f t="shared" si="7"/>
        <v>1.4525546823563646E-2</v>
      </c>
      <c r="H55" s="235">
        <f t="shared" si="7"/>
        <v>1.8767742130427905E-2</v>
      </c>
      <c r="I55" s="235">
        <f t="shared" si="7"/>
        <v>1.947349999375203E-2</v>
      </c>
      <c r="J55" s="235">
        <f t="shared" si="7"/>
        <v>2.0109460241446574E-2</v>
      </c>
      <c r="K55" s="235">
        <f t="shared" si="7"/>
        <v>1.9587406480051337E-2</v>
      </c>
      <c r="L55" s="235">
        <f t="shared" si="7"/>
        <v>1.9707028723125766E-2</v>
      </c>
      <c r="M55" s="235">
        <f t="shared" si="7"/>
        <v>1.9633450823685023E-2</v>
      </c>
      <c r="N55" s="235">
        <f t="shared" si="7"/>
        <v>1.9806484819674897E-2</v>
      </c>
      <c r="O55" s="235">
        <f t="shared" si="7"/>
        <v>1.9998196728259209E-2</v>
      </c>
      <c r="P55" s="235">
        <f t="shared" si="7"/>
        <v>2.1441407730797873E-2</v>
      </c>
      <c r="Q55" s="235">
        <f t="shared" si="7"/>
        <v>2.0015894856744761E-2</v>
      </c>
      <c r="R55" s="235">
        <f t="shared" si="7"/>
        <v>2.0626547922378335E-2</v>
      </c>
      <c r="S55" s="235">
        <f t="shared" si="7"/>
        <v>2.0366776065905704E-2</v>
      </c>
      <c r="T55" s="235">
        <f t="shared" si="7"/>
        <v>2.0643670766657442E-2</v>
      </c>
      <c r="U55" s="235">
        <f t="shared" si="7"/>
        <v>2.0339889785891289E-2</v>
      </c>
      <c r="V55" s="235">
        <f t="shared" si="7"/>
        <v>2.050441693910279E-2</v>
      </c>
      <c r="W55" s="235">
        <f t="shared" si="7"/>
        <v>2.0359952527711649E-2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3.8237634920327654E-2</v>
      </c>
      <c r="C56" s="302">
        <f t="shared" si="8"/>
        <v>4.4186377287057474E-2</v>
      </c>
      <c r="D56" s="302">
        <f t="shared" si="8"/>
        <v>4.0499383755164778E-2</v>
      </c>
      <c r="E56" s="302">
        <f t="shared" si="8"/>
        <v>4.0804311541558787E-2</v>
      </c>
      <c r="F56" s="302">
        <f t="shared" si="8"/>
        <v>4.07638468569834E-2</v>
      </c>
      <c r="G56" s="302">
        <f t="shared" si="8"/>
        <v>3.8609853916850817E-2</v>
      </c>
      <c r="H56" s="302">
        <f t="shared" si="8"/>
        <v>3.6435746927221888E-2</v>
      </c>
      <c r="I56" s="302">
        <f t="shared" si="8"/>
        <v>3.632055507143523E-2</v>
      </c>
      <c r="J56" s="302">
        <f t="shared" si="8"/>
        <v>3.6425090431072692E-2</v>
      </c>
      <c r="K56" s="302">
        <f t="shared" si="8"/>
        <v>3.6214338401796678E-2</v>
      </c>
      <c r="L56" s="302">
        <f t="shared" si="8"/>
        <v>3.5938968597799215E-2</v>
      </c>
      <c r="M56" s="302">
        <f t="shared" si="8"/>
        <v>3.5359239482175002E-2</v>
      </c>
      <c r="N56" s="302">
        <f t="shared" si="8"/>
        <v>3.5821032614198223E-2</v>
      </c>
      <c r="O56" s="302">
        <f t="shared" si="8"/>
        <v>3.586482358645976E-2</v>
      </c>
      <c r="P56" s="302">
        <f t="shared" si="8"/>
        <v>3.6497468202239133E-2</v>
      </c>
      <c r="Q56" s="302">
        <f t="shared" si="8"/>
        <v>3.5743819754302672E-2</v>
      </c>
      <c r="R56" s="302">
        <f t="shared" si="8"/>
        <v>3.6115275519790629E-2</v>
      </c>
      <c r="S56" s="302">
        <f t="shared" si="8"/>
        <v>3.6120140040760425E-2</v>
      </c>
      <c r="T56" s="302">
        <f t="shared" si="8"/>
        <v>3.617525352801685E-2</v>
      </c>
      <c r="U56" s="302">
        <f t="shared" si="8"/>
        <v>3.6237143135913259E-2</v>
      </c>
      <c r="V56" s="302">
        <f t="shared" si="8"/>
        <v>3.641912492709222E-2</v>
      </c>
      <c r="W56" s="302">
        <f t="shared" si="8"/>
        <v>3.6513638272863101E-2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0.19092648828133593</v>
      </c>
      <c r="C57" s="303">
        <f t="shared" si="9"/>
        <v>0.22001071696501567</v>
      </c>
      <c r="D57" s="303">
        <f t="shared" si="9"/>
        <v>0.20200317999397815</v>
      </c>
      <c r="E57" s="303">
        <f t="shared" si="9"/>
        <v>0.203525371532119</v>
      </c>
      <c r="F57" s="303">
        <f t="shared" si="9"/>
        <v>0.2032998845405693</v>
      </c>
      <c r="G57" s="303">
        <f t="shared" si="9"/>
        <v>0.19264204523065936</v>
      </c>
      <c r="H57" s="303">
        <f t="shared" si="9"/>
        <v>0.18168815731748478</v>
      </c>
      <c r="I57" s="303">
        <f t="shared" si="9"/>
        <v>0.18101187082111794</v>
      </c>
      <c r="J57" s="303">
        <f t="shared" si="9"/>
        <v>0.18168597558995669</v>
      </c>
      <c r="K57" s="303">
        <f t="shared" si="9"/>
        <v>0.18075716289488533</v>
      </c>
      <c r="L57" s="303">
        <f t="shared" si="9"/>
        <v>0.17934914070810423</v>
      </c>
      <c r="M57" s="303">
        <f t="shared" si="9"/>
        <v>0.17615535495240406</v>
      </c>
      <c r="N57" s="303">
        <f t="shared" si="9"/>
        <v>0.17855808464256515</v>
      </c>
      <c r="O57" s="303">
        <f t="shared" si="9"/>
        <v>0.17871641446066672</v>
      </c>
      <c r="P57" s="303">
        <f t="shared" si="9"/>
        <v>0.18173093055312037</v>
      </c>
      <c r="Q57" s="303">
        <f t="shared" si="9"/>
        <v>0.1780541135567274</v>
      </c>
      <c r="R57" s="303">
        <f t="shared" si="9"/>
        <v>0.17988921669812125</v>
      </c>
      <c r="S57" s="303">
        <f t="shared" si="9"/>
        <v>0.17987178674617288</v>
      </c>
      <c r="T57" s="303">
        <f t="shared" si="9"/>
        <v>0.18043657416829531</v>
      </c>
      <c r="U57" s="303">
        <f t="shared" si="9"/>
        <v>0.17921027387351018</v>
      </c>
      <c r="V57" s="303">
        <f t="shared" si="9"/>
        <v>0.17942220633502237</v>
      </c>
      <c r="W57" s="303">
        <f t="shared" si="9"/>
        <v>0.17940948728511219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0.17255240491471846</v>
      </c>
      <c r="C58" s="304">
        <f t="shared" si="10"/>
        <v>0.21701347067623025</v>
      </c>
      <c r="D58" s="304">
        <f t="shared" si="10"/>
        <v>0.18972384811262694</v>
      </c>
      <c r="E58" s="304">
        <f t="shared" si="10"/>
        <v>0.19490550863076003</v>
      </c>
      <c r="F58" s="304">
        <f t="shared" si="10"/>
        <v>0.18956398485014775</v>
      </c>
      <c r="G58" s="304">
        <f t="shared" si="10"/>
        <v>0.1725420446713542</v>
      </c>
      <c r="H58" s="304">
        <f t="shared" si="10"/>
        <v>0.12318196534789869</v>
      </c>
      <c r="I58" s="304">
        <f t="shared" si="10"/>
        <v>0.11135949968325073</v>
      </c>
      <c r="J58" s="304">
        <f t="shared" si="10"/>
        <v>0.10203336117887972</v>
      </c>
      <c r="K58" s="304">
        <f t="shared" si="10"/>
        <v>0.10860344082632943</v>
      </c>
      <c r="L58" s="304">
        <f t="shared" si="10"/>
        <v>0.10142487160757187</v>
      </c>
      <c r="M58" s="304">
        <f t="shared" si="10"/>
        <v>9.1692558075405051E-2</v>
      </c>
      <c r="N58" s="304">
        <f t="shared" si="10"/>
        <v>9.6552917291261295E-2</v>
      </c>
      <c r="O58" s="304">
        <f t="shared" si="10"/>
        <v>9.303874983479328E-2</v>
      </c>
      <c r="P58" s="304">
        <f t="shared" si="10"/>
        <v>5.7382167015732011E-2</v>
      </c>
      <c r="Q58" s="304">
        <f t="shared" si="10"/>
        <v>9.0200154363055438E-2</v>
      </c>
      <c r="R58" s="304">
        <f t="shared" si="10"/>
        <v>8.2073518984168342E-2</v>
      </c>
      <c r="S58" s="304">
        <f t="shared" si="10"/>
        <v>8.9672447373542116E-2</v>
      </c>
      <c r="T58" s="304">
        <f t="shared" si="10"/>
        <v>8.6599646396278734E-2</v>
      </c>
      <c r="U58" s="304">
        <f t="shared" si="10"/>
        <v>8.8317389676563773E-2</v>
      </c>
      <c r="V58" s="304">
        <f t="shared" si="10"/>
        <v>8.3338205542664051E-2</v>
      </c>
      <c r="W58" s="304">
        <f t="shared" si="10"/>
        <v>8.7302589575021655E-2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1.8374083366617465E-2</v>
      </c>
      <c r="C59" s="304">
        <f t="shared" si="11"/>
        <v>2.9972462887854377E-3</v>
      </c>
      <c r="D59" s="304">
        <f t="shared" si="11"/>
        <v>1.2279331881351213E-2</v>
      </c>
      <c r="E59" s="304">
        <f t="shared" si="11"/>
        <v>8.6198629013589656E-3</v>
      </c>
      <c r="F59" s="304">
        <f t="shared" si="11"/>
        <v>1.3735899690421551E-2</v>
      </c>
      <c r="G59" s="304">
        <f t="shared" si="11"/>
        <v>2.0100000559305144E-2</v>
      </c>
      <c r="H59" s="304">
        <f t="shared" si="11"/>
        <v>5.8506191969586098E-2</v>
      </c>
      <c r="I59" s="304">
        <f t="shared" si="11"/>
        <v>6.9652371137867222E-2</v>
      </c>
      <c r="J59" s="304">
        <f t="shared" si="11"/>
        <v>7.9652614411076988E-2</v>
      </c>
      <c r="K59" s="304">
        <f t="shared" si="11"/>
        <v>7.2153722068555887E-2</v>
      </c>
      <c r="L59" s="304">
        <f t="shared" si="11"/>
        <v>7.7924269100532365E-2</v>
      </c>
      <c r="M59" s="304">
        <f t="shared" si="11"/>
        <v>8.4462796876999008E-2</v>
      </c>
      <c r="N59" s="304">
        <f t="shared" si="11"/>
        <v>8.2005167351303879E-2</v>
      </c>
      <c r="O59" s="304">
        <f t="shared" si="11"/>
        <v>8.5677664625873423E-2</v>
      </c>
      <c r="P59" s="304">
        <f t="shared" si="11"/>
        <v>0.12434876353738836</v>
      </c>
      <c r="Q59" s="304">
        <f t="shared" si="11"/>
        <v>8.7853959193671949E-2</v>
      </c>
      <c r="R59" s="304">
        <f t="shared" si="11"/>
        <v>9.7815697713952918E-2</v>
      </c>
      <c r="S59" s="304">
        <f t="shared" si="11"/>
        <v>9.0199339372630763E-2</v>
      </c>
      <c r="T59" s="304">
        <f t="shared" si="11"/>
        <v>9.383692777201659E-2</v>
      </c>
      <c r="U59" s="304">
        <f t="shared" si="11"/>
        <v>9.0892884196946439E-2</v>
      </c>
      <c r="V59" s="304">
        <f t="shared" si="11"/>
        <v>9.6084000792358321E-2</v>
      </c>
      <c r="W59" s="304">
        <f t="shared" si="11"/>
        <v>9.2106897710090535E-2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7.7615820963723159E-2</v>
      </c>
      <c r="C60" s="303">
        <f t="shared" si="12"/>
        <v>7.9057117937963953E-2</v>
      </c>
      <c r="D60" s="303">
        <f t="shared" si="12"/>
        <v>7.9713365032416453E-2</v>
      </c>
      <c r="E60" s="303">
        <f t="shared" si="12"/>
        <v>7.8227229664229972E-2</v>
      </c>
      <c r="F60" s="303">
        <f t="shared" si="12"/>
        <v>8.0698148503159081E-2</v>
      </c>
      <c r="G60" s="303">
        <f t="shared" si="12"/>
        <v>7.8633984690057931E-2</v>
      </c>
      <c r="H60" s="303">
        <f t="shared" si="12"/>
        <v>7.7305329798790429E-2</v>
      </c>
      <c r="I60" s="303">
        <f t="shared" si="12"/>
        <v>7.667923888901676E-2</v>
      </c>
      <c r="J60" s="303">
        <f t="shared" si="12"/>
        <v>7.6256346654531751E-2</v>
      </c>
      <c r="K60" s="303">
        <f t="shared" si="12"/>
        <v>7.6367255924008351E-2</v>
      </c>
      <c r="L60" s="303">
        <f t="shared" si="12"/>
        <v>7.5517543109762386E-2</v>
      </c>
      <c r="M60" s="303">
        <f t="shared" si="12"/>
        <v>7.3914469671134367E-2</v>
      </c>
      <c r="N60" s="303">
        <f t="shared" si="12"/>
        <v>7.5026706198667817E-2</v>
      </c>
      <c r="O60" s="303">
        <f t="shared" si="12"/>
        <v>7.4805587808530152E-2</v>
      </c>
      <c r="P60" s="303">
        <f t="shared" si="12"/>
        <v>7.0943854432340331E-2</v>
      </c>
      <c r="Q60" s="303">
        <f t="shared" si="12"/>
        <v>7.4334543103173126E-2</v>
      </c>
      <c r="R60" s="303">
        <f t="shared" si="12"/>
        <v>7.4015864632314715E-2</v>
      </c>
      <c r="S60" s="303">
        <f t="shared" si="12"/>
        <v>7.4790569981649388E-2</v>
      </c>
      <c r="T60" s="303">
        <f t="shared" si="12"/>
        <v>7.4490298670727831E-2</v>
      </c>
      <c r="U60" s="303">
        <f t="shared" si="12"/>
        <v>7.4387267836591275E-2</v>
      </c>
      <c r="V60" s="303">
        <f t="shared" si="12"/>
        <v>7.406221508604717E-2</v>
      </c>
      <c r="W60" s="303">
        <f t="shared" si="12"/>
        <v>7.4449161793415E-2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6.183664439757152E-2</v>
      </c>
      <c r="C61" s="304">
        <f t="shared" si="13"/>
        <v>6.9364075169509848E-2</v>
      </c>
      <c r="D61" s="304">
        <f t="shared" si="13"/>
        <v>6.5123657144543698E-2</v>
      </c>
      <c r="E61" s="304">
        <f t="shared" si="13"/>
        <v>6.5260928040990887E-2</v>
      </c>
      <c r="F61" s="304">
        <f t="shared" si="13"/>
        <v>6.5456043836616143E-2</v>
      </c>
      <c r="G61" s="304">
        <f t="shared" si="13"/>
        <v>6.2248186035517829E-2</v>
      </c>
      <c r="H61" s="304">
        <f t="shared" si="13"/>
        <v>5.6134048091815464E-2</v>
      </c>
      <c r="I61" s="304">
        <f t="shared" si="13"/>
        <v>5.471181460732457E-2</v>
      </c>
      <c r="J61" s="304">
        <f t="shared" si="13"/>
        <v>5.3571516226441726E-2</v>
      </c>
      <c r="K61" s="304">
        <f t="shared" si="13"/>
        <v>5.4271337426393187E-2</v>
      </c>
      <c r="L61" s="304">
        <f t="shared" si="13"/>
        <v>5.3286682636231888E-2</v>
      </c>
      <c r="M61" s="304">
        <f t="shared" si="13"/>
        <v>5.1766610041586163E-2</v>
      </c>
      <c r="N61" s="304">
        <f t="shared" si="13"/>
        <v>5.2683652525609942E-2</v>
      </c>
      <c r="O61" s="304">
        <f t="shared" si="13"/>
        <v>5.2246270144044149E-2</v>
      </c>
      <c r="P61" s="304">
        <f t="shared" si="13"/>
        <v>4.6756497204809913E-2</v>
      </c>
      <c r="Q61" s="304">
        <f t="shared" si="13"/>
        <v>5.1755260753470859E-2</v>
      </c>
      <c r="R61" s="304">
        <f t="shared" si="13"/>
        <v>5.0747724348189117E-2</v>
      </c>
      <c r="S61" s="304">
        <f t="shared" si="13"/>
        <v>5.1815469910603505E-2</v>
      </c>
      <c r="T61" s="304">
        <f t="shared" si="13"/>
        <v>5.1202842660856514E-2</v>
      </c>
      <c r="U61" s="304">
        <f t="shared" si="13"/>
        <v>5.1442497306748693E-2</v>
      </c>
      <c r="V61" s="304">
        <f t="shared" si="13"/>
        <v>5.0931846806359135E-2</v>
      </c>
      <c r="W61" s="304">
        <f t="shared" si="13"/>
        <v>5.1481759134681192E-2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1.5779176566151631E-2</v>
      </c>
      <c r="C62" s="304">
        <f t="shared" si="14"/>
        <v>9.6930427684541014E-3</v>
      </c>
      <c r="D62" s="304">
        <f t="shared" si="14"/>
        <v>1.4589707887872753E-2</v>
      </c>
      <c r="E62" s="304">
        <f t="shared" si="14"/>
        <v>1.2966301623239083E-2</v>
      </c>
      <c r="F62" s="304">
        <f t="shared" si="14"/>
        <v>1.5242104666542937E-2</v>
      </c>
      <c r="G62" s="304">
        <f t="shared" si="14"/>
        <v>1.6385798654540103E-2</v>
      </c>
      <c r="H62" s="304">
        <f t="shared" si="14"/>
        <v>2.1171281706974958E-2</v>
      </c>
      <c r="I62" s="304">
        <f t="shared" si="14"/>
        <v>2.1967424281692183E-2</v>
      </c>
      <c r="J62" s="304">
        <f t="shared" si="14"/>
        <v>2.2684830428090028E-2</v>
      </c>
      <c r="K62" s="304">
        <f t="shared" si="14"/>
        <v>2.2095918497615174E-2</v>
      </c>
      <c r="L62" s="304">
        <f t="shared" si="14"/>
        <v>2.2230860473530494E-2</v>
      </c>
      <c r="M62" s="304">
        <f t="shared" si="14"/>
        <v>2.2147859629548208E-2</v>
      </c>
      <c r="N62" s="304">
        <f t="shared" si="14"/>
        <v>2.2343053673057875E-2</v>
      </c>
      <c r="O62" s="304">
        <f t="shared" si="14"/>
        <v>2.255931766448601E-2</v>
      </c>
      <c r="P62" s="304">
        <f t="shared" si="14"/>
        <v>2.4187357227530425E-2</v>
      </c>
      <c r="Q62" s="304">
        <f t="shared" si="14"/>
        <v>2.2579282349702263E-2</v>
      </c>
      <c r="R62" s="304">
        <f t="shared" si="14"/>
        <v>2.3268140284125601E-2</v>
      </c>
      <c r="S62" s="304">
        <f t="shared" si="14"/>
        <v>2.2975100071045879E-2</v>
      </c>
      <c r="T62" s="304">
        <f t="shared" si="14"/>
        <v>2.3287456009871321E-2</v>
      </c>
      <c r="U62" s="304">
        <f t="shared" si="14"/>
        <v>2.2944770529842572E-2</v>
      </c>
      <c r="V62" s="304">
        <f t="shared" si="14"/>
        <v>2.3130368279688032E-2</v>
      </c>
      <c r="W62" s="304">
        <f t="shared" si="14"/>
        <v>2.2967402658733805E-2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0.23378753667102359</v>
      </c>
      <c r="C63" s="303">
        <f t="shared" si="15"/>
        <v>0.26940087791634565</v>
      </c>
      <c r="D63" s="303">
        <f t="shared" si="15"/>
        <v>0.24735083264568761</v>
      </c>
      <c r="E63" s="303">
        <f t="shared" si="15"/>
        <v>0.24921474065157426</v>
      </c>
      <c r="F63" s="303">
        <f t="shared" si="15"/>
        <v>0.24893863413130937</v>
      </c>
      <c r="G63" s="303">
        <f t="shared" si="15"/>
        <v>0.23588821864978698</v>
      </c>
      <c r="H63" s="303">
        <f t="shared" si="15"/>
        <v>0.22247529467447114</v>
      </c>
      <c r="I63" s="303">
        <f t="shared" si="15"/>
        <v>0.22164718876055267</v>
      </c>
      <c r="J63" s="303">
        <f t="shared" si="15"/>
        <v>0.22247262317137556</v>
      </c>
      <c r="K63" s="303">
        <f t="shared" si="15"/>
        <v>0.22133530150394123</v>
      </c>
      <c r="L63" s="303">
        <f t="shared" si="15"/>
        <v>0.21961119270380117</v>
      </c>
      <c r="M63" s="303">
        <f t="shared" si="15"/>
        <v>0.21570043463559674</v>
      </c>
      <c r="N63" s="303">
        <f t="shared" si="15"/>
        <v>0.2186425526235492</v>
      </c>
      <c r="O63" s="303">
        <f t="shared" si="15"/>
        <v>0.21883642587020424</v>
      </c>
      <c r="P63" s="303">
        <f t="shared" si="15"/>
        <v>0.22252767006504534</v>
      </c>
      <c r="Q63" s="303">
        <f t="shared" si="15"/>
        <v>0.21802544517150288</v>
      </c>
      <c r="R63" s="303">
        <f t="shared" si="15"/>
        <v>0.22027251024259747</v>
      </c>
      <c r="S63" s="303">
        <f t="shared" si="15"/>
        <v>0.22025116744429324</v>
      </c>
      <c r="T63" s="303">
        <f t="shared" si="15"/>
        <v>0.22094274387954532</v>
      </c>
      <c r="U63" s="303">
        <f t="shared" si="15"/>
        <v>0.21944115168184924</v>
      </c>
      <c r="V63" s="303">
        <f t="shared" si="15"/>
        <v>0.21970066081839473</v>
      </c>
      <c r="W63" s="303">
        <f t="shared" si="15"/>
        <v>0.21968508647156593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0.21128865907924707</v>
      </c>
      <c r="C64" s="304">
        <f t="shared" si="16"/>
        <v>0.26573078041987375</v>
      </c>
      <c r="D64" s="304">
        <f t="shared" si="16"/>
        <v>0.23231491605627796</v>
      </c>
      <c r="E64" s="304">
        <f t="shared" si="16"/>
        <v>0.23865980648664489</v>
      </c>
      <c r="F64" s="304">
        <f t="shared" si="16"/>
        <v>0.23211916512262989</v>
      </c>
      <c r="G64" s="304">
        <f t="shared" si="16"/>
        <v>0.21127597306696436</v>
      </c>
      <c r="H64" s="304">
        <f t="shared" si="16"/>
        <v>0.15083505960967186</v>
      </c>
      <c r="I64" s="304">
        <f t="shared" si="16"/>
        <v>0.13635857104071522</v>
      </c>
      <c r="J64" s="304">
        <f t="shared" si="16"/>
        <v>0.12493880960679149</v>
      </c>
      <c r="K64" s="304">
        <f t="shared" si="16"/>
        <v>0.13298380509346461</v>
      </c>
      <c r="L64" s="304">
        <f t="shared" si="16"/>
        <v>0.12419372033580228</v>
      </c>
      <c r="M64" s="304">
        <f t="shared" si="16"/>
        <v>0.11227660172498574</v>
      </c>
      <c r="N64" s="304">
        <f t="shared" si="16"/>
        <v>0.11822806198929957</v>
      </c>
      <c r="O64" s="304">
        <f t="shared" si="16"/>
        <v>0.11392499979770611</v>
      </c>
      <c r="P64" s="304">
        <f t="shared" si="16"/>
        <v>7.0263877978447367E-2</v>
      </c>
      <c r="Q64" s="304">
        <f t="shared" si="16"/>
        <v>0.11044916860782292</v>
      </c>
      <c r="R64" s="304">
        <f t="shared" si="16"/>
        <v>0.10049818651122648</v>
      </c>
      <c r="S64" s="304">
        <f t="shared" si="16"/>
        <v>0.10980299678392907</v>
      </c>
      <c r="T64" s="304">
        <f t="shared" si="16"/>
        <v>0.10604038334238217</v>
      </c>
      <c r="U64" s="304">
        <f t="shared" si="16"/>
        <v>0.10814374246109852</v>
      </c>
      <c r="V64" s="304">
        <f t="shared" si="16"/>
        <v>0.10204678229713968</v>
      </c>
      <c r="W64" s="304">
        <f t="shared" si="16"/>
        <v>0.10690113009186322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2.2498877591776489E-2</v>
      </c>
      <c r="C65" s="304">
        <f t="shared" si="17"/>
        <v>3.6700974964719649E-3</v>
      </c>
      <c r="D65" s="304">
        <f t="shared" si="17"/>
        <v>1.5035916589409653E-2</v>
      </c>
      <c r="E65" s="304">
        <f t="shared" si="17"/>
        <v>1.0554934164929352E-2</v>
      </c>
      <c r="F65" s="304">
        <f t="shared" si="17"/>
        <v>1.681946900867945E-2</v>
      </c>
      <c r="G65" s="304">
        <f t="shared" si="17"/>
        <v>2.4612245582822635E-2</v>
      </c>
      <c r="H65" s="304">
        <f t="shared" si="17"/>
        <v>7.1640235064799287E-2</v>
      </c>
      <c r="I65" s="304">
        <f t="shared" si="17"/>
        <v>8.5288617719837451E-2</v>
      </c>
      <c r="J65" s="304">
        <f t="shared" si="17"/>
        <v>9.7533813564584085E-2</v>
      </c>
      <c r="K65" s="304">
        <f t="shared" si="17"/>
        <v>8.8351496410476613E-2</v>
      </c>
      <c r="L65" s="304">
        <f t="shared" si="17"/>
        <v>9.5417472367998857E-2</v>
      </c>
      <c r="M65" s="304">
        <f t="shared" si="17"/>
        <v>0.10342383291061101</v>
      </c>
      <c r="N65" s="304">
        <f t="shared" si="17"/>
        <v>0.10041449063424965</v>
      </c>
      <c r="O65" s="304">
        <f t="shared" si="17"/>
        <v>0.10491142607249813</v>
      </c>
      <c r="P65" s="304">
        <f t="shared" si="17"/>
        <v>0.15226379208659796</v>
      </c>
      <c r="Q65" s="304">
        <f t="shared" si="17"/>
        <v>0.10757627656367995</v>
      </c>
      <c r="R65" s="304">
        <f t="shared" si="17"/>
        <v>0.11977432373137097</v>
      </c>
      <c r="S65" s="304">
        <f t="shared" si="17"/>
        <v>0.11044817066036419</v>
      </c>
      <c r="T65" s="304">
        <f t="shared" si="17"/>
        <v>0.11490236053716314</v>
      </c>
      <c r="U65" s="304">
        <f t="shared" si="17"/>
        <v>0.11129740922075074</v>
      </c>
      <c r="V65" s="304">
        <f t="shared" si="17"/>
        <v>0.11765387852125507</v>
      </c>
      <c r="W65" s="304">
        <f t="shared" si="17"/>
        <v>0.1127839563797027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0.2582228361755165</v>
      </c>
      <c r="C66" s="303">
        <f t="shared" si="18"/>
        <v>0.26374314560293755</v>
      </c>
      <c r="D66" s="303">
        <f t="shared" si="18"/>
        <v>0.24439117948934752</v>
      </c>
      <c r="E66" s="303">
        <f t="shared" si="18"/>
        <v>0.26288730817279599</v>
      </c>
      <c r="F66" s="303">
        <f t="shared" si="18"/>
        <v>0.23193832680553278</v>
      </c>
      <c r="G66" s="303">
        <f t="shared" si="18"/>
        <v>0.24528081479781783</v>
      </c>
      <c r="H66" s="303">
        <f t="shared" si="18"/>
        <v>0.21212784256244516</v>
      </c>
      <c r="I66" s="303">
        <f t="shared" si="18"/>
        <v>0.20422142935772247</v>
      </c>
      <c r="J66" s="303">
        <f t="shared" si="18"/>
        <v>0.19389217378778956</v>
      </c>
      <c r="K66" s="303">
        <f t="shared" si="18"/>
        <v>0.20356771786005365</v>
      </c>
      <c r="L66" s="303">
        <f t="shared" si="18"/>
        <v>0.20610420592026477</v>
      </c>
      <c r="M66" s="303">
        <f t="shared" si="18"/>
        <v>0.21644994551909472</v>
      </c>
      <c r="N66" s="303">
        <f t="shared" si="18"/>
        <v>0.20704203261920187</v>
      </c>
      <c r="O66" s="303">
        <f t="shared" si="18"/>
        <v>0.20410944594890004</v>
      </c>
      <c r="P66" s="303">
        <f t="shared" si="18"/>
        <v>0.17987267182737812</v>
      </c>
      <c r="Q66" s="303">
        <f t="shared" si="18"/>
        <v>0.20592019449118243</v>
      </c>
      <c r="R66" s="303">
        <f t="shared" si="18"/>
        <v>0.19300121098131715</v>
      </c>
      <c r="S66" s="303">
        <f t="shared" si="18"/>
        <v>0.19599714423685452</v>
      </c>
      <c r="T66" s="303">
        <f t="shared" si="18"/>
        <v>0.19100290149859817</v>
      </c>
      <c r="U66" s="303">
        <f t="shared" si="18"/>
        <v>0.19814172197470437</v>
      </c>
      <c r="V66" s="303">
        <f t="shared" si="18"/>
        <v>0.19544668383260011</v>
      </c>
      <c r="W66" s="303">
        <f t="shared" si="18"/>
        <v>0.19707158891794763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8.4333507743157676E-2</v>
      </c>
      <c r="C67" s="303">
        <f t="shared" si="19"/>
        <v>5.1805510505644164E-2</v>
      </c>
      <c r="D67" s="303">
        <f t="shared" si="19"/>
        <v>7.7976264349034166E-2</v>
      </c>
      <c r="E67" s="303">
        <f t="shared" si="19"/>
        <v>6.9299794812438864E-2</v>
      </c>
      <c r="F67" s="303">
        <f t="shared" si="19"/>
        <v>8.1463069161372512E-2</v>
      </c>
      <c r="G67" s="303">
        <f t="shared" si="19"/>
        <v>8.7575664795764743E-2</v>
      </c>
      <c r="H67" s="303">
        <f t="shared" si="19"/>
        <v>0.11315219411371331</v>
      </c>
      <c r="I67" s="303">
        <f t="shared" si="19"/>
        <v>0.11740726380686826</v>
      </c>
      <c r="J67" s="303">
        <f t="shared" si="19"/>
        <v>0.12124151818310824</v>
      </c>
      <c r="K67" s="303">
        <f t="shared" si="19"/>
        <v>0.11809401497592088</v>
      </c>
      <c r="L67" s="303">
        <f t="shared" si="19"/>
        <v>0.11881522689233633</v>
      </c>
      <c r="M67" s="303">
        <f t="shared" si="19"/>
        <v>0.1183716199468583</v>
      </c>
      <c r="N67" s="303">
        <f t="shared" si="19"/>
        <v>0.11941485552450262</v>
      </c>
      <c r="O67" s="303">
        <f t="shared" si="19"/>
        <v>0.12057070170691959</v>
      </c>
      <c r="P67" s="303">
        <f t="shared" si="19"/>
        <v>0.12927193440563314</v>
      </c>
      <c r="Q67" s="303">
        <f t="shared" si="19"/>
        <v>0.1206774051162019</v>
      </c>
      <c r="R67" s="303">
        <f t="shared" si="19"/>
        <v>0.12435908050040693</v>
      </c>
      <c r="S67" s="303">
        <f t="shared" si="19"/>
        <v>0.12279289553662195</v>
      </c>
      <c r="T67" s="303">
        <f t="shared" si="19"/>
        <v>0.12446231547594024</v>
      </c>
      <c r="U67" s="303">
        <f t="shared" si="19"/>
        <v>0.12263079603876842</v>
      </c>
      <c r="V67" s="303">
        <f t="shared" si="19"/>
        <v>0.12362274319190945</v>
      </c>
      <c r="W67" s="303">
        <f t="shared" si="19"/>
        <v>0.12275175588791461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5.2568485526747435E-2</v>
      </c>
      <c r="C68" s="237">
        <f t="shared" si="20"/>
        <v>3.2292469530803704E-2</v>
      </c>
      <c r="D68" s="237">
        <f t="shared" si="20"/>
        <v>4.860575865462697E-2</v>
      </c>
      <c r="E68" s="237">
        <f t="shared" si="20"/>
        <v>4.3197364346555682E-2</v>
      </c>
      <c r="F68" s="237">
        <f t="shared" si="20"/>
        <v>5.0779225088280325E-2</v>
      </c>
      <c r="G68" s="237">
        <f t="shared" si="20"/>
        <v>5.4589453119065351E-2</v>
      </c>
      <c r="H68" s="237">
        <f t="shared" si="20"/>
        <v>7.0532338067831157E-2</v>
      </c>
      <c r="I68" s="237">
        <f t="shared" si="20"/>
        <v>7.3184695067627217E-2</v>
      </c>
      <c r="J68" s="237">
        <f t="shared" si="20"/>
        <v>7.5574740864098822E-2</v>
      </c>
      <c r="K68" s="237">
        <f t="shared" si="20"/>
        <v>7.3612774841099543E-2</v>
      </c>
      <c r="L68" s="237">
        <f t="shared" si="20"/>
        <v>7.4062335391874526E-2</v>
      </c>
      <c r="M68" s="237">
        <f t="shared" si="20"/>
        <v>7.3785817244853474E-2</v>
      </c>
      <c r="N68" s="237">
        <f t="shared" si="20"/>
        <v>7.4436108165176706E-2</v>
      </c>
      <c r="O68" s="237">
        <f t="shared" si="20"/>
        <v>7.5156593829031518E-2</v>
      </c>
      <c r="P68" s="237">
        <f t="shared" si="20"/>
        <v>8.0580424017386243E-2</v>
      </c>
      <c r="Q68" s="237">
        <f t="shared" si="20"/>
        <v>7.5223106378747753E-2</v>
      </c>
      <c r="R68" s="237">
        <f t="shared" si="20"/>
        <v>7.7518043519726187E-2</v>
      </c>
      <c r="S68" s="237">
        <f t="shared" si="20"/>
        <v>7.6541777100787606E-2</v>
      </c>
      <c r="T68" s="237">
        <f t="shared" si="20"/>
        <v>7.7582394054435386E-2</v>
      </c>
      <c r="U68" s="237">
        <f t="shared" si="20"/>
        <v>7.6440733929041924E-2</v>
      </c>
      <c r="V68" s="237">
        <f t="shared" si="20"/>
        <v>7.7059054700448812E-2</v>
      </c>
      <c r="W68" s="237">
        <f t="shared" si="20"/>
        <v>7.6516133094205588E-2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0.54838617808751344</v>
      </c>
      <c r="C72" s="324">
        <f>IF(C$5=0,0,C$5/TRE_fec!C$5)</f>
        <v>0.5347586169823173</v>
      </c>
      <c r="D72" s="324">
        <f>IF(D$5=0,0,D$5/TRE_fec!D$5)</f>
        <v>0.54098161685936441</v>
      </c>
      <c r="E72" s="324">
        <f>IF(E$5=0,0,E$5/TRE_fec!E$5)</f>
        <v>0.54421308076621244</v>
      </c>
      <c r="F72" s="324">
        <f>IF(F$5=0,0,F$5/TRE_fec!F$5)</f>
        <v>0.53965693385051716</v>
      </c>
      <c r="G72" s="324">
        <f>IF(G$5=0,0,G$5/TRE_fec!G$5)</f>
        <v>0.54818729965203539</v>
      </c>
      <c r="H72" s="324">
        <f>IF(H$5=0,0,H$5/TRE_fec!H$5)</f>
        <v>0.56012482249215412</v>
      </c>
      <c r="I72" s="324">
        <f>IF(I$5=0,0,I$5/TRE_fec!I$5)</f>
        <v>0.56325720172634552</v>
      </c>
      <c r="J72" s="324">
        <f>IF(J$5=0,0,J$5/TRE_fec!J$5)</f>
        <v>0.56560914472410118</v>
      </c>
      <c r="K72" s="324">
        <f>IF(K$5=0,0,K$5/TRE_fec!K$5)</f>
        <v>0.5643798549896919</v>
      </c>
      <c r="L72" s="324">
        <f>IF(L$5=0,0,L$5/TRE_fec!L$5)</f>
        <v>0.5665448414494465</v>
      </c>
      <c r="M72" s="324">
        <f>IF(M$5=0,0,M$5/TRE_fec!M$5)</f>
        <v>0.56983969989361249</v>
      </c>
      <c r="N72" s="324">
        <f>IF(N$5=0,0,N$5/TRE_fec!N$5)</f>
        <v>0.5665450440582338</v>
      </c>
      <c r="O72" s="324">
        <f>IF(O$5=0,0,O$5/TRE_fec!O$5)</f>
        <v>0.5670443148677935</v>
      </c>
      <c r="P72" s="324">
        <f>IF(P$5=0,0,P$5/TRE_fec!P$5)</f>
        <v>0.57675178336539057</v>
      </c>
      <c r="Q72" s="324">
        <f>IF(Q$5=0,0,Q$5/TRE_fec!Q$5)</f>
        <v>0.56996374550615614</v>
      </c>
      <c r="R72" s="324">
        <f>IF(R$5=0,0,R$5/TRE_fec!R$5)</f>
        <v>0.57081305979124197</v>
      </c>
      <c r="S72" s="324">
        <f>IF(S$5=0,0,S$5/TRE_fec!S$5)</f>
        <v>0.56926103572958497</v>
      </c>
      <c r="T72" s="324">
        <f>IF(T$5=0,0,T$5/TRE_fec!T$5)</f>
        <v>0.56815646998910507</v>
      </c>
      <c r="U72" s="324">
        <f>IF(U$5=0,0,U$5/TRE_fec!U$5)</f>
        <v>0.56762450257115105</v>
      </c>
      <c r="V72" s="324">
        <f>IF(V$5=0,0,V$5/TRE_fec!V$5)</f>
        <v>0.57078375313147656</v>
      </c>
      <c r="W72" s="324">
        <f>IF(W$5=0,0,W$5/TRE_fec!W$5)</f>
        <v>0.5699278624762979</v>
      </c>
      <c r="DA72" s="95"/>
    </row>
    <row r="73" spans="1:105" ht="12" customHeight="1" x14ac:dyDescent="0.25">
      <c r="A73" s="55" t="s">
        <v>92</v>
      </c>
      <c r="B73" s="336">
        <f>IF(B$6=0,0,B$6/TRE_fec!B$6)</f>
        <v>0.49137632750971899</v>
      </c>
      <c r="C73" s="336">
        <f>IF(C$6=0,0,C$6/TRE_fec!C$6)</f>
        <v>0.4913763275097191</v>
      </c>
      <c r="D73" s="336">
        <f>IF(D$6=0,0,D$6/TRE_fec!D$6)</f>
        <v>0.49137632750971927</v>
      </c>
      <c r="E73" s="336">
        <f>IF(E$6=0,0,E$6/TRE_fec!E$6)</f>
        <v>0.49137632750971916</v>
      </c>
      <c r="F73" s="336">
        <f>IF(F$6=0,0,F$6/TRE_fec!F$6)</f>
        <v>0.49137632750971921</v>
      </c>
      <c r="G73" s="336">
        <f>IF(G$6=0,0,G$6/TRE_fec!G$6)</f>
        <v>0.49137632750971916</v>
      </c>
      <c r="H73" s="336">
        <f>IF(H$6=0,0,H$6/TRE_fec!H$6)</f>
        <v>0.49137632750971905</v>
      </c>
      <c r="I73" s="336">
        <f>IF(I$6=0,0,I$6/TRE_fec!I$6)</f>
        <v>0.49137632750971932</v>
      </c>
      <c r="J73" s="336">
        <f>IF(J$6=0,0,J$6/TRE_fec!J$6)</f>
        <v>0.4913763275097191</v>
      </c>
      <c r="K73" s="336">
        <f>IF(K$6=0,0,K$6/TRE_fec!K$6)</f>
        <v>0.49137632750971916</v>
      </c>
      <c r="L73" s="336">
        <f>IF(L$6=0,0,L$6/TRE_fec!L$6)</f>
        <v>0.49137632750971905</v>
      </c>
      <c r="M73" s="336">
        <f>IF(M$6=0,0,M$6/TRE_fec!M$6)</f>
        <v>0.49137632750971905</v>
      </c>
      <c r="N73" s="336">
        <f>IF(N$6=0,0,N$6/TRE_fec!N$6)</f>
        <v>0.49137632750971921</v>
      </c>
      <c r="O73" s="336">
        <f>IF(O$6=0,0,O$6/TRE_fec!O$6)</f>
        <v>0.49137632750971932</v>
      </c>
      <c r="P73" s="336">
        <f>IF(P$6=0,0,P$6/TRE_fec!P$6)</f>
        <v>0.49137632750971916</v>
      </c>
      <c r="Q73" s="336">
        <f>IF(Q$6=0,0,Q$6/TRE_fec!Q$6)</f>
        <v>0.4913763275097191</v>
      </c>
      <c r="R73" s="336">
        <f>IF(R$6=0,0,R$6/TRE_fec!R$6)</f>
        <v>0.49137632750971916</v>
      </c>
      <c r="S73" s="336">
        <f>IF(S$6=0,0,S$6/TRE_fec!S$6)</f>
        <v>0.4913763275097191</v>
      </c>
      <c r="T73" s="336">
        <f>IF(T$6=0,0,T$6/TRE_fec!T$6)</f>
        <v>0.4913763275097191</v>
      </c>
      <c r="U73" s="336">
        <f>IF(U$6=0,0,U$6/TRE_fec!U$6)</f>
        <v>0.49137632750971905</v>
      </c>
      <c r="V73" s="336">
        <f>IF(V$6=0,0,V$6/TRE_fec!V$6)</f>
        <v>0.49137632750971916</v>
      </c>
      <c r="W73" s="336">
        <f>IF(W$6=0,0,W$6/TRE_fec!W$6)</f>
        <v>0.4913763275097191</v>
      </c>
      <c r="DA73" s="67"/>
    </row>
    <row r="74" spans="1:105" ht="12" customHeight="1" x14ac:dyDescent="0.25">
      <c r="A74" s="202" t="s">
        <v>93</v>
      </c>
      <c r="B74" s="337">
        <f>IF(B$7=0,0,B$7/TRE_fec!B$7)</f>
        <v>0.12741477483173752</v>
      </c>
      <c r="C74" s="337">
        <f>IF(C$7=0,0,C$7/TRE_fec!C$7)</f>
        <v>0.12741477483173747</v>
      </c>
      <c r="D74" s="337">
        <f>IF(D$7=0,0,D$7/TRE_fec!D$7)</f>
        <v>0.12741477483173752</v>
      </c>
      <c r="E74" s="337">
        <f>IF(E$7=0,0,E$7/TRE_fec!E$7)</f>
        <v>0.12741477483173749</v>
      </c>
      <c r="F74" s="337">
        <f>IF(F$7=0,0,F$7/TRE_fec!F$7)</f>
        <v>0.12741477483173752</v>
      </c>
      <c r="G74" s="337">
        <f>IF(G$7=0,0,G$7/TRE_fec!G$7)</f>
        <v>0.12741477483173747</v>
      </c>
      <c r="H74" s="337">
        <f>IF(H$7=0,0,H$7/TRE_fec!H$7)</f>
        <v>0.12741477483173749</v>
      </c>
      <c r="I74" s="337">
        <f>IF(I$7=0,0,I$7/TRE_fec!I$7)</f>
        <v>0.12741477483173749</v>
      </c>
      <c r="J74" s="337">
        <f>IF(J$7=0,0,J$7/TRE_fec!J$7)</f>
        <v>0.12741477483173749</v>
      </c>
      <c r="K74" s="337">
        <f>IF(K$7=0,0,K$7/TRE_fec!K$7)</f>
        <v>0.12741477483173744</v>
      </c>
      <c r="L74" s="337">
        <f>IF(L$7=0,0,L$7/TRE_fec!L$7)</f>
        <v>0.12741477483173744</v>
      </c>
      <c r="M74" s="337">
        <f>IF(M$7=0,0,M$7/TRE_fec!M$7)</f>
        <v>0.12741477483173749</v>
      </c>
      <c r="N74" s="337">
        <f>IF(N$7=0,0,N$7/TRE_fec!N$7)</f>
        <v>0.12741477483173747</v>
      </c>
      <c r="O74" s="337">
        <f>IF(O$7=0,0,O$7/TRE_fec!O$7)</f>
        <v>0.12741477483173747</v>
      </c>
      <c r="P74" s="337">
        <f>IF(P$7=0,0,P$7/TRE_fec!P$7)</f>
        <v>0.12741477483173747</v>
      </c>
      <c r="Q74" s="337">
        <f>IF(Q$7=0,0,Q$7/TRE_fec!Q$7)</f>
        <v>0.12741477483173749</v>
      </c>
      <c r="R74" s="337">
        <f>IF(R$7=0,0,R$7/TRE_fec!R$7)</f>
        <v>0.12741477483173747</v>
      </c>
      <c r="S74" s="337">
        <f>IF(S$7=0,0,S$7/TRE_fec!S$7)</f>
        <v>0.12741477483173749</v>
      </c>
      <c r="T74" s="337">
        <f>IF(T$7=0,0,T$7/TRE_fec!T$7)</f>
        <v>0.12741477483173747</v>
      </c>
      <c r="U74" s="337">
        <f>IF(U$7=0,0,U$7/TRE_fec!U$7)</f>
        <v>0.12741477483173747</v>
      </c>
      <c r="V74" s="337">
        <f>IF(V$7=0,0,V$7/TRE_fec!V$7)</f>
        <v>0.12741477483173747</v>
      </c>
      <c r="W74" s="337">
        <f>IF(W$7=0,0,W$7/TRE_fec!W$7)</f>
        <v>0.12741477483173747</v>
      </c>
      <c r="DA74" s="174"/>
    </row>
    <row r="75" spans="1:105" ht="12" customHeight="1" x14ac:dyDescent="0.25">
      <c r="A75" s="202" t="s">
        <v>94</v>
      </c>
      <c r="B75" s="337">
        <f>IF(B$8=0,0,B$8/TRE_fec!B$8)</f>
        <v>0.68866066001647053</v>
      </c>
      <c r="C75" s="337">
        <f>IF(C$8=0,0,C$8/TRE_fec!C$8)</f>
        <v>0.68866066001647075</v>
      </c>
      <c r="D75" s="337">
        <f>IF(D$8=0,0,D$8/TRE_fec!D$8)</f>
        <v>0.68866066001647031</v>
      </c>
      <c r="E75" s="337">
        <f>IF(E$8=0,0,E$8/TRE_fec!E$8)</f>
        <v>0.68866066001647042</v>
      </c>
      <c r="F75" s="337">
        <f>IF(F$8=0,0,F$8/TRE_fec!F$8)</f>
        <v>0.68866066001647075</v>
      </c>
      <c r="G75" s="337">
        <f>IF(G$8=0,0,G$8/TRE_fec!G$8)</f>
        <v>0.68866066001647042</v>
      </c>
      <c r="H75" s="337">
        <f>IF(H$8=0,0,H$8/TRE_fec!H$8)</f>
        <v>0.68866066001647031</v>
      </c>
      <c r="I75" s="337">
        <f>IF(I$8=0,0,I$8/TRE_fec!I$8)</f>
        <v>0.68866066001647042</v>
      </c>
      <c r="J75" s="337">
        <f>IF(J$8=0,0,J$8/TRE_fec!J$8)</f>
        <v>0.68866066001647042</v>
      </c>
      <c r="K75" s="337">
        <f>IF(K$8=0,0,K$8/TRE_fec!K$8)</f>
        <v>0.68866066001647042</v>
      </c>
      <c r="L75" s="337">
        <f>IF(L$8=0,0,L$8/TRE_fec!L$8)</f>
        <v>0.68866066001647053</v>
      </c>
      <c r="M75" s="337">
        <f>IF(M$8=0,0,M$8/TRE_fec!M$8)</f>
        <v>0.68866066001647031</v>
      </c>
      <c r="N75" s="337">
        <f>IF(N$8=0,0,N$8/TRE_fec!N$8)</f>
        <v>0.68866066001647042</v>
      </c>
      <c r="O75" s="337">
        <f>IF(O$8=0,0,O$8/TRE_fec!O$8)</f>
        <v>0.68866066001647064</v>
      </c>
      <c r="P75" s="337">
        <f>IF(P$8=0,0,P$8/TRE_fec!P$8)</f>
        <v>0.68866066001647042</v>
      </c>
      <c r="Q75" s="337">
        <f>IF(Q$8=0,0,Q$8/TRE_fec!Q$8)</f>
        <v>0.68866066001647053</v>
      </c>
      <c r="R75" s="337">
        <f>IF(R$8=0,0,R$8/TRE_fec!R$8)</f>
        <v>0.68866066001647042</v>
      </c>
      <c r="S75" s="337">
        <f>IF(S$8=0,0,S$8/TRE_fec!S$8)</f>
        <v>0.68866066001647042</v>
      </c>
      <c r="T75" s="337">
        <f>IF(T$8=0,0,T$8/TRE_fec!T$8)</f>
        <v>0.68866066001647042</v>
      </c>
      <c r="U75" s="337">
        <f>IF(U$8=0,0,U$8/TRE_fec!U$8)</f>
        <v>0.68866066001647042</v>
      </c>
      <c r="V75" s="337">
        <f>IF(V$8=0,0,V$8/TRE_fec!V$8)</f>
        <v>0.68866066001647042</v>
      </c>
      <c r="W75" s="337">
        <f>IF(W$8=0,0,W$8/TRE_fec!W$8)</f>
        <v>0.68866066001647053</v>
      </c>
      <c r="DA75" s="174"/>
    </row>
    <row r="76" spans="1:105" ht="12" customHeight="1" x14ac:dyDescent="0.25">
      <c r="A76" s="202" t="s">
        <v>95</v>
      </c>
      <c r="B76" s="337">
        <f>IF(B$9=0,0,B$9/TRE_fec!B$9)</f>
        <v>0.48689085441784696</v>
      </c>
      <c r="C76" s="337">
        <f>IF(C$9=0,0,C$9/TRE_fec!C$9)</f>
        <v>0.48689085441784691</v>
      </c>
      <c r="D76" s="337">
        <f>IF(D$9=0,0,D$9/TRE_fec!D$9)</f>
        <v>0.48689085441784696</v>
      </c>
      <c r="E76" s="337">
        <f>IF(E$9=0,0,E$9/TRE_fec!E$9)</f>
        <v>0.48689085441784685</v>
      </c>
      <c r="F76" s="337">
        <f>IF(F$9=0,0,F$9/TRE_fec!F$9)</f>
        <v>0.48689085441784702</v>
      </c>
      <c r="G76" s="337">
        <f>IF(G$9=0,0,G$9/TRE_fec!G$9)</f>
        <v>0.48689085441784691</v>
      </c>
      <c r="H76" s="337">
        <f>IF(H$9=0,0,H$9/TRE_fec!H$9)</f>
        <v>0.48689085441784669</v>
      </c>
      <c r="I76" s="337">
        <f>IF(I$9=0,0,I$9/TRE_fec!I$9)</f>
        <v>0.48689085441784702</v>
      </c>
      <c r="J76" s="337">
        <f>IF(J$9=0,0,J$9/TRE_fec!J$9)</f>
        <v>0.48689085441784713</v>
      </c>
      <c r="K76" s="337">
        <f>IF(K$9=0,0,K$9/TRE_fec!K$9)</f>
        <v>0.48689085441784691</v>
      </c>
      <c r="L76" s="337">
        <f>IF(L$9=0,0,L$9/TRE_fec!L$9)</f>
        <v>0.4868908544178468</v>
      </c>
      <c r="M76" s="337">
        <f>IF(M$9=0,0,M$9/TRE_fec!M$9)</f>
        <v>0.48689085441784674</v>
      </c>
      <c r="N76" s="337">
        <f>IF(N$9=0,0,N$9/TRE_fec!N$9)</f>
        <v>0.48689085441784702</v>
      </c>
      <c r="O76" s="337">
        <f>IF(O$9=0,0,O$9/TRE_fec!O$9)</f>
        <v>0.48689085441784691</v>
      </c>
      <c r="P76" s="337">
        <f>IF(P$9=0,0,P$9/TRE_fec!P$9)</f>
        <v>0.48689085441784691</v>
      </c>
      <c r="Q76" s="337">
        <f>IF(Q$9=0,0,Q$9/TRE_fec!Q$9)</f>
        <v>0.48689085441784691</v>
      </c>
      <c r="R76" s="337">
        <f>IF(R$9=0,0,R$9/TRE_fec!R$9)</f>
        <v>0.4868908544178468</v>
      </c>
      <c r="S76" s="337">
        <f>IF(S$9=0,0,S$9/TRE_fec!S$9)</f>
        <v>0.48689085441784696</v>
      </c>
      <c r="T76" s="337">
        <f>IF(T$9=0,0,T$9/TRE_fec!T$9)</f>
        <v>0.4868908544178468</v>
      </c>
      <c r="U76" s="337">
        <f>IF(U$9=0,0,U$9/TRE_fec!U$9)</f>
        <v>0.48689085441784696</v>
      </c>
      <c r="V76" s="337">
        <f>IF(V$9=0,0,V$9/TRE_fec!V$9)</f>
        <v>0.48689085441784696</v>
      </c>
      <c r="W76" s="337">
        <f>IF(W$9=0,0,W$9/TRE_fec!W$9)</f>
        <v>0.48689085441784685</v>
      </c>
      <c r="DA76" s="174"/>
    </row>
    <row r="77" spans="1:105" ht="12" customHeight="1" x14ac:dyDescent="0.25">
      <c r="A77" s="56" t="s">
        <v>96</v>
      </c>
      <c r="B77" s="338">
        <f>IF(B$10=0,0,B$10/TRE_fec!B$10)</f>
        <v>0.69563650920205233</v>
      </c>
      <c r="C77" s="338">
        <f>IF(C$10=0,0,C$10/TRE_fec!C$10)</f>
        <v>0.68340064131629763</v>
      </c>
      <c r="D77" s="338">
        <f>IF(D$10=0,0,D$10/TRE_fec!D$10)</f>
        <v>0.69193317325878501</v>
      </c>
      <c r="E77" s="338">
        <f>IF(E$10=0,0,E$10/TRE_fec!E$10)</f>
        <v>0.68901441634201366</v>
      </c>
      <c r="F77" s="338">
        <f>IF(F$10=0,0,F$10/TRE_fec!F$10)</f>
        <v>0.69283023886620754</v>
      </c>
      <c r="G77" s="338">
        <f>IF(G$10=0,0,G$10/TRE_fec!G$10)</f>
        <v>0.69813528608803621</v>
      </c>
      <c r="H77" s="338">
        <f>IF(H$10=0,0,H$10/TRE_fec!H$10)</f>
        <v>0.72914881221219652</v>
      </c>
      <c r="I77" s="338">
        <f>IF(I$10=0,0,I$10/TRE_fec!I$10)</f>
        <v>0.73986405778675257</v>
      </c>
      <c r="J77" s="338">
        <f>IF(J$10=0,0,J$10/TRE_fec!J$10)</f>
        <v>0.747638074316053</v>
      </c>
      <c r="K77" s="338">
        <f>IF(K$10=0,0,K$10/TRE_fec!K$10)</f>
        <v>0.73947713976109319</v>
      </c>
      <c r="L77" s="338">
        <f>IF(L$10=0,0,L$10/TRE_fec!L$10)</f>
        <v>0.74530706558372584</v>
      </c>
      <c r="M77" s="338">
        <f>IF(M$10=0,0,M$10/TRE_fec!M$10)</f>
        <v>0.75396405991806281</v>
      </c>
      <c r="N77" s="338">
        <f>IF(N$10=0,0,N$10/TRE_fec!N$10)</f>
        <v>0.75039015548482946</v>
      </c>
      <c r="O77" s="338">
        <f>IF(O$10=0,0,O$10/TRE_fec!O$10)</f>
        <v>0.75385909292198761</v>
      </c>
      <c r="P77" s="338">
        <f>IF(P$10=0,0,P$10/TRE_fec!P$10)</f>
        <v>0.78875714216431247</v>
      </c>
      <c r="Q77" s="338">
        <f>IF(Q$10=0,0,Q$10/TRE_fec!Q$10)</f>
        <v>0.75691792133812974</v>
      </c>
      <c r="R77" s="338">
        <f>IF(R$10=0,0,R$10/TRE_fec!R$10)</f>
        <v>0.7652100137421427</v>
      </c>
      <c r="S77" s="338">
        <f>IF(S$10=0,0,S$10/TRE_fec!S$10)</f>
        <v>0.75893091700446735</v>
      </c>
      <c r="T77" s="338">
        <f>IF(T$10=0,0,T$10/TRE_fec!T$10)</f>
        <v>0.75733654570262077</v>
      </c>
      <c r="U77" s="338">
        <f>IF(U$10=0,0,U$10/TRE_fec!U$10)</f>
        <v>0.75785819724432846</v>
      </c>
      <c r="V77" s="338">
        <f>IF(V$10=0,0,V$10/TRE_fec!V$10)</f>
        <v>0.76756882939190263</v>
      </c>
      <c r="W77" s="338">
        <f>IF(W$10=0,0,W$10/TRE_fec!W$10)</f>
        <v>0.76451590996719154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0.52847103914686788</v>
      </c>
      <c r="C78" s="351">
        <f>IF(C$16=0,0,C$16/TRE_fec!C$16)</f>
        <v>0.51529498237311255</v>
      </c>
      <c r="D78" s="351">
        <f>IF(D$16=0,0,D$16/TRE_fec!D$16)</f>
        <v>0.52313940747733745</v>
      </c>
      <c r="E78" s="351">
        <f>IF(E$16=0,0,E$16/TRE_fec!E$16)</f>
        <v>0.52309728871282735</v>
      </c>
      <c r="F78" s="351">
        <f>IF(F$16=0,0,F$16/TRE_fec!F$16)</f>
        <v>0.52511914620522016</v>
      </c>
      <c r="G78" s="351">
        <f>IF(G$16=0,0,G$16/TRE_fec!G$16)</f>
        <v>0.53068512065127649</v>
      </c>
      <c r="H78" s="351">
        <f>IF(H$16=0,0,H$16/TRE_fec!H$16)</f>
        <v>0.55887462740678773</v>
      </c>
      <c r="I78" s="351">
        <f>IF(I$16=0,0,I$16/TRE_fec!I$16)</f>
        <v>0.56727708163618251</v>
      </c>
      <c r="J78" s="351">
        <f>IF(J$16=0,0,J$16/TRE_fec!J$16)</f>
        <v>0.57535765052443089</v>
      </c>
      <c r="K78" s="351">
        <f>IF(K$16=0,0,K$16/TRE_fec!K$16)</f>
        <v>0.56946289139436146</v>
      </c>
      <c r="L78" s="351">
        <f>IF(L$16=0,0,L$16/TRE_fec!L$16)</f>
        <v>0.573845056735792</v>
      </c>
      <c r="M78" s="351">
        <f>IF(M$16=0,0,M$16/TRE_fec!M$16)</f>
        <v>0.57743446344041283</v>
      </c>
      <c r="N78" s="351">
        <f>IF(N$16=0,0,N$16/TRE_fec!N$16)</f>
        <v>0.57583981793440409</v>
      </c>
      <c r="O78" s="351">
        <f>IF(O$16=0,0,O$16/TRE_fec!O$16)</f>
        <v>0.57809614801267106</v>
      </c>
      <c r="P78" s="351">
        <f>IF(P$16=0,0,P$16/TRE_fec!P$16)</f>
        <v>0.60539263578233105</v>
      </c>
      <c r="Q78" s="351">
        <f>IF(Q$16=0,0,Q$16/TRE_fec!Q$16)</f>
        <v>0.58023485363629346</v>
      </c>
      <c r="R78" s="351">
        <f>IF(R$16=0,0,R$16/TRE_fec!R$16)</f>
        <v>0.58704245042542358</v>
      </c>
      <c r="S78" s="351">
        <f>IF(S$16=0,0,S$16/TRE_fec!S$16)</f>
        <v>0.58170075596960191</v>
      </c>
      <c r="T78" s="351">
        <f>IF(T$16=0,0,T$16/TRE_fec!T$16)</f>
        <v>0.58198745274610508</v>
      </c>
      <c r="U78" s="351">
        <f>IF(U$16=0,0,U$16/TRE_fec!U$16)</f>
        <v>0.58003872819087887</v>
      </c>
      <c r="V78" s="351">
        <f>IF(V$16=0,0,V$16/TRE_fec!V$16)</f>
        <v>0.58591203814905723</v>
      </c>
      <c r="W78" s="351">
        <f>IF(W$16=0,0,W$16/TRE_fec!W$16)</f>
        <v>0.58333118210248891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0.46969043504492208</v>
      </c>
      <c r="C79" s="351">
        <f>IF(C$24=0,0,C$24/TRE_fec!C$24)</f>
        <v>0.46214111038198696</v>
      </c>
      <c r="D79" s="351">
        <f>IF(D$24=0,0,D$24/TRE_fec!D$24)</f>
        <v>0.46777076217894792</v>
      </c>
      <c r="E79" s="351">
        <f>IF(E$24=0,0,E$24/TRE_fec!E$24)</f>
        <v>0.46614714654536377</v>
      </c>
      <c r="F79" s="351">
        <f>IF(F$24=0,0,F$24/TRE_fec!F$24)</f>
        <v>0.46832322065231863</v>
      </c>
      <c r="G79" s="351">
        <f>IF(G$24=0,0,G$24/TRE_fec!G$24)</f>
        <v>0.47017418338531064</v>
      </c>
      <c r="H79" s="351">
        <f>IF(H$24=0,0,H$24/TRE_fec!H$24)</f>
        <v>0.47649775462169358</v>
      </c>
      <c r="I79" s="351">
        <f>IF(I$24=0,0,I$24/TRE_fec!I$24)</f>
        <v>0.47773589608409495</v>
      </c>
      <c r="J79" s="351">
        <f>IF(J$24=0,0,J$24/TRE_fec!J$24)</f>
        <v>0.47882011667716556</v>
      </c>
      <c r="K79" s="351">
        <f>IF(K$24=0,0,K$24/TRE_fec!K$24)</f>
        <v>0.47801671503366244</v>
      </c>
      <c r="L79" s="351">
        <f>IF(L$24=0,0,L$24/TRE_fec!L$24)</f>
        <v>0.47851385889692527</v>
      </c>
      <c r="M79" s="351">
        <f>IF(M$24=0,0,M$24/TRE_fec!M$24)</f>
        <v>0.47903371442147546</v>
      </c>
      <c r="N79" s="351">
        <f>IF(N$24=0,0,N$24/TRE_fec!N$24)</f>
        <v>0.47885175385865447</v>
      </c>
      <c r="O79" s="351">
        <f>IF(O$24=0,0,O$24/TRE_fec!O$24)</f>
        <v>0.47922477209614528</v>
      </c>
      <c r="P79" s="351">
        <f>IF(P$24=0,0,P$24/TRE_fec!P$24)</f>
        <v>0.48315324100974666</v>
      </c>
      <c r="Q79" s="351">
        <f>IF(Q$24=0,0,Q$24/TRE_fec!Q$24)</f>
        <v>0.47944062065611998</v>
      </c>
      <c r="R79" s="351">
        <f>IF(R$24=0,0,R$24/TRE_fec!R$24)</f>
        <v>0.48049459918687737</v>
      </c>
      <c r="S79" s="351">
        <f>IF(S$24=0,0,S$24/TRE_fec!S$24)</f>
        <v>0.47978171077463772</v>
      </c>
      <c r="T79" s="351">
        <f>IF(T$24=0,0,T$24/TRE_fec!T$24)</f>
        <v>0.48032121961549212</v>
      </c>
      <c r="U79" s="351">
        <f>IF(U$24=0,0,U$24/TRE_fec!U$24)</f>
        <v>0.47990653550635337</v>
      </c>
      <c r="V79" s="351">
        <f>IF(V$24=0,0,V$24/TRE_fec!V$24)</f>
        <v>0.48028999329069627</v>
      </c>
      <c r="W79" s="351">
        <f>IF(W$24=0,0,W$24/TRE_fec!W$24)</f>
        <v>0.47991125694577025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0.45297517641160095</v>
      </c>
      <c r="C80" s="351">
        <f>IF(C$27=0,0,C$27/TRE_fec!C$27)</f>
        <v>0.44168141346266776</v>
      </c>
      <c r="D80" s="351">
        <f>IF(D$27=0,0,D$27/TRE_fec!D$27)</f>
        <v>0.44840520640914661</v>
      </c>
      <c r="E80" s="351">
        <f>IF(E$27=0,0,E$27/TRE_fec!E$27)</f>
        <v>0.44836910461099477</v>
      </c>
      <c r="F80" s="351">
        <f>IF(F$27=0,0,F$27/TRE_fec!F$27)</f>
        <v>0.45010212531876037</v>
      </c>
      <c r="G80" s="351">
        <f>IF(G$27=0,0,G$27/TRE_fec!G$27)</f>
        <v>0.45487296055823678</v>
      </c>
      <c r="H80" s="351">
        <f>IF(H$27=0,0,H$27/TRE_fec!H$27)</f>
        <v>0.47903539492010372</v>
      </c>
      <c r="I80" s="351">
        <f>IF(I$27=0,0,I$27/TRE_fec!I$27)</f>
        <v>0.48623749854529941</v>
      </c>
      <c r="J80" s="351">
        <f>IF(J$27=0,0,J$27/TRE_fec!J$27)</f>
        <v>0.49316370044951202</v>
      </c>
      <c r="K80" s="351">
        <f>IF(K$27=0,0,K$27/TRE_fec!K$27)</f>
        <v>0.48811104976659569</v>
      </c>
      <c r="L80" s="351">
        <f>IF(L$27=0,0,L$27/TRE_fec!L$27)</f>
        <v>0.49186719148782188</v>
      </c>
      <c r="M80" s="351">
        <f>IF(M$27=0,0,M$27/TRE_fec!M$27)</f>
        <v>0.49494382580606799</v>
      </c>
      <c r="N80" s="351">
        <f>IF(N$27=0,0,N$27/TRE_fec!N$27)</f>
        <v>0.49357698680091794</v>
      </c>
      <c r="O80" s="351">
        <f>IF(O$27=0,0,O$27/TRE_fec!O$27)</f>
        <v>0.49551098401086119</v>
      </c>
      <c r="P80" s="351">
        <f>IF(P$27=0,0,P$27/TRE_fec!P$27)</f>
        <v>0.51890797352771223</v>
      </c>
      <c r="Q80" s="351">
        <f>IF(Q$27=0,0,Q$27/TRE_fec!Q$27)</f>
        <v>0.49734416025968009</v>
      </c>
      <c r="R80" s="351">
        <f>IF(R$27=0,0,R$27/TRE_fec!R$27)</f>
        <v>0.50317924322179175</v>
      </c>
      <c r="S80" s="351">
        <f>IF(S$27=0,0,S$27/TRE_fec!S$27)</f>
        <v>0.49860064797394454</v>
      </c>
      <c r="T80" s="351">
        <f>IF(T$27=0,0,T$27/TRE_fec!T$27)</f>
        <v>0.49884638806809001</v>
      </c>
      <c r="U80" s="351">
        <f>IF(U$27=0,0,U$27/TRE_fec!U$27)</f>
        <v>0.49717605273503918</v>
      </c>
      <c r="V80" s="351">
        <f>IF(V$27=0,0,V$27/TRE_fec!V$27)</f>
        <v>0.50221031841347752</v>
      </c>
      <c r="W80" s="351">
        <f>IF(W$27=0,0,W$27/TRE_fec!W$27)</f>
        <v>0.49999815608784776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0.71094930580517057</v>
      </c>
      <c r="C81" s="351">
        <f>IF(C$35=0,0,C$35/TRE_fec!C$35)</f>
        <v>0.70413467263068918</v>
      </c>
      <c r="D81" s="351">
        <f>IF(D$35=0,0,D$35/TRE_fec!D$35)</f>
        <v>0.7054745816458684</v>
      </c>
      <c r="E81" s="351">
        <f>IF(E$35=0,0,E$35/TRE_fec!E$35)</f>
        <v>0.71529465953658888</v>
      </c>
      <c r="F81" s="351">
        <f>IF(F$35=0,0,F$35/TRE_fec!F$35)</f>
        <v>0.70010090947141912</v>
      </c>
      <c r="G81" s="351">
        <f>IF(G$35=0,0,G$35/TRE_fec!G$35)</f>
        <v>0.7142638487894607</v>
      </c>
      <c r="H81" s="351">
        <f>IF(H$35=0,0,H$35/TRE_fec!H$35)</f>
        <v>0.71439801477237808</v>
      </c>
      <c r="I81" s="351">
        <f>IF(I$35=0,0,I$35/TRE_fec!I$35)</f>
        <v>0.71430296872785037</v>
      </c>
      <c r="J81" s="351">
        <f>IF(J$35=0,0,J$35/TRE_fec!J$35)</f>
        <v>0.71366495833554411</v>
      </c>
      <c r="K81" s="351">
        <f>IF(K$35=0,0,K$35/TRE_fec!K$35)</f>
        <v>0.71592184227610989</v>
      </c>
      <c r="L81" s="351">
        <f>IF(L$35=0,0,L$35/TRE_fec!L$35)</f>
        <v>0.71313724540834345</v>
      </c>
      <c r="M81" s="351">
        <f>IF(M$35=0,0,M$35/TRE_fec!M$35)</f>
        <v>0.71270142820865401</v>
      </c>
      <c r="N81" s="351">
        <f>IF(N$35=0,0,N$35/TRE_fec!N$35)</f>
        <v>0.70418446872409901</v>
      </c>
      <c r="O81" s="351">
        <f>IF(O$35=0,0,O$35/TRE_fec!O$35)</f>
        <v>0.70258897898666439</v>
      </c>
      <c r="P81" s="351">
        <f>IF(P$35=0,0,P$35/TRE_fec!P$35)</f>
        <v>0.7033729860714879</v>
      </c>
      <c r="Q81" s="351">
        <f>IF(Q$35=0,0,Q$35/TRE_fec!Q$35)</f>
        <v>0.71509308891248968</v>
      </c>
      <c r="R81" s="351">
        <f>IF(R$35=0,0,R$35/TRE_fec!R$35)</f>
        <v>0.71061415525576743</v>
      </c>
      <c r="S81" s="351">
        <f>IF(S$35=0,0,S$35/TRE_fec!S$35)</f>
        <v>0.7150348420226863</v>
      </c>
      <c r="T81" s="351">
        <f>IF(T$35=0,0,T$35/TRE_fec!T$35)</f>
        <v>0.71008999809580464</v>
      </c>
      <c r="U81" s="351">
        <f>IF(U$35=0,0,U$35/TRE_fec!U$35)</f>
        <v>0.70476080337687375</v>
      </c>
      <c r="V81" s="351">
        <f>IF(V$35=0,0,V$35/TRE_fec!V$35)</f>
        <v>0.71086612133082971</v>
      </c>
      <c r="W81" s="351">
        <f>IF(W$35=0,0,W$35/TRE_fec!W$35)</f>
        <v>0.71186041841715397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0.63602570938769032</v>
      </c>
      <c r="C82" s="351">
        <f>IF(C$46=0,0,C$46/TRE_fec!C$46)</f>
        <v>0.63602570938769054</v>
      </c>
      <c r="D82" s="351">
        <f>IF(D$46=0,0,D$46/TRE_fec!D$46)</f>
        <v>0.63602570938769021</v>
      </c>
      <c r="E82" s="351">
        <f>IF(E$46=0,0,E$46/TRE_fec!E$46)</f>
        <v>0.63602570938769065</v>
      </c>
      <c r="F82" s="351">
        <f>IF(F$46=0,0,F$46/TRE_fec!F$46)</f>
        <v>0.63602570938769054</v>
      </c>
      <c r="G82" s="351">
        <f>IF(G$46=0,0,G$46/TRE_fec!G$46)</f>
        <v>0.63602570938769065</v>
      </c>
      <c r="H82" s="351">
        <f>IF(H$46=0,0,H$46/TRE_fec!H$46)</f>
        <v>0.63602570938769043</v>
      </c>
      <c r="I82" s="351">
        <f>IF(I$46=0,0,I$46/TRE_fec!I$46)</f>
        <v>0.63602570938769032</v>
      </c>
      <c r="J82" s="351">
        <f>IF(J$46=0,0,J$46/TRE_fec!J$46)</f>
        <v>0.63602570938769032</v>
      </c>
      <c r="K82" s="351">
        <f>IF(K$46=0,0,K$46/TRE_fec!K$46)</f>
        <v>0.63602570938769032</v>
      </c>
      <c r="L82" s="351">
        <f>IF(L$46=0,0,L$46/TRE_fec!L$46)</f>
        <v>0.63602570938769043</v>
      </c>
      <c r="M82" s="351">
        <f>IF(M$46=0,0,M$46/TRE_fec!M$46)</f>
        <v>0.63602570938769032</v>
      </c>
      <c r="N82" s="351">
        <f>IF(N$46=0,0,N$46/TRE_fec!N$46)</f>
        <v>0.63602570938769032</v>
      </c>
      <c r="O82" s="351">
        <f>IF(O$46=0,0,O$46/TRE_fec!O$46)</f>
        <v>0.63602570938769043</v>
      </c>
      <c r="P82" s="351">
        <f>IF(P$46=0,0,P$46/TRE_fec!P$46)</f>
        <v>0.63602570938769032</v>
      </c>
      <c r="Q82" s="351">
        <f>IF(Q$46=0,0,Q$46/TRE_fec!Q$46)</f>
        <v>0.63602570938769032</v>
      </c>
      <c r="R82" s="351">
        <f>IF(R$46=0,0,R$46/TRE_fec!R$46)</f>
        <v>0.63602570938769021</v>
      </c>
      <c r="S82" s="351">
        <f>IF(S$46=0,0,S$46/TRE_fec!S$46)</f>
        <v>0.63602570938769032</v>
      </c>
      <c r="T82" s="351">
        <f>IF(T$46=0,0,T$46/TRE_fec!T$46)</f>
        <v>0.63602570938769076</v>
      </c>
      <c r="U82" s="351">
        <f>IF(U$46=0,0,U$46/TRE_fec!U$46)</f>
        <v>0.63602570938769065</v>
      </c>
      <c r="V82" s="351">
        <f>IF(V$46=0,0,V$46/TRE_fec!V$46)</f>
        <v>0.63602570938769032</v>
      </c>
      <c r="W82" s="351">
        <f>IF(W$46=0,0,W$46/TRE_fec!W$46)</f>
        <v>0.63602570938769032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0.58547916644226328</v>
      </c>
      <c r="C83" s="339">
        <f>IF(C$47=0,0,C$47/TRE_fec!C$47)</f>
        <v>0.5854791664422635</v>
      </c>
      <c r="D83" s="339">
        <f>IF(D$47=0,0,D$47/TRE_fec!D$47)</f>
        <v>0.5854791664422635</v>
      </c>
      <c r="E83" s="339">
        <f>IF(E$47=0,0,E$47/TRE_fec!E$47)</f>
        <v>0.58547916644226317</v>
      </c>
      <c r="F83" s="339">
        <f>IF(F$47=0,0,F$47/TRE_fec!F$47)</f>
        <v>0.58547916644226339</v>
      </c>
      <c r="G83" s="339">
        <f>IF(G$47=0,0,G$47/TRE_fec!G$47)</f>
        <v>0.58547916644226328</v>
      </c>
      <c r="H83" s="339">
        <f>IF(H$47=0,0,H$47/TRE_fec!H$47)</f>
        <v>0.58547916644226339</v>
      </c>
      <c r="I83" s="339">
        <f>IF(I$47=0,0,I$47/TRE_fec!I$47)</f>
        <v>0.58547916644226339</v>
      </c>
      <c r="J83" s="339">
        <f>IF(J$47=0,0,J$47/TRE_fec!J$47)</f>
        <v>0.58547916644226339</v>
      </c>
      <c r="K83" s="339">
        <f>IF(K$47=0,0,K$47/TRE_fec!K$47)</f>
        <v>0.5854791664422635</v>
      </c>
      <c r="L83" s="339">
        <f>IF(L$47=0,0,L$47/TRE_fec!L$47)</f>
        <v>0.58547916644226328</v>
      </c>
      <c r="M83" s="339">
        <f>IF(M$47=0,0,M$47/TRE_fec!M$47)</f>
        <v>0.5854791664422635</v>
      </c>
      <c r="N83" s="339">
        <f>IF(N$47=0,0,N$47/TRE_fec!N$47)</f>
        <v>0.58547916644226328</v>
      </c>
      <c r="O83" s="339">
        <f>IF(O$47=0,0,O$47/TRE_fec!O$47)</f>
        <v>0.58547916644226305</v>
      </c>
      <c r="P83" s="339">
        <f>IF(P$47=0,0,P$47/TRE_fec!P$47)</f>
        <v>0.5854791664422635</v>
      </c>
      <c r="Q83" s="339">
        <f>IF(Q$47=0,0,Q$47/TRE_fec!Q$47)</f>
        <v>0.5854791664422635</v>
      </c>
      <c r="R83" s="339">
        <f>IF(R$47=0,0,R$47/TRE_fec!R$47)</f>
        <v>0.58547916644226328</v>
      </c>
      <c r="S83" s="339">
        <f>IF(S$47=0,0,S$47/TRE_fec!S$47)</f>
        <v>0.58547916644226339</v>
      </c>
      <c r="T83" s="339">
        <f>IF(T$47=0,0,T$47/TRE_fec!T$47)</f>
        <v>0.58547916644226339</v>
      </c>
      <c r="U83" s="339">
        <f>IF(U$47=0,0,U$47/TRE_fec!U$47)</f>
        <v>0.58547916644226361</v>
      </c>
      <c r="V83" s="339">
        <f>IF(V$47=0,0,V$47/TRE_fec!V$47)</f>
        <v>0.58547916644226339</v>
      </c>
      <c r="W83" s="339">
        <f>IF(W$47=0,0,W$47/TRE_fec!W$47)</f>
        <v>0.58547916644226328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SK: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147.2393982808004</v>
      </c>
      <c r="C5" s="225">
        <v>153.29965777025069</v>
      </c>
      <c r="D5" s="225">
        <v>114.7182100375138</v>
      </c>
      <c r="E5" s="225">
        <v>149.29650864384919</v>
      </c>
      <c r="F5" s="225">
        <v>139.53904778251149</v>
      </c>
      <c r="G5" s="225">
        <v>130.0186685476848</v>
      </c>
      <c r="H5" s="225">
        <v>153.1807925583235</v>
      </c>
      <c r="I5" s="225">
        <v>166.22589369394711</v>
      </c>
      <c r="J5" s="225">
        <v>151.5709799979121</v>
      </c>
      <c r="K5" s="225">
        <v>140.87798963880979</v>
      </c>
      <c r="L5" s="225">
        <v>152.08780319883431</v>
      </c>
      <c r="M5" s="225">
        <v>160.00166009006639</v>
      </c>
      <c r="N5" s="225">
        <v>188.88569715700959</v>
      </c>
      <c r="O5" s="225">
        <v>182.67046825758871</v>
      </c>
      <c r="P5" s="225">
        <v>171.99174144166341</v>
      </c>
      <c r="Q5" s="225">
        <v>174.32714228818509</v>
      </c>
      <c r="R5" s="225">
        <v>173.50714705804481</v>
      </c>
      <c r="S5" s="225">
        <v>170.68931454924331</v>
      </c>
      <c r="T5" s="225">
        <v>236.48630517659569</v>
      </c>
      <c r="U5" s="225">
        <v>201.6564430298225</v>
      </c>
      <c r="V5" s="225">
        <v>160.00993398663019</v>
      </c>
      <c r="W5" s="225">
        <v>187.07633764096821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5.4941102166571882</v>
      </c>
      <c r="C10" s="262">
        <v>5.7193821573956276</v>
      </c>
      <c r="D10" s="262">
        <v>4.1957241129563139</v>
      </c>
      <c r="E10" s="262">
        <v>5.7351270295309433</v>
      </c>
      <c r="F10" s="262">
        <v>5.0670375962717884</v>
      </c>
      <c r="G10" s="262">
        <v>4.8687370632686999</v>
      </c>
      <c r="H10" s="262">
        <v>5.4330503251958397</v>
      </c>
      <c r="I10" s="262">
        <v>5.7090065282742426</v>
      </c>
      <c r="J10" s="262">
        <v>5.1324616829905496</v>
      </c>
      <c r="K10" s="262">
        <v>4.958184579929255</v>
      </c>
      <c r="L10" s="262">
        <v>5.2313154859871576</v>
      </c>
      <c r="M10" s="262">
        <v>5.2259773908603862</v>
      </c>
      <c r="N10" s="262">
        <v>6.1461920640853922</v>
      </c>
      <c r="O10" s="262">
        <v>5.8187820275878632</v>
      </c>
      <c r="P10" s="262">
        <v>4.5934039235828532</v>
      </c>
      <c r="Q10" s="262">
        <v>5.6852159515542029</v>
      </c>
      <c r="R10" s="262">
        <v>5.3951036914822543</v>
      </c>
      <c r="S10" s="262">
        <v>5.4988446234474546</v>
      </c>
      <c r="T10" s="262">
        <v>7.6147477544207529</v>
      </c>
      <c r="U10" s="262">
        <v>6.3945835390979386</v>
      </c>
      <c r="V10" s="262">
        <v>4.9398764775786139</v>
      </c>
      <c r="W10" s="262">
        <v>5.9025264056930871</v>
      </c>
      <c r="DA10" s="68" t="s">
        <v>2491</v>
      </c>
    </row>
    <row r="11" spans="1:105" ht="12" customHeight="1" x14ac:dyDescent="0.25">
      <c r="A11" s="37" t="s">
        <v>160</v>
      </c>
      <c r="B11" s="228">
        <v>0.1578979805630796</v>
      </c>
      <c r="C11" s="228">
        <v>0.165313503150923</v>
      </c>
      <c r="D11" s="228">
        <v>0</v>
      </c>
      <c r="E11" s="228">
        <v>0</v>
      </c>
      <c r="F11" s="228">
        <v>0</v>
      </c>
      <c r="G11" s="228">
        <v>0</v>
      </c>
      <c r="H11" s="228">
        <v>0.13570602943365381</v>
      </c>
      <c r="I11" s="228">
        <v>0</v>
      </c>
      <c r="J11" s="228">
        <v>0</v>
      </c>
      <c r="K11" s="228">
        <v>0.25806764144729311</v>
      </c>
      <c r="L11" s="228">
        <v>0.25926359040249208</v>
      </c>
      <c r="M11" s="228">
        <v>0.26951500547407431</v>
      </c>
      <c r="N11" s="228">
        <v>0.25870081750220042</v>
      </c>
      <c r="O11" s="228">
        <v>0.25493991116687009</v>
      </c>
      <c r="P11" s="228">
        <v>0.3289479784581969</v>
      </c>
      <c r="Q11" s="228">
        <v>0.12708964668327771</v>
      </c>
      <c r="R11" s="228">
        <v>0.1205690281338458</v>
      </c>
      <c r="S11" s="228">
        <v>0</v>
      </c>
      <c r="T11" s="228">
        <v>1.0801574383026831</v>
      </c>
      <c r="U11" s="228">
        <v>0.86521609885085549</v>
      </c>
      <c r="V11" s="228">
        <v>0</v>
      </c>
      <c r="W11" s="228">
        <v>0</v>
      </c>
      <c r="DA11" s="69" t="s">
        <v>2492</v>
      </c>
    </row>
    <row r="12" spans="1:105" ht="12" customHeight="1" x14ac:dyDescent="0.25">
      <c r="A12" s="37" t="s">
        <v>162</v>
      </c>
      <c r="B12" s="228">
        <v>5.3362122360941084</v>
      </c>
      <c r="C12" s="228">
        <v>5.5540686542447064</v>
      </c>
      <c r="D12" s="228">
        <v>4.1957241129563139</v>
      </c>
      <c r="E12" s="228">
        <v>5.7351270295309433</v>
      </c>
      <c r="F12" s="228">
        <v>5.0670375962717884</v>
      </c>
      <c r="G12" s="228">
        <v>4.8687370632686999</v>
      </c>
      <c r="H12" s="228">
        <v>5.2973442957621861</v>
      </c>
      <c r="I12" s="228">
        <v>5.7090065282742426</v>
      </c>
      <c r="J12" s="228">
        <v>5.1324616829905496</v>
      </c>
      <c r="K12" s="228">
        <v>4.7001169384819619</v>
      </c>
      <c r="L12" s="228">
        <v>4.9720518955846664</v>
      </c>
      <c r="M12" s="228">
        <v>4.9564623853863106</v>
      </c>
      <c r="N12" s="228">
        <v>5.8874912465831919</v>
      </c>
      <c r="O12" s="228">
        <v>5.563842116420993</v>
      </c>
      <c r="P12" s="228">
        <v>4.2644559451246566</v>
      </c>
      <c r="Q12" s="228">
        <v>5.5581263048709264</v>
      </c>
      <c r="R12" s="228">
        <v>5.2745346633484083</v>
      </c>
      <c r="S12" s="228">
        <v>5.4988446234474546</v>
      </c>
      <c r="T12" s="228">
        <v>6.5345903161180701</v>
      </c>
      <c r="U12" s="228">
        <v>5.5293674402470829</v>
      </c>
      <c r="V12" s="228">
        <v>4.9398764775786139</v>
      </c>
      <c r="W12" s="228">
        <v>5.9025264056930871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39.058620998598471</v>
      </c>
      <c r="C16" s="263">
        <f t="shared" si="0"/>
        <v>42.016880706107891</v>
      </c>
      <c r="D16" s="263">
        <f t="shared" si="0"/>
        <v>30.556709646760819</v>
      </c>
      <c r="E16" s="263">
        <f t="shared" si="0"/>
        <v>40.712323823091339</v>
      </c>
      <c r="F16" s="263">
        <f t="shared" si="0"/>
        <v>36.371732472049253</v>
      </c>
      <c r="G16" s="263">
        <f t="shared" si="0"/>
        <v>34.39888566083269</v>
      </c>
      <c r="H16" s="263">
        <f t="shared" si="0"/>
        <v>36.54484805423548</v>
      </c>
      <c r="I16" s="263">
        <f t="shared" si="0"/>
        <v>38.253020962740038</v>
      </c>
      <c r="J16" s="263">
        <f t="shared" si="0"/>
        <v>33.265955352716517</v>
      </c>
      <c r="K16" s="263">
        <f t="shared" si="0"/>
        <v>32.136381536578497</v>
      </c>
      <c r="L16" s="263">
        <f t="shared" si="0"/>
        <v>33.90667444621306</v>
      </c>
      <c r="M16" s="263">
        <f t="shared" si="0"/>
        <v>35.571355673132373</v>
      </c>
      <c r="N16" s="263">
        <f t="shared" si="0"/>
        <v>40.996810610112462</v>
      </c>
      <c r="O16" s="263">
        <f t="shared" si="0"/>
        <v>39.076043962128821</v>
      </c>
      <c r="P16" s="263">
        <f t="shared" si="0"/>
        <v>30.693245550028639</v>
      </c>
      <c r="Q16" s="263">
        <f t="shared" si="0"/>
        <v>38.243315351750013</v>
      </c>
      <c r="R16" s="263">
        <f t="shared" si="0"/>
        <v>36.058902254661241</v>
      </c>
      <c r="S16" s="263">
        <f t="shared" si="0"/>
        <v>36.957662955651678</v>
      </c>
      <c r="T16" s="263">
        <f t="shared" si="0"/>
        <v>50.4331252954645</v>
      </c>
      <c r="U16" s="263">
        <f t="shared" si="0"/>
        <v>42.9862088914563</v>
      </c>
      <c r="V16" s="263">
        <f t="shared" si="0"/>
        <v>33.573381200455223</v>
      </c>
      <c r="W16" s="263">
        <f t="shared" si="0"/>
        <v>39.85086388383602</v>
      </c>
      <c r="DA16" s="70"/>
    </row>
    <row r="17" spans="1:105" ht="12" customHeight="1" x14ac:dyDescent="0.25">
      <c r="A17" s="60" t="s">
        <v>2406</v>
      </c>
      <c r="B17" s="331">
        <v>39.058620998598471</v>
      </c>
      <c r="C17" s="331">
        <v>42.016880706107891</v>
      </c>
      <c r="D17" s="331">
        <v>30.556709646760819</v>
      </c>
      <c r="E17" s="331">
        <v>40.712323823091339</v>
      </c>
      <c r="F17" s="331">
        <v>36.371732472049253</v>
      </c>
      <c r="G17" s="331">
        <v>34.39888566083269</v>
      </c>
      <c r="H17" s="331">
        <v>36.54484805423548</v>
      </c>
      <c r="I17" s="331">
        <v>38.253020962740038</v>
      </c>
      <c r="J17" s="331">
        <v>33.265955352716517</v>
      </c>
      <c r="K17" s="331">
        <v>32.136381536578497</v>
      </c>
      <c r="L17" s="331">
        <v>33.90667444621306</v>
      </c>
      <c r="M17" s="331">
        <v>35.571355673132373</v>
      </c>
      <c r="N17" s="331">
        <v>40.996810610112462</v>
      </c>
      <c r="O17" s="331">
        <v>39.076043962128821</v>
      </c>
      <c r="P17" s="331">
        <v>30.693245550028639</v>
      </c>
      <c r="Q17" s="331">
        <v>38.243315351750013</v>
      </c>
      <c r="R17" s="331">
        <v>36.058902254661241</v>
      </c>
      <c r="S17" s="331">
        <v>36.957662955651678</v>
      </c>
      <c r="T17" s="331">
        <v>50.4331252954645</v>
      </c>
      <c r="U17" s="331">
        <v>42.9862088914563</v>
      </c>
      <c r="V17" s="331">
        <v>33.573381200455223</v>
      </c>
      <c r="W17" s="331">
        <v>39.85086388383602</v>
      </c>
      <c r="DA17" s="72" t="s">
        <v>2497</v>
      </c>
    </row>
    <row r="18" spans="1:105" ht="12" customHeight="1" x14ac:dyDescent="0.25">
      <c r="A18" s="59" t="s">
        <v>30</v>
      </c>
      <c r="B18" s="232">
        <v>5.8067389218296297</v>
      </c>
      <c r="C18" s="232">
        <v>9.2225945213452221</v>
      </c>
      <c r="D18" s="232">
        <v>5.8115387373448844</v>
      </c>
      <c r="E18" s="232">
        <v>6.244996813575951</v>
      </c>
      <c r="F18" s="232">
        <v>6.0873800458665217</v>
      </c>
      <c r="G18" s="232">
        <v>4.7566166498253386</v>
      </c>
      <c r="H18" s="232">
        <v>1.955908930003895</v>
      </c>
      <c r="I18" s="232">
        <v>1.766228638741669</v>
      </c>
      <c r="J18" s="232">
        <v>0</v>
      </c>
      <c r="K18" s="232">
        <v>0</v>
      </c>
      <c r="L18" s="232">
        <v>0</v>
      </c>
      <c r="M18" s="232">
        <v>2.2808031956721111</v>
      </c>
      <c r="N18" s="232">
        <v>1.588314754272506</v>
      </c>
      <c r="O18" s="232">
        <v>1.842105616278402</v>
      </c>
      <c r="P18" s="232">
        <v>1.119465963922349</v>
      </c>
      <c r="Q18" s="232">
        <v>1.872972391375912</v>
      </c>
      <c r="R18" s="232">
        <v>1.4246118676002759</v>
      </c>
      <c r="S18" s="232">
        <v>1.7698488767046481</v>
      </c>
      <c r="T18" s="232">
        <v>1.463270920144629</v>
      </c>
      <c r="U18" s="232">
        <v>1.7810013413652399</v>
      </c>
      <c r="V18" s="232">
        <v>1.761774684395923</v>
      </c>
      <c r="W18" s="232">
        <v>1.6880906759053449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25">
      <c r="A20" s="59" t="s">
        <v>160</v>
      </c>
      <c r="B20" s="232">
        <v>0.95564246489361382</v>
      </c>
      <c r="C20" s="232">
        <v>0.94788880745218285</v>
      </c>
      <c r="D20" s="232">
        <v>0</v>
      </c>
      <c r="E20" s="232">
        <v>0</v>
      </c>
      <c r="F20" s="232">
        <v>0</v>
      </c>
      <c r="G20" s="232">
        <v>0</v>
      </c>
      <c r="H20" s="232">
        <v>0.86395805485248001</v>
      </c>
      <c r="I20" s="232">
        <v>0</v>
      </c>
      <c r="J20" s="232">
        <v>0</v>
      </c>
      <c r="K20" s="232">
        <v>1.6726606390102321</v>
      </c>
      <c r="L20" s="232">
        <v>1.680412160016153</v>
      </c>
      <c r="M20" s="232">
        <v>1.7168661021934679</v>
      </c>
      <c r="N20" s="232">
        <v>1.65875227915693</v>
      </c>
      <c r="O20" s="232">
        <v>1.6313408698381591</v>
      </c>
      <c r="P20" s="232">
        <v>2.117870575298749</v>
      </c>
      <c r="Q20" s="232">
        <v>0.81303754790879257</v>
      </c>
      <c r="R20" s="232">
        <v>0.77400231225696237</v>
      </c>
      <c r="S20" s="232">
        <v>0</v>
      </c>
      <c r="T20" s="232">
        <v>6.9464090160297971</v>
      </c>
      <c r="U20" s="232">
        <v>5.5752511028824294</v>
      </c>
      <c r="V20" s="232">
        <v>0</v>
      </c>
      <c r="W20" s="232">
        <v>0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32.29623961187523</v>
      </c>
      <c r="C22" s="232">
        <v>31.846397377310488</v>
      </c>
      <c r="D22" s="232">
        <v>24.74517090941594</v>
      </c>
      <c r="E22" s="232">
        <v>34.467327009515387</v>
      </c>
      <c r="F22" s="232">
        <v>30.284352426182728</v>
      </c>
      <c r="G22" s="232">
        <v>29.64226901100735</v>
      </c>
      <c r="H22" s="232">
        <v>33.724981069379098</v>
      </c>
      <c r="I22" s="232">
        <v>36.486792323998372</v>
      </c>
      <c r="J22" s="232">
        <v>33.265955352716517</v>
      </c>
      <c r="K22" s="232">
        <v>30.463720897568269</v>
      </c>
      <c r="L22" s="232">
        <v>32.226262286196913</v>
      </c>
      <c r="M22" s="232">
        <v>31.573686375266789</v>
      </c>
      <c r="N22" s="232">
        <v>37.749743576683016</v>
      </c>
      <c r="O22" s="232">
        <v>35.602597476012257</v>
      </c>
      <c r="P22" s="232">
        <v>27.455909010807542</v>
      </c>
      <c r="Q22" s="232">
        <v>35.557305412465311</v>
      </c>
      <c r="R22" s="232">
        <v>33.860288074803996</v>
      </c>
      <c r="S22" s="232">
        <v>35.187814078947028</v>
      </c>
      <c r="T22" s="232">
        <v>42.023445359290072</v>
      </c>
      <c r="U22" s="232">
        <v>35.629956447208627</v>
      </c>
      <c r="V22" s="232">
        <v>31.8116065160593</v>
      </c>
      <c r="W22" s="232">
        <v>38.162773207930677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14.861219642057581</v>
      </c>
      <c r="C24" s="263">
        <f t="shared" si="1"/>
        <v>13.67485682108474</v>
      </c>
      <c r="D24" s="263">
        <f t="shared" si="1"/>
        <v>10.94408281965117</v>
      </c>
      <c r="E24" s="263">
        <f t="shared" si="1"/>
        <v>14.548827220672621</v>
      </c>
      <c r="F24" s="263">
        <f t="shared" si="1"/>
        <v>13.290255611177701</v>
      </c>
      <c r="G24" s="263">
        <f t="shared" si="1"/>
        <v>13.369069358928011</v>
      </c>
      <c r="H24" s="263">
        <f t="shared" si="1"/>
        <v>18.714671998706969</v>
      </c>
      <c r="I24" s="263">
        <f t="shared" si="1"/>
        <v>21.363141278906149</v>
      </c>
      <c r="J24" s="263">
        <f t="shared" si="1"/>
        <v>20.376919739177051</v>
      </c>
      <c r="K24" s="263">
        <f t="shared" si="1"/>
        <v>18.442360602910799</v>
      </c>
      <c r="L24" s="263">
        <f t="shared" si="1"/>
        <v>20.473035563211589</v>
      </c>
      <c r="M24" s="263">
        <f t="shared" si="1"/>
        <v>22.258795412263041</v>
      </c>
      <c r="N24" s="263">
        <f t="shared" si="1"/>
        <v>25.227433338271581</v>
      </c>
      <c r="O24" s="263">
        <f t="shared" si="1"/>
        <v>24.619046522817261</v>
      </c>
      <c r="P24" s="263">
        <f t="shared" si="1"/>
        <v>27.99369521399964</v>
      </c>
      <c r="Q24" s="263">
        <f t="shared" si="1"/>
        <v>24.755858159471082</v>
      </c>
      <c r="R24" s="263">
        <f t="shared" si="1"/>
        <v>25.28200230447548</v>
      </c>
      <c r="S24" s="263">
        <f t="shared" si="1"/>
        <v>24.274016973133531</v>
      </c>
      <c r="T24" s="263">
        <f t="shared" si="1"/>
        <v>32.811546319376959</v>
      </c>
      <c r="U24" s="263">
        <f t="shared" si="1"/>
        <v>27.427091195771322</v>
      </c>
      <c r="V24" s="263">
        <f t="shared" si="1"/>
        <v>23.28019739998285</v>
      </c>
      <c r="W24" s="263">
        <f t="shared" si="1"/>
        <v>26.823192711568701</v>
      </c>
      <c r="DA24" s="70"/>
    </row>
    <row r="25" spans="1:105" ht="12" customHeight="1" x14ac:dyDescent="0.25">
      <c r="A25" s="60" t="s">
        <v>2416</v>
      </c>
      <c r="B25" s="264">
        <v>14.861219642057581</v>
      </c>
      <c r="C25" s="264">
        <v>13.67485682108474</v>
      </c>
      <c r="D25" s="264">
        <v>10.94408281965117</v>
      </c>
      <c r="E25" s="264">
        <v>14.548827220672621</v>
      </c>
      <c r="F25" s="264">
        <v>13.290255611177701</v>
      </c>
      <c r="G25" s="264">
        <v>13.369069358928011</v>
      </c>
      <c r="H25" s="264">
        <v>18.714671998706969</v>
      </c>
      <c r="I25" s="264">
        <v>21.363141278906149</v>
      </c>
      <c r="J25" s="264">
        <v>20.376919739177051</v>
      </c>
      <c r="K25" s="264">
        <v>18.442360602910799</v>
      </c>
      <c r="L25" s="264">
        <v>20.473035563211589</v>
      </c>
      <c r="M25" s="264">
        <v>22.258795412263041</v>
      </c>
      <c r="N25" s="264">
        <v>25.227433338271581</v>
      </c>
      <c r="O25" s="264">
        <v>24.619046522817261</v>
      </c>
      <c r="P25" s="264">
        <v>27.99369521399964</v>
      </c>
      <c r="Q25" s="264">
        <v>24.755858159471082</v>
      </c>
      <c r="R25" s="264">
        <v>25.28200230447548</v>
      </c>
      <c r="S25" s="264">
        <v>24.274016973133531</v>
      </c>
      <c r="T25" s="264">
        <v>32.811546319376959</v>
      </c>
      <c r="U25" s="264">
        <v>27.427091195771322</v>
      </c>
      <c r="V25" s="264">
        <v>23.28019739998285</v>
      </c>
      <c r="W25" s="264">
        <v>26.823192711568701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55.798029997997823</v>
      </c>
      <c r="C27" s="263">
        <f t="shared" si="2"/>
        <v>60.024115294439852</v>
      </c>
      <c r="D27" s="263">
        <f t="shared" si="2"/>
        <v>43.652442352515472</v>
      </c>
      <c r="E27" s="263">
        <f t="shared" si="2"/>
        <v>58.160462604416203</v>
      </c>
      <c r="F27" s="263">
        <f t="shared" si="2"/>
        <v>51.959617817213207</v>
      </c>
      <c r="G27" s="263">
        <f t="shared" si="2"/>
        <v>49.141265229760997</v>
      </c>
      <c r="H27" s="263">
        <f t="shared" si="2"/>
        <v>52.206925791764967</v>
      </c>
      <c r="I27" s="263">
        <f t="shared" si="2"/>
        <v>54.647172803914351</v>
      </c>
      <c r="J27" s="263">
        <f t="shared" si="2"/>
        <v>47.522793361023609</v>
      </c>
      <c r="K27" s="263">
        <f t="shared" si="2"/>
        <v>45.909116480826427</v>
      </c>
      <c r="L27" s="263">
        <f t="shared" si="2"/>
        <v>48.438106351732941</v>
      </c>
      <c r="M27" s="263">
        <f t="shared" si="2"/>
        <v>50.816222390189097</v>
      </c>
      <c r="N27" s="263">
        <f t="shared" si="2"/>
        <v>58.566872300160668</v>
      </c>
      <c r="O27" s="263">
        <f t="shared" si="2"/>
        <v>55.82291994589832</v>
      </c>
      <c r="P27" s="263">
        <f t="shared" si="2"/>
        <v>43.847493642898073</v>
      </c>
      <c r="Q27" s="263">
        <f t="shared" si="2"/>
        <v>54.633307645357164</v>
      </c>
      <c r="R27" s="263">
        <f t="shared" si="2"/>
        <v>51.512717506658888</v>
      </c>
      <c r="S27" s="263">
        <f t="shared" si="2"/>
        <v>52.796661365216657</v>
      </c>
      <c r="T27" s="263">
        <f t="shared" si="2"/>
        <v>72.047321850663607</v>
      </c>
      <c r="U27" s="263">
        <f t="shared" si="2"/>
        <v>61.408869844937577</v>
      </c>
      <c r="V27" s="263">
        <f t="shared" si="2"/>
        <v>47.961973143507478</v>
      </c>
      <c r="W27" s="263">
        <f t="shared" si="2"/>
        <v>56.929805548337171</v>
      </c>
      <c r="DA27" s="70"/>
    </row>
    <row r="28" spans="1:105" ht="12" customHeight="1" x14ac:dyDescent="0.25">
      <c r="A28" s="60" t="s">
        <v>2421</v>
      </c>
      <c r="B28" s="331">
        <v>55.798029997997823</v>
      </c>
      <c r="C28" s="331">
        <v>60.024115294439852</v>
      </c>
      <c r="D28" s="331">
        <v>43.652442352515472</v>
      </c>
      <c r="E28" s="331">
        <v>58.160462604416203</v>
      </c>
      <c r="F28" s="331">
        <v>51.959617817213207</v>
      </c>
      <c r="G28" s="331">
        <v>49.141265229760997</v>
      </c>
      <c r="H28" s="331">
        <v>52.206925791764967</v>
      </c>
      <c r="I28" s="331">
        <v>54.647172803914351</v>
      </c>
      <c r="J28" s="331">
        <v>47.522793361023609</v>
      </c>
      <c r="K28" s="331">
        <v>45.909116480826427</v>
      </c>
      <c r="L28" s="331">
        <v>48.438106351732941</v>
      </c>
      <c r="M28" s="331">
        <v>50.816222390189097</v>
      </c>
      <c r="N28" s="331">
        <v>58.566872300160668</v>
      </c>
      <c r="O28" s="331">
        <v>55.82291994589832</v>
      </c>
      <c r="P28" s="331">
        <v>43.847493642898073</v>
      </c>
      <c r="Q28" s="331">
        <v>54.633307645357164</v>
      </c>
      <c r="R28" s="331">
        <v>51.512717506658888</v>
      </c>
      <c r="S28" s="331">
        <v>52.796661365216657</v>
      </c>
      <c r="T28" s="331">
        <v>72.047321850663607</v>
      </c>
      <c r="U28" s="331">
        <v>61.408869844937577</v>
      </c>
      <c r="V28" s="331">
        <v>47.961973143507478</v>
      </c>
      <c r="W28" s="331">
        <v>56.929805548337171</v>
      </c>
      <c r="DA28" s="72" t="s">
        <v>2506</v>
      </c>
    </row>
    <row r="29" spans="1:105" ht="12" customHeight="1" x14ac:dyDescent="0.25">
      <c r="A29" s="59" t="s">
        <v>30</v>
      </c>
      <c r="B29" s="232">
        <v>8.2953413168994707</v>
      </c>
      <c r="C29" s="232">
        <v>13.17513503049318</v>
      </c>
      <c r="D29" s="232">
        <v>8.3021981962069802</v>
      </c>
      <c r="E29" s="232">
        <v>8.9214240193942178</v>
      </c>
      <c r="F29" s="232">
        <v>8.696257208380743</v>
      </c>
      <c r="G29" s="232">
        <v>6.7951666426076303</v>
      </c>
      <c r="H29" s="232">
        <v>2.7941556142912778</v>
      </c>
      <c r="I29" s="232">
        <v>2.5231837696309571</v>
      </c>
      <c r="J29" s="232">
        <v>0</v>
      </c>
      <c r="K29" s="232">
        <v>0</v>
      </c>
      <c r="L29" s="232">
        <v>0</v>
      </c>
      <c r="M29" s="232">
        <v>3.258290279531586</v>
      </c>
      <c r="N29" s="232">
        <v>2.2690210775321522</v>
      </c>
      <c r="O29" s="232">
        <v>2.6315794518262892</v>
      </c>
      <c r="P29" s="232">
        <v>1.5992370913176419</v>
      </c>
      <c r="Q29" s="232">
        <v>2.6756748448227312</v>
      </c>
      <c r="R29" s="232">
        <v>2.0351598108575359</v>
      </c>
      <c r="S29" s="232">
        <v>2.528355538149496</v>
      </c>
      <c r="T29" s="232">
        <v>2.0903870287780419</v>
      </c>
      <c r="U29" s="232">
        <v>2.5442876305217719</v>
      </c>
      <c r="V29" s="232">
        <v>2.5168209777084609</v>
      </c>
      <c r="W29" s="232">
        <v>2.4115581084362079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25">
      <c r="A31" s="59" t="s">
        <v>160</v>
      </c>
      <c r="B31" s="232">
        <v>1.3652035212765921</v>
      </c>
      <c r="C31" s="232">
        <v>1.354126867788833</v>
      </c>
      <c r="D31" s="232">
        <v>0</v>
      </c>
      <c r="E31" s="232">
        <v>0</v>
      </c>
      <c r="F31" s="232">
        <v>0</v>
      </c>
      <c r="G31" s="232">
        <v>0</v>
      </c>
      <c r="H31" s="232">
        <v>1.2342257926464</v>
      </c>
      <c r="I31" s="232">
        <v>0</v>
      </c>
      <c r="J31" s="232">
        <v>0</v>
      </c>
      <c r="K31" s="232">
        <v>2.3895151985860461</v>
      </c>
      <c r="L31" s="232">
        <v>2.4005888000230748</v>
      </c>
      <c r="M31" s="232">
        <v>2.4526658602763818</v>
      </c>
      <c r="N31" s="232">
        <v>2.3696461130813291</v>
      </c>
      <c r="O31" s="232">
        <v>2.3304869569116562</v>
      </c>
      <c r="P31" s="232">
        <v>3.0255293932839278</v>
      </c>
      <c r="Q31" s="232">
        <v>1.161482211298275</v>
      </c>
      <c r="R31" s="232">
        <v>1.105717588938518</v>
      </c>
      <c r="S31" s="232">
        <v>0</v>
      </c>
      <c r="T31" s="232">
        <v>9.9234414514711435</v>
      </c>
      <c r="U31" s="232">
        <v>7.9646444326891874</v>
      </c>
      <c r="V31" s="232">
        <v>0</v>
      </c>
      <c r="W31" s="232">
        <v>0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46.137485159821757</v>
      </c>
      <c r="C33" s="232">
        <v>45.494853396157843</v>
      </c>
      <c r="D33" s="232">
        <v>35.350244156308491</v>
      </c>
      <c r="E33" s="232">
        <v>49.23903858502198</v>
      </c>
      <c r="F33" s="232">
        <v>43.263360608832457</v>
      </c>
      <c r="G33" s="232">
        <v>42.346098587153357</v>
      </c>
      <c r="H33" s="232">
        <v>48.178544384827298</v>
      </c>
      <c r="I33" s="232">
        <v>52.123989034283397</v>
      </c>
      <c r="J33" s="232">
        <v>47.522793361023609</v>
      </c>
      <c r="K33" s="232">
        <v>43.519601282240387</v>
      </c>
      <c r="L33" s="232">
        <v>46.037517551709868</v>
      </c>
      <c r="M33" s="232">
        <v>45.105266250381128</v>
      </c>
      <c r="N33" s="232">
        <v>53.928205109547193</v>
      </c>
      <c r="O33" s="232">
        <v>50.860853537160366</v>
      </c>
      <c r="P33" s="232">
        <v>39.2227271582965</v>
      </c>
      <c r="Q33" s="232">
        <v>50.796150589236163</v>
      </c>
      <c r="R33" s="232">
        <v>48.371840106862841</v>
      </c>
      <c r="S33" s="232">
        <v>50.268305827067159</v>
      </c>
      <c r="T33" s="232">
        <v>60.033493370414419</v>
      </c>
      <c r="U33" s="232">
        <v>50.899937781726628</v>
      </c>
      <c r="V33" s="232">
        <v>45.445152165799023</v>
      </c>
      <c r="W33" s="232">
        <v>54.518247439900961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32.027417425489332</v>
      </c>
      <c r="C35" s="263">
        <v>31.864422791222619</v>
      </c>
      <c r="D35" s="263">
        <v>25.36925110563001</v>
      </c>
      <c r="E35" s="263">
        <v>30.139767966138049</v>
      </c>
      <c r="F35" s="263">
        <v>32.850404285799591</v>
      </c>
      <c r="G35" s="263">
        <v>28.240711234894409</v>
      </c>
      <c r="H35" s="263">
        <v>40.281296388420238</v>
      </c>
      <c r="I35" s="263">
        <v>46.253552120112353</v>
      </c>
      <c r="J35" s="263">
        <v>45.272849862004414</v>
      </c>
      <c r="K35" s="263">
        <v>39.431946438564751</v>
      </c>
      <c r="L35" s="263">
        <v>44.038671351689487</v>
      </c>
      <c r="M35" s="263">
        <v>46.129309223621497</v>
      </c>
      <c r="N35" s="263">
        <v>57.948388844379473</v>
      </c>
      <c r="O35" s="263">
        <v>57.333675799156417</v>
      </c>
      <c r="P35" s="263">
        <v>64.863903111154215</v>
      </c>
      <c r="Q35" s="263">
        <v>51.009445180052623</v>
      </c>
      <c r="R35" s="263">
        <v>55.258421300766919</v>
      </c>
      <c r="S35" s="263">
        <v>51.162128631794033</v>
      </c>
      <c r="T35" s="263">
        <v>73.579563956669844</v>
      </c>
      <c r="U35" s="263">
        <v>63.439689558559358</v>
      </c>
      <c r="V35" s="263">
        <v>50.254505765106018</v>
      </c>
      <c r="W35" s="263">
        <v>57.569949091533204</v>
      </c>
      <c r="DA35" s="70" t="s">
        <v>2513</v>
      </c>
    </row>
    <row r="36" spans="1:105" ht="12" customHeight="1" x14ac:dyDescent="0.25">
      <c r="A36" s="46" t="s">
        <v>30</v>
      </c>
      <c r="B36" s="231">
        <v>4.2985790832126867</v>
      </c>
      <c r="C36" s="231">
        <v>6.9941567798829487</v>
      </c>
      <c r="D36" s="231">
        <v>4.82494310552927</v>
      </c>
      <c r="E36" s="231">
        <v>4.6232378119299069</v>
      </c>
      <c r="F36" s="231">
        <v>5.498030529661972</v>
      </c>
      <c r="G36" s="231">
        <v>3.9050752570092579</v>
      </c>
      <c r="H36" s="231">
        <v>2.1558865753476169</v>
      </c>
      <c r="I36" s="231">
        <v>2.1356312872033389</v>
      </c>
      <c r="J36" s="231">
        <v>0</v>
      </c>
      <c r="K36" s="231">
        <v>0</v>
      </c>
      <c r="L36" s="231">
        <v>0</v>
      </c>
      <c r="M36" s="231">
        <v>2.5687044154692709</v>
      </c>
      <c r="N36" s="231">
        <v>1.8927537667652889</v>
      </c>
      <c r="O36" s="231">
        <v>2.2720332307231841</v>
      </c>
      <c r="P36" s="231">
        <v>2.0328405882453642</v>
      </c>
      <c r="Q36" s="231">
        <v>2.3491687330455751</v>
      </c>
      <c r="R36" s="231">
        <v>2.062925821276667</v>
      </c>
      <c r="S36" s="231">
        <v>2.450080136221175</v>
      </c>
      <c r="T36" s="231">
        <v>2.1348436295380542</v>
      </c>
      <c r="U36" s="231">
        <v>2.3761366587729178</v>
      </c>
      <c r="V36" s="231">
        <v>2.4773662463685988</v>
      </c>
      <c r="W36" s="231">
        <v>2.3097236972859938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25">
      <c r="A39" s="46" t="s">
        <v>160</v>
      </c>
      <c r="B39" s="231">
        <v>0.70743747323965356</v>
      </c>
      <c r="C39" s="231">
        <v>0.71885226157051441</v>
      </c>
      <c r="D39" s="231">
        <v>0</v>
      </c>
      <c r="E39" s="231">
        <v>0</v>
      </c>
      <c r="F39" s="231">
        <v>0</v>
      </c>
      <c r="G39" s="231">
        <v>0</v>
      </c>
      <c r="H39" s="231">
        <v>0.95229156304132867</v>
      </c>
      <c r="I39" s="231">
        <v>0</v>
      </c>
      <c r="J39" s="231">
        <v>0</v>
      </c>
      <c r="K39" s="231">
        <v>2.0523861609084308</v>
      </c>
      <c r="L39" s="231">
        <v>2.0323650895160181</v>
      </c>
      <c r="M39" s="231">
        <v>1.933582672035101</v>
      </c>
      <c r="N39" s="231">
        <v>1.976692350215445</v>
      </c>
      <c r="O39" s="231">
        <v>2.0120782620473778</v>
      </c>
      <c r="P39" s="231">
        <v>3.8458456128787568</v>
      </c>
      <c r="Q39" s="231">
        <v>1.0197493540928779</v>
      </c>
      <c r="R39" s="231">
        <v>1.1208030706443231</v>
      </c>
      <c r="S39" s="231">
        <v>0</v>
      </c>
      <c r="T39" s="231">
        <v>10.134484894001149</v>
      </c>
      <c r="U39" s="231">
        <v>7.4382642054991761</v>
      </c>
      <c r="V39" s="231">
        <v>0</v>
      </c>
      <c r="W39" s="231">
        <v>0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3.1133275199619228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3.0304335599527921</v>
      </c>
      <c r="M41" s="231">
        <v>6.0678525599406656</v>
      </c>
      <c r="N41" s="231">
        <v>9.0935459998356603</v>
      </c>
      <c r="O41" s="231">
        <v>9.1377039598637424</v>
      </c>
      <c r="P41" s="231">
        <v>9.127974239798597</v>
      </c>
      <c r="Q41" s="231">
        <v>3.0429075599570772</v>
      </c>
      <c r="R41" s="231">
        <v>3.0429075599366091</v>
      </c>
      <c r="S41" s="231">
        <v>0</v>
      </c>
      <c r="T41" s="231">
        <v>0</v>
      </c>
      <c r="U41" s="231">
        <v>6.0893078399455716</v>
      </c>
      <c r="V41" s="231">
        <v>3.0444044399229861</v>
      </c>
      <c r="W41" s="231">
        <v>3.0441549599768689</v>
      </c>
      <c r="DA41" s="73" t="s">
        <v>2519</v>
      </c>
    </row>
    <row r="42" spans="1:105" ht="12" customHeight="1" x14ac:dyDescent="0.25">
      <c r="A42" s="46" t="s">
        <v>162</v>
      </c>
      <c r="B42" s="231">
        <v>23.908073349075071</v>
      </c>
      <c r="C42" s="231">
        <v>24.151413749769159</v>
      </c>
      <c r="D42" s="231">
        <v>20.544308000100749</v>
      </c>
      <c r="E42" s="231">
        <v>25.516530154208141</v>
      </c>
      <c r="F42" s="231">
        <v>27.35237375613762</v>
      </c>
      <c r="G42" s="231">
        <v>24.335635977885151</v>
      </c>
      <c r="H42" s="231">
        <v>37.173118250031287</v>
      </c>
      <c r="I42" s="231">
        <v>44.117920832909007</v>
      </c>
      <c r="J42" s="231">
        <v>45.272849862004414</v>
      </c>
      <c r="K42" s="231">
        <v>37.379560277656317</v>
      </c>
      <c r="L42" s="231">
        <v>38.975872702220677</v>
      </c>
      <c r="M42" s="231">
        <v>35.559169576176458</v>
      </c>
      <c r="N42" s="231">
        <v>44.985396727563078</v>
      </c>
      <c r="O42" s="231">
        <v>43.911860346522111</v>
      </c>
      <c r="P42" s="231">
        <v>49.8572426702315</v>
      </c>
      <c r="Q42" s="231">
        <v>44.597619532957083</v>
      </c>
      <c r="R42" s="231">
        <v>49.031784848909318</v>
      </c>
      <c r="S42" s="231">
        <v>48.712048495572851</v>
      </c>
      <c r="T42" s="231">
        <v>61.310235433130643</v>
      </c>
      <c r="U42" s="231">
        <v>47.535980854341688</v>
      </c>
      <c r="V42" s="231">
        <v>44.732735078814443</v>
      </c>
      <c r="W42" s="231">
        <v>52.216070434270328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1.0000000000000002</v>
      </c>
      <c r="D51" s="234">
        <f t="shared" si="3"/>
        <v>0.99999999999999989</v>
      </c>
      <c r="E51" s="234">
        <f t="shared" si="3"/>
        <v>0.99999999999999978</v>
      </c>
      <c r="F51" s="234">
        <f t="shared" si="3"/>
        <v>1.0000000000000004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1.0000000000000002</v>
      </c>
      <c r="K51" s="234">
        <f t="shared" si="3"/>
        <v>0.99999999999999956</v>
      </c>
      <c r="L51" s="234">
        <f t="shared" si="3"/>
        <v>0.99999999999999956</v>
      </c>
      <c r="M51" s="234">
        <f t="shared" si="3"/>
        <v>1</v>
      </c>
      <c r="N51" s="234">
        <f t="shared" si="3"/>
        <v>1</v>
      </c>
      <c r="O51" s="234">
        <f t="shared" si="3"/>
        <v>0.99999999999999978</v>
      </c>
      <c r="P51" s="234">
        <f t="shared" si="3"/>
        <v>1</v>
      </c>
      <c r="Q51" s="234">
        <f t="shared" si="3"/>
        <v>1</v>
      </c>
      <c r="R51" s="234">
        <f t="shared" si="3"/>
        <v>0.99999999999999989</v>
      </c>
      <c r="S51" s="234">
        <f t="shared" si="3"/>
        <v>1.0000000000000002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3.7314131141580498E-2</v>
      </c>
      <c r="C56" s="302">
        <f t="shared" si="8"/>
        <v>3.7308512234040553E-2</v>
      </c>
      <c r="D56" s="302">
        <f t="shared" si="8"/>
        <v>3.657417694701022E-2</v>
      </c>
      <c r="E56" s="302">
        <f t="shared" si="8"/>
        <v>3.8414341243653873E-2</v>
      </c>
      <c r="F56" s="302">
        <f t="shared" si="8"/>
        <v>3.6312685780752786E-2</v>
      </c>
      <c r="G56" s="302">
        <f t="shared" si="8"/>
        <v>3.7446446096185595E-2</v>
      </c>
      <c r="H56" s="302">
        <f t="shared" si="8"/>
        <v>3.5468221795021779E-2</v>
      </c>
      <c r="I56" s="302">
        <f t="shared" si="8"/>
        <v>3.4344868909446734E-2</v>
      </c>
      <c r="J56" s="302">
        <f t="shared" si="8"/>
        <v>3.3861770129488176E-2</v>
      </c>
      <c r="K56" s="302">
        <f t="shared" si="8"/>
        <v>3.5194884542583994E-2</v>
      </c>
      <c r="L56" s="302">
        <f t="shared" si="8"/>
        <v>3.4396679917507375E-2</v>
      </c>
      <c r="M56" s="302">
        <f t="shared" si="8"/>
        <v>3.2662019806035988E-2</v>
      </c>
      <c r="N56" s="302">
        <f t="shared" si="8"/>
        <v>3.2539213696929227E-2</v>
      </c>
      <c r="O56" s="302">
        <f t="shared" si="8"/>
        <v>3.1853983203145003E-2</v>
      </c>
      <c r="P56" s="302">
        <f t="shared" si="8"/>
        <v>2.6707119103976603E-2</v>
      </c>
      <c r="Q56" s="302">
        <f t="shared" si="8"/>
        <v>3.2612339518282317E-2</v>
      </c>
      <c r="R56" s="302">
        <f t="shared" si="8"/>
        <v>3.1094417624637587E-2</v>
      </c>
      <c r="S56" s="302">
        <f t="shared" si="8"/>
        <v>3.2215517637813558E-2</v>
      </c>
      <c r="T56" s="302">
        <f t="shared" si="8"/>
        <v>3.2199529476916032E-2</v>
      </c>
      <c r="U56" s="302">
        <f t="shared" si="8"/>
        <v>3.1710286282061705E-2</v>
      </c>
      <c r="V56" s="302">
        <f t="shared" si="8"/>
        <v>3.0872311202824264E-2</v>
      </c>
      <c r="W56" s="302">
        <f t="shared" si="8"/>
        <v>3.1551432319682535E-2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0.26527289200211029</v>
      </c>
      <c r="C57" s="303">
        <f t="shared" si="9"/>
        <v>0.27408333010813596</v>
      </c>
      <c r="D57" s="303">
        <f t="shared" si="9"/>
        <v>0.26636320107129047</v>
      </c>
      <c r="E57" s="303">
        <f t="shared" si="9"/>
        <v>0.27269441323783178</v>
      </c>
      <c r="F57" s="303">
        <f t="shared" si="9"/>
        <v>0.26065630409589008</v>
      </c>
      <c r="G57" s="303">
        <f t="shared" si="9"/>
        <v>0.26456881957852674</v>
      </c>
      <c r="H57" s="303">
        <f t="shared" si="9"/>
        <v>0.23857330572513555</v>
      </c>
      <c r="I57" s="303">
        <f t="shared" si="9"/>
        <v>0.23012672762747172</v>
      </c>
      <c r="J57" s="303">
        <f t="shared" si="9"/>
        <v>0.21947443602446035</v>
      </c>
      <c r="K57" s="303">
        <f t="shared" si="9"/>
        <v>0.22811499240563696</v>
      </c>
      <c r="L57" s="303">
        <f t="shared" si="9"/>
        <v>0.22294144390977003</v>
      </c>
      <c r="M57" s="303">
        <f t="shared" si="9"/>
        <v>0.22231866627576821</v>
      </c>
      <c r="N57" s="303">
        <f t="shared" si="9"/>
        <v>0.21704560603143086</v>
      </c>
      <c r="O57" s="303">
        <f t="shared" si="9"/>
        <v>0.2139154967678005</v>
      </c>
      <c r="P57" s="303">
        <f t="shared" si="9"/>
        <v>0.1784576706576301</v>
      </c>
      <c r="Q57" s="303">
        <f t="shared" si="9"/>
        <v>0.21937671236834089</v>
      </c>
      <c r="R57" s="303">
        <f t="shared" si="9"/>
        <v>0.20782372868247412</v>
      </c>
      <c r="S57" s="303">
        <f t="shared" si="9"/>
        <v>0.21652007363934614</v>
      </c>
      <c r="T57" s="303">
        <f t="shared" si="9"/>
        <v>0.21326023618071102</v>
      </c>
      <c r="U57" s="303">
        <f t="shared" si="9"/>
        <v>0.21316556141525897</v>
      </c>
      <c r="V57" s="303">
        <f t="shared" si="9"/>
        <v>0.20982060528354748</v>
      </c>
      <c r="W57" s="303">
        <f t="shared" si="9"/>
        <v>0.21301926468283075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0.26527289200211029</v>
      </c>
      <c r="C58" s="304">
        <f t="shared" si="10"/>
        <v>0.27408333010813596</v>
      </c>
      <c r="D58" s="304">
        <f t="shared" si="10"/>
        <v>0.26636320107129047</v>
      </c>
      <c r="E58" s="304">
        <f t="shared" si="10"/>
        <v>0.27269441323783178</v>
      </c>
      <c r="F58" s="304">
        <f t="shared" si="10"/>
        <v>0.26065630409589008</v>
      </c>
      <c r="G58" s="304">
        <f t="shared" si="10"/>
        <v>0.26456881957852674</v>
      </c>
      <c r="H58" s="304">
        <f t="shared" si="10"/>
        <v>0.23857330572513555</v>
      </c>
      <c r="I58" s="304">
        <f t="shared" si="10"/>
        <v>0.23012672762747172</v>
      </c>
      <c r="J58" s="304">
        <f t="shared" si="10"/>
        <v>0.21947443602446035</v>
      </c>
      <c r="K58" s="304">
        <f t="shared" si="10"/>
        <v>0.22811499240563696</v>
      </c>
      <c r="L58" s="304">
        <f t="shared" si="10"/>
        <v>0.22294144390977003</v>
      </c>
      <c r="M58" s="304">
        <f t="shared" si="10"/>
        <v>0.22231866627576821</v>
      </c>
      <c r="N58" s="304">
        <f t="shared" si="10"/>
        <v>0.21704560603143086</v>
      </c>
      <c r="O58" s="304">
        <f t="shared" si="10"/>
        <v>0.2139154967678005</v>
      </c>
      <c r="P58" s="304">
        <f t="shared" si="10"/>
        <v>0.1784576706576301</v>
      </c>
      <c r="Q58" s="304">
        <f t="shared" si="10"/>
        <v>0.21937671236834089</v>
      </c>
      <c r="R58" s="304">
        <f t="shared" si="10"/>
        <v>0.20782372868247412</v>
      </c>
      <c r="S58" s="304">
        <f t="shared" si="10"/>
        <v>0.21652007363934614</v>
      </c>
      <c r="T58" s="304">
        <f t="shared" si="10"/>
        <v>0.21326023618071102</v>
      </c>
      <c r="U58" s="304">
        <f t="shared" si="10"/>
        <v>0.21316556141525897</v>
      </c>
      <c r="V58" s="304">
        <f t="shared" si="10"/>
        <v>0.20982060528354748</v>
      </c>
      <c r="W58" s="304">
        <f t="shared" si="10"/>
        <v>0.21301926468283075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0.10093235788505285</v>
      </c>
      <c r="C60" s="303">
        <f t="shared" si="12"/>
        <v>8.9203439981445809E-2</v>
      </c>
      <c r="D60" s="303">
        <f t="shared" si="12"/>
        <v>9.5399699978515745E-2</v>
      </c>
      <c r="E60" s="303">
        <f t="shared" si="12"/>
        <v>9.7449212662964788E-2</v>
      </c>
      <c r="F60" s="303">
        <f t="shared" si="12"/>
        <v>9.5243989566935944E-2</v>
      </c>
      <c r="G60" s="303">
        <f t="shared" si="12"/>
        <v>0.1028242290761873</v>
      </c>
      <c r="H60" s="303">
        <f t="shared" si="12"/>
        <v>0.12217375093931158</v>
      </c>
      <c r="I60" s="303">
        <f t="shared" si="12"/>
        <v>0.12851873317787466</v>
      </c>
      <c r="J60" s="303">
        <f t="shared" si="12"/>
        <v>0.13443813413001449</v>
      </c>
      <c r="K60" s="303">
        <f t="shared" si="12"/>
        <v>0.13091016311486464</v>
      </c>
      <c r="L60" s="303">
        <f t="shared" si="12"/>
        <v>0.13461326373717064</v>
      </c>
      <c r="M60" s="303">
        <f t="shared" si="12"/>
        <v>0.13911602791954383</v>
      </c>
      <c r="N60" s="303">
        <f t="shared" si="12"/>
        <v>0.13355925683087322</v>
      </c>
      <c r="O60" s="303">
        <f t="shared" si="12"/>
        <v>0.1347729972865743</v>
      </c>
      <c r="P60" s="303">
        <f t="shared" si="12"/>
        <v>0.16276185693191911</v>
      </c>
      <c r="Q60" s="303">
        <f t="shared" si="12"/>
        <v>0.1420080535625742</v>
      </c>
      <c r="R60" s="303">
        <f t="shared" si="12"/>
        <v>0.14571159017454005</v>
      </c>
      <c r="S60" s="303">
        <f t="shared" si="12"/>
        <v>0.14221169636328088</v>
      </c>
      <c r="T60" s="303">
        <f t="shared" si="12"/>
        <v>0.13874607366745825</v>
      </c>
      <c r="U60" s="303">
        <f t="shared" si="12"/>
        <v>0.13600900017717357</v>
      </c>
      <c r="V60" s="303">
        <f t="shared" si="12"/>
        <v>0.14549220051505085</v>
      </c>
      <c r="W60" s="303">
        <f t="shared" si="12"/>
        <v>0.14338100184025968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0.10093235788505285</v>
      </c>
      <c r="C61" s="304">
        <f t="shared" si="13"/>
        <v>8.9203439981445809E-2</v>
      </c>
      <c r="D61" s="304">
        <f t="shared" si="13"/>
        <v>9.5399699978515745E-2</v>
      </c>
      <c r="E61" s="304">
        <f t="shared" si="13"/>
        <v>9.7449212662964788E-2</v>
      </c>
      <c r="F61" s="304">
        <f t="shared" si="13"/>
        <v>9.5243989566935944E-2</v>
      </c>
      <c r="G61" s="304">
        <f t="shared" si="13"/>
        <v>0.1028242290761873</v>
      </c>
      <c r="H61" s="304">
        <f t="shared" si="13"/>
        <v>0.12217375093931158</v>
      </c>
      <c r="I61" s="304">
        <f t="shared" si="13"/>
        <v>0.12851873317787466</v>
      </c>
      <c r="J61" s="304">
        <f t="shared" si="13"/>
        <v>0.13443813413001449</v>
      </c>
      <c r="K61" s="304">
        <f t="shared" si="13"/>
        <v>0.13091016311486464</v>
      </c>
      <c r="L61" s="304">
        <f t="shared" si="13"/>
        <v>0.13461326373717064</v>
      </c>
      <c r="M61" s="304">
        <f t="shared" si="13"/>
        <v>0.13911602791954383</v>
      </c>
      <c r="N61" s="304">
        <f t="shared" si="13"/>
        <v>0.13355925683087322</v>
      </c>
      <c r="O61" s="304">
        <f t="shared" si="13"/>
        <v>0.1347729972865743</v>
      </c>
      <c r="P61" s="304">
        <f t="shared" si="13"/>
        <v>0.16276185693191911</v>
      </c>
      <c r="Q61" s="304">
        <f t="shared" si="13"/>
        <v>0.1420080535625742</v>
      </c>
      <c r="R61" s="304">
        <f t="shared" si="13"/>
        <v>0.14571159017454005</v>
      </c>
      <c r="S61" s="304">
        <f t="shared" si="13"/>
        <v>0.14221169636328088</v>
      </c>
      <c r="T61" s="304">
        <f t="shared" si="13"/>
        <v>0.13874607366745825</v>
      </c>
      <c r="U61" s="304">
        <f t="shared" si="13"/>
        <v>0.13600900017717357</v>
      </c>
      <c r="V61" s="304">
        <f t="shared" si="13"/>
        <v>0.14549220051505085</v>
      </c>
      <c r="W61" s="304">
        <f t="shared" si="13"/>
        <v>0.14338100184025968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0.37896127428872906</v>
      </c>
      <c r="C63" s="303">
        <f t="shared" si="15"/>
        <v>0.39154761444019431</v>
      </c>
      <c r="D63" s="303">
        <f t="shared" si="15"/>
        <v>0.38051885867327223</v>
      </c>
      <c r="E63" s="303">
        <f t="shared" si="15"/>
        <v>0.3895634474826169</v>
      </c>
      <c r="F63" s="303">
        <f t="shared" si="15"/>
        <v>0.37236614870841434</v>
      </c>
      <c r="G63" s="303">
        <f t="shared" si="15"/>
        <v>0.37795545654075258</v>
      </c>
      <c r="H63" s="303">
        <f t="shared" si="15"/>
        <v>0.34081900817876504</v>
      </c>
      <c r="I63" s="303">
        <f t="shared" si="15"/>
        <v>0.3287524680392454</v>
      </c>
      <c r="J63" s="303">
        <f t="shared" si="15"/>
        <v>0.31353490860637201</v>
      </c>
      <c r="K63" s="303">
        <f t="shared" si="15"/>
        <v>0.32587856057948139</v>
      </c>
      <c r="L63" s="303">
        <f t="shared" si="15"/>
        <v>0.31848777701395714</v>
      </c>
      <c r="M63" s="303">
        <f t="shared" si="15"/>
        <v>0.31759809467966882</v>
      </c>
      <c r="N63" s="303">
        <f t="shared" si="15"/>
        <v>0.31006515147347269</v>
      </c>
      <c r="O63" s="303">
        <f t="shared" si="15"/>
        <v>0.30559356681114358</v>
      </c>
      <c r="P63" s="303">
        <f t="shared" si="15"/>
        <v>0.25493952951090026</v>
      </c>
      <c r="Q63" s="303">
        <f t="shared" si="15"/>
        <v>0.31339530338334409</v>
      </c>
      <c r="R63" s="303">
        <f t="shared" si="15"/>
        <v>0.29689104097496288</v>
      </c>
      <c r="S63" s="303">
        <f t="shared" si="15"/>
        <v>0.3093143909133515</v>
      </c>
      <c r="T63" s="303">
        <f t="shared" si="15"/>
        <v>0.30465748025815875</v>
      </c>
      <c r="U63" s="303">
        <f t="shared" si="15"/>
        <v>0.30452223059322714</v>
      </c>
      <c r="V63" s="303">
        <f t="shared" si="15"/>
        <v>0.2997437218336394</v>
      </c>
      <c r="W63" s="303">
        <f t="shared" si="15"/>
        <v>0.30431323526118681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0.37896127428872906</v>
      </c>
      <c r="C64" s="304">
        <f t="shared" si="16"/>
        <v>0.39154761444019431</v>
      </c>
      <c r="D64" s="304">
        <f t="shared" si="16"/>
        <v>0.38051885867327223</v>
      </c>
      <c r="E64" s="304">
        <f t="shared" si="16"/>
        <v>0.3895634474826169</v>
      </c>
      <c r="F64" s="304">
        <f t="shared" si="16"/>
        <v>0.37236614870841434</v>
      </c>
      <c r="G64" s="304">
        <f t="shared" si="16"/>
        <v>0.37795545654075258</v>
      </c>
      <c r="H64" s="304">
        <f t="shared" si="16"/>
        <v>0.34081900817876504</v>
      </c>
      <c r="I64" s="304">
        <f t="shared" si="16"/>
        <v>0.3287524680392454</v>
      </c>
      <c r="J64" s="304">
        <f t="shared" si="16"/>
        <v>0.31353490860637201</v>
      </c>
      <c r="K64" s="304">
        <f t="shared" si="16"/>
        <v>0.32587856057948139</v>
      </c>
      <c r="L64" s="304">
        <f t="shared" si="16"/>
        <v>0.31848777701395714</v>
      </c>
      <c r="M64" s="304">
        <f t="shared" si="16"/>
        <v>0.31759809467966882</v>
      </c>
      <c r="N64" s="304">
        <f t="shared" si="16"/>
        <v>0.31006515147347269</v>
      </c>
      <c r="O64" s="304">
        <f t="shared" si="16"/>
        <v>0.30559356681114358</v>
      </c>
      <c r="P64" s="304">
        <f t="shared" si="16"/>
        <v>0.25493952951090026</v>
      </c>
      <c r="Q64" s="304">
        <f t="shared" si="16"/>
        <v>0.31339530338334409</v>
      </c>
      <c r="R64" s="304">
        <f t="shared" si="16"/>
        <v>0.29689104097496288</v>
      </c>
      <c r="S64" s="304">
        <f t="shared" si="16"/>
        <v>0.3093143909133515</v>
      </c>
      <c r="T64" s="304">
        <f t="shared" si="16"/>
        <v>0.30465748025815875</v>
      </c>
      <c r="U64" s="304">
        <f t="shared" si="16"/>
        <v>0.30452223059322714</v>
      </c>
      <c r="V64" s="304">
        <f t="shared" si="16"/>
        <v>0.2997437218336394</v>
      </c>
      <c r="W64" s="304">
        <f t="shared" si="16"/>
        <v>0.30431323526118681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0.21751934468252726</v>
      </c>
      <c r="C66" s="303">
        <f t="shared" si="18"/>
        <v>0.20785710323618364</v>
      </c>
      <c r="D66" s="303">
        <f t="shared" si="18"/>
        <v>0.22114406332991124</v>
      </c>
      <c r="E66" s="303">
        <f t="shared" si="18"/>
        <v>0.20187858537293241</v>
      </c>
      <c r="F66" s="303">
        <f t="shared" si="18"/>
        <v>0.2354208718480072</v>
      </c>
      <c r="G66" s="303">
        <f t="shared" si="18"/>
        <v>0.21720504870834784</v>
      </c>
      <c r="H66" s="303">
        <f t="shared" si="18"/>
        <v>0.262965713361766</v>
      </c>
      <c r="I66" s="303">
        <f t="shared" si="18"/>
        <v>0.27825720224596157</v>
      </c>
      <c r="J66" s="303">
        <f t="shared" si="18"/>
        <v>0.29869075110966525</v>
      </c>
      <c r="K66" s="303">
        <f t="shared" si="18"/>
        <v>0.27990139935743258</v>
      </c>
      <c r="L66" s="303">
        <f t="shared" si="18"/>
        <v>0.28956083542159433</v>
      </c>
      <c r="M66" s="303">
        <f t="shared" si="18"/>
        <v>0.28830519131898313</v>
      </c>
      <c r="N66" s="303">
        <f t="shared" si="18"/>
        <v>0.30679077196729393</v>
      </c>
      <c r="O66" s="303">
        <f t="shared" si="18"/>
        <v>0.31386395593133648</v>
      </c>
      <c r="P66" s="303">
        <f t="shared" si="18"/>
        <v>0.37713382379557403</v>
      </c>
      <c r="Q66" s="303">
        <f t="shared" si="18"/>
        <v>0.29260759116745849</v>
      </c>
      <c r="R66" s="303">
        <f t="shared" si="18"/>
        <v>0.31847922254338523</v>
      </c>
      <c r="S66" s="303">
        <f t="shared" si="18"/>
        <v>0.29973832144620821</v>
      </c>
      <c r="T66" s="303">
        <f t="shared" si="18"/>
        <v>0.31113668041675585</v>
      </c>
      <c r="U66" s="303">
        <f t="shared" si="18"/>
        <v>0.31459292153227858</v>
      </c>
      <c r="V66" s="303">
        <f t="shared" si="18"/>
        <v>0.314071161164938</v>
      </c>
      <c r="W66" s="303">
        <f t="shared" si="18"/>
        <v>0.30773506589604011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1.7492491319671235</v>
      </c>
      <c r="C72" s="322">
        <f>IF(C$5=0,0,C$5/TRE_fec!C$5)</f>
        <v>2.1650127625313784</v>
      </c>
      <c r="D72" s="322">
        <f>IF(D$5=0,0,D$5/TRE_fec!D$5)</f>
        <v>1.9227550098089403</v>
      </c>
      <c r="E72" s="322">
        <f>IF(E$5=0,0,E$5/TRE_fec!E$5)</f>
        <v>1.8975514441892856</v>
      </c>
      <c r="F72" s="322">
        <f>IF(F$5=0,0,F$5/TRE_fec!F$5)</f>
        <v>1.9309881448546604</v>
      </c>
      <c r="G72" s="322">
        <f>IF(G$5=0,0,G$5/TRE_fec!G$5)</f>
        <v>1.727865286320726</v>
      </c>
      <c r="H72" s="322">
        <f>IF(H$5=0,0,H$5/TRE_fec!H$5)</f>
        <v>1.3399325762187508</v>
      </c>
      <c r="I72" s="322">
        <f>IF(I$5=0,0,I$5/TRE_fec!I$5)</f>
        <v>1.2484498688787657</v>
      </c>
      <c r="J72" s="322">
        <f>IF(J$5=0,0,J$5/TRE_fec!J$5)</f>
        <v>1.1734850368672174</v>
      </c>
      <c r="K72" s="322">
        <f>IF(K$5=0,0,K$5/TRE_fec!K$5)</f>
        <v>1.2181992717169536</v>
      </c>
      <c r="L72" s="322">
        <f>IF(L$5=0,0,L$5/TRE_fec!L$5)</f>
        <v>1.167655666769942</v>
      </c>
      <c r="M72" s="322">
        <f>IF(M$5=0,0,M$5/TRE_fec!M$5)</f>
        <v>1.1040148910220653</v>
      </c>
      <c r="N72" s="322">
        <f>IF(N$5=0,0,N$5/TRE_fec!N$5)</f>
        <v>1.1635525423928588</v>
      </c>
      <c r="O72" s="322">
        <f>IF(O$5=0,0,O$5/TRE_fec!O$5)</f>
        <v>1.1445086438315741</v>
      </c>
      <c r="P72" s="322">
        <f>IF(P$5=0,0,P$5/TRE_fec!P$5)</f>
        <v>0.8626367381136989</v>
      </c>
      <c r="Q72" s="322">
        <f>IF(Q$5=0,0,Q$5/TRE_fec!Q$5)</f>
        <v>1.0815296490494413</v>
      </c>
      <c r="R72" s="322">
        <f>IF(R$5=0,0,R$5/TRE_fec!R$5)</f>
        <v>1.0350612429554029</v>
      </c>
      <c r="S72" s="322">
        <f>IF(S$5=0,0,S$5/TRE_fec!S$5)</f>
        <v>1.0799042603975875</v>
      </c>
      <c r="T72" s="322">
        <f>IF(T$5=0,0,T$5/TRE_fec!T$5)</f>
        <v>1.0916690531755784</v>
      </c>
      <c r="U72" s="322">
        <f>IF(U$5=0,0,U$5/TRE_fec!U$5)</f>
        <v>1.1178028214869133</v>
      </c>
      <c r="V72" s="322">
        <f>IF(V$5=0,0,V$5/TRE_fec!V$5)</f>
        <v>1.0403296736588514</v>
      </c>
      <c r="W72" s="322">
        <f>IF(W$5=0,0,W$5/TRE_fec!W$5)</f>
        <v>1.0654457188338398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2.1653586805931231</v>
      </c>
      <c r="C77" s="334">
        <f>IF(C$10=0,0,C$10/TRE_fec!C$10)</f>
        <v>2.3361331157828302</v>
      </c>
      <c r="D77" s="334">
        <f>IF(D$10=0,0,D$10/TRE_fec!D$10)</f>
        <v>2.2209140071670777</v>
      </c>
      <c r="E77" s="334">
        <f>IF(E$10=0,0,E$10/TRE_fec!E$10)</f>
        <v>2.2617272289744097</v>
      </c>
      <c r="F77" s="334">
        <f>IF(F$10=0,0,F$10/TRE_fec!F$10)</f>
        <v>2.2083702638354299</v>
      </c>
      <c r="G77" s="334">
        <f>IF(G$10=0,0,G$10/TRE_fec!G$10)</f>
        <v>2.1341893453359306</v>
      </c>
      <c r="H77" s="334">
        <f>IF(H$10=0,0,H$10/TRE_fec!H$10)</f>
        <v>1.6979544589135294</v>
      </c>
      <c r="I77" s="334">
        <f>IF(I$10=0,0,I$10/TRE_fec!I$10)</f>
        <v>1.5506924445488088</v>
      </c>
      <c r="J77" s="334">
        <f>IF(J$10=0,0,J$10/TRE_fec!J$10)</f>
        <v>1.4419877219591788</v>
      </c>
      <c r="K77" s="334">
        <f>IF(K$10=0,0,K$10/TRE_fec!K$10)</f>
        <v>1.5512099220480393</v>
      </c>
      <c r="L77" s="334">
        <f>IF(L$10=0,0,L$10/TRE_fec!L$10)</f>
        <v>1.4701669520747784</v>
      </c>
      <c r="M77" s="334">
        <f>IF(M$10=0,0,M$10/TRE_fec!M$10)</f>
        <v>1.3493139030997692</v>
      </c>
      <c r="N77" s="334">
        <f>IF(N$10=0,0,N$10/TRE_fec!N$10)</f>
        <v>1.3999342388122571</v>
      </c>
      <c r="O77" s="334">
        <f>IF(O$10=0,0,O$10/TRE_fec!O$10)</f>
        <v>1.351410539937077</v>
      </c>
      <c r="P77" s="334">
        <f>IF(P$10=0,0,P$10/TRE_fec!P$10)</f>
        <v>0.86326992908087719</v>
      </c>
      <c r="Q77" s="334">
        <f>IF(Q$10=0,0,Q$10/TRE_fec!Q$10)</f>
        <v>1.3104515822277529</v>
      </c>
      <c r="R77" s="334">
        <f>IF(R$10=0,0,R$10/TRE_fec!R$10)</f>
        <v>1.1946598980355361</v>
      </c>
      <c r="S77" s="334">
        <f>IF(S$10=0,0,S$10/TRE_fec!S$10)</f>
        <v>1.284078959215297</v>
      </c>
      <c r="T77" s="334">
        <f>IF(T$10=0,0,T$10/TRE_fec!T$10)</f>
        <v>1.2952389588258113</v>
      </c>
      <c r="U77" s="334">
        <f>IF(U$10=0,0,U$10/TRE_fec!U$10)</f>
        <v>1.3059851269457636</v>
      </c>
      <c r="V77" s="334">
        <f>IF(V$10=0,0,V$10/TRE_fec!V$10)</f>
        <v>1.1859226132613669</v>
      </c>
      <c r="W77" s="334">
        <f>IF(W$10=0,0,W$10/TRE_fec!W$10)</f>
        <v>1.2349857252787471</v>
      </c>
      <c r="DA77" s="68"/>
    </row>
    <row r="78" spans="1:105" ht="12" customHeight="1" x14ac:dyDescent="0.25">
      <c r="A78" s="203" t="s">
        <v>2405</v>
      </c>
      <c r="B78" s="350">
        <f>IF(B$16=0,0,B$16/TRE_fec!B$16)</f>
        <v>2.3421410557624527</v>
      </c>
      <c r="C78" s="350">
        <f>IF(C$16=0,0,C$16/TRE_fec!C$16)</f>
        <v>2.5989466764079605</v>
      </c>
      <c r="D78" s="350">
        <f>IF(D$16=0,0,D$16/TRE_fec!D$16)</f>
        <v>2.4517427479527858</v>
      </c>
      <c r="E78" s="350">
        <f>IF(E$16=0,0,E$16/TRE_fec!E$16)</f>
        <v>2.4437947969964102</v>
      </c>
      <c r="F78" s="350">
        <f>IF(F$16=0,0,F$16/TRE_fec!F$16)</f>
        <v>2.4090776594631542</v>
      </c>
      <c r="G78" s="350">
        <f>IF(G$16=0,0,G$16/TRE_fec!G$16)</f>
        <v>2.2972348717610256</v>
      </c>
      <c r="H78" s="350">
        <f>IF(H$16=0,0,H$16/TRE_fec!H$16)</f>
        <v>1.7555279477143879</v>
      </c>
      <c r="I78" s="350">
        <f>IF(I$16=0,0,I$16/TRE_fec!I$16)</f>
        <v>1.5985256076712266</v>
      </c>
      <c r="J78" s="350">
        <f>IF(J$16=0,0,J$16/TRE_fec!J$16)</f>
        <v>1.4419877219591792</v>
      </c>
      <c r="K78" s="350">
        <f>IF(K$16=0,0,K$16/TRE_fec!K$16)</f>
        <v>1.5512099220480386</v>
      </c>
      <c r="L78" s="350">
        <f>IF(L$16=0,0,L$16/TRE_fec!L$16)</f>
        <v>1.4701669520747791</v>
      </c>
      <c r="M78" s="350">
        <f>IF(M$16=0,0,M$16/TRE_fec!M$16)</f>
        <v>1.4119034770995469</v>
      </c>
      <c r="N78" s="350">
        <f>IF(N$16=0,0,N$16/TRE_fec!N$16)</f>
        <v>1.4375558493484826</v>
      </c>
      <c r="O78" s="350">
        <f>IF(O$16=0,0,O$16/TRE_fec!O$16)</f>
        <v>1.3966254661890085</v>
      </c>
      <c r="P78" s="350">
        <f>IF(P$16=0,0,P$16/TRE_fec!P$16)</f>
        <v>0.88916530290541451</v>
      </c>
      <c r="Q78" s="350">
        <f>IF(Q$16=0,0,Q$16/TRE_fec!Q$16)</f>
        <v>1.356542868656317</v>
      </c>
      <c r="R78" s="350">
        <f>IF(R$16=0,0,R$16/TRE_fec!R$16)</f>
        <v>1.2297919762555536</v>
      </c>
      <c r="S78" s="350">
        <f>IF(S$16=0,0,S$16/TRE_fec!S$16)</f>
        <v>1.3283378310273479</v>
      </c>
      <c r="T78" s="350">
        <f>IF(T$16=0,0,T$16/TRE_fec!T$16)</f>
        <v>1.3216667887018207</v>
      </c>
      <c r="U78" s="350">
        <f>IF(U$16=0,0,U$16/TRE_fec!U$16)</f>
        <v>1.3586737900532164</v>
      </c>
      <c r="V78" s="350">
        <f>IF(V$16=0,0,V$16/TRE_fec!V$16)</f>
        <v>1.2488312197379474</v>
      </c>
      <c r="W78" s="350">
        <f>IF(W$16=0,0,W$16/TRE_fec!W$16)</f>
        <v>1.2947922998849302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1.948305455754971</v>
      </c>
      <c r="C79" s="350">
        <f>IF(C$24=0,0,C$24/TRE_fec!C$24)</f>
        <v>2.1111441954506627</v>
      </c>
      <c r="D79" s="350">
        <f>IF(D$24=0,0,D$24/TRE_fec!D$24)</f>
        <v>1.9897127503250354</v>
      </c>
      <c r="E79" s="350">
        <f>IF(E$24=0,0,E$24/TRE_fec!E$24)</f>
        <v>2.024734097972348</v>
      </c>
      <c r="F79" s="350">
        <f>IF(F$24=0,0,F$24/TRE_fec!F$24)</f>
        <v>1.9777962351989145</v>
      </c>
      <c r="G79" s="350">
        <f>IF(G$24=0,0,G$24/TRE_fec!G$24)</f>
        <v>1.9378710164380983</v>
      </c>
      <c r="H79" s="350">
        <f>IF(H$24=0,0,H$24/TRE_fec!H$24)</f>
        <v>1.8014717467704187</v>
      </c>
      <c r="I79" s="350">
        <f>IF(I$24=0,0,I$24/TRE_fec!I$24)</f>
        <v>1.774765067126306</v>
      </c>
      <c r="J79" s="350">
        <f>IF(J$24=0,0,J$24/TRE_fec!J$24)</f>
        <v>1.7513784566928521</v>
      </c>
      <c r="K79" s="350">
        <f>IF(K$24=0,0,K$24/TRE_fec!K$24)</f>
        <v>1.7687078095738842</v>
      </c>
      <c r="L79" s="350">
        <f>IF(L$24=0,0,L$24/TRE_fec!L$24)</f>
        <v>1.7579844291715809</v>
      </c>
      <c r="M79" s="350">
        <f>IF(M$24=0,0,M$24/TRE_fec!M$24)</f>
        <v>1.746771158816784</v>
      </c>
      <c r="N79" s="350">
        <f>IF(N$24=0,0,N$24/TRE_fec!N$24)</f>
        <v>1.7506960434981325</v>
      </c>
      <c r="O79" s="350">
        <f>IF(O$24=0,0,O$24/TRE_fec!O$24)</f>
        <v>1.7426500496657704</v>
      </c>
      <c r="P79" s="350">
        <f>IF(P$24=0,0,P$24/TRE_fec!P$24)</f>
        <v>1.6579130757791731</v>
      </c>
      <c r="Q79" s="350">
        <f>IF(Q$24=0,0,Q$24/TRE_fec!Q$24)</f>
        <v>1.737994201753444</v>
      </c>
      <c r="R79" s="350">
        <f>IF(R$24=0,0,R$24/TRE_fec!R$24)</f>
        <v>1.7152599118298042</v>
      </c>
      <c r="S79" s="350">
        <f>IF(S$24=0,0,S$24/TRE_fec!S$24)</f>
        <v>1.7306368966298751</v>
      </c>
      <c r="T79" s="350">
        <f>IF(T$24=0,0,T$24/TRE_fec!T$24)</f>
        <v>1.7189997047455776</v>
      </c>
      <c r="U79" s="350">
        <f>IF(U$24=0,0,U$24/TRE_fec!U$24)</f>
        <v>1.7279444303626323</v>
      </c>
      <c r="V79" s="350">
        <f>IF(V$24=0,0,V$24/TRE_fec!V$24)</f>
        <v>1.719673255771945</v>
      </c>
      <c r="W79" s="350">
        <f>IF(W$24=0,0,W$24/TRE_fec!W$24)</f>
        <v>1.7278425890352862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2.3421410557624527</v>
      </c>
      <c r="C80" s="350">
        <f>IF(C$27=0,0,C$27/TRE_fec!C$27)</f>
        <v>2.5989466764079605</v>
      </c>
      <c r="D80" s="350">
        <f>IF(D$27=0,0,D$27/TRE_fec!D$27)</f>
        <v>2.4517427479527871</v>
      </c>
      <c r="E80" s="350">
        <f>IF(E$27=0,0,E$27/TRE_fec!E$27)</f>
        <v>2.4437947969964102</v>
      </c>
      <c r="F80" s="350">
        <f>IF(F$27=0,0,F$27/TRE_fec!F$27)</f>
        <v>2.4090776594631547</v>
      </c>
      <c r="G80" s="350">
        <f>IF(G$27=0,0,G$27/TRE_fec!G$27)</f>
        <v>2.2972348717610251</v>
      </c>
      <c r="H80" s="350">
        <f>IF(H$27=0,0,H$27/TRE_fec!H$27)</f>
        <v>1.7555279477143875</v>
      </c>
      <c r="I80" s="350">
        <f>IF(I$27=0,0,I$27/TRE_fec!I$27)</f>
        <v>1.5985256076712269</v>
      </c>
      <c r="J80" s="350">
        <f>IF(J$27=0,0,J$27/TRE_fec!J$27)</f>
        <v>1.441987721959179</v>
      </c>
      <c r="K80" s="350">
        <f>IF(K$27=0,0,K$27/TRE_fec!K$27)</f>
        <v>1.5512099220480393</v>
      </c>
      <c r="L80" s="350">
        <f>IF(L$27=0,0,L$27/TRE_fec!L$27)</f>
        <v>1.4701669520747791</v>
      </c>
      <c r="M80" s="350">
        <f>IF(M$27=0,0,M$27/TRE_fec!M$27)</f>
        <v>1.4119034770995469</v>
      </c>
      <c r="N80" s="350">
        <f>IF(N$27=0,0,N$27/TRE_fec!N$27)</f>
        <v>1.437555849348483</v>
      </c>
      <c r="O80" s="350">
        <f>IF(O$27=0,0,O$27/TRE_fec!O$27)</f>
        <v>1.3966254661890087</v>
      </c>
      <c r="P80" s="350">
        <f>IF(P$27=0,0,P$27/TRE_fec!P$27)</f>
        <v>0.88916530290541473</v>
      </c>
      <c r="Q80" s="350">
        <f>IF(Q$27=0,0,Q$27/TRE_fec!Q$27)</f>
        <v>1.3565428686563175</v>
      </c>
      <c r="R80" s="350">
        <f>IF(R$27=0,0,R$27/TRE_fec!R$27)</f>
        <v>1.2297919762555529</v>
      </c>
      <c r="S80" s="350">
        <f>IF(S$27=0,0,S$27/TRE_fec!S$27)</f>
        <v>1.3283378310273477</v>
      </c>
      <c r="T80" s="350">
        <f>IF(T$27=0,0,T$27/TRE_fec!T$27)</f>
        <v>1.3216667887018212</v>
      </c>
      <c r="U80" s="350">
        <f>IF(U$27=0,0,U$27/TRE_fec!U$27)</f>
        <v>1.3586737900532169</v>
      </c>
      <c r="V80" s="350">
        <f>IF(V$27=0,0,V$27/TRE_fec!V$27)</f>
        <v>1.2488312197379476</v>
      </c>
      <c r="W80" s="350">
        <f>IF(W$27=0,0,W$27/TRE_fec!W$27)</f>
        <v>1.2947922998849304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1.9103240396117904</v>
      </c>
      <c r="C81" s="350">
        <f>IF(C$35=0,0,C$35/TRE_fec!C$35)</f>
        <v>2.2466844966735526</v>
      </c>
      <c r="D81" s="350">
        <f>IF(D$35=0,0,D$35/TRE_fec!D$35)</f>
        <v>2.2688854623765411</v>
      </c>
      <c r="E81" s="350">
        <f>IF(E$35=0,0,E$35/TRE_fec!E$35)</f>
        <v>1.9152708480343994</v>
      </c>
      <c r="F81" s="350">
        <f>IF(F$35=0,0,F$35/TRE_fec!F$35)</f>
        <v>2.5426988793948775</v>
      </c>
      <c r="G81" s="350">
        <f>IF(G$35=0,0,G$35/TRE_fec!G$35)</f>
        <v>1.9936362193811039</v>
      </c>
      <c r="H81" s="350">
        <f>IF(H$35=0,0,H$35/TRE_fec!H$35)</f>
        <v>2.1185553617891588</v>
      </c>
      <c r="I81" s="350">
        <f>IF(I$35=0,0,I$35/TRE_fec!I$35)</f>
        <v>2.1572074555102376</v>
      </c>
      <c r="J81" s="350">
        <f>IF(J$35=0,0,J$35/TRE_fec!J$35)</f>
        <v>2.2809564953941592</v>
      </c>
      <c r="K81" s="350">
        <f>IF(K$35=0,0,K$35/TRE_fec!K$35)</f>
        <v>2.1247537594936134</v>
      </c>
      <c r="L81" s="350">
        <f>IF(L$35=0,0,L$35/TRE_fec!L$35)</f>
        <v>2.0649359606590152</v>
      </c>
      <c r="M81" s="350">
        <f>IF(M$35=0,0,M$35/TRE_fec!M$35)</f>
        <v>1.8391825569650462</v>
      </c>
      <c r="N81" s="350">
        <f>IF(N$35=0,0,N$35/TRE_fec!N$35)</f>
        <v>2.1429980030418236</v>
      </c>
      <c r="O81" s="350">
        <f>IF(O$35=0,0,O$35/TRE_fec!O$35)</f>
        <v>2.1806288315957536</v>
      </c>
      <c r="P81" s="350">
        <f>IF(P$35=0,0,P$35/TRE_fec!P$35)</f>
        <v>2.2057433947793474</v>
      </c>
      <c r="Q81" s="350">
        <f>IF(Q$35=0,0,Q$35/TRE_fec!Q$35)</f>
        <v>1.9281482735465196</v>
      </c>
      <c r="R81" s="350">
        <f>IF(R$35=0,0,R$35/TRE_fec!R$35)</f>
        <v>2.1263123951039704</v>
      </c>
      <c r="S81" s="350">
        <f>IF(S$35=0,0,S$35/TRE_fec!S$35)</f>
        <v>2.0744048911578243</v>
      </c>
      <c r="T81" s="350">
        <f>IF(T$35=0,0,T$35/TRE_fec!T$35)</f>
        <v>2.2225302825959337</v>
      </c>
      <c r="U81" s="350">
        <f>IF(U$35=0,0,U$35/TRE_fec!U$35)</f>
        <v>2.2035292651645908</v>
      </c>
      <c r="V81" s="350">
        <f>IF(V$35=0,0,V$35/TRE_fec!V$35)</f>
        <v>2.082029863214574</v>
      </c>
      <c r="W81" s="350">
        <f>IF(W$35=0,0,W$35/TRE_fec!W$35)</f>
        <v>2.0780655994468442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SK: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1962.8062925203219</v>
      </c>
      <c r="C3" s="205">
        <v>2202.3360964581761</v>
      </c>
      <c r="D3" s="205">
        <v>2142.7680464726741</v>
      </c>
      <c r="E3" s="205">
        <v>2422.5245653817078</v>
      </c>
      <c r="F3" s="205">
        <v>2595.519044062733</v>
      </c>
      <c r="G3" s="205">
        <v>2998.3040632402199</v>
      </c>
      <c r="H3" s="205">
        <v>3476.9764052467799</v>
      </c>
      <c r="I3" s="205">
        <v>3862.0828069844042</v>
      </c>
      <c r="J3" s="205">
        <v>4337.1292597943402</v>
      </c>
      <c r="K3" s="205">
        <v>3055.6418701965899</v>
      </c>
      <c r="L3" s="205">
        <v>3889.0834913047061</v>
      </c>
      <c r="M3" s="205">
        <v>4477.4275850198947</v>
      </c>
      <c r="N3" s="205">
        <v>4306.5977877476798</v>
      </c>
      <c r="O3" s="205">
        <v>4174.2544731610342</v>
      </c>
      <c r="P3" s="205">
        <v>4925.6366520034708</v>
      </c>
      <c r="Q3" s="205">
        <v>5182.2</v>
      </c>
      <c r="R3" s="205">
        <v>4996.4807143144444</v>
      </c>
      <c r="S3" s="205">
        <v>4851.7889593946438</v>
      </c>
      <c r="T3" s="205">
        <v>5327.6026371574717</v>
      </c>
      <c r="U3" s="205">
        <v>5574.1445586926466</v>
      </c>
      <c r="V3" s="205">
        <v>4732.1271899444964</v>
      </c>
      <c r="W3" s="205">
        <v>5438.7180987532074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5391.9838032611724</v>
      </c>
      <c r="C5" s="205">
        <v>5031.6365743269589</v>
      </c>
      <c r="D5" s="205">
        <v>5087.2319868591503</v>
      </c>
      <c r="E5" s="205">
        <v>5142.0871941565729</v>
      </c>
      <c r="F5" s="205">
        <v>3801.275311373302</v>
      </c>
      <c r="G5" s="205">
        <v>4193.2312165658104</v>
      </c>
      <c r="H5" s="205">
        <v>4752.8976987703199</v>
      </c>
      <c r="I5" s="205">
        <v>5447.5648280318892</v>
      </c>
      <c r="J5" s="205">
        <v>6044.4230564380832</v>
      </c>
      <c r="K5" s="205">
        <v>4053.9858939793321</v>
      </c>
      <c r="L5" s="205">
        <v>4972.6193400695538</v>
      </c>
      <c r="M5" s="205">
        <v>5417.3761640466992</v>
      </c>
      <c r="N5" s="205">
        <v>5447.2359871056633</v>
      </c>
      <c r="O5" s="205">
        <v>5561.2821354030402</v>
      </c>
      <c r="P5" s="205">
        <v>6382.8259525653839</v>
      </c>
      <c r="Q5" s="205">
        <v>6881.192832772058</v>
      </c>
      <c r="R5" s="205">
        <v>7236.5319402928189</v>
      </c>
      <c r="S5" s="205">
        <v>8457.203271650651</v>
      </c>
      <c r="T5" s="205">
        <v>9513.5362552382467</v>
      </c>
      <c r="U5" s="205">
        <v>8383.4662695086972</v>
      </c>
      <c r="V5" s="205">
        <v>7011.7000939175068</v>
      </c>
      <c r="W5" s="205">
        <v>7267.7510463360886</v>
      </c>
      <c r="DA5" s="112" t="s">
        <v>2527</v>
      </c>
    </row>
    <row r="6" spans="1:105" ht="12" customHeight="1" x14ac:dyDescent="0.25">
      <c r="A6" s="154" t="s">
        <v>2114</v>
      </c>
      <c r="B6" s="340">
        <v>6739.9797540764648</v>
      </c>
      <c r="C6" s="340">
        <v>6402.9807663726406</v>
      </c>
      <c r="D6" s="340">
        <v>6065.9817786688182</v>
      </c>
      <c r="E6" s="340">
        <v>6065.9817786688182</v>
      </c>
      <c r="F6" s="340">
        <v>5728.9827909649948</v>
      </c>
      <c r="G6" s="340">
        <v>5391.9838032611706</v>
      </c>
      <c r="H6" s="340">
        <v>5391.9838032611706</v>
      </c>
      <c r="I6" s="340">
        <v>6065.9817786688182</v>
      </c>
      <c r="J6" s="340">
        <v>6402.9807663726406</v>
      </c>
      <c r="K6" s="340">
        <v>6402.9807663726406</v>
      </c>
      <c r="L6" s="340">
        <v>6065.9817786688182</v>
      </c>
      <c r="M6" s="340">
        <v>5728.9827909649948</v>
      </c>
      <c r="N6" s="340">
        <v>6065.9817786688182</v>
      </c>
      <c r="O6" s="340">
        <v>6065.9817786688182</v>
      </c>
      <c r="P6" s="340">
        <v>6739.9797540764648</v>
      </c>
      <c r="Q6" s="340">
        <v>7413.9777294841106</v>
      </c>
      <c r="R6" s="340">
        <v>7750.9767171879348</v>
      </c>
      <c r="S6" s="340">
        <v>9098.9726680032272</v>
      </c>
      <c r="T6" s="340">
        <v>10109.9696311147</v>
      </c>
      <c r="U6" s="340">
        <v>9772.9706434108739</v>
      </c>
      <c r="V6" s="340">
        <v>9435.9716557070515</v>
      </c>
      <c r="W6" s="340">
        <v>9435.9716557070515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1010.99696311147</v>
      </c>
      <c r="J7" s="342">
        <v>673.99797540764644</v>
      </c>
      <c r="K7" s="342">
        <v>0</v>
      </c>
      <c r="L7" s="342">
        <v>0</v>
      </c>
      <c r="M7" s="342">
        <v>0</v>
      </c>
      <c r="N7" s="342">
        <v>336.99898770382322</v>
      </c>
      <c r="O7" s="342">
        <v>336.99898770382322</v>
      </c>
      <c r="P7" s="342">
        <v>1010.99696311147</v>
      </c>
      <c r="Q7" s="342">
        <v>673.99797540764644</v>
      </c>
      <c r="R7" s="342">
        <v>673.99797540764644</v>
      </c>
      <c r="S7" s="342">
        <v>1684.994938519116</v>
      </c>
      <c r="T7" s="342">
        <v>1010.99696311147</v>
      </c>
      <c r="U7" s="342">
        <v>0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336.99898770382424</v>
      </c>
      <c r="D8" s="344">
        <f t="shared" si="0"/>
        <v>336.99898770382242</v>
      </c>
      <c r="E8" s="344">
        <f t="shared" si="0"/>
        <v>0</v>
      </c>
      <c r="F8" s="344">
        <f t="shared" si="0"/>
        <v>336.99898770382333</v>
      </c>
      <c r="G8" s="344">
        <f t="shared" si="0"/>
        <v>336.99898770382424</v>
      </c>
      <c r="H8" s="344">
        <f t="shared" si="0"/>
        <v>0</v>
      </c>
      <c r="I8" s="344">
        <f t="shared" si="0"/>
        <v>336.99898770382242</v>
      </c>
      <c r="J8" s="344">
        <f t="shared" si="0"/>
        <v>336.99898770382424</v>
      </c>
      <c r="K8" s="344">
        <f t="shared" si="0"/>
        <v>0</v>
      </c>
      <c r="L8" s="344">
        <f t="shared" si="0"/>
        <v>336.99898770382242</v>
      </c>
      <c r="M8" s="344">
        <f t="shared" si="0"/>
        <v>336.99898770382333</v>
      </c>
      <c r="N8" s="344">
        <f t="shared" si="0"/>
        <v>0</v>
      </c>
      <c r="O8" s="344">
        <f t="shared" si="0"/>
        <v>336.99898770382333</v>
      </c>
      <c r="P8" s="344">
        <f t="shared" si="0"/>
        <v>336.99898770382333</v>
      </c>
      <c r="Q8" s="344">
        <f t="shared" si="0"/>
        <v>0</v>
      </c>
      <c r="R8" s="344">
        <f t="shared" si="0"/>
        <v>336.99898770382242</v>
      </c>
      <c r="S8" s="344">
        <f t="shared" si="0"/>
        <v>336.99898770382424</v>
      </c>
      <c r="T8" s="344">
        <f t="shared" si="0"/>
        <v>0</v>
      </c>
      <c r="U8" s="344">
        <f t="shared" si="0"/>
        <v>336.99898770382606</v>
      </c>
      <c r="V8" s="344">
        <f t="shared" si="0"/>
        <v>336.99898770382242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1347.9959508152924</v>
      </c>
      <c r="C9" s="345">
        <f t="shared" si="1"/>
        <v>1371.3441920456817</v>
      </c>
      <c r="D9" s="345">
        <f t="shared" si="1"/>
        <v>978.74979180966784</v>
      </c>
      <c r="E9" s="345">
        <f t="shared" si="1"/>
        <v>923.89458451224527</v>
      </c>
      <c r="F9" s="345">
        <f t="shared" si="1"/>
        <v>1927.7074795916928</v>
      </c>
      <c r="G9" s="345">
        <f t="shared" si="1"/>
        <v>1198.7525866953602</v>
      </c>
      <c r="H9" s="345">
        <f t="shared" si="1"/>
        <v>639.08610449085063</v>
      </c>
      <c r="I9" s="345">
        <f t="shared" si="1"/>
        <v>618.41695063692896</v>
      </c>
      <c r="J9" s="345">
        <f t="shared" si="1"/>
        <v>358.55770993455735</v>
      </c>
      <c r="K9" s="345">
        <f t="shared" si="1"/>
        <v>2348.9948723933085</v>
      </c>
      <c r="L9" s="345">
        <f t="shared" si="1"/>
        <v>1093.3624385992644</v>
      </c>
      <c r="M9" s="345">
        <f t="shared" si="1"/>
        <v>311.60662691829566</v>
      </c>
      <c r="N9" s="345">
        <f t="shared" si="1"/>
        <v>618.74579156315485</v>
      </c>
      <c r="O9" s="345">
        <f t="shared" si="1"/>
        <v>504.69964326577792</v>
      </c>
      <c r="P9" s="345">
        <f t="shared" si="1"/>
        <v>357.15380151108093</v>
      </c>
      <c r="Q9" s="345">
        <f t="shared" si="1"/>
        <v>532.78489671205261</v>
      </c>
      <c r="R9" s="345">
        <f t="shared" si="1"/>
        <v>514.44477689511587</v>
      </c>
      <c r="S9" s="345">
        <f t="shared" si="1"/>
        <v>641.76939635257622</v>
      </c>
      <c r="T9" s="345">
        <f t="shared" si="1"/>
        <v>596.43337587645328</v>
      </c>
      <c r="U9" s="345">
        <f t="shared" si="1"/>
        <v>1389.5043739021767</v>
      </c>
      <c r="V9" s="345">
        <f t="shared" si="1"/>
        <v>2424.2715617895446</v>
      </c>
      <c r="W9" s="345">
        <f t="shared" si="1"/>
        <v>2168.2206093709628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172.61728288907989</v>
      </c>
      <c r="C12" s="212">
        <v>168.46569217540841</v>
      </c>
      <c r="D12" s="212">
        <v>172.44866723989691</v>
      </c>
      <c r="E12" s="212">
        <v>193.62828890799659</v>
      </c>
      <c r="F12" s="212">
        <v>140.2563198624247</v>
      </c>
      <c r="G12" s="212">
        <v>151.39716251074799</v>
      </c>
      <c r="H12" s="212">
        <v>161.35442820292349</v>
      </c>
      <c r="I12" s="212">
        <v>175.69226139294929</v>
      </c>
      <c r="J12" s="212">
        <v>206.0887360275151</v>
      </c>
      <c r="K12" s="212">
        <v>145.70068787618229</v>
      </c>
      <c r="L12" s="212">
        <v>176.56079105760961</v>
      </c>
      <c r="M12" s="212">
        <v>178.10472914875319</v>
      </c>
      <c r="N12" s="212">
        <v>178.18202923473771</v>
      </c>
      <c r="O12" s="212">
        <v>186.83344797936371</v>
      </c>
      <c r="P12" s="212">
        <v>201.40988822012039</v>
      </c>
      <c r="Q12" s="212">
        <v>210.09294926913151</v>
      </c>
      <c r="R12" s="212">
        <v>219.47601031814281</v>
      </c>
      <c r="S12" s="212">
        <v>254.77936371453131</v>
      </c>
      <c r="T12" s="212">
        <v>279.51564918314688</v>
      </c>
      <c r="U12" s="212">
        <v>243.78321332646789</v>
      </c>
      <c r="V12" s="212">
        <v>204.87081215006111</v>
      </c>
      <c r="W12" s="212">
        <v>214.5386061107186</v>
      </c>
      <c r="DA12" s="109" t="s">
        <v>2530</v>
      </c>
    </row>
    <row r="13" spans="1:105" ht="12" customHeight="1" x14ac:dyDescent="0.25">
      <c r="A13" s="24" t="s">
        <v>30</v>
      </c>
      <c r="B13" s="215">
        <v>17.14531384350817</v>
      </c>
      <c r="C13" s="215">
        <v>8.8507308684436801</v>
      </c>
      <c r="D13" s="215">
        <v>5.2553740326741183</v>
      </c>
      <c r="E13" s="215">
        <v>6.1055889939810841</v>
      </c>
      <c r="F13" s="215">
        <v>3.896818572656922</v>
      </c>
      <c r="G13" s="215">
        <v>2.4863284608770422</v>
      </c>
      <c r="H13" s="215">
        <v>1.4613929492691311</v>
      </c>
      <c r="I13" s="215">
        <v>0.93353396388650045</v>
      </c>
      <c r="J13" s="215">
        <v>1.1948409286328461</v>
      </c>
      <c r="K13" s="215">
        <v>0.5278589853826311</v>
      </c>
      <c r="L13" s="215">
        <v>0.26629406706792769</v>
      </c>
      <c r="M13" s="215">
        <v>0.26491831470335342</v>
      </c>
      <c r="N13" s="215">
        <v>0.26655202063628552</v>
      </c>
      <c r="O13" s="215">
        <v>0.26061908856405852</v>
      </c>
      <c r="P13" s="215">
        <v>0.27730008598452283</v>
      </c>
      <c r="Q13" s="215">
        <v>0.26861564918314701</v>
      </c>
      <c r="R13" s="215">
        <v>0</v>
      </c>
      <c r="S13" s="215">
        <v>0</v>
      </c>
      <c r="T13" s="215">
        <v>0.27300085984522782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2.0540842648323299</v>
      </c>
      <c r="C14" s="206">
        <f t="shared" si="2"/>
        <v>2.0722269991401552</v>
      </c>
      <c r="D14" s="206">
        <f t="shared" si="2"/>
        <v>4.1618228718830608</v>
      </c>
      <c r="E14" s="206">
        <f t="shared" si="2"/>
        <v>7.3182287188306097</v>
      </c>
      <c r="F14" s="206">
        <f t="shared" si="2"/>
        <v>1.026999140154772</v>
      </c>
      <c r="G14" s="206">
        <f t="shared" si="2"/>
        <v>2.1257093723129827</v>
      </c>
      <c r="H14" s="206">
        <f t="shared" si="2"/>
        <v>1.098710232158211</v>
      </c>
      <c r="I14" s="206">
        <f t="shared" si="2"/>
        <v>1.026999140154772</v>
      </c>
      <c r="J14" s="206">
        <f t="shared" si="2"/>
        <v>1.098710232158211</v>
      </c>
      <c r="K14" s="206">
        <f t="shared" si="2"/>
        <v>2.1257093723129827</v>
      </c>
      <c r="L14" s="206">
        <f t="shared" si="2"/>
        <v>1.026999140154772</v>
      </c>
      <c r="M14" s="206">
        <f t="shared" si="2"/>
        <v>2.1257093723129827</v>
      </c>
      <c r="N14" s="206">
        <f t="shared" si="2"/>
        <v>3.206878761822872</v>
      </c>
      <c r="O14" s="206">
        <f t="shared" si="2"/>
        <v>3.2012897678417875</v>
      </c>
      <c r="P14" s="206">
        <f t="shared" si="2"/>
        <v>2.0999140154772142</v>
      </c>
      <c r="Q14" s="206">
        <f t="shared" si="2"/>
        <v>2.1048151332760101</v>
      </c>
      <c r="R14" s="206">
        <f t="shared" si="2"/>
        <v>2.1047291487532238</v>
      </c>
      <c r="S14" s="206">
        <f t="shared" si="2"/>
        <v>1.098710232158211</v>
      </c>
      <c r="T14" s="206">
        <f t="shared" si="2"/>
        <v>3.1104041272570928</v>
      </c>
      <c r="U14" s="206">
        <f t="shared" si="2"/>
        <v>2.1045571797076521</v>
      </c>
      <c r="V14" s="206">
        <f t="shared" si="2"/>
        <v>2.1039552880481507</v>
      </c>
      <c r="W14" s="206">
        <f t="shared" si="2"/>
        <v>2.1257093723129827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1.098710232158211</v>
      </c>
      <c r="F16" s="206">
        <v>0</v>
      </c>
      <c r="G16" s="206">
        <v>1.098710232158211</v>
      </c>
      <c r="H16" s="206">
        <v>1.098710232158211</v>
      </c>
      <c r="I16" s="206">
        <v>0</v>
      </c>
      <c r="J16" s="206">
        <v>1.098710232158211</v>
      </c>
      <c r="K16" s="206">
        <v>1.098710232158211</v>
      </c>
      <c r="L16" s="206">
        <v>0</v>
      </c>
      <c r="M16" s="206">
        <v>1.098710232158211</v>
      </c>
      <c r="N16" s="206">
        <v>2.1974204643164228</v>
      </c>
      <c r="O16" s="206">
        <v>2.1974204643164228</v>
      </c>
      <c r="P16" s="206">
        <v>1.098710232158211</v>
      </c>
      <c r="Q16" s="206">
        <v>1.098710232158211</v>
      </c>
      <c r="R16" s="206">
        <v>1.098710232158211</v>
      </c>
      <c r="S16" s="206">
        <v>1.098710232158211</v>
      </c>
      <c r="T16" s="206">
        <v>1.098710232158211</v>
      </c>
      <c r="U16" s="206">
        <v>1.098710232158211</v>
      </c>
      <c r="V16" s="206">
        <v>1.098710232158211</v>
      </c>
      <c r="W16" s="206">
        <v>1.098710232158211</v>
      </c>
      <c r="DA16" s="71" t="s">
        <v>2533</v>
      </c>
    </row>
    <row r="17" spans="1:105" ht="12" customHeight="1" x14ac:dyDescent="0.25">
      <c r="A17" s="18" t="s">
        <v>69</v>
      </c>
      <c r="B17" s="206">
        <v>2.0540842648323299</v>
      </c>
      <c r="C17" s="206">
        <v>1.026999140154772</v>
      </c>
      <c r="D17" s="206">
        <v>1.026999140154772</v>
      </c>
      <c r="E17" s="206">
        <v>3.0810834049871021</v>
      </c>
      <c r="F17" s="206">
        <v>1.026999140154772</v>
      </c>
      <c r="G17" s="206">
        <v>1.026999140154772</v>
      </c>
      <c r="H17" s="206">
        <v>0</v>
      </c>
      <c r="I17" s="206">
        <v>1.026999140154772</v>
      </c>
      <c r="J17" s="206">
        <v>0</v>
      </c>
      <c r="K17" s="206">
        <v>1.026999140154772</v>
      </c>
      <c r="L17" s="206">
        <v>1.026999140154772</v>
      </c>
      <c r="M17" s="206">
        <v>1.026999140154772</v>
      </c>
      <c r="N17" s="206">
        <v>1.009458297506449</v>
      </c>
      <c r="O17" s="206">
        <v>1.003869303525365</v>
      </c>
      <c r="P17" s="206">
        <v>1.0012037833190031</v>
      </c>
      <c r="Q17" s="206">
        <v>1.0061049011177989</v>
      </c>
      <c r="R17" s="206">
        <v>1.0060189165950131</v>
      </c>
      <c r="S17" s="206">
        <v>0</v>
      </c>
      <c r="T17" s="206">
        <v>2.0116938950988819</v>
      </c>
      <c r="U17" s="206">
        <v>1.0058469475494409</v>
      </c>
      <c r="V17" s="206">
        <v>1.00524505588994</v>
      </c>
      <c r="W17" s="206">
        <v>1.026999140154772</v>
      </c>
      <c r="DA17" s="71" t="s">
        <v>2534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1.045227858985383</v>
      </c>
      <c r="D19" s="206">
        <v>3.134823731728289</v>
      </c>
      <c r="E19" s="206">
        <v>3.1384350816852971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77.278589853826304</v>
      </c>
      <c r="C20" s="206">
        <f t="shared" si="3"/>
        <v>62.123817712811693</v>
      </c>
      <c r="D20" s="206">
        <f t="shared" si="3"/>
        <v>116.8959587274291</v>
      </c>
      <c r="E20" s="206">
        <f t="shared" si="3"/>
        <v>111.86586414445399</v>
      </c>
      <c r="F20" s="206">
        <f t="shared" si="3"/>
        <v>60.597592433361989</v>
      </c>
      <c r="G20" s="206">
        <f t="shared" si="3"/>
        <v>75.666380051590707</v>
      </c>
      <c r="H20" s="206">
        <f t="shared" si="3"/>
        <v>77.773000859845226</v>
      </c>
      <c r="I20" s="206">
        <f t="shared" si="3"/>
        <v>73.602751504729142</v>
      </c>
      <c r="J20" s="206">
        <f t="shared" si="3"/>
        <v>77.493551160791057</v>
      </c>
      <c r="K20" s="206">
        <f t="shared" si="3"/>
        <v>54.922613929492691</v>
      </c>
      <c r="L20" s="206">
        <f t="shared" si="3"/>
        <v>74.699054170249354</v>
      </c>
      <c r="M20" s="206">
        <f t="shared" si="3"/>
        <v>75.580395528804814</v>
      </c>
      <c r="N20" s="206">
        <f t="shared" si="3"/>
        <v>72.377472055030083</v>
      </c>
      <c r="O20" s="206">
        <f t="shared" si="3"/>
        <v>78.933791917454855</v>
      </c>
      <c r="P20" s="206">
        <f t="shared" si="3"/>
        <v>82.437661220980218</v>
      </c>
      <c r="Q20" s="206">
        <f t="shared" si="3"/>
        <v>88.048151332760099</v>
      </c>
      <c r="R20" s="206">
        <f t="shared" si="3"/>
        <v>87.596732588134131</v>
      </c>
      <c r="S20" s="206">
        <f t="shared" si="3"/>
        <v>102.6870163370593</v>
      </c>
      <c r="T20" s="206">
        <f t="shared" si="3"/>
        <v>113.4112639724849</v>
      </c>
      <c r="U20" s="206">
        <f t="shared" si="3"/>
        <v>82.717798796216684</v>
      </c>
      <c r="V20" s="206">
        <f t="shared" si="3"/>
        <v>81.041358555460008</v>
      </c>
      <c r="W20" s="206">
        <f t="shared" si="3"/>
        <v>76.482803095442819</v>
      </c>
      <c r="DA20" s="71"/>
    </row>
    <row r="21" spans="1:105" ht="12" customHeight="1" x14ac:dyDescent="0.25">
      <c r="A21" s="18" t="s">
        <v>72</v>
      </c>
      <c r="B21" s="206">
        <v>77.278589853826304</v>
      </c>
      <c r="C21" s="206">
        <v>62.123817712811693</v>
      </c>
      <c r="D21" s="206">
        <v>116.8959587274291</v>
      </c>
      <c r="E21" s="206">
        <v>111.86586414445399</v>
      </c>
      <c r="F21" s="206">
        <v>60.597592433361989</v>
      </c>
      <c r="G21" s="206">
        <v>75.666380051590707</v>
      </c>
      <c r="H21" s="206">
        <v>77.773000859845226</v>
      </c>
      <c r="I21" s="206">
        <v>73.602751504729142</v>
      </c>
      <c r="J21" s="206">
        <v>77.493551160791057</v>
      </c>
      <c r="K21" s="206">
        <v>54.922613929492691</v>
      </c>
      <c r="L21" s="206">
        <v>74.699054170249354</v>
      </c>
      <c r="M21" s="206">
        <v>75.580395528804814</v>
      </c>
      <c r="N21" s="206">
        <v>72.377472055030083</v>
      </c>
      <c r="O21" s="206">
        <v>78.933791917454855</v>
      </c>
      <c r="P21" s="206">
        <v>82.437661220980218</v>
      </c>
      <c r="Q21" s="206">
        <v>88.048151332760099</v>
      </c>
      <c r="R21" s="206">
        <v>87.596732588134131</v>
      </c>
      <c r="S21" s="206">
        <v>102.6870163370593</v>
      </c>
      <c r="T21" s="206">
        <v>113.4112639724849</v>
      </c>
      <c r="U21" s="206">
        <v>82.717798796216684</v>
      </c>
      <c r="V21" s="206">
        <v>81.041358555460008</v>
      </c>
      <c r="W21" s="206">
        <v>76.482803095442819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2.1257093723129841</v>
      </c>
      <c r="D23" s="206">
        <f t="shared" si="4"/>
        <v>3.4871883061049012</v>
      </c>
      <c r="E23" s="206">
        <f t="shared" si="4"/>
        <v>4.5380911435941522</v>
      </c>
      <c r="F23" s="206">
        <f t="shared" si="4"/>
        <v>5.5173688736027513</v>
      </c>
      <c r="G23" s="206">
        <f t="shared" si="4"/>
        <v>5.2546001719690452</v>
      </c>
      <c r="H23" s="206">
        <f t="shared" si="4"/>
        <v>5.1829750644883914</v>
      </c>
      <c r="I23" s="206">
        <f t="shared" si="4"/>
        <v>8.8134135855545992</v>
      </c>
      <c r="J23" s="206">
        <f t="shared" si="4"/>
        <v>6.7831470335339636</v>
      </c>
      <c r="K23" s="206">
        <f t="shared" si="4"/>
        <v>5.4933791917454853</v>
      </c>
      <c r="L23" s="206">
        <f t="shared" si="4"/>
        <v>7.6191745485812543</v>
      </c>
      <c r="M23" s="206">
        <f t="shared" si="4"/>
        <v>7.7863284608770416</v>
      </c>
      <c r="N23" s="206">
        <f t="shared" si="4"/>
        <v>5.6845227858985377</v>
      </c>
      <c r="O23" s="206">
        <f t="shared" si="4"/>
        <v>5.0396388650042976</v>
      </c>
      <c r="P23" s="206">
        <f t="shared" si="4"/>
        <v>4.7291487532244192</v>
      </c>
      <c r="Q23" s="206">
        <f t="shared" si="4"/>
        <v>5.3979363714531381</v>
      </c>
      <c r="R23" s="206">
        <f t="shared" si="4"/>
        <v>5.1829750644883923</v>
      </c>
      <c r="S23" s="206">
        <f t="shared" si="4"/>
        <v>5.4218400687876178</v>
      </c>
      <c r="T23" s="206">
        <f t="shared" si="4"/>
        <v>6.401117798796216</v>
      </c>
      <c r="U23" s="206">
        <f t="shared" si="4"/>
        <v>6.6392752353243658</v>
      </c>
      <c r="V23" s="206">
        <f t="shared" si="4"/>
        <v>5.7849136117979887</v>
      </c>
      <c r="W23" s="206">
        <f t="shared" si="4"/>
        <v>5.644453058268021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2.1257093723129841</v>
      </c>
      <c r="D24" s="206">
        <v>3.4871883061049012</v>
      </c>
      <c r="E24" s="206">
        <v>4.5380911435941522</v>
      </c>
      <c r="F24" s="206">
        <v>5.5173688736027513</v>
      </c>
      <c r="G24" s="206">
        <v>5.2546001719690452</v>
      </c>
      <c r="H24" s="206">
        <v>5.1829750644883914</v>
      </c>
      <c r="I24" s="206">
        <v>8.8134135855545992</v>
      </c>
      <c r="J24" s="206">
        <v>6.7831470335339636</v>
      </c>
      <c r="K24" s="206">
        <v>5.4933791917454853</v>
      </c>
      <c r="L24" s="206">
        <v>7.6191745485812543</v>
      </c>
      <c r="M24" s="206">
        <v>7.7863284608770416</v>
      </c>
      <c r="N24" s="206">
        <v>5.6845227858985377</v>
      </c>
      <c r="O24" s="206">
        <v>5.0396388650042976</v>
      </c>
      <c r="P24" s="206">
        <v>4.7291487532244192</v>
      </c>
      <c r="Q24" s="206">
        <v>5.3979363714531381</v>
      </c>
      <c r="R24" s="206">
        <v>5.1829750644883923</v>
      </c>
      <c r="S24" s="206">
        <v>5.4218400687876178</v>
      </c>
      <c r="T24" s="206">
        <v>6.3533104041272566</v>
      </c>
      <c r="U24" s="206">
        <v>6.3772141014617363</v>
      </c>
      <c r="V24" s="206">
        <v>5.7084264832330174</v>
      </c>
      <c r="W24" s="206">
        <v>5.541272570937231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4.7807394668959592E-2</v>
      </c>
      <c r="U25" s="206">
        <v>0.19105760963026661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7.1003524232362378E-2</v>
      </c>
      <c r="V29" s="206">
        <v>7.648712856497121E-2</v>
      </c>
      <c r="W29" s="206">
        <v>0.1031804873307902</v>
      </c>
      <c r="DA29" s="71" t="s">
        <v>2544</v>
      </c>
    </row>
    <row r="30" spans="1:105" ht="12" customHeight="1" x14ac:dyDescent="0.25">
      <c r="A30" s="14" t="s">
        <v>79</v>
      </c>
      <c r="B30" s="206">
        <v>4.08426483233018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6.6638005159071358</v>
      </c>
      <c r="V30" s="206">
        <v>5.7084264832330174</v>
      </c>
      <c r="W30" s="206">
        <v>5.7800515907136703</v>
      </c>
      <c r="DA30" s="71" t="s">
        <v>2545</v>
      </c>
    </row>
    <row r="31" spans="1:105" ht="12" customHeight="1" x14ac:dyDescent="0.25">
      <c r="A31" s="21" t="s">
        <v>38</v>
      </c>
      <c r="B31" s="209">
        <v>72.055030094582975</v>
      </c>
      <c r="C31" s="209">
        <v>93.293207222699905</v>
      </c>
      <c r="D31" s="209">
        <v>42.648323301805682</v>
      </c>
      <c r="E31" s="209">
        <v>63.800515907136713</v>
      </c>
      <c r="F31" s="209">
        <v>69.217540842648319</v>
      </c>
      <c r="G31" s="209">
        <v>65.864144453998279</v>
      </c>
      <c r="H31" s="209">
        <v>75.838349097162506</v>
      </c>
      <c r="I31" s="209">
        <v>91.315563198624247</v>
      </c>
      <c r="J31" s="209">
        <v>119.51848667239901</v>
      </c>
      <c r="K31" s="209">
        <v>82.631126397248494</v>
      </c>
      <c r="L31" s="209">
        <v>92.949269131556321</v>
      </c>
      <c r="M31" s="209">
        <v>92.34737747205503</v>
      </c>
      <c r="N31" s="209">
        <v>96.646603611349946</v>
      </c>
      <c r="O31" s="209">
        <v>99.398108340498709</v>
      </c>
      <c r="P31" s="209">
        <v>111.86586414445399</v>
      </c>
      <c r="Q31" s="209">
        <v>114.2734307824591</v>
      </c>
      <c r="R31" s="209">
        <v>124.591573516767</v>
      </c>
      <c r="S31" s="209">
        <v>145.5717970765262</v>
      </c>
      <c r="T31" s="209">
        <v>156.3198624247635</v>
      </c>
      <c r="U31" s="209">
        <v>145.6577815993121</v>
      </c>
      <c r="V31" s="209">
        <v>110.23215821152191</v>
      </c>
      <c r="W31" s="209">
        <v>124.50558899398111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263.23470451745851</v>
      </c>
      <c r="C33" s="205">
        <f>MAE_emi!C5</f>
        <v>191.05861222572489</v>
      </c>
      <c r="D33" s="205">
        <f>MAE_emi!D5</f>
        <v>329.45278808373718</v>
      </c>
      <c r="E33" s="205">
        <f>MAE_emi!E5</f>
        <v>310.30755848415089</v>
      </c>
      <c r="F33" s="205">
        <f>MAE_emi!F5</f>
        <v>162.0334359435445</v>
      </c>
      <c r="G33" s="205">
        <f>MAE_emi!G5</f>
        <v>194.5131200915622</v>
      </c>
      <c r="H33" s="205">
        <f>MAE_emi!H5</f>
        <v>192.14045667310941</v>
      </c>
      <c r="I33" s="205">
        <f>MAE_emi!I5</f>
        <v>181.28131124713431</v>
      </c>
      <c r="J33" s="205">
        <f>MAE_emi!J5</f>
        <v>191.32298779669469</v>
      </c>
      <c r="K33" s="205">
        <f>MAE_emi!K5</f>
        <v>138.38436316071019</v>
      </c>
      <c r="L33" s="205">
        <f>MAE_emi!L5</f>
        <v>180.80446400570139</v>
      </c>
      <c r="M33" s="205">
        <f>MAE_emi!M5</f>
        <v>185.19870345773921</v>
      </c>
      <c r="N33" s="205">
        <f>MAE_emi!N5</f>
        <v>180.6587798891413</v>
      </c>
      <c r="O33" s="205">
        <f>MAE_emi!O5</f>
        <v>195.44335216740009</v>
      </c>
      <c r="P33" s="205">
        <f>MAE_emi!P5</f>
        <v>204.8300463203669</v>
      </c>
      <c r="Q33" s="205">
        <f>MAE_emi!Q5</f>
        <v>216.41138686304441</v>
      </c>
      <c r="R33" s="205">
        <f>MAE_emi!R5</f>
        <v>215.9177212782337</v>
      </c>
      <c r="S33" s="205">
        <f>MAE_emi!S5</f>
        <v>248.24060927819411</v>
      </c>
      <c r="T33" s="205">
        <f>MAE_emi!T5</f>
        <v>281.80918317339268</v>
      </c>
      <c r="U33" s="205">
        <f>MAE_emi!U5</f>
        <v>206.3165162394244</v>
      </c>
      <c r="V33" s="205">
        <f>MAE_emi!V5</f>
        <v>201.51886319944569</v>
      </c>
      <c r="W33" s="205">
        <f>MAE_emi!W5</f>
        <v>193.59635651835711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87.944125483433396</v>
      </c>
      <c r="C35" s="286">
        <f t="shared" si="5"/>
        <v>76.494088457405297</v>
      </c>
      <c r="D35" s="286">
        <f t="shared" si="5"/>
        <v>80.47939090923721</v>
      </c>
      <c r="E35" s="286">
        <f t="shared" si="5"/>
        <v>79.928307714595803</v>
      </c>
      <c r="F35" s="286">
        <f t="shared" si="5"/>
        <v>54.037869682852822</v>
      </c>
      <c r="G35" s="286">
        <f t="shared" si="5"/>
        <v>50.494265864128359</v>
      </c>
      <c r="H35" s="286">
        <f t="shared" si="5"/>
        <v>46.406535275717893</v>
      </c>
      <c r="I35" s="286">
        <f t="shared" si="5"/>
        <v>45.491583213911852</v>
      </c>
      <c r="J35" s="286">
        <f t="shared" si="5"/>
        <v>47.517314721970614</v>
      </c>
      <c r="K35" s="286">
        <f t="shared" si="5"/>
        <v>47.682514530673188</v>
      </c>
      <c r="L35" s="286">
        <f t="shared" si="5"/>
        <v>45.399074474067703</v>
      </c>
      <c r="M35" s="286">
        <f t="shared" si="5"/>
        <v>39.778360624890333</v>
      </c>
      <c r="N35" s="286">
        <f t="shared" si="5"/>
        <v>41.374197920610939</v>
      </c>
      <c r="O35" s="286">
        <f t="shared" si="5"/>
        <v>44.758518959645627</v>
      </c>
      <c r="P35" s="286">
        <f t="shared" si="5"/>
        <v>40.890122932270742</v>
      </c>
      <c r="Q35" s="286">
        <f t="shared" si="5"/>
        <v>40.541266116539596</v>
      </c>
      <c r="R35" s="286">
        <f t="shared" si="5"/>
        <v>43.926119776538876</v>
      </c>
      <c r="S35" s="286">
        <f t="shared" si="5"/>
        <v>52.512457950421663</v>
      </c>
      <c r="T35" s="286">
        <f t="shared" si="5"/>
        <v>52.465558755012871</v>
      </c>
      <c r="U35" s="286">
        <f t="shared" si="5"/>
        <v>43.734641389286921</v>
      </c>
      <c r="V35" s="286">
        <f t="shared" si="5"/>
        <v>43.293597979657022</v>
      </c>
      <c r="W35" s="286">
        <f t="shared" si="5"/>
        <v>39.44653909528796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32.013687204452971</v>
      </c>
      <c r="C36" s="346">
        <f t="shared" si="6"/>
        <v>33.481291760016013</v>
      </c>
      <c r="D36" s="346">
        <f t="shared" si="6"/>
        <v>33.898329717486789</v>
      </c>
      <c r="E36" s="346">
        <f t="shared" si="6"/>
        <v>37.655582567334577</v>
      </c>
      <c r="F36" s="346">
        <f t="shared" si="6"/>
        <v>36.897174862021174</v>
      </c>
      <c r="G36" s="346">
        <f t="shared" si="6"/>
        <v>36.105131029416462</v>
      </c>
      <c r="H36" s="346">
        <f t="shared" si="6"/>
        <v>33.948643212890836</v>
      </c>
      <c r="I36" s="346">
        <f t="shared" si="6"/>
        <v>32.251522825185702</v>
      </c>
      <c r="J36" s="346">
        <f t="shared" si="6"/>
        <v>34.095683591836654</v>
      </c>
      <c r="K36" s="346">
        <f t="shared" si="6"/>
        <v>35.940107263956136</v>
      </c>
      <c r="L36" s="346">
        <f t="shared" si="6"/>
        <v>35.506597023197834</v>
      </c>
      <c r="M36" s="346">
        <f t="shared" si="6"/>
        <v>32.876566765065029</v>
      </c>
      <c r="N36" s="346">
        <f t="shared" si="6"/>
        <v>32.710539740983947</v>
      </c>
      <c r="O36" s="346">
        <f t="shared" si="6"/>
        <v>33.595391032219837</v>
      </c>
      <c r="P36" s="346">
        <f t="shared" si="6"/>
        <v>31.554971060924789</v>
      </c>
      <c r="Q36" s="346">
        <f t="shared" si="6"/>
        <v>30.531472431429666</v>
      </c>
      <c r="R36" s="346">
        <f t="shared" si="6"/>
        <v>30.328894023960036</v>
      </c>
      <c r="S36" s="346">
        <f t="shared" si="6"/>
        <v>30.125723070719602</v>
      </c>
      <c r="T36" s="346">
        <f t="shared" si="6"/>
        <v>29.380836072311475</v>
      </c>
      <c r="U36" s="346">
        <f t="shared" si="6"/>
        <v>29.079047435680145</v>
      </c>
      <c r="V36" s="346">
        <f t="shared" si="6"/>
        <v>29.218421981251304</v>
      </c>
      <c r="W36" s="346">
        <f t="shared" si="6"/>
        <v>29.519256334306405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17.172960774856655</v>
      </c>
      <c r="C37" s="346">
        <f>IF(MAE_ued!C$5=0,"",MAE_ued!C$5/C$5*1000)</f>
        <v>18.36129684273865</v>
      </c>
      <c r="D37" s="346">
        <f>IF(MAE_ued!D$5=0,"",MAE_ued!D$5/D$5*1000)</f>
        <v>17.837532526949261</v>
      </c>
      <c r="E37" s="346">
        <f>IF(MAE_ued!E$5=0,"",MAE_ued!E$5/E$5*1000)</f>
        <v>20.007307127769678</v>
      </c>
      <c r="F37" s="346">
        <f>IF(MAE_ued!F$5=0,"",MAE_ued!F$5/F$5*1000)</f>
        <v>20.106317185699552</v>
      </c>
      <c r="G37" s="346">
        <f>IF(MAE_ued!G$5=0,"",MAE_ued!G$5/G$5*1000)</f>
        <v>19.538024462204618</v>
      </c>
      <c r="H37" s="346">
        <f>IF(MAE_ued!H$5=0,"",MAE_ued!H$5/H$5*1000)</f>
        <v>18.502391469181084</v>
      </c>
      <c r="I37" s="346">
        <f>IF(MAE_ued!I$5=0,"",MAE_ued!I$5/I$5*1000)</f>
        <v>17.703680594718641</v>
      </c>
      <c r="J37" s="346">
        <f>IF(MAE_ued!J$5=0,"",MAE_ued!J$5/J$5*1000)</f>
        <v>18.90355340539606</v>
      </c>
      <c r="K37" s="346">
        <f>IF(MAE_ued!K$5=0,"",MAE_ued!K$5/K$5*1000)</f>
        <v>19.880215369699648</v>
      </c>
      <c r="L37" s="346">
        <f>IF(MAE_ued!L$5=0,"",MAE_ued!L$5/L$5*1000)</f>
        <v>19.528242003716827</v>
      </c>
      <c r="M37" s="346">
        <f>IF(MAE_ued!M$5=0,"",MAE_ued!M$5/M$5*1000)</f>
        <v>18.056510116919398</v>
      </c>
      <c r="N37" s="346">
        <f>IF(MAE_ued!N$5=0,"",MAE_ued!N$5/N$5*1000)</f>
        <v>18.037545002122474</v>
      </c>
      <c r="O37" s="346">
        <f>IF(MAE_ued!O$5=0,"",MAE_ued!O$5/O$5*1000)</f>
        <v>18.502168474966734</v>
      </c>
      <c r="P37" s="346">
        <f>IF(MAE_ued!P$5=0,"",MAE_ued!P$5/P$5*1000)</f>
        <v>17.446830572592486</v>
      </c>
      <c r="Q37" s="346">
        <f>IF(MAE_ued!Q$5=0,"",MAE_ued!Q$5/Q$5*1000)</f>
        <v>16.8502910169755</v>
      </c>
      <c r="R37" s="346">
        <f>IF(MAE_ued!R$5=0,"",MAE_ued!R$5/R$5*1000)</f>
        <v>16.804049816278152</v>
      </c>
      <c r="S37" s="346">
        <f>IF(MAE_ued!S$5=0,"",MAE_ued!S$5/S$5*1000)</f>
        <v>16.708280104332559</v>
      </c>
      <c r="T37" s="346">
        <f>IF(MAE_ued!T$5=0,"",MAE_ued!T$5/T$5*1000)</f>
        <v>16.254147552220108</v>
      </c>
      <c r="U37" s="346">
        <f>IF(MAE_ued!U$5=0,"",MAE_ued!U$5/U$5*1000)</f>
        <v>16.293564860829417</v>
      </c>
      <c r="V37" s="346">
        <f>IF(MAE_ued!V$5=0,"",MAE_ued!V$5/V$5*1000)</f>
        <v>16.230024080967265</v>
      </c>
      <c r="W37" s="346">
        <f>IF(MAE_ued!W$5=0,"",MAE_ued!W$5/W$5*1000)</f>
        <v>16.498645895435921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1.5249614645284819</v>
      </c>
      <c r="C38" s="347">
        <f t="shared" si="7"/>
        <v>1.1341099173284046</v>
      </c>
      <c r="D38" s="347">
        <f t="shared" si="7"/>
        <v>1.9104397462546265</v>
      </c>
      <c r="E38" s="347">
        <f t="shared" si="7"/>
        <v>1.6025941262725045</v>
      </c>
      <c r="F38" s="347">
        <f t="shared" si="7"/>
        <v>1.1552665584159105</v>
      </c>
      <c r="G38" s="347">
        <f t="shared" si="7"/>
        <v>1.2847870915530093</v>
      </c>
      <c r="H38" s="347">
        <f t="shared" si="7"/>
        <v>1.1907975431047273</v>
      </c>
      <c r="I38" s="347">
        <f t="shared" si="7"/>
        <v>1.0318115881136316</v>
      </c>
      <c r="J38" s="347">
        <f t="shared" si="7"/>
        <v>0.92835247323342784</v>
      </c>
      <c r="K38" s="347">
        <f t="shared" si="7"/>
        <v>0.94978524245754026</v>
      </c>
      <c r="L38" s="347">
        <f t="shared" si="7"/>
        <v>1.0240351944657244</v>
      </c>
      <c r="M38" s="347">
        <f t="shared" si="7"/>
        <v>1.0398303534268376</v>
      </c>
      <c r="N38" s="347">
        <f t="shared" si="7"/>
        <v>1.0139001147592763</v>
      </c>
      <c r="O38" s="347">
        <f t="shared" si="7"/>
        <v>1.0460833126035729</v>
      </c>
      <c r="P38" s="347">
        <f t="shared" si="7"/>
        <v>1.016981083354302</v>
      </c>
      <c r="Q38" s="347">
        <f t="shared" si="7"/>
        <v>1.0300744866302911</v>
      </c>
      <c r="R38" s="347">
        <f t="shared" si="7"/>
        <v>0.98378734407122137</v>
      </c>
      <c r="S38" s="347">
        <f t="shared" si="7"/>
        <v>0.97433561988299977</v>
      </c>
      <c r="T38" s="347">
        <f t="shared" si="7"/>
        <v>1.0082053866999876</v>
      </c>
      <c r="U38" s="347">
        <f t="shared" si="7"/>
        <v>0.84631141506503527</v>
      </c>
      <c r="V38" s="347">
        <f t="shared" si="7"/>
        <v>0.98363871888124199</v>
      </c>
      <c r="W38" s="347">
        <f t="shared" si="7"/>
        <v>0.90238470375092461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SK: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172.61728288907989</v>
      </c>
      <c r="C5" s="225">
        <v>168.46569217540849</v>
      </c>
      <c r="D5" s="225">
        <v>172.44866723989691</v>
      </c>
      <c r="E5" s="225">
        <v>193.62828890799651</v>
      </c>
      <c r="F5" s="225">
        <v>140.2563198624247</v>
      </c>
      <c r="G5" s="225">
        <v>151.3971625107481</v>
      </c>
      <c r="H5" s="225">
        <v>161.35442820292349</v>
      </c>
      <c r="I5" s="225">
        <v>175.69226139294929</v>
      </c>
      <c r="J5" s="225">
        <v>206.0887360275151</v>
      </c>
      <c r="K5" s="225">
        <v>145.7006878761824</v>
      </c>
      <c r="L5" s="225">
        <v>176.56079105760969</v>
      </c>
      <c r="M5" s="225">
        <v>178.10472914875319</v>
      </c>
      <c r="N5" s="225">
        <v>178.18202923473771</v>
      </c>
      <c r="O5" s="225">
        <v>186.83344797936371</v>
      </c>
      <c r="P5" s="225">
        <v>201.40988822012039</v>
      </c>
      <c r="Q5" s="225">
        <v>210.09294926913151</v>
      </c>
      <c r="R5" s="225">
        <v>219.47601031814281</v>
      </c>
      <c r="S5" s="225">
        <v>254.7793637145314</v>
      </c>
      <c r="T5" s="225">
        <v>279.51564918314688</v>
      </c>
      <c r="U5" s="225">
        <v>243.78321332646789</v>
      </c>
      <c r="V5" s="225">
        <v>204.87081215006111</v>
      </c>
      <c r="W5" s="225">
        <v>214.5386061107186</v>
      </c>
      <c r="DA5" s="89" t="s">
        <v>2530</v>
      </c>
    </row>
    <row r="6" spans="1:105" ht="12" customHeight="1" x14ac:dyDescent="0.25">
      <c r="A6" s="55" t="s">
        <v>92</v>
      </c>
      <c r="B6" s="261">
        <v>3.5510945637961022</v>
      </c>
      <c r="C6" s="261">
        <v>3.9365906830772541</v>
      </c>
      <c r="D6" s="261">
        <v>2.5753209915273718</v>
      </c>
      <c r="E6" s="261">
        <v>3.4892567145718658</v>
      </c>
      <c r="F6" s="261">
        <v>3.1003338912012461</v>
      </c>
      <c r="G6" s="261">
        <v>3.1679387858033232</v>
      </c>
      <c r="H6" s="261">
        <v>3.50207706637676</v>
      </c>
      <c r="I6" s="261">
        <v>3.9518000229867698</v>
      </c>
      <c r="J6" s="261">
        <v>4.8773911330659816</v>
      </c>
      <c r="K6" s="261">
        <v>3.4114906160973981</v>
      </c>
      <c r="L6" s="261">
        <v>4.0043688622638616</v>
      </c>
      <c r="M6" s="261">
        <v>4.0130508485393257</v>
      </c>
      <c r="N6" s="261">
        <v>4.1090718272435964</v>
      </c>
      <c r="O6" s="261">
        <v>4.2837887870587839</v>
      </c>
      <c r="P6" s="261">
        <v>4.7058099118202934</v>
      </c>
      <c r="Q6" s="261">
        <v>4.8633990325286529</v>
      </c>
      <c r="R6" s="261">
        <v>5.1721345886320229</v>
      </c>
      <c r="S6" s="261">
        <v>6.0251247342854217</v>
      </c>
      <c r="T6" s="261">
        <v>6.5508291190483963</v>
      </c>
      <c r="U6" s="261">
        <v>5.7826580187066936</v>
      </c>
      <c r="V6" s="261">
        <v>4.6613203875154712</v>
      </c>
      <c r="W6" s="261">
        <v>5.0343380419406492</v>
      </c>
      <c r="DA6" s="67" t="s">
        <v>2547</v>
      </c>
    </row>
    <row r="7" spans="1:105" ht="12" customHeight="1" x14ac:dyDescent="0.25">
      <c r="A7" s="202" t="s">
        <v>93</v>
      </c>
      <c r="B7" s="226">
        <v>4.829488606762701</v>
      </c>
      <c r="C7" s="226">
        <v>5.3537633289850657</v>
      </c>
      <c r="D7" s="226">
        <v>3.5024365484772271</v>
      </c>
      <c r="E7" s="226">
        <v>4.7453891318177366</v>
      </c>
      <c r="F7" s="226">
        <v>4.2164540920336959</v>
      </c>
      <c r="G7" s="226">
        <v>4.3083967486925197</v>
      </c>
      <c r="H7" s="226">
        <v>4.7628248102723942</v>
      </c>
      <c r="I7" s="226">
        <v>5.3744480312620073</v>
      </c>
      <c r="J7" s="226">
        <v>6.6332519409697328</v>
      </c>
      <c r="K7" s="226">
        <v>4.6396272378924612</v>
      </c>
      <c r="L7" s="226">
        <v>5.4459416526788544</v>
      </c>
      <c r="M7" s="226">
        <v>5.4577491540134826</v>
      </c>
      <c r="N7" s="226">
        <v>5.5883376850512896</v>
      </c>
      <c r="O7" s="226">
        <v>5.8259527503999449</v>
      </c>
      <c r="P7" s="226">
        <v>6.3999014800755987</v>
      </c>
      <c r="Q7" s="226">
        <v>6.6142226842389666</v>
      </c>
      <c r="R7" s="226">
        <v>7.0341030405395486</v>
      </c>
      <c r="S7" s="226">
        <v>8.194169638628173</v>
      </c>
      <c r="T7" s="226">
        <v>8.9091276019058192</v>
      </c>
      <c r="U7" s="226">
        <v>7.8644149054411034</v>
      </c>
      <c r="V7" s="226">
        <v>6.339395727021043</v>
      </c>
      <c r="W7" s="226">
        <v>6.8466997370392813</v>
      </c>
      <c r="DA7" s="174" t="s">
        <v>2548</v>
      </c>
    </row>
    <row r="8" spans="1:105" ht="12" customHeight="1" x14ac:dyDescent="0.25">
      <c r="A8" s="202" t="s">
        <v>94</v>
      </c>
      <c r="B8" s="226">
        <v>5.965838867177454</v>
      </c>
      <c r="C8" s="226">
        <v>6.6134723475697887</v>
      </c>
      <c r="D8" s="226">
        <v>4.3265392657659856</v>
      </c>
      <c r="E8" s="226">
        <v>5.8619512804807368</v>
      </c>
      <c r="F8" s="226">
        <v>5.2085609372180937</v>
      </c>
      <c r="G8" s="226">
        <v>5.322137160149583</v>
      </c>
      <c r="H8" s="226">
        <v>5.8834894715129584</v>
      </c>
      <c r="I8" s="226">
        <v>6.6390240386177748</v>
      </c>
      <c r="J8" s="226">
        <v>8.1940171035508484</v>
      </c>
      <c r="K8" s="226">
        <v>5.731304235043627</v>
      </c>
      <c r="L8" s="226">
        <v>6.7273396886032888</v>
      </c>
      <c r="M8" s="226">
        <v>6.7419254255460688</v>
      </c>
      <c r="N8" s="226">
        <v>6.9032406697692412</v>
      </c>
      <c r="O8" s="226">
        <v>7.196765162258755</v>
      </c>
      <c r="P8" s="226">
        <v>7.9057606518580892</v>
      </c>
      <c r="Q8" s="226">
        <v>8.1705103746481349</v>
      </c>
      <c r="R8" s="226">
        <v>8.6891861089017972</v>
      </c>
      <c r="S8" s="226">
        <v>10.122209553599509</v>
      </c>
      <c r="T8" s="226">
        <v>11.005392920001301</v>
      </c>
      <c r="U8" s="226">
        <v>9.7148654714272453</v>
      </c>
      <c r="V8" s="226">
        <v>7.8310182510259931</v>
      </c>
      <c r="W8" s="226">
        <v>8.4576879104602902</v>
      </c>
      <c r="DA8" s="174" t="s">
        <v>2549</v>
      </c>
    </row>
    <row r="9" spans="1:105" ht="12" customHeight="1" x14ac:dyDescent="0.25">
      <c r="A9" s="202" t="s">
        <v>95</v>
      </c>
      <c r="B9" s="226">
        <v>3.693138346347947</v>
      </c>
      <c r="C9" s="226">
        <v>4.0940543104003453</v>
      </c>
      <c r="D9" s="226">
        <v>2.6783338311884668</v>
      </c>
      <c r="E9" s="226">
        <v>3.6288269831547408</v>
      </c>
      <c r="F9" s="226">
        <v>3.224347246849296</v>
      </c>
      <c r="G9" s="226">
        <v>3.2946563372354571</v>
      </c>
      <c r="H9" s="226">
        <v>3.6421601490318301</v>
      </c>
      <c r="I9" s="226">
        <v>4.1098720239062407</v>
      </c>
      <c r="J9" s="226">
        <v>5.0724867783886189</v>
      </c>
      <c r="K9" s="226">
        <v>3.5479502407412928</v>
      </c>
      <c r="L9" s="226">
        <v>4.1645436167544174</v>
      </c>
      <c r="M9" s="226">
        <v>4.1735728824808991</v>
      </c>
      <c r="N9" s="226">
        <v>4.2734347003333388</v>
      </c>
      <c r="O9" s="226">
        <v>4.4551403385411357</v>
      </c>
      <c r="P9" s="226">
        <v>4.8940423082931019</v>
      </c>
      <c r="Q9" s="226">
        <v>5.0579349938297957</v>
      </c>
      <c r="R9" s="226">
        <v>5.3790199721773044</v>
      </c>
      <c r="S9" s="226">
        <v>6.2661297236568387</v>
      </c>
      <c r="T9" s="226">
        <v>6.8128622838103299</v>
      </c>
      <c r="U9" s="226">
        <v>6.0139643394549616</v>
      </c>
      <c r="V9" s="226">
        <v>4.8477732030160912</v>
      </c>
      <c r="W9" s="226">
        <v>5.2357115636182732</v>
      </c>
      <c r="DA9" s="174" t="s">
        <v>2550</v>
      </c>
    </row>
    <row r="10" spans="1:105" ht="12" customHeight="1" x14ac:dyDescent="0.25">
      <c r="A10" s="56" t="s">
        <v>96</v>
      </c>
      <c r="B10" s="262">
        <v>4.7241519288323524</v>
      </c>
      <c r="C10" s="262">
        <v>4.5073367358081242</v>
      </c>
      <c r="D10" s="262">
        <v>5.3378003779555856</v>
      </c>
      <c r="E10" s="262">
        <v>5.6108854896463676</v>
      </c>
      <c r="F10" s="262">
        <v>3.7837150003179998</v>
      </c>
      <c r="G10" s="262">
        <v>4.178112032692602</v>
      </c>
      <c r="H10" s="262">
        <v>4.4112909296738216</v>
      </c>
      <c r="I10" s="262">
        <v>4.7094890374272076</v>
      </c>
      <c r="J10" s="262">
        <v>5.5073911875400432</v>
      </c>
      <c r="K10" s="262">
        <v>3.8917073541185849</v>
      </c>
      <c r="L10" s="262">
        <v>4.7461908976662466</v>
      </c>
      <c r="M10" s="262">
        <v>4.7880242219719982</v>
      </c>
      <c r="N10" s="262">
        <v>4.787016181777485</v>
      </c>
      <c r="O10" s="262">
        <v>5.0411044805620691</v>
      </c>
      <c r="P10" s="262">
        <v>5.426443495404806</v>
      </c>
      <c r="Q10" s="262">
        <v>5.6666323207265643</v>
      </c>
      <c r="R10" s="262">
        <v>5.9039828959055569</v>
      </c>
      <c r="S10" s="262">
        <v>6.8570791146955674</v>
      </c>
      <c r="T10" s="262">
        <v>7.5315971519580831</v>
      </c>
      <c r="U10" s="262">
        <v>6.4877175408040477</v>
      </c>
      <c r="V10" s="262">
        <v>5.4923631384963549</v>
      </c>
      <c r="W10" s="262">
        <v>5.737775802106178</v>
      </c>
      <c r="DA10" s="68" t="s">
        <v>2551</v>
      </c>
    </row>
    <row r="11" spans="1:105" ht="12" customHeight="1" x14ac:dyDescent="0.25">
      <c r="A11" s="37" t="s">
        <v>160</v>
      </c>
      <c r="B11" s="228">
        <v>9.8742348713375436E-2</v>
      </c>
      <c r="C11" s="228">
        <v>4.142461656401282E-2</v>
      </c>
      <c r="D11" s="228">
        <v>4.857871367115079E-2</v>
      </c>
      <c r="E11" s="228">
        <v>0.14381873527008401</v>
      </c>
      <c r="F11" s="228">
        <v>4.3485310483922839E-2</v>
      </c>
      <c r="G11" s="228">
        <v>4.4685046809032937E-2</v>
      </c>
      <c r="H11" s="228">
        <v>0</v>
      </c>
      <c r="I11" s="228">
        <v>4.1951937302148232E-2</v>
      </c>
      <c r="J11" s="228">
        <v>0</v>
      </c>
      <c r="K11" s="228">
        <v>3.979620725807087E-2</v>
      </c>
      <c r="L11" s="228">
        <v>4.1158987474899732E-2</v>
      </c>
      <c r="M11" s="228">
        <v>4.1784240528625123E-2</v>
      </c>
      <c r="N11" s="228">
        <v>3.9920163711457429E-2</v>
      </c>
      <c r="O11" s="228">
        <v>3.9794553254363797E-2</v>
      </c>
      <c r="P11" s="228">
        <v>3.8318932363852629E-2</v>
      </c>
      <c r="Q11" s="228">
        <v>3.9050832629986688E-2</v>
      </c>
      <c r="R11" s="228">
        <v>3.7926369748891728E-2</v>
      </c>
      <c r="S11" s="228">
        <v>0</v>
      </c>
      <c r="T11" s="228">
        <v>7.6429740283207898E-2</v>
      </c>
      <c r="U11" s="228">
        <v>3.7979132940103882E-2</v>
      </c>
      <c r="V11" s="228">
        <v>4.0438675824044083E-2</v>
      </c>
      <c r="W11" s="228">
        <v>3.9392613971257297E-2</v>
      </c>
      <c r="DA11" s="69" t="s">
        <v>2552</v>
      </c>
    </row>
    <row r="12" spans="1:105" ht="12" customHeight="1" x14ac:dyDescent="0.25">
      <c r="A12" s="37" t="s">
        <v>162</v>
      </c>
      <c r="B12" s="228">
        <v>3.1434995729141062</v>
      </c>
      <c r="C12" s="228">
        <v>2.0744744169083682</v>
      </c>
      <c r="D12" s="228">
        <v>4.9042914444549099</v>
      </c>
      <c r="E12" s="228">
        <v>4.5636955264780461</v>
      </c>
      <c r="F12" s="228">
        <v>2.1727043071729382</v>
      </c>
      <c r="G12" s="228">
        <v>2.8389930078007</v>
      </c>
      <c r="H12" s="228">
        <v>2.8102635004921561</v>
      </c>
      <c r="I12" s="228">
        <v>2.53918513512741</v>
      </c>
      <c r="J12" s="228">
        <v>2.4509286524619398</v>
      </c>
      <c r="K12" s="228">
        <v>1.772039682444577</v>
      </c>
      <c r="L12" s="228">
        <v>2.5335066261717452</v>
      </c>
      <c r="M12" s="228">
        <v>2.6018952699171169</v>
      </c>
      <c r="N12" s="228">
        <v>2.4086782816046761</v>
      </c>
      <c r="O12" s="228">
        <v>2.6479459015176698</v>
      </c>
      <c r="P12" s="228">
        <v>2.6617481964444769</v>
      </c>
      <c r="Q12" s="228">
        <v>2.8913613769155231</v>
      </c>
      <c r="R12" s="228">
        <v>2.777503329209138</v>
      </c>
      <c r="S12" s="228">
        <v>3.2362085251572599</v>
      </c>
      <c r="T12" s="228">
        <v>3.63279799436636</v>
      </c>
      <c r="U12" s="228">
        <v>2.5655299018846929</v>
      </c>
      <c r="V12" s="228">
        <v>2.7311390404711671</v>
      </c>
      <c r="W12" s="228">
        <v>2.4214629555655018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7.1003524232386289E-2</v>
      </c>
      <c r="V14" s="228">
        <v>7.6487128564966728E-2</v>
      </c>
      <c r="W14" s="228">
        <v>0.10318048733085811</v>
      </c>
      <c r="DA14" s="69" t="s">
        <v>2555</v>
      </c>
    </row>
    <row r="15" spans="1:105" ht="12" customHeight="1" x14ac:dyDescent="0.25">
      <c r="A15" s="37" t="s">
        <v>38</v>
      </c>
      <c r="B15" s="228">
        <v>1.481910007204871</v>
      </c>
      <c r="C15" s="228">
        <v>2.391437702335744</v>
      </c>
      <c r="D15" s="228">
        <v>0.3849302198295253</v>
      </c>
      <c r="E15" s="228">
        <v>0.9033712278982382</v>
      </c>
      <c r="F15" s="228">
        <v>1.5675253826611391</v>
      </c>
      <c r="G15" s="228">
        <v>1.2944339780828691</v>
      </c>
      <c r="H15" s="228">
        <v>1.601027429181666</v>
      </c>
      <c r="I15" s="228">
        <v>2.1283519649976488</v>
      </c>
      <c r="J15" s="228">
        <v>3.0564625350781029</v>
      </c>
      <c r="K15" s="228">
        <v>2.079871464415938</v>
      </c>
      <c r="L15" s="228">
        <v>2.1715252840196029</v>
      </c>
      <c r="M15" s="228">
        <v>2.1443447115262568</v>
      </c>
      <c r="N15" s="228">
        <v>2.3384177364613521</v>
      </c>
      <c r="O15" s="228">
        <v>2.353364025790035</v>
      </c>
      <c r="P15" s="228">
        <v>2.726376366596476</v>
      </c>
      <c r="Q15" s="228">
        <v>2.736220111181054</v>
      </c>
      <c r="R15" s="228">
        <v>3.0885531969475268</v>
      </c>
      <c r="S15" s="228">
        <v>3.620870589538308</v>
      </c>
      <c r="T15" s="228">
        <v>3.8223694173085159</v>
      </c>
      <c r="U15" s="228">
        <v>3.813204981746865</v>
      </c>
      <c r="V15" s="228">
        <v>2.6442982936361781</v>
      </c>
      <c r="W15" s="228">
        <v>3.1737397452385609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31.56775647759931</v>
      </c>
      <c r="C16" s="263">
        <f t="shared" si="0"/>
        <v>29.57091985381588</v>
      </c>
      <c r="D16" s="263">
        <f t="shared" si="0"/>
        <v>34.866390811990968</v>
      </c>
      <c r="E16" s="263">
        <f t="shared" si="0"/>
        <v>36.759131422305963</v>
      </c>
      <c r="F16" s="263">
        <f t="shared" si="0"/>
        <v>24.710947655059414</v>
      </c>
      <c r="G16" s="263">
        <f t="shared" si="0"/>
        <v>27.263124692305944</v>
      </c>
      <c r="H16" s="263">
        <f t="shared" si="0"/>
        <v>28.71509414998334</v>
      </c>
      <c r="I16" s="263">
        <f t="shared" si="0"/>
        <v>30.567182678303151</v>
      </c>
      <c r="J16" s="263">
        <f t="shared" si="0"/>
        <v>35.780387265980671</v>
      </c>
      <c r="K16" s="263">
        <f t="shared" si="0"/>
        <v>25.287666150775319</v>
      </c>
      <c r="L16" s="263">
        <f t="shared" si="0"/>
        <v>30.774074796803518</v>
      </c>
      <c r="M16" s="263">
        <f t="shared" si="0"/>
        <v>31.095118669295438</v>
      </c>
      <c r="N16" s="263">
        <f t="shared" si="0"/>
        <v>31.129277156123919</v>
      </c>
      <c r="O16" s="263">
        <f t="shared" si="0"/>
        <v>32.777135069729326</v>
      </c>
      <c r="P16" s="263">
        <f t="shared" si="0"/>
        <v>35.224540794542058</v>
      </c>
      <c r="Q16" s="263">
        <f t="shared" si="0"/>
        <v>36.783202407900234</v>
      </c>
      <c r="R16" s="263">
        <f t="shared" si="0"/>
        <v>38.307212849750321</v>
      </c>
      <c r="S16" s="263">
        <f t="shared" si="0"/>
        <v>44.48380506480607</v>
      </c>
      <c r="T16" s="263">
        <f t="shared" si="0"/>
        <v>48.867992596013423</v>
      </c>
      <c r="U16" s="263">
        <f t="shared" si="0"/>
        <v>41.865963786140156</v>
      </c>
      <c r="V16" s="263">
        <f t="shared" si="0"/>
        <v>35.405924401181764</v>
      </c>
      <c r="W16" s="263">
        <f t="shared" si="0"/>
        <v>36.905651937106342</v>
      </c>
      <c r="DA16" s="70"/>
    </row>
    <row r="17" spans="1:105" ht="12" customHeight="1" x14ac:dyDescent="0.25">
      <c r="A17" s="60" t="s">
        <v>2558</v>
      </c>
      <c r="B17" s="331">
        <v>23.199092250956191</v>
      </c>
      <c r="C17" s="331">
        <v>15.07777219597302</v>
      </c>
      <c r="D17" s="331">
        <v>32.469217451942598</v>
      </c>
      <c r="E17" s="331">
        <v>31.190857699878961</v>
      </c>
      <c r="F17" s="331">
        <v>14.91950648917117</v>
      </c>
      <c r="G17" s="331">
        <v>19.133951999162761</v>
      </c>
      <c r="H17" s="331">
        <v>18.5520350208403</v>
      </c>
      <c r="I17" s="331">
        <v>16.868648555504262</v>
      </c>
      <c r="J17" s="331">
        <v>16.24410956166259</v>
      </c>
      <c r="K17" s="331">
        <v>11.9969399064898</v>
      </c>
      <c r="L17" s="331">
        <v>16.72691379294838</v>
      </c>
      <c r="M17" s="331">
        <v>17.33518998625642</v>
      </c>
      <c r="N17" s="331">
        <v>16.238468446966088</v>
      </c>
      <c r="O17" s="331">
        <v>17.777516390194911</v>
      </c>
      <c r="P17" s="331">
        <v>17.703687646578619</v>
      </c>
      <c r="Q17" s="331">
        <v>19.193262508947871</v>
      </c>
      <c r="R17" s="331">
        <v>18.412587055615951</v>
      </c>
      <c r="S17" s="331">
        <v>21.13949716814998</v>
      </c>
      <c r="T17" s="331">
        <v>24.244057145559399</v>
      </c>
      <c r="U17" s="331">
        <v>17.152687154693499</v>
      </c>
      <c r="V17" s="331">
        <v>18.264753576353069</v>
      </c>
      <c r="W17" s="331">
        <v>16.278621118451529</v>
      </c>
      <c r="DA17" s="72" t="s">
        <v>2559</v>
      </c>
    </row>
    <row r="18" spans="1:105" ht="12" customHeight="1" x14ac:dyDescent="0.25">
      <c r="A18" s="59" t="s">
        <v>30</v>
      </c>
      <c r="B18" s="232">
        <v>4.8894554634805889</v>
      </c>
      <c r="C18" s="232">
        <v>2.2545081438715049</v>
      </c>
      <c r="D18" s="232">
        <v>1.6249558501995309</v>
      </c>
      <c r="E18" s="232">
        <v>1.842698453141101</v>
      </c>
      <c r="F18" s="232">
        <v>1.076228100338571</v>
      </c>
      <c r="G18" s="232">
        <v>0.71029178021503803</v>
      </c>
      <c r="H18" s="232">
        <v>0.40697236818870269</v>
      </c>
      <c r="I18" s="232">
        <v>0.25589143460363523</v>
      </c>
      <c r="J18" s="232">
        <v>0.30125858026863989</v>
      </c>
      <c r="K18" s="232">
        <v>0.13597697702910291</v>
      </c>
      <c r="L18" s="232">
        <v>7.1918950319860994E-2</v>
      </c>
      <c r="M18" s="232">
        <v>7.2096653588070159E-2</v>
      </c>
      <c r="N18" s="232">
        <v>6.9888478462337533E-2</v>
      </c>
      <c r="O18" s="232">
        <v>6.8566227410758171E-2</v>
      </c>
      <c r="P18" s="232">
        <v>7.091832861035921E-2</v>
      </c>
      <c r="Q18" s="232">
        <v>6.9730724451727497E-2</v>
      </c>
      <c r="R18" s="232">
        <v>0</v>
      </c>
      <c r="S18" s="232">
        <v>0</v>
      </c>
      <c r="T18" s="232">
        <v>6.9456189348836087E-2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0.33159645158625761</v>
      </c>
      <c r="F19" s="232">
        <v>0</v>
      </c>
      <c r="G19" s="232">
        <v>0.31387841913085318</v>
      </c>
      <c r="H19" s="232">
        <v>0.30597157688369259</v>
      </c>
      <c r="I19" s="232">
        <v>0</v>
      </c>
      <c r="J19" s="232">
        <v>0.27702087929423419</v>
      </c>
      <c r="K19" s="232">
        <v>0.28302880151130089</v>
      </c>
      <c r="L19" s="232">
        <v>0</v>
      </c>
      <c r="M19" s="232">
        <v>0.29901039907444338</v>
      </c>
      <c r="N19" s="232">
        <v>0.57615159857532172</v>
      </c>
      <c r="O19" s="232">
        <v>0.57811894018783738</v>
      </c>
      <c r="P19" s="232">
        <v>0.28099051255292068</v>
      </c>
      <c r="Q19" s="232">
        <v>0.28521741262617578</v>
      </c>
      <c r="R19" s="232">
        <v>0.27726066207350047</v>
      </c>
      <c r="S19" s="232">
        <v>0.27516458268542299</v>
      </c>
      <c r="T19" s="232">
        <v>0.2795310826769849</v>
      </c>
      <c r="U19" s="232">
        <v>0.27941669111076772</v>
      </c>
      <c r="V19" s="232">
        <v>0.29851761740744609</v>
      </c>
      <c r="W19" s="232">
        <v>0.28482586499807389</v>
      </c>
      <c r="DA19" s="71" t="s">
        <v>2561</v>
      </c>
    </row>
    <row r="20" spans="1:105" ht="12" customHeight="1" x14ac:dyDescent="0.25">
      <c r="A20" s="59" t="s">
        <v>160</v>
      </c>
      <c r="B20" s="232">
        <v>0.55761925981656812</v>
      </c>
      <c r="C20" s="232">
        <v>0.25105110785255652</v>
      </c>
      <c r="D20" s="232">
        <v>0.30252651592143981</v>
      </c>
      <c r="E20" s="232">
        <v>0.8864817249717668</v>
      </c>
      <c r="F20" s="232">
        <v>0.27162804755408398</v>
      </c>
      <c r="G20" s="232">
        <v>0.28062648884558272</v>
      </c>
      <c r="H20" s="232">
        <v>0</v>
      </c>
      <c r="I20" s="232">
        <v>0.27001175280312811</v>
      </c>
      <c r="J20" s="232">
        <v>0</v>
      </c>
      <c r="K20" s="232">
        <v>0.25430441509345758</v>
      </c>
      <c r="L20" s="232">
        <v>0.26624922494356468</v>
      </c>
      <c r="M20" s="232">
        <v>0.26812301523088877</v>
      </c>
      <c r="N20" s="232">
        <v>0.25420758327172449</v>
      </c>
      <c r="O20" s="232">
        <v>0.25363824627067583</v>
      </c>
      <c r="P20" s="232">
        <v>0.24625374359884719</v>
      </c>
      <c r="Q20" s="232">
        <v>0.25104040283843282</v>
      </c>
      <c r="R20" s="232">
        <v>0.24429915425445661</v>
      </c>
      <c r="S20" s="232">
        <v>0</v>
      </c>
      <c r="T20" s="232">
        <v>0.49236501911787212</v>
      </c>
      <c r="U20" s="232">
        <v>0.24614171623716349</v>
      </c>
      <c r="V20" s="232">
        <v>0.26213617877302198</v>
      </c>
      <c r="W20" s="232">
        <v>0.25602372205582952</v>
      </c>
      <c r="DA20" s="71" t="s">
        <v>2562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17.752017527659039</v>
      </c>
      <c r="C22" s="232">
        <v>12.57221294424896</v>
      </c>
      <c r="D22" s="232">
        <v>30.541735085821621</v>
      </c>
      <c r="E22" s="232">
        <v>28.130081070179841</v>
      </c>
      <c r="F22" s="232">
        <v>13.57165034127852</v>
      </c>
      <c r="G22" s="232">
        <v>17.829155310971291</v>
      </c>
      <c r="H22" s="232">
        <v>17.8390910757679</v>
      </c>
      <c r="I22" s="232">
        <v>16.3427453680975</v>
      </c>
      <c r="J22" s="232">
        <v>15.66583010209971</v>
      </c>
      <c r="K22" s="232">
        <v>11.32362971285594</v>
      </c>
      <c r="L22" s="232">
        <v>16.38874561768495</v>
      </c>
      <c r="M22" s="232">
        <v>16.69595991836302</v>
      </c>
      <c r="N22" s="232">
        <v>15.338220786656709</v>
      </c>
      <c r="O22" s="232">
        <v>16.877192976325649</v>
      </c>
      <c r="P22" s="232">
        <v>17.10552506181649</v>
      </c>
      <c r="Q22" s="232">
        <v>18.587273969031539</v>
      </c>
      <c r="R22" s="232">
        <v>17.891027239288</v>
      </c>
      <c r="S22" s="232">
        <v>20.864332585464549</v>
      </c>
      <c r="T22" s="232">
        <v>23.402704854415699</v>
      </c>
      <c r="U22" s="232">
        <v>16.627128747345569</v>
      </c>
      <c r="V22" s="232">
        <v>17.704099780172601</v>
      </c>
      <c r="W22" s="232">
        <v>15.73777153139762</v>
      </c>
      <c r="DA22" s="71" t="s">
        <v>2564</v>
      </c>
    </row>
    <row r="23" spans="1:105" ht="12" customHeight="1" x14ac:dyDescent="0.25">
      <c r="A23" s="60" t="s">
        <v>2565</v>
      </c>
      <c r="B23" s="331">
        <v>8.3686642266431193</v>
      </c>
      <c r="C23" s="331">
        <v>14.49314765784286</v>
      </c>
      <c r="D23" s="331">
        <v>2.3971733600483698</v>
      </c>
      <c r="E23" s="331">
        <v>5.5682737224269987</v>
      </c>
      <c r="F23" s="331">
        <v>9.7914411658882425</v>
      </c>
      <c r="G23" s="331">
        <v>8.1291726931431807</v>
      </c>
      <c r="H23" s="331">
        <v>10.16305912914304</v>
      </c>
      <c r="I23" s="331">
        <v>13.69853412279889</v>
      </c>
      <c r="J23" s="331">
        <v>19.536277704318081</v>
      </c>
      <c r="K23" s="331">
        <v>13.290726244285519</v>
      </c>
      <c r="L23" s="331">
        <v>14.047161003855139</v>
      </c>
      <c r="M23" s="331">
        <v>13.75992868303902</v>
      </c>
      <c r="N23" s="331">
        <v>14.890808709157829</v>
      </c>
      <c r="O23" s="331">
        <v>14.999618679534411</v>
      </c>
      <c r="P23" s="331">
        <v>17.52085314796344</v>
      </c>
      <c r="Q23" s="331">
        <v>17.589939898952359</v>
      </c>
      <c r="R23" s="331">
        <v>19.89462579413437</v>
      </c>
      <c r="S23" s="331">
        <v>23.34430789665609</v>
      </c>
      <c r="T23" s="331">
        <v>24.62393545045402</v>
      </c>
      <c r="U23" s="331">
        <v>24.713276631446661</v>
      </c>
      <c r="V23" s="331">
        <v>17.141170824828698</v>
      </c>
      <c r="W23" s="331">
        <v>20.627030818654809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15.508166093153616</v>
      </c>
      <c r="C24" s="263">
        <f t="shared" si="1"/>
        <v>14.70876814679311</v>
      </c>
      <c r="D24" s="263">
        <f t="shared" si="1"/>
        <v>15.841508560640461</v>
      </c>
      <c r="E24" s="263">
        <f t="shared" si="1"/>
        <v>17.655122900397814</v>
      </c>
      <c r="F24" s="263">
        <f t="shared" si="1"/>
        <v>12.446847492564524</v>
      </c>
      <c r="G24" s="263">
        <f t="shared" si="1"/>
        <v>13.64892918094176</v>
      </c>
      <c r="H24" s="263">
        <f t="shared" si="1"/>
        <v>14.476644753336927</v>
      </c>
      <c r="I24" s="263">
        <f t="shared" si="1"/>
        <v>15.473384253303175</v>
      </c>
      <c r="J24" s="263">
        <f t="shared" si="1"/>
        <v>17.884310453156342</v>
      </c>
      <c r="K24" s="263">
        <f t="shared" si="1"/>
        <v>12.672267208595217</v>
      </c>
      <c r="L24" s="263">
        <f t="shared" si="1"/>
        <v>15.567447860928432</v>
      </c>
      <c r="M24" s="263">
        <f t="shared" si="1"/>
        <v>15.722701675960193</v>
      </c>
      <c r="N24" s="263">
        <f t="shared" si="1"/>
        <v>15.66065152014956</v>
      </c>
      <c r="O24" s="263">
        <f t="shared" si="1"/>
        <v>16.505381129288708</v>
      </c>
      <c r="P24" s="263">
        <f t="shared" si="1"/>
        <v>17.69096376580211</v>
      </c>
      <c r="Q24" s="263">
        <f t="shared" si="1"/>
        <v>18.515839418099567</v>
      </c>
      <c r="R24" s="263">
        <f t="shared" si="1"/>
        <v>19.197425913179405</v>
      </c>
      <c r="S24" s="263">
        <f t="shared" si="1"/>
        <v>22.286819118873613</v>
      </c>
      <c r="T24" s="263">
        <f t="shared" si="1"/>
        <v>24.522673171376596</v>
      </c>
      <c r="U24" s="263">
        <f t="shared" si="1"/>
        <v>20.86116089936754</v>
      </c>
      <c r="V24" s="263">
        <f t="shared" si="1"/>
        <v>17.903869782349872</v>
      </c>
      <c r="W24" s="263">
        <f t="shared" si="1"/>
        <v>18.488217481811795</v>
      </c>
      <c r="DA24" s="70"/>
    </row>
    <row r="25" spans="1:105" ht="12" customHeight="1" x14ac:dyDescent="0.25">
      <c r="A25" s="60" t="s">
        <v>2568</v>
      </c>
      <c r="B25" s="264">
        <v>11.886049638081589</v>
      </c>
      <c r="C25" s="264">
        <v>10.69344565005431</v>
      </c>
      <c r="D25" s="264">
        <v>13.214681149282541</v>
      </c>
      <c r="E25" s="264">
        <v>14.09608105153451</v>
      </c>
      <c r="F25" s="264">
        <v>9.2845069235392526</v>
      </c>
      <c r="G25" s="264">
        <v>10.417631619422369</v>
      </c>
      <c r="H25" s="264">
        <v>10.90452614563263</v>
      </c>
      <c r="I25" s="264">
        <v>11.442548229856669</v>
      </c>
      <c r="J25" s="264">
        <v>12.90937149742904</v>
      </c>
      <c r="K25" s="264">
        <v>9.1925467801758707</v>
      </c>
      <c r="L25" s="264">
        <v>11.48299162141929</v>
      </c>
      <c r="M25" s="264">
        <v>11.62938981045008</v>
      </c>
      <c r="N25" s="264">
        <v>11.469398256361091</v>
      </c>
      <c r="O25" s="264">
        <v>12.135916566488749</v>
      </c>
      <c r="P25" s="264">
        <v>12.891037655745411</v>
      </c>
      <c r="Q25" s="264">
        <v>13.55517240492034</v>
      </c>
      <c r="R25" s="264">
        <v>13.92184863277474</v>
      </c>
      <c r="S25" s="264">
        <v>16.14119188990248</v>
      </c>
      <c r="T25" s="264">
        <v>17.840827469947229</v>
      </c>
      <c r="U25" s="264">
        <v>14.962849720286711</v>
      </c>
      <c r="V25" s="264">
        <v>13.149322987084091</v>
      </c>
      <c r="W25" s="264">
        <v>13.353192679032331</v>
      </c>
      <c r="DA25" s="72" t="s">
        <v>2569</v>
      </c>
    </row>
    <row r="26" spans="1:105" ht="12" customHeight="1" x14ac:dyDescent="0.25">
      <c r="A26" s="60" t="s">
        <v>2570</v>
      </c>
      <c r="B26" s="264">
        <v>3.6221164550720268</v>
      </c>
      <c r="C26" s="264">
        <v>4.0153224967388006</v>
      </c>
      <c r="D26" s="264">
        <v>2.6268274113579211</v>
      </c>
      <c r="E26" s="264">
        <v>3.5590418488633042</v>
      </c>
      <c r="F26" s="264">
        <v>3.1623405690252722</v>
      </c>
      <c r="G26" s="264">
        <v>3.2312975615193902</v>
      </c>
      <c r="H26" s="264">
        <v>3.5721186077042968</v>
      </c>
      <c r="I26" s="264">
        <v>4.0308360234465059</v>
      </c>
      <c r="J26" s="264">
        <v>4.9749389557273016</v>
      </c>
      <c r="K26" s="264">
        <v>3.479720428419347</v>
      </c>
      <c r="L26" s="264">
        <v>4.0844562395091417</v>
      </c>
      <c r="M26" s="264">
        <v>4.0933118655101133</v>
      </c>
      <c r="N26" s="264">
        <v>4.1912532637884699</v>
      </c>
      <c r="O26" s="264">
        <v>4.3694645627999602</v>
      </c>
      <c r="P26" s="264">
        <v>4.7999261100566999</v>
      </c>
      <c r="Q26" s="264">
        <v>4.9606670131792256</v>
      </c>
      <c r="R26" s="264">
        <v>5.275577280404665</v>
      </c>
      <c r="S26" s="264">
        <v>6.1456272289711329</v>
      </c>
      <c r="T26" s="264">
        <v>6.6818457014293662</v>
      </c>
      <c r="U26" s="264">
        <v>5.8983111790808289</v>
      </c>
      <c r="V26" s="264">
        <v>4.7545467952657834</v>
      </c>
      <c r="W26" s="264">
        <v>5.135024802779462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45.096794967999017</v>
      </c>
      <c r="C27" s="263">
        <f t="shared" si="2"/>
        <v>42.244171219736984</v>
      </c>
      <c r="D27" s="263">
        <f t="shared" si="2"/>
        <v>49.80912973141568</v>
      </c>
      <c r="E27" s="263">
        <f t="shared" si="2"/>
        <v>52.513044889008512</v>
      </c>
      <c r="F27" s="263">
        <f t="shared" si="2"/>
        <v>35.301353792942024</v>
      </c>
      <c r="G27" s="263">
        <f t="shared" si="2"/>
        <v>38.947320989008503</v>
      </c>
      <c r="H27" s="263">
        <f t="shared" si="2"/>
        <v>41.021563071404785</v>
      </c>
      <c r="I27" s="263">
        <f t="shared" si="2"/>
        <v>43.667403826147364</v>
      </c>
      <c r="J27" s="263">
        <f t="shared" si="2"/>
        <v>51.114838951400969</v>
      </c>
      <c r="K27" s="263">
        <f t="shared" si="2"/>
        <v>36.125237358250452</v>
      </c>
      <c r="L27" s="263">
        <f t="shared" si="2"/>
        <v>43.96296399543359</v>
      </c>
      <c r="M27" s="263">
        <f t="shared" si="2"/>
        <v>44.421598098993513</v>
      </c>
      <c r="N27" s="263">
        <f t="shared" si="2"/>
        <v>44.4703959373199</v>
      </c>
      <c r="O27" s="263">
        <f t="shared" si="2"/>
        <v>46.824478671041881</v>
      </c>
      <c r="P27" s="263">
        <f t="shared" si="2"/>
        <v>50.320772563631522</v>
      </c>
      <c r="Q27" s="263">
        <f t="shared" si="2"/>
        <v>52.547432011286034</v>
      </c>
      <c r="R27" s="263">
        <f t="shared" si="2"/>
        <v>54.724589785357608</v>
      </c>
      <c r="S27" s="263">
        <f t="shared" si="2"/>
        <v>63.548292949722963</v>
      </c>
      <c r="T27" s="263">
        <f t="shared" si="2"/>
        <v>69.81141799430489</v>
      </c>
      <c r="U27" s="263">
        <f t="shared" si="2"/>
        <v>59.808519694485923</v>
      </c>
      <c r="V27" s="263">
        <f t="shared" si="2"/>
        <v>50.579892001688236</v>
      </c>
      <c r="W27" s="263">
        <f t="shared" si="2"/>
        <v>52.722359910151923</v>
      </c>
      <c r="DA27" s="70"/>
    </row>
    <row r="28" spans="1:105" ht="12" customHeight="1" x14ac:dyDescent="0.25">
      <c r="A28" s="60" t="s">
        <v>2573</v>
      </c>
      <c r="B28" s="331">
        <v>33.141560358508848</v>
      </c>
      <c r="C28" s="331">
        <v>21.53967456567575</v>
      </c>
      <c r="D28" s="331">
        <v>46.384596359918007</v>
      </c>
      <c r="E28" s="331">
        <v>44.55836814268423</v>
      </c>
      <c r="F28" s="331">
        <v>21.313580698815962</v>
      </c>
      <c r="G28" s="331">
        <v>27.3342171416611</v>
      </c>
      <c r="H28" s="331">
        <v>26.502907172629001</v>
      </c>
      <c r="I28" s="331">
        <v>24.09806936500609</v>
      </c>
      <c r="J28" s="331">
        <v>23.205870802375131</v>
      </c>
      <c r="K28" s="331">
        <v>17.138485580699712</v>
      </c>
      <c r="L28" s="331">
        <v>23.895591132783391</v>
      </c>
      <c r="M28" s="331">
        <v>24.764557123223469</v>
      </c>
      <c r="N28" s="331">
        <v>23.197812067094421</v>
      </c>
      <c r="O28" s="331">
        <v>25.39645198599273</v>
      </c>
      <c r="P28" s="331">
        <v>25.290982352255181</v>
      </c>
      <c r="Q28" s="331">
        <v>27.418946441354102</v>
      </c>
      <c r="R28" s="331">
        <v>26.303695793737081</v>
      </c>
      <c r="S28" s="331">
        <v>30.199281668785691</v>
      </c>
      <c r="T28" s="331">
        <v>34.634367350799131</v>
      </c>
      <c r="U28" s="331">
        <v>24.50383879241928</v>
      </c>
      <c r="V28" s="331">
        <v>26.092505109075809</v>
      </c>
      <c r="W28" s="331">
        <v>23.25517302635933</v>
      </c>
      <c r="DA28" s="72" t="s">
        <v>2574</v>
      </c>
    </row>
    <row r="29" spans="1:105" ht="12" customHeight="1" x14ac:dyDescent="0.25">
      <c r="A29" s="59" t="s">
        <v>30</v>
      </c>
      <c r="B29" s="232">
        <v>6.9849363764008414</v>
      </c>
      <c r="C29" s="232">
        <v>3.2207259198164349</v>
      </c>
      <c r="D29" s="232">
        <v>2.3213655002850451</v>
      </c>
      <c r="E29" s="232">
        <v>2.6324263616301451</v>
      </c>
      <c r="F29" s="232">
        <v>1.5374687147693871</v>
      </c>
      <c r="G29" s="232">
        <v>1.0147025431643411</v>
      </c>
      <c r="H29" s="232">
        <v>0.5813890974124325</v>
      </c>
      <c r="I29" s="232">
        <v>0.36555919229090761</v>
      </c>
      <c r="J29" s="232">
        <v>0.43036940038377142</v>
      </c>
      <c r="K29" s="232">
        <v>0.1942528243272898</v>
      </c>
      <c r="L29" s="232">
        <v>0.10274135759980139</v>
      </c>
      <c r="M29" s="232">
        <v>0.1029952194115288</v>
      </c>
      <c r="N29" s="232">
        <v>9.9840683517625067E-2</v>
      </c>
      <c r="O29" s="232">
        <v>9.7951753443940207E-2</v>
      </c>
      <c r="P29" s="232">
        <v>0.1013118980147989</v>
      </c>
      <c r="Q29" s="232">
        <v>9.9615320645324967E-2</v>
      </c>
      <c r="R29" s="232">
        <v>0</v>
      </c>
      <c r="S29" s="232">
        <v>0</v>
      </c>
      <c r="T29" s="232">
        <v>9.9223127641194384E-2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0.4737092165517966</v>
      </c>
      <c r="F30" s="232">
        <v>0</v>
      </c>
      <c r="G30" s="232">
        <v>0.44839774161550477</v>
      </c>
      <c r="H30" s="232">
        <v>0.43710225269098962</v>
      </c>
      <c r="I30" s="232">
        <v>0</v>
      </c>
      <c r="J30" s="232">
        <v>0.3957441132774776</v>
      </c>
      <c r="K30" s="232">
        <v>0.40432685930185841</v>
      </c>
      <c r="L30" s="232">
        <v>0</v>
      </c>
      <c r="M30" s="232">
        <v>0.4271577129634907</v>
      </c>
      <c r="N30" s="232">
        <v>0.82307371225045989</v>
      </c>
      <c r="O30" s="232">
        <v>0.82588420026833875</v>
      </c>
      <c r="P30" s="232">
        <v>0.40141501793274398</v>
      </c>
      <c r="Q30" s="232">
        <v>0.40745344660882249</v>
      </c>
      <c r="R30" s="232">
        <v>0.39608666010500071</v>
      </c>
      <c r="S30" s="232">
        <v>0.39309226097917582</v>
      </c>
      <c r="T30" s="232">
        <v>0.39933011810997843</v>
      </c>
      <c r="U30" s="232">
        <v>0.39916670158681089</v>
      </c>
      <c r="V30" s="232">
        <v>0.42645373915349438</v>
      </c>
      <c r="W30" s="232">
        <v>0.40689409285439132</v>
      </c>
      <c r="DA30" s="71" t="s">
        <v>2576</v>
      </c>
    </row>
    <row r="31" spans="1:105" ht="12" customHeight="1" x14ac:dyDescent="0.25">
      <c r="A31" s="59" t="s">
        <v>160</v>
      </c>
      <c r="B31" s="232">
        <v>0.79659894259509778</v>
      </c>
      <c r="C31" s="232">
        <v>0.35864443978936639</v>
      </c>
      <c r="D31" s="232">
        <v>0.43218073703062831</v>
      </c>
      <c r="E31" s="232">
        <v>1.2664024642453811</v>
      </c>
      <c r="F31" s="232">
        <v>0.38804006793440571</v>
      </c>
      <c r="G31" s="232">
        <v>0.40089498406511831</v>
      </c>
      <c r="H31" s="232">
        <v>0</v>
      </c>
      <c r="I31" s="232">
        <v>0.38573107543304019</v>
      </c>
      <c r="J31" s="232">
        <v>0</v>
      </c>
      <c r="K31" s="232">
        <v>0.36329202156208229</v>
      </c>
      <c r="L31" s="232">
        <v>0.38035603563366388</v>
      </c>
      <c r="M31" s="232">
        <v>0.38303287890127002</v>
      </c>
      <c r="N31" s="232">
        <v>0.36315369038817802</v>
      </c>
      <c r="O31" s="232">
        <v>0.36234035181525109</v>
      </c>
      <c r="P31" s="232">
        <v>0.35179106228406759</v>
      </c>
      <c r="Q31" s="232">
        <v>0.35862914691204689</v>
      </c>
      <c r="R31" s="232">
        <v>0.34899879179208082</v>
      </c>
      <c r="S31" s="232">
        <v>0</v>
      </c>
      <c r="T31" s="232">
        <v>0.70337859873981723</v>
      </c>
      <c r="U31" s="232">
        <v>0.3516310231959478</v>
      </c>
      <c r="V31" s="232">
        <v>0.37448025539003149</v>
      </c>
      <c r="W31" s="232">
        <v>0.36574817436547069</v>
      </c>
      <c r="DA31" s="71" t="s">
        <v>2577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25.360025039512919</v>
      </c>
      <c r="C33" s="232">
        <v>17.960304206069949</v>
      </c>
      <c r="D33" s="232">
        <v>43.631050122602332</v>
      </c>
      <c r="E33" s="232">
        <v>40.185830100256908</v>
      </c>
      <c r="F33" s="232">
        <v>19.38807191611216</v>
      </c>
      <c r="G33" s="232">
        <v>25.47022187281614</v>
      </c>
      <c r="H33" s="232">
        <v>25.48441582252558</v>
      </c>
      <c r="I33" s="232">
        <v>23.346779097282141</v>
      </c>
      <c r="J33" s="232">
        <v>22.37975728871389</v>
      </c>
      <c r="K33" s="232">
        <v>16.17661387550848</v>
      </c>
      <c r="L33" s="232">
        <v>23.41249373954993</v>
      </c>
      <c r="M33" s="232">
        <v>23.85137131194718</v>
      </c>
      <c r="N33" s="232">
        <v>21.911743980938159</v>
      </c>
      <c r="O33" s="232">
        <v>24.1102756804652</v>
      </c>
      <c r="P33" s="232">
        <v>24.436464374023569</v>
      </c>
      <c r="Q33" s="232">
        <v>26.553248527187911</v>
      </c>
      <c r="R33" s="232">
        <v>25.558610341840001</v>
      </c>
      <c r="S33" s="232">
        <v>29.80618940780651</v>
      </c>
      <c r="T33" s="232">
        <v>33.432435506308138</v>
      </c>
      <c r="U33" s="232">
        <v>23.75304106763652</v>
      </c>
      <c r="V33" s="232">
        <v>25.291571114532282</v>
      </c>
      <c r="W33" s="232">
        <v>22.482530759139461</v>
      </c>
      <c r="DA33" s="71" t="s">
        <v>2579</v>
      </c>
    </row>
    <row r="34" spans="1:105" ht="12" customHeight="1" x14ac:dyDescent="0.25">
      <c r="A34" s="60" t="s">
        <v>2580</v>
      </c>
      <c r="B34" s="331">
        <v>11.955234609490169</v>
      </c>
      <c r="C34" s="331">
        <v>20.704496654061231</v>
      </c>
      <c r="D34" s="331">
        <v>3.424533371497672</v>
      </c>
      <c r="E34" s="331">
        <v>7.9546767463242833</v>
      </c>
      <c r="F34" s="331">
        <v>13.987773094126061</v>
      </c>
      <c r="G34" s="331">
        <v>11.6131038473474</v>
      </c>
      <c r="H34" s="331">
        <v>14.51865589877578</v>
      </c>
      <c r="I34" s="331">
        <v>19.569334461141271</v>
      </c>
      <c r="J34" s="331">
        <v>27.908968149025839</v>
      </c>
      <c r="K34" s="331">
        <v>18.98675177755074</v>
      </c>
      <c r="L34" s="331">
        <v>20.067372862650199</v>
      </c>
      <c r="M34" s="331">
        <v>19.657040975770041</v>
      </c>
      <c r="N34" s="331">
        <v>21.272583870225478</v>
      </c>
      <c r="O34" s="331">
        <v>21.428026685049151</v>
      </c>
      <c r="P34" s="331">
        <v>25.029790211376341</v>
      </c>
      <c r="Q34" s="331">
        <v>25.128485569931929</v>
      </c>
      <c r="R34" s="331">
        <v>28.420893991620531</v>
      </c>
      <c r="S34" s="331">
        <v>33.349011280937269</v>
      </c>
      <c r="T34" s="331">
        <v>35.177050643505751</v>
      </c>
      <c r="U34" s="331">
        <v>35.304680902066643</v>
      </c>
      <c r="V34" s="331">
        <v>24.487386892612431</v>
      </c>
      <c r="W34" s="331">
        <v>29.467186883792589</v>
      </c>
      <c r="DA34" s="72" t="s">
        <v>2581</v>
      </c>
    </row>
    <row r="35" spans="1:105" ht="12" customHeight="1" x14ac:dyDescent="0.25">
      <c r="A35" s="57" t="s">
        <v>2582</v>
      </c>
      <c r="B35" s="263">
        <v>29.0933086249713</v>
      </c>
      <c r="C35" s="263">
        <v>25.74569350692996</v>
      </c>
      <c r="D35" s="263">
        <v>32.778978818099851</v>
      </c>
      <c r="E35" s="263">
        <v>35.274951844601198</v>
      </c>
      <c r="F35" s="263">
        <v>23.304995289976201</v>
      </c>
      <c r="G35" s="263">
        <v>25.76353924123806</v>
      </c>
      <c r="H35" s="263">
        <v>26.746347265219271</v>
      </c>
      <c r="I35" s="263">
        <v>29.386294970747599</v>
      </c>
      <c r="J35" s="263">
        <v>31.759968840890259</v>
      </c>
      <c r="K35" s="263">
        <v>22.929753320886391</v>
      </c>
      <c r="L35" s="263">
        <v>28.931359764686089</v>
      </c>
      <c r="M35" s="263">
        <v>29.38453524568612</v>
      </c>
      <c r="N35" s="263">
        <v>28.18114840732677</v>
      </c>
      <c r="O35" s="263">
        <v>29.43771424109422</v>
      </c>
      <c r="P35" s="263">
        <v>30.958249291448041</v>
      </c>
      <c r="Q35" s="263">
        <v>32.721724921606203</v>
      </c>
      <c r="R35" s="263">
        <v>33.430875619483487</v>
      </c>
      <c r="S35" s="263">
        <v>38.491387385187423</v>
      </c>
      <c r="T35" s="263">
        <v>42.76730705712901</v>
      </c>
      <c r="U35" s="263">
        <v>38.83154350038398</v>
      </c>
      <c r="V35" s="263">
        <v>34.284007420867908</v>
      </c>
      <c r="W35" s="263">
        <v>34.581994235169049</v>
      </c>
      <c r="DA35" s="70" t="s">
        <v>2583</v>
      </c>
    </row>
    <row r="36" spans="1:105" ht="12" customHeight="1" x14ac:dyDescent="0.25">
      <c r="A36" s="46" t="s">
        <v>30</v>
      </c>
      <c r="B36" s="231">
        <v>5.2709220035725366</v>
      </c>
      <c r="C36" s="231">
        <v>3.375496804695755</v>
      </c>
      <c r="D36" s="231">
        <v>1.309052682161338</v>
      </c>
      <c r="E36" s="231">
        <v>1.630464179191822</v>
      </c>
      <c r="F36" s="231">
        <v>1.28312175752089</v>
      </c>
      <c r="G36" s="231">
        <v>0.7613341374809981</v>
      </c>
      <c r="H36" s="231">
        <v>0.47303148365408593</v>
      </c>
      <c r="I36" s="231">
        <v>0.31208333698517282</v>
      </c>
      <c r="J36" s="231">
        <v>0.46321294797712831</v>
      </c>
      <c r="K36" s="231">
        <v>0.1976291840196972</v>
      </c>
      <c r="L36" s="231">
        <v>9.1633759146811336E-2</v>
      </c>
      <c r="M36" s="231">
        <v>8.9826441702173493E-2</v>
      </c>
      <c r="N36" s="231">
        <v>9.6822858655453869E-2</v>
      </c>
      <c r="O36" s="231">
        <v>9.4101107708554871E-2</v>
      </c>
      <c r="P36" s="231">
        <v>0.1050698593572137</v>
      </c>
      <c r="Q36" s="231">
        <v>9.9269604085395549E-2</v>
      </c>
      <c r="R36" s="231">
        <v>0</v>
      </c>
      <c r="S36" s="231">
        <v>0</v>
      </c>
      <c r="T36" s="231">
        <v>0.10432154285464321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0.29340456401691478</v>
      </c>
      <c r="F38" s="231">
        <v>0</v>
      </c>
      <c r="G38" s="231">
        <v>0.3364340714044885</v>
      </c>
      <c r="H38" s="231">
        <v>0.35563640257307061</v>
      </c>
      <c r="I38" s="231">
        <v>0</v>
      </c>
      <c r="J38" s="231">
        <v>0.4259452395834587</v>
      </c>
      <c r="K38" s="231">
        <v>0.4113545713314366</v>
      </c>
      <c r="L38" s="231">
        <v>0</v>
      </c>
      <c r="M38" s="231">
        <v>0.37254212011372012</v>
      </c>
      <c r="N38" s="231">
        <v>0.79819515348347714</v>
      </c>
      <c r="O38" s="231">
        <v>0.79341732385345676</v>
      </c>
      <c r="P38" s="231">
        <v>0.41630470166402328</v>
      </c>
      <c r="Q38" s="231">
        <v>0.4060393729203533</v>
      </c>
      <c r="R38" s="231">
        <v>0.42536290997194542</v>
      </c>
      <c r="S38" s="231">
        <v>0.43045338848670001</v>
      </c>
      <c r="T38" s="231">
        <v>0.41984903136901741</v>
      </c>
      <c r="U38" s="231">
        <v>0.42012683945800688</v>
      </c>
      <c r="V38" s="231">
        <v>0.37373887559464453</v>
      </c>
      <c r="W38" s="231">
        <v>0.40699027429788459</v>
      </c>
      <c r="DA38" s="73" t="s">
        <v>2586</v>
      </c>
    </row>
    <row r="39" spans="1:105" ht="12" customHeight="1" x14ac:dyDescent="0.25">
      <c r="A39" s="46" t="s">
        <v>160</v>
      </c>
      <c r="B39" s="231">
        <v>0.60112371370097606</v>
      </c>
      <c r="C39" s="231">
        <v>0.37587897594213893</v>
      </c>
      <c r="D39" s="231">
        <v>0.2437131735260728</v>
      </c>
      <c r="E39" s="231">
        <v>0.78438048049089271</v>
      </c>
      <c r="F39" s="231">
        <v>0.32384571417520042</v>
      </c>
      <c r="G39" s="231">
        <v>0.30079262042831301</v>
      </c>
      <c r="H39" s="231">
        <v>0</v>
      </c>
      <c r="I39" s="231">
        <v>0.32930437460925749</v>
      </c>
      <c r="J39" s="231">
        <v>0</v>
      </c>
      <c r="K39" s="231">
        <v>0.36960649622891512</v>
      </c>
      <c r="L39" s="231">
        <v>0.33923489209722618</v>
      </c>
      <c r="M39" s="231">
        <v>0.33405900548806711</v>
      </c>
      <c r="N39" s="231">
        <v>0.3521768601319108</v>
      </c>
      <c r="O39" s="231">
        <v>0.34809615218207179</v>
      </c>
      <c r="P39" s="231">
        <v>0.36484004506472228</v>
      </c>
      <c r="Q39" s="231">
        <v>0.35738451873479798</v>
      </c>
      <c r="R39" s="231">
        <v>0.37479460079271271</v>
      </c>
      <c r="S39" s="231">
        <v>0</v>
      </c>
      <c r="T39" s="231">
        <v>0.73952053695403386</v>
      </c>
      <c r="U39" s="231">
        <v>0.3700950751739257</v>
      </c>
      <c r="V39" s="231">
        <v>0.32818994590053402</v>
      </c>
      <c r="W39" s="231">
        <v>0.36583462975517372</v>
      </c>
      <c r="DA39" s="73" t="s">
        <v>2587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1.045227858969064</v>
      </c>
      <c r="D41" s="231">
        <v>3.1348237317061232</v>
      </c>
      <c r="E41" s="231">
        <v>3.1384350816701829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19.136998075392089</v>
      </c>
      <c r="C42" s="231">
        <v>18.82338049504321</v>
      </c>
      <c r="D42" s="231">
        <v>24.60420092462607</v>
      </c>
      <c r="E42" s="231">
        <v>24.89017639565909</v>
      </c>
      <c r="F42" s="231">
        <v>16.18065894477385</v>
      </c>
      <c r="G42" s="231">
        <v>19.11037824002922</v>
      </c>
      <c r="H42" s="231">
        <v>20.734704314613719</v>
      </c>
      <c r="I42" s="231">
        <v>19.931493673772181</v>
      </c>
      <c r="J42" s="231">
        <v>24.087663619842921</v>
      </c>
      <c r="K42" s="231">
        <v>16.4577838777365</v>
      </c>
      <c r="L42" s="231">
        <v>20.881316564969101</v>
      </c>
      <c r="M42" s="231">
        <v>20.801779217625459</v>
      </c>
      <c r="N42" s="231">
        <v>21.249430749203</v>
      </c>
      <c r="O42" s="231">
        <v>23.162460792382738</v>
      </c>
      <c r="P42" s="231">
        <v>25.342885932224579</v>
      </c>
      <c r="Q42" s="231">
        <v>26.461095054445941</v>
      </c>
      <c r="R42" s="231">
        <v>27.447743044317839</v>
      </c>
      <c r="S42" s="231">
        <v>32.639093927993628</v>
      </c>
      <c r="T42" s="231">
        <v>35.150305541854571</v>
      </c>
      <c r="U42" s="231">
        <v>25.000306968471101</v>
      </c>
      <c r="V42" s="231">
        <v>22.165225632984889</v>
      </c>
      <c r="W42" s="231">
        <v>22.487845169694371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2.1257093722797951</v>
      </c>
      <c r="D44" s="231">
        <v>3.487188306080244</v>
      </c>
      <c r="E44" s="231">
        <v>4.5380911435722986</v>
      </c>
      <c r="F44" s="231">
        <v>5.5173688735062596</v>
      </c>
      <c r="G44" s="231">
        <v>5.2546001718950386</v>
      </c>
      <c r="H44" s="231">
        <v>5.1829750643784003</v>
      </c>
      <c r="I44" s="231">
        <v>8.8134135853809834</v>
      </c>
      <c r="J44" s="231">
        <v>6.7831470334867454</v>
      </c>
      <c r="K44" s="231">
        <v>5.4933791915698418</v>
      </c>
      <c r="L44" s="231">
        <v>7.6191745484729498</v>
      </c>
      <c r="M44" s="231">
        <v>7.7863284607566996</v>
      </c>
      <c r="N44" s="231">
        <v>5.6845227858529297</v>
      </c>
      <c r="O44" s="231">
        <v>5.0396388649673982</v>
      </c>
      <c r="P44" s="231">
        <v>4.7291487531374976</v>
      </c>
      <c r="Q44" s="231">
        <v>5.3979363714197168</v>
      </c>
      <c r="R44" s="231">
        <v>5.1829750644009938</v>
      </c>
      <c r="S44" s="231">
        <v>5.4218400687071009</v>
      </c>
      <c r="T44" s="231">
        <v>6.3533104040967494</v>
      </c>
      <c r="U44" s="231">
        <v>6.3772141014187422</v>
      </c>
      <c r="V44" s="231">
        <v>5.7084264831939224</v>
      </c>
      <c r="W44" s="231">
        <v>5.5412725708250079</v>
      </c>
      <c r="DA44" s="73" t="s">
        <v>2592</v>
      </c>
    </row>
    <row r="45" spans="1:105" ht="12" customHeight="1" x14ac:dyDescent="0.25">
      <c r="A45" s="46" t="s">
        <v>79</v>
      </c>
      <c r="B45" s="231">
        <v>4.0842648323057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6.6638005158622082</v>
      </c>
      <c r="V45" s="231">
        <v>5.7084264831939224</v>
      </c>
      <c r="W45" s="231">
        <v>5.7800515905966092</v>
      </c>
      <c r="DA45" s="73" t="s">
        <v>2593</v>
      </c>
    </row>
    <row r="46" spans="1:105" ht="12" customHeight="1" x14ac:dyDescent="0.25">
      <c r="A46" s="57" t="s">
        <v>2594</v>
      </c>
      <c r="B46" s="263">
        <v>17.045253906221291</v>
      </c>
      <c r="C46" s="263">
        <v>18.895635278770818</v>
      </c>
      <c r="D46" s="263">
        <v>12.36154075933139</v>
      </c>
      <c r="E46" s="263">
        <v>16.74843222994495</v>
      </c>
      <c r="F46" s="263">
        <v>14.881602677765979</v>
      </c>
      <c r="G46" s="263">
        <v>15.20610617185595</v>
      </c>
      <c r="H46" s="263">
        <v>16.809969918608449</v>
      </c>
      <c r="I46" s="263">
        <v>18.968640110336491</v>
      </c>
      <c r="J46" s="263">
        <v>23.411477438716709</v>
      </c>
      <c r="K46" s="263">
        <v>16.375154957267512</v>
      </c>
      <c r="L46" s="263">
        <v>19.220970538866538</v>
      </c>
      <c r="M46" s="263">
        <v>19.26264407298876</v>
      </c>
      <c r="N46" s="263">
        <v>19.723544770769269</v>
      </c>
      <c r="O46" s="263">
        <v>20.562186177882161</v>
      </c>
      <c r="P46" s="263">
        <v>22.587887576737401</v>
      </c>
      <c r="Q46" s="263">
        <v>23.344315356137528</v>
      </c>
      <c r="R46" s="263">
        <v>24.826246025433701</v>
      </c>
      <c r="S46" s="263">
        <v>28.92059872457002</v>
      </c>
      <c r="T46" s="263">
        <v>31.443979771432289</v>
      </c>
      <c r="U46" s="263">
        <v>27.75675848979213</v>
      </c>
      <c r="V46" s="263">
        <v>22.37433786007427</v>
      </c>
      <c r="W46" s="263">
        <v>24.164822601315109</v>
      </c>
      <c r="DA46" s="70" t="s">
        <v>2595</v>
      </c>
    </row>
    <row r="47" spans="1:105" ht="12" customHeight="1" x14ac:dyDescent="0.25">
      <c r="A47" s="41" t="s">
        <v>2596</v>
      </c>
      <c r="B47" s="352">
        <v>11.542290506218849</v>
      </c>
      <c r="C47" s="352">
        <v>12.795286763521149</v>
      </c>
      <c r="D47" s="352">
        <v>8.3706875435039159</v>
      </c>
      <c r="E47" s="352">
        <v>11.341296022066651</v>
      </c>
      <c r="F47" s="352">
        <v>10.07716178649626</v>
      </c>
      <c r="G47" s="352">
        <v>10.296901170824381</v>
      </c>
      <c r="H47" s="352">
        <v>11.38296661750296</v>
      </c>
      <c r="I47" s="352">
        <v>12.84472239991147</v>
      </c>
      <c r="J47" s="352">
        <v>15.85321493385494</v>
      </c>
      <c r="K47" s="352">
        <v>11.088529196514131</v>
      </c>
      <c r="L47" s="352">
        <v>13.01558938292481</v>
      </c>
      <c r="M47" s="352">
        <v>13.043808853277429</v>
      </c>
      <c r="N47" s="352">
        <v>13.35591037887335</v>
      </c>
      <c r="O47" s="352">
        <v>13.92380117150673</v>
      </c>
      <c r="P47" s="352">
        <v>15.29551638050736</v>
      </c>
      <c r="Q47" s="352">
        <v>15.8077357481299</v>
      </c>
      <c r="R47" s="352">
        <v>16.811233518781979</v>
      </c>
      <c r="S47" s="352">
        <v>19.583747706505761</v>
      </c>
      <c r="T47" s="352">
        <v>21.29246951616684</v>
      </c>
      <c r="U47" s="352">
        <v>18.79564668046417</v>
      </c>
      <c r="V47" s="352">
        <v>15.150909976824099</v>
      </c>
      <c r="W47" s="352">
        <v>16.36334688999974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0.99999999999999989</v>
      </c>
      <c r="D51" s="234">
        <f t="shared" si="3"/>
        <v>0.99999999999999989</v>
      </c>
      <c r="E51" s="234">
        <f t="shared" si="3"/>
        <v>1</v>
      </c>
      <c r="F51" s="234">
        <f t="shared" si="3"/>
        <v>1.0000000000000002</v>
      </c>
      <c r="G51" s="234">
        <f t="shared" si="3"/>
        <v>0.99999999999999978</v>
      </c>
      <c r="H51" s="234">
        <f t="shared" si="3"/>
        <v>1</v>
      </c>
      <c r="I51" s="234">
        <f t="shared" si="3"/>
        <v>0.99999999999999978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0.99999999999999978</v>
      </c>
      <c r="M51" s="234">
        <f t="shared" si="3"/>
        <v>1.0000000000000004</v>
      </c>
      <c r="N51" s="234">
        <f t="shared" si="3"/>
        <v>1</v>
      </c>
      <c r="O51" s="234">
        <f t="shared" si="3"/>
        <v>1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0.99999999999999967</v>
      </c>
      <c r="S51" s="234">
        <f t="shared" si="3"/>
        <v>1</v>
      </c>
      <c r="T51" s="234">
        <f t="shared" si="3"/>
        <v>1.0000000000000004</v>
      </c>
      <c r="U51" s="234">
        <f t="shared" si="3"/>
        <v>1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2.057206847635273E-2</v>
      </c>
      <c r="C52" s="301">
        <f t="shared" si="4"/>
        <v>2.3367313737555708E-2</v>
      </c>
      <c r="D52" s="301">
        <f t="shared" si="4"/>
        <v>1.4933841082951309E-2</v>
      </c>
      <c r="E52" s="301">
        <f t="shared" si="4"/>
        <v>1.8020387073862974E-2</v>
      </c>
      <c r="F52" s="301">
        <f t="shared" si="4"/>
        <v>2.2104771423079664E-2</v>
      </c>
      <c r="G52" s="301">
        <f t="shared" si="4"/>
        <v>2.0924690616829906E-2</v>
      </c>
      <c r="H52" s="301">
        <f t="shared" si="4"/>
        <v>2.1704251351394321E-2</v>
      </c>
      <c r="I52" s="301">
        <f t="shared" si="4"/>
        <v>2.2492738107276474E-2</v>
      </c>
      <c r="J52" s="301">
        <f t="shared" si="4"/>
        <v>2.3666461481984133E-2</v>
      </c>
      <c r="K52" s="301">
        <f t="shared" si="4"/>
        <v>2.3414375496953795E-2</v>
      </c>
      <c r="L52" s="301">
        <f t="shared" si="4"/>
        <v>2.267983077260502E-2</v>
      </c>
      <c r="M52" s="301">
        <f t="shared" si="4"/>
        <v>2.2531972439584255E-2</v>
      </c>
      <c r="N52" s="301">
        <f t="shared" si="4"/>
        <v>2.3061090082380244E-2</v>
      </c>
      <c r="O52" s="301">
        <f t="shared" si="4"/>
        <v>2.2928382649834416E-2</v>
      </c>
      <c r="P52" s="301">
        <f t="shared" si="4"/>
        <v>2.3364343992273731E-2</v>
      </c>
      <c r="Q52" s="301">
        <f t="shared" si="4"/>
        <v>2.3148796994127502E-2</v>
      </c>
      <c r="R52" s="301">
        <f t="shared" si="4"/>
        <v>2.3565831095319817E-2</v>
      </c>
      <c r="S52" s="301">
        <f t="shared" si="4"/>
        <v>2.3648401685453214E-2</v>
      </c>
      <c r="T52" s="301">
        <f t="shared" si="4"/>
        <v>2.3436359066808816E-2</v>
      </c>
      <c r="U52" s="301">
        <f t="shared" si="4"/>
        <v>2.3720493055289719E-2</v>
      </c>
      <c r="V52" s="301">
        <f t="shared" si="4"/>
        <v>2.2752486499156396E-2</v>
      </c>
      <c r="W52" s="301">
        <f t="shared" si="4"/>
        <v>2.3465883987996729E-2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2.7978013127839728E-2</v>
      </c>
      <c r="C53" s="235">
        <f t="shared" si="5"/>
        <v>3.1779546683075761E-2</v>
      </c>
      <c r="D53" s="235">
        <f t="shared" si="5"/>
        <v>2.0310023872813786E-2</v>
      </c>
      <c r="E53" s="235">
        <f t="shared" si="5"/>
        <v>2.4507726420453641E-2</v>
      </c>
      <c r="F53" s="235">
        <f t="shared" si="5"/>
        <v>3.0062489135388351E-2</v>
      </c>
      <c r="G53" s="235">
        <f t="shared" si="5"/>
        <v>2.8457579238888673E-2</v>
      </c>
      <c r="H53" s="235">
        <f t="shared" si="5"/>
        <v>2.951778183789628E-2</v>
      </c>
      <c r="I53" s="235">
        <f t="shared" si="5"/>
        <v>3.0590123825896008E-2</v>
      </c>
      <c r="J53" s="235">
        <f t="shared" si="5"/>
        <v>3.2186387615498413E-2</v>
      </c>
      <c r="K53" s="235">
        <f t="shared" si="5"/>
        <v>3.184355067585716E-2</v>
      </c>
      <c r="L53" s="235">
        <f t="shared" si="5"/>
        <v>3.0844569850742843E-2</v>
      </c>
      <c r="M53" s="235">
        <f t="shared" si="5"/>
        <v>3.0643482517834587E-2</v>
      </c>
      <c r="N53" s="235">
        <f t="shared" si="5"/>
        <v>3.1363082512037121E-2</v>
      </c>
      <c r="O53" s="235">
        <f t="shared" si="5"/>
        <v>3.11826004037748E-2</v>
      </c>
      <c r="P53" s="235">
        <f t="shared" si="5"/>
        <v>3.1775507829492268E-2</v>
      </c>
      <c r="Q53" s="235">
        <f t="shared" si="5"/>
        <v>3.1482363912013395E-2</v>
      </c>
      <c r="R53" s="235">
        <f t="shared" si="5"/>
        <v>3.2049530289634941E-2</v>
      </c>
      <c r="S53" s="235">
        <f t="shared" si="5"/>
        <v>3.2161826292216367E-2</v>
      </c>
      <c r="T53" s="235">
        <f t="shared" si="5"/>
        <v>3.1873448330859991E-2</v>
      </c>
      <c r="U53" s="235">
        <f t="shared" si="5"/>
        <v>3.2259870555194019E-2</v>
      </c>
      <c r="V53" s="235">
        <f t="shared" si="5"/>
        <v>3.0943381638852706E-2</v>
      </c>
      <c r="W53" s="235">
        <f t="shared" si="5"/>
        <v>3.1913602223675543E-2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3.4561075040272601E-2</v>
      </c>
      <c r="C54" s="235">
        <f t="shared" si="6"/>
        <v>3.9257087079093603E-2</v>
      </c>
      <c r="D54" s="235">
        <f t="shared" si="6"/>
        <v>2.5088853019358204E-2</v>
      </c>
      <c r="E54" s="235">
        <f t="shared" si="6"/>
        <v>3.027425028408981E-2</v>
      </c>
      <c r="F54" s="235">
        <f t="shared" si="6"/>
        <v>3.7136015990773832E-2</v>
      </c>
      <c r="G54" s="235">
        <f t="shared" si="6"/>
        <v>3.5153480236274244E-2</v>
      </c>
      <c r="H54" s="235">
        <f t="shared" si="6"/>
        <v>3.6463142270342468E-2</v>
      </c>
      <c r="I54" s="235">
        <f t="shared" si="6"/>
        <v>3.7787800020224485E-2</v>
      </c>
      <c r="J54" s="235">
        <f t="shared" si="6"/>
        <v>3.9759655289733339E-2</v>
      </c>
      <c r="K54" s="235">
        <f t="shared" si="6"/>
        <v>3.9336150834882365E-2</v>
      </c>
      <c r="L54" s="235">
        <f t="shared" si="6"/>
        <v>3.8102115697976439E-2</v>
      </c>
      <c r="M54" s="235">
        <f t="shared" si="6"/>
        <v>3.7853713698501559E-2</v>
      </c>
      <c r="N54" s="235">
        <f t="shared" si="6"/>
        <v>3.8742631338398802E-2</v>
      </c>
      <c r="O54" s="235">
        <f t="shared" si="6"/>
        <v>3.8519682851721811E-2</v>
      </c>
      <c r="P54" s="235">
        <f t="shared" si="6"/>
        <v>3.9252097907019848E-2</v>
      </c>
      <c r="Q54" s="235">
        <f t="shared" si="6"/>
        <v>3.8889978950134192E-2</v>
      </c>
      <c r="R54" s="235">
        <f t="shared" si="6"/>
        <v>3.9590596240137284E-2</v>
      </c>
      <c r="S54" s="235">
        <f t="shared" si="6"/>
        <v>3.9729314831561405E-2</v>
      </c>
      <c r="T54" s="235">
        <f t="shared" si="6"/>
        <v>3.9373083232238794E-2</v>
      </c>
      <c r="U54" s="235">
        <f t="shared" si="6"/>
        <v>3.9850428332886725E-2</v>
      </c>
      <c r="V54" s="235">
        <f t="shared" si="6"/>
        <v>3.8224177318582749E-2</v>
      </c>
      <c r="W54" s="235">
        <f t="shared" si="6"/>
        <v>3.9422685099834508E-2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2.1394951215406844E-2</v>
      </c>
      <c r="C55" s="235">
        <f t="shared" si="7"/>
        <v>2.4302006287057944E-2</v>
      </c>
      <c r="D55" s="235">
        <f t="shared" si="7"/>
        <v>1.5531194726269361E-2</v>
      </c>
      <c r="E55" s="235">
        <f t="shared" si="7"/>
        <v>1.8741202556817497E-2</v>
      </c>
      <c r="F55" s="235">
        <f t="shared" si="7"/>
        <v>2.2988962280002849E-2</v>
      </c>
      <c r="G55" s="235">
        <f t="shared" si="7"/>
        <v>2.1761678241503109E-2</v>
      </c>
      <c r="H55" s="235">
        <f t="shared" si="7"/>
        <v>2.2572421405450092E-2</v>
      </c>
      <c r="I55" s="235">
        <f t="shared" si="7"/>
        <v>2.3392447631567535E-2</v>
      </c>
      <c r="J55" s="235">
        <f t="shared" si="7"/>
        <v>2.461311994126349E-2</v>
      </c>
      <c r="K55" s="235">
        <f t="shared" si="7"/>
        <v>2.4350950516831938E-2</v>
      </c>
      <c r="L55" s="235">
        <f t="shared" si="7"/>
        <v>2.3587024003509229E-2</v>
      </c>
      <c r="M55" s="235">
        <f t="shared" si="7"/>
        <v>2.3433251337167629E-2</v>
      </c>
      <c r="N55" s="235">
        <f t="shared" si="7"/>
        <v>2.3983533685675445E-2</v>
      </c>
      <c r="O55" s="235">
        <f t="shared" si="7"/>
        <v>2.3845517955827795E-2</v>
      </c>
      <c r="P55" s="235">
        <f t="shared" si="7"/>
        <v>2.4298917751964664E-2</v>
      </c>
      <c r="Q55" s="235">
        <f t="shared" si="7"/>
        <v>2.4074748873892583E-2</v>
      </c>
      <c r="R55" s="235">
        <f t="shared" si="7"/>
        <v>2.4508464339132612E-2</v>
      </c>
      <c r="S55" s="235">
        <f t="shared" si="7"/>
        <v>2.4594337752871342E-2</v>
      </c>
      <c r="T55" s="235">
        <f t="shared" si="7"/>
        <v>2.437381342948116E-2</v>
      </c>
      <c r="U55" s="235">
        <f t="shared" si="7"/>
        <v>2.4669312777501309E-2</v>
      </c>
      <c r="V55" s="235">
        <f t="shared" si="7"/>
        <v>2.3662585959122656E-2</v>
      </c>
      <c r="W55" s="235">
        <f t="shared" si="7"/>
        <v>2.4404519347516591E-2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2.7367780617123891E-2</v>
      </c>
      <c r="C56" s="302">
        <f t="shared" si="8"/>
        <v>2.6755220470141963E-2</v>
      </c>
      <c r="D56" s="302">
        <f t="shared" si="8"/>
        <v>3.0952981332874326E-2</v>
      </c>
      <c r="E56" s="302">
        <f t="shared" si="8"/>
        <v>2.8977612317342787E-2</v>
      </c>
      <c r="F56" s="302">
        <f t="shared" si="8"/>
        <v>2.6977144445465191E-2</v>
      </c>
      <c r="G56" s="302">
        <f t="shared" si="8"/>
        <v>2.7597029979977244E-2</v>
      </c>
      <c r="H56" s="302">
        <f t="shared" si="8"/>
        <v>2.7339137690885487E-2</v>
      </c>
      <c r="I56" s="302">
        <f t="shared" si="8"/>
        <v>2.6805329956417785E-2</v>
      </c>
      <c r="J56" s="302">
        <f t="shared" si="8"/>
        <v>2.6723397375801976E-2</v>
      </c>
      <c r="K56" s="302">
        <f t="shared" si="8"/>
        <v>2.6710288131417667E-2</v>
      </c>
      <c r="L56" s="302">
        <f t="shared" si="8"/>
        <v>2.6881341373904587E-2</v>
      </c>
      <c r="M56" s="302">
        <f t="shared" si="8"/>
        <v>2.6883195324774543E-2</v>
      </c>
      <c r="N56" s="302">
        <f t="shared" si="8"/>
        <v>2.686587532051872E-2</v>
      </c>
      <c r="O56" s="302">
        <f t="shared" si="8"/>
        <v>2.6981809387358058E-2</v>
      </c>
      <c r="P56" s="302">
        <f t="shared" si="8"/>
        <v>2.6942289394819872E-2</v>
      </c>
      <c r="Q56" s="302">
        <f t="shared" si="8"/>
        <v>2.6972025193799067E-2</v>
      </c>
      <c r="R56" s="302">
        <f t="shared" si="8"/>
        <v>2.6900356386775036E-2</v>
      </c>
      <c r="S56" s="302">
        <f t="shared" si="8"/>
        <v>2.6913793231615926E-2</v>
      </c>
      <c r="T56" s="302">
        <f t="shared" si="8"/>
        <v>2.6945171670954133E-2</v>
      </c>
      <c r="U56" s="302">
        <f t="shared" si="8"/>
        <v>2.661265085597125E-2</v>
      </c>
      <c r="V56" s="302">
        <f t="shared" si="8"/>
        <v>2.680890987279037E-2</v>
      </c>
      <c r="W56" s="302">
        <f t="shared" si="8"/>
        <v>2.6744723973572568E-2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0.18287714850594691</v>
      </c>
      <c r="C57" s="303">
        <f t="shared" si="9"/>
        <v>0.17553081266556211</v>
      </c>
      <c r="D57" s="303">
        <f t="shared" si="9"/>
        <v>0.20218417091903418</v>
      </c>
      <c r="E57" s="303">
        <f t="shared" si="9"/>
        <v>0.18984380655128474</v>
      </c>
      <c r="F57" s="303">
        <f t="shared" si="9"/>
        <v>0.17618420103491955</v>
      </c>
      <c r="G57" s="303">
        <f t="shared" si="9"/>
        <v>0.18007685375457719</v>
      </c>
      <c r="H57" s="303">
        <f t="shared" si="9"/>
        <v>0.17796285152999022</v>
      </c>
      <c r="I57" s="303">
        <f t="shared" si="9"/>
        <v>0.17398138333445029</v>
      </c>
      <c r="J57" s="303">
        <f t="shared" si="9"/>
        <v>0.17361641376267939</v>
      </c>
      <c r="K57" s="303">
        <f t="shared" si="9"/>
        <v>0.17355900318236642</v>
      </c>
      <c r="L57" s="303">
        <f t="shared" si="9"/>
        <v>0.17429733188475749</v>
      </c>
      <c r="M57" s="303">
        <f t="shared" si="9"/>
        <v>0.17458895571113539</v>
      </c>
      <c r="N57" s="303">
        <f t="shared" si="9"/>
        <v>0.17470491996201304</v>
      </c>
      <c r="O57" s="303">
        <f t="shared" si="9"/>
        <v>0.1754350488321002</v>
      </c>
      <c r="P57" s="303">
        <f t="shared" si="9"/>
        <v>0.17488982842811193</v>
      </c>
      <c r="Q57" s="303">
        <f t="shared" si="9"/>
        <v>0.17508061329930935</v>
      </c>
      <c r="R57" s="303">
        <f t="shared" si="9"/>
        <v>0.17453940772033291</v>
      </c>
      <c r="S57" s="303">
        <f t="shared" si="9"/>
        <v>0.17459736305271623</v>
      </c>
      <c r="T57" s="303">
        <f t="shared" si="9"/>
        <v>0.17483097185729904</v>
      </c>
      <c r="U57" s="303">
        <f t="shared" si="9"/>
        <v>0.17173439965316392</v>
      </c>
      <c r="V57" s="303">
        <f t="shared" si="9"/>
        <v>0.17282073531903652</v>
      </c>
      <c r="W57" s="303">
        <f t="shared" si="9"/>
        <v>0.17202336029935869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0.13439611528275197</v>
      </c>
      <c r="C58" s="304">
        <f t="shared" si="10"/>
        <v>8.9500550535083809E-2</v>
      </c>
      <c r="D58" s="304">
        <f t="shared" si="10"/>
        <v>0.18828337714419097</v>
      </c>
      <c r="E58" s="304">
        <f t="shared" si="10"/>
        <v>0.16108626418064079</v>
      </c>
      <c r="F58" s="304">
        <f t="shared" si="10"/>
        <v>0.10637314955793427</v>
      </c>
      <c r="G58" s="304">
        <f t="shared" si="10"/>
        <v>0.12638250071433399</v>
      </c>
      <c r="H58" s="304">
        <f t="shared" si="10"/>
        <v>0.1149769189941833</v>
      </c>
      <c r="I58" s="304">
        <f t="shared" si="10"/>
        <v>9.6012473297137593E-2</v>
      </c>
      <c r="J58" s="304">
        <f t="shared" si="10"/>
        <v>7.8820948076918793E-2</v>
      </c>
      <c r="K58" s="304">
        <f t="shared" si="10"/>
        <v>8.2339624344703807E-2</v>
      </c>
      <c r="L58" s="304">
        <f t="shared" si="10"/>
        <v>9.4737419858356819E-2</v>
      </c>
      <c r="M58" s="304">
        <f t="shared" si="10"/>
        <v>9.7331441276767322E-2</v>
      </c>
      <c r="N58" s="304">
        <f t="shared" si="10"/>
        <v>9.113415374551305E-2</v>
      </c>
      <c r="O58" s="304">
        <f t="shared" si="10"/>
        <v>9.5151679650843299E-2</v>
      </c>
      <c r="P58" s="304">
        <f t="shared" si="10"/>
        <v>8.7898800813743072E-2</v>
      </c>
      <c r="Q58" s="304">
        <f t="shared" si="10"/>
        <v>9.1356052526832196E-2</v>
      </c>
      <c r="R58" s="304">
        <f t="shared" si="10"/>
        <v>8.3893392398220981E-2</v>
      </c>
      <c r="S58" s="304">
        <f t="shared" si="10"/>
        <v>8.2971779424945172E-2</v>
      </c>
      <c r="T58" s="304">
        <f t="shared" si="10"/>
        <v>8.6735956345950341E-2</v>
      </c>
      <c r="U58" s="304">
        <f t="shared" si="10"/>
        <v>7.0360411287725064E-2</v>
      </c>
      <c r="V58" s="304">
        <f t="shared" si="10"/>
        <v>8.9152541470742738E-2</v>
      </c>
      <c r="W58" s="304">
        <f t="shared" si="10"/>
        <v>7.5877350997845552E-2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4.8481033223194928E-2</v>
      </c>
      <c r="C59" s="304">
        <f t="shared" si="11"/>
        <v>8.6030262130478305E-2</v>
      </c>
      <c r="D59" s="304">
        <f t="shared" si="11"/>
        <v>1.3900793774843226E-2</v>
      </c>
      <c r="E59" s="304">
        <f t="shared" si="11"/>
        <v>2.8757542370643957E-2</v>
      </c>
      <c r="F59" s="304">
        <f t="shared" si="11"/>
        <v>6.981105147698527E-2</v>
      </c>
      <c r="G59" s="304">
        <f t="shared" si="11"/>
        <v>5.3694353040243198E-2</v>
      </c>
      <c r="H59" s="304">
        <f t="shared" si="11"/>
        <v>6.2985932535806921E-2</v>
      </c>
      <c r="I59" s="304">
        <f t="shared" si="11"/>
        <v>7.7968910037312697E-2</v>
      </c>
      <c r="J59" s="304">
        <f t="shared" si="11"/>
        <v>9.4795465685760597E-2</v>
      </c>
      <c r="K59" s="304">
        <f t="shared" si="11"/>
        <v>9.1219378837662624E-2</v>
      </c>
      <c r="L59" s="304">
        <f t="shared" si="11"/>
        <v>7.9559912026400684E-2</v>
      </c>
      <c r="M59" s="304">
        <f t="shared" si="11"/>
        <v>7.7257514434368096E-2</v>
      </c>
      <c r="N59" s="304">
        <f t="shared" si="11"/>
        <v>8.3570766216499975E-2</v>
      </c>
      <c r="O59" s="304">
        <f t="shared" si="11"/>
        <v>8.0283369181256892E-2</v>
      </c>
      <c r="P59" s="304">
        <f t="shared" si="11"/>
        <v>8.699102761436886E-2</v>
      </c>
      <c r="Q59" s="304">
        <f t="shared" si="11"/>
        <v>8.3724560772477141E-2</v>
      </c>
      <c r="R59" s="304">
        <f t="shared" si="11"/>
        <v>9.0646015322111931E-2</v>
      </c>
      <c r="S59" s="304">
        <f t="shared" si="11"/>
        <v>9.162558362777104E-2</v>
      </c>
      <c r="T59" s="304">
        <f t="shared" si="11"/>
        <v>8.8095015511348684E-2</v>
      </c>
      <c r="U59" s="304">
        <f t="shared" si="11"/>
        <v>0.10137398836543889</v>
      </c>
      <c r="V59" s="304">
        <f t="shared" si="11"/>
        <v>8.3668193848293798E-2</v>
      </c>
      <c r="W59" s="304">
        <f t="shared" si="11"/>
        <v>9.6146009301513111E-2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8.9841328942240534E-2</v>
      </c>
      <c r="C60" s="303">
        <f t="shared" si="12"/>
        <v>8.7310169547626146E-2</v>
      </c>
      <c r="D60" s="303">
        <f t="shared" si="12"/>
        <v>9.1862168691643237E-2</v>
      </c>
      <c r="E60" s="303">
        <f t="shared" si="12"/>
        <v>9.1180493304812177E-2</v>
      </c>
      <c r="F60" s="303">
        <f t="shared" si="12"/>
        <v>8.8743576794068524E-2</v>
      </c>
      <c r="G60" s="303">
        <f t="shared" si="12"/>
        <v>9.015313731505889E-2</v>
      </c>
      <c r="H60" s="303">
        <f t="shared" si="12"/>
        <v>8.9719538004440297E-2</v>
      </c>
      <c r="I60" s="303">
        <f t="shared" si="12"/>
        <v>8.8070949344181748E-2</v>
      </c>
      <c r="J60" s="303">
        <f t="shared" si="12"/>
        <v>8.6779660052690083E-2</v>
      </c>
      <c r="K60" s="303">
        <f t="shared" si="12"/>
        <v>8.6974656010987472E-2</v>
      </c>
      <c r="L60" s="303">
        <f t="shared" si="12"/>
        <v>8.8170469602443943E-2</v>
      </c>
      <c r="M60" s="303">
        <f t="shared" si="12"/>
        <v>8.8277845013472842E-2</v>
      </c>
      <c r="N60" s="303">
        <f t="shared" si="12"/>
        <v>8.7891307487121248E-2</v>
      </c>
      <c r="O60" s="303">
        <f t="shared" si="12"/>
        <v>8.8342752905313696E-2</v>
      </c>
      <c r="P60" s="303">
        <f t="shared" si="12"/>
        <v>8.7835626751690057E-2</v>
      </c>
      <c r="Q60" s="303">
        <f t="shared" si="12"/>
        <v>8.8131655453037416E-2</v>
      </c>
      <c r="R60" s="303">
        <f t="shared" si="12"/>
        <v>8.7469358885062909E-2</v>
      </c>
      <c r="S60" s="303">
        <f t="shared" si="12"/>
        <v>8.7474977541136228E-2</v>
      </c>
      <c r="T60" s="303">
        <f t="shared" si="12"/>
        <v>8.7732737837904085E-2</v>
      </c>
      <c r="U60" s="303">
        <f t="shared" si="12"/>
        <v>8.5572589739519256E-2</v>
      </c>
      <c r="V60" s="303">
        <f t="shared" si="12"/>
        <v>8.7391022637406626E-2</v>
      </c>
      <c r="W60" s="303">
        <f t="shared" si="12"/>
        <v>8.6176645858649967E-2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6.8857819096360739E-2</v>
      </c>
      <c r="C61" s="304">
        <f t="shared" si="13"/>
        <v>6.3475509535319316E-2</v>
      </c>
      <c r="D61" s="304">
        <f t="shared" si="13"/>
        <v>7.6629650787032905E-2</v>
      </c>
      <c r="E61" s="304">
        <f t="shared" si="13"/>
        <v>7.2799698489471945E-2</v>
      </c>
      <c r="F61" s="304">
        <f t="shared" si="13"/>
        <v>6.6196709942527257E-2</v>
      </c>
      <c r="G61" s="304">
        <f t="shared" si="13"/>
        <v>6.8809952885892381E-2</v>
      </c>
      <c r="H61" s="304">
        <f t="shared" si="13"/>
        <v>6.7581201626018078E-2</v>
      </c>
      <c r="I61" s="304">
        <f t="shared" si="13"/>
        <v>6.5128356474759744E-2</v>
      </c>
      <c r="J61" s="304">
        <f t="shared" si="13"/>
        <v>6.2639869341066259E-2</v>
      </c>
      <c r="K61" s="304">
        <f t="shared" si="13"/>
        <v>6.3091993004094599E-2</v>
      </c>
      <c r="L61" s="304">
        <f t="shared" si="13"/>
        <v>6.5037042214386803E-2</v>
      </c>
      <c r="M61" s="304">
        <f t="shared" si="13"/>
        <v>6.5295233125096899E-2</v>
      </c>
      <c r="N61" s="304">
        <f t="shared" si="13"/>
        <v>6.4368995603093393E-2</v>
      </c>
      <c r="O61" s="304">
        <f t="shared" si="13"/>
        <v>6.4955802602482585E-2</v>
      </c>
      <c r="P61" s="304">
        <f t="shared" si="13"/>
        <v>6.4003995879570855E-2</v>
      </c>
      <c r="Q61" s="304">
        <f t="shared" si="13"/>
        <v>6.4519882519027363E-2</v>
      </c>
      <c r="R61" s="304">
        <f t="shared" si="13"/>
        <v>6.3432211167836691E-2</v>
      </c>
      <c r="S61" s="304">
        <f t="shared" si="13"/>
        <v>6.335360782197394E-2</v>
      </c>
      <c r="T61" s="304">
        <f t="shared" si="13"/>
        <v>6.3827651589759088E-2</v>
      </c>
      <c r="U61" s="304">
        <f t="shared" si="13"/>
        <v>6.1377686823123737E-2</v>
      </c>
      <c r="V61" s="304">
        <f t="shared" si="13"/>
        <v>6.4183486408267099E-2</v>
      </c>
      <c r="W61" s="304">
        <f t="shared" si="13"/>
        <v>6.2241444190893294E-2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2.0983509845879801E-2</v>
      </c>
      <c r="C62" s="304">
        <f t="shared" si="14"/>
        <v>2.383466001230683E-2</v>
      </c>
      <c r="D62" s="304">
        <f t="shared" si="14"/>
        <v>1.5232517904610346E-2</v>
      </c>
      <c r="E62" s="304">
        <f t="shared" si="14"/>
        <v>1.8380794815340239E-2</v>
      </c>
      <c r="F62" s="304">
        <f t="shared" si="14"/>
        <v>2.2546866851541263E-2</v>
      </c>
      <c r="G62" s="304">
        <f t="shared" si="14"/>
        <v>2.1343184429166506E-2</v>
      </c>
      <c r="H62" s="304">
        <f t="shared" si="14"/>
        <v>2.2138336378422219E-2</v>
      </c>
      <c r="I62" s="304">
        <f t="shared" si="14"/>
        <v>2.2942592869422008E-2</v>
      </c>
      <c r="J62" s="304">
        <f t="shared" si="14"/>
        <v>2.4139790711623817E-2</v>
      </c>
      <c r="K62" s="304">
        <f t="shared" si="14"/>
        <v>2.3882663006892877E-2</v>
      </c>
      <c r="L62" s="304">
        <f t="shared" si="14"/>
        <v>2.3133427388057137E-2</v>
      </c>
      <c r="M62" s="304">
        <f t="shared" si="14"/>
        <v>2.2982611888375946E-2</v>
      </c>
      <c r="N62" s="304">
        <f t="shared" si="14"/>
        <v>2.3522311884027855E-2</v>
      </c>
      <c r="O62" s="304">
        <f t="shared" si="14"/>
        <v>2.3386950302831108E-2</v>
      </c>
      <c r="P62" s="304">
        <f t="shared" si="14"/>
        <v>2.3831630872119206E-2</v>
      </c>
      <c r="Q62" s="304">
        <f t="shared" si="14"/>
        <v>2.3611772934010049E-2</v>
      </c>
      <c r="R62" s="304">
        <f t="shared" si="14"/>
        <v>2.4037147717226221E-2</v>
      </c>
      <c r="S62" s="304">
        <f t="shared" si="14"/>
        <v>2.4121369719162289E-2</v>
      </c>
      <c r="T62" s="304">
        <f t="shared" si="14"/>
        <v>2.3905086248145E-2</v>
      </c>
      <c r="U62" s="304">
        <f t="shared" si="14"/>
        <v>2.4194902916395519E-2</v>
      </c>
      <c r="V62" s="304">
        <f t="shared" si="14"/>
        <v>2.3207536229139535E-2</v>
      </c>
      <c r="W62" s="304">
        <f t="shared" si="14"/>
        <v>2.3935201667756666E-2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0.26125306929420988</v>
      </c>
      <c r="C63" s="303">
        <f t="shared" si="15"/>
        <v>0.25075830380794595</v>
      </c>
      <c r="D63" s="303">
        <f t="shared" si="15"/>
        <v>0.28883452988433461</v>
      </c>
      <c r="E63" s="303">
        <f t="shared" si="15"/>
        <v>0.27120543793040675</v>
      </c>
      <c r="F63" s="303">
        <f t="shared" si="15"/>
        <v>0.25169171576417082</v>
      </c>
      <c r="G63" s="303">
        <f t="shared" si="15"/>
        <v>0.25725264822082466</v>
      </c>
      <c r="H63" s="303">
        <f t="shared" si="15"/>
        <v>0.25423264504284326</v>
      </c>
      <c r="I63" s="303">
        <f t="shared" si="15"/>
        <v>0.24854483333492902</v>
      </c>
      <c r="J63" s="303">
        <f t="shared" si="15"/>
        <v>0.24802344823239916</v>
      </c>
      <c r="K63" s="303">
        <f t="shared" si="15"/>
        <v>0.24794143311766631</v>
      </c>
      <c r="L63" s="303">
        <f t="shared" si="15"/>
        <v>0.24899618840679638</v>
      </c>
      <c r="M63" s="303">
        <f t="shared" si="15"/>
        <v>0.24941279387305074</v>
      </c>
      <c r="N63" s="303">
        <f t="shared" si="15"/>
        <v>0.24957845708859014</v>
      </c>
      <c r="O63" s="303">
        <f t="shared" si="15"/>
        <v>0.25062149833157166</v>
      </c>
      <c r="P63" s="303">
        <f t="shared" si="15"/>
        <v>0.24984261204015995</v>
      </c>
      <c r="Q63" s="303">
        <f t="shared" si="15"/>
        <v>0.25011516185615618</v>
      </c>
      <c r="R63" s="303">
        <f t="shared" si="15"/>
        <v>0.24934201102904704</v>
      </c>
      <c r="S63" s="303">
        <f t="shared" si="15"/>
        <v>0.24942480436102318</v>
      </c>
      <c r="T63" s="303">
        <f t="shared" si="15"/>
        <v>0.24975853122471292</v>
      </c>
      <c r="U63" s="303">
        <f t="shared" si="15"/>
        <v>0.245334856647377</v>
      </c>
      <c r="V63" s="303">
        <f t="shared" si="15"/>
        <v>0.24688676474148077</v>
      </c>
      <c r="W63" s="303">
        <f t="shared" si="15"/>
        <v>0.24574765757051245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0.19199445040393143</v>
      </c>
      <c r="C64" s="304">
        <f t="shared" si="16"/>
        <v>0.12785792933583404</v>
      </c>
      <c r="D64" s="304">
        <f t="shared" si="16"/>
        <v>0.26897625306313</v>
      </c>
      <c r="E64" s="304">
        <f t="shared" si="16"/>
        <v>0.23012323454377254</v>
      </c>
      <c r="F64" s="304">
        <f t="shared" si="16"/>
        <v>0.15196164222562042</v>
      </c>
      <c r="G64" s="304">
        <f t="shared" si="16"/>
        <v>0.18054642959190578</v>
      </c>
      <c r="H64" s="304">
        <f t="shared" si="16"/>
        <v>0.16425274142026186</v>
      </c>
      <c r="I64" s="304">
        <f t="shared" si="16"/>
        <v>0.13716067613876801</v>
      </c>
      <c r="J64" s="304">
        <f t="shared" si="16"/>
        <v>0.11260135439559828</v>
      </c>
      <c r="K64" s="304">
        <f t="shared" si="16"/>
        <v>0.11762803477814829</v>
      </c>
      <c r="L64" s="304">
        <f t="shared" si="16"/>
        <v>0.13533917122622396</v>
      </c>
      <c r="M64" s="304">
        <f t="shared" si="16"/>
        <v>0.13904491610966765</v>
      </c>
      <c r="N64" s="304">
        <f t="shared" si="16"/>
        <v>0.13019164820787585</v>
      </c>
      <c r="O64" s="304">
        <f t="shared" si="16"/>
        <v>0.13593097092977613</v>
      </c>
      <c r="P64" s="304">
        <f t="shared" si="16"/>
        <v>0.12556971544820444</v>
      </c>
      <c r="Q64" s="304">
        <f t="shared" si="16"/>
        <v>0.13050864646690313</v>
      </c>
      <c r="R64" s="304">
        <f t="shared" si="16"/>
        <v>0.11984770342603</v>
      </c>
      <c r="S64" s="304">
        <f t="shared" si="16"/>
        <v>0.11853111346420742</v>
      </c>
      <c r="T64" s="304">
        <f t="shared" si="16"/>
        <v>0.12390850906564331</v>
      </c>
      <c r="U64" s="304">
        <f t="shared" si="16"/>
        <v>0.10051487326817865</v>
      </c>
      <c r="V64" s="304">
        <f t="shared" si="16"/>
        <v>0.12736077352963246</v>
      </c>
      <c r="W64" s="304">
        <f t="shared" si="16"/>
        <v>0.10839621571120794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6.9258618890278456E-2</v>
      </c>
      <c r="C65" s="304">
        <f t="shared" si="17"/>
        <v>0.12290037447211187</v>
      </c>
      <c r="D65" s="304">
        <f t="shared" si="17"/>
        <v>1.9858276821204612E-2</v>
      </c>
      <c r="E65" s="304">
        <f t="shared" si="17"/>
        <v>4.1082203386634222E-2</v>
      </c>
      <c r="F65" s="304">
        <f t="shared" si="17"/>
        <v>9.9730073538550387E-2</v>
      </c>
      <c r="G65" s="304">
        <f t="shared" si="17"/>
        <v>7.670621862891884E-2</v>
      </c>
      <c r="H65" s="304">
        <f t="shared" si="17"/>
        <v>8.9979903622581361E-2</v>
      </c>
      <c r="I65" s="304">
        <f t="shared" si="17"/>
        <v>0.11138415719616099</v>
      </c>
      <c r="J65" s="304">
        <f t="shared" si="17"/>
        <v>0.1354220938368009</v>
      </c>
      <c r="K65" s="304">
        <f t="shared" si="17"/>
        <v>0.13031339833951802</v>
      </c>
      <c r="L65" s="304">
        <f t="shared" si="17"/>
        <v>0.1136570171805724</v>
      </c>
      <c r="M65" s="304">
        <f t="shared" si="17"/>
        <v>0.11036787776338307</v>
      </c>
      <c r="N65" s="304">
        <f t="shared" si="17"/>
        <v>0.11938680888071429</v>
      </c>
      <c r="O65" s="304">
        <f t="shared" si="17"/>
        <v>0.11469052740179551</v>
      </c>
      <c r="P65" s="304">
        <f t="shared" si="17"/>
        <v>0.12427289659195552</v>
      </c>
      <c r="Q65" s="304">
        <f t="shared" si="17"/>
        <v>0.119606515389253</v>
      </c>
      <c r="R65" s="304">
        <f t="shared" si="17"/>
        <v>0.12949430760301706</v>
      </c>
      <c r="S65" s="304">
        <f t="shared" si="17"/>
        <v>0.13089369089681577</v>
      </c>
      <c r="T65" s="304">
        <f t="shared" si="17"/>
        <v>0.12585002215906957</v>
      </c>
      <c r="U65" s="304">
        <f t="shared" si="17"/>
        <v>0.14481998337919835</v>
      </c>
      <c r="V65" s="304">
        <f t="shared" si="17"/>
        <v>0.11952599121184831</v>
      </c>
      <c r="W65" s="304">
        <f t="shared" si="17"/>
        <v>0.13735144185930448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0.16854226956906759</v>
      </c>
      <c r="C66" s="303">
        <f t="shared" si="18"/>
        <v>0.1528245494644882</v>
      </c>
      <c r="D66" s="303">
        <f t="shared" si="18"/>
        <v>0.19007962973990594</v>
      </c>
      <c r="E66" s="303">
        <f t="shared" si="18"/>
        <v>0.18217870975125064</v>
      </c>
      <c r="F66" s="303">
        <f t="shared" si="18"/>
        <v>0.16616003694404444</v>
      </c>
      <c r="G66" s="303">
        <f t="shared" si="18"/>
        <v>0.17017187650005683</v>
      </c>
      <c r="H66" s="303">
        <f t="shared" si="18"/>
        <v>0.16576147034268174</v>
      </c>
      <c r="I66" s="303">
        <f t="shared" si="18"/>
        <v>0.16726004172160369</v>
      </c>
      <c r="J66" s="303">
        <f t="shared" si="18"/>
        <v>0.15410822276405226</v>
      </c>
      <c r="K66" s="303">
        <f t="shared" si="18"/>
        <v>0.15737573826948764</v>
      </c>
      <c r="L66" s="303">
        <f t="shared" si="18"/>
        <v>0.16386061475702229</v>
      </c>
      <c r="M66" s="303">
        <f t="shared" si="18"/>
        <v>0.16498458736120442</v>
      </c>
      <c r="N66" s="303">
        <f t="shared" si="18"/>
        <v>0.15815931903099392</v>
      </c>
      <c r="O66" s="303">
        <f t="shared" si="18"/>
        <v>0.15756126410697993</v>
      </c>
      <c r="P66" s="303">
        <f t="shared" si="18"/>
        <v>0.1537076931278262</v>
      </c>
      <c r="Q66" s="303">
        <f t="shared" si="18"/>
        <v>0.15574880087807846</v>
      </c>
      <c r="R66" s="303">
        <f t="shared" si="18"/>
        <v>0.15232132008880403</v>
      </c>
      <c r="S66" s="303">
        <f t="shared" si="18"/>
        <v>0.15107733540113263</v>
      </c>
      <c r="T66" s="303">
        <f t="shared" si="18"/>
        <v>0.1530050542147163</v>
      </c>
      <c r="U66" s="303">
        <f t="shared" si="18"/>
        <v>0.15928719197076882</v>
      </c>
      <c r="V66" s="303">
        <f t="shared" si="18"/>
        <v>0.16734451853373825</v>
      </c>
      <c r="W66" s="303">
        <f t="shared" si="18"/>
        <v>0.16119240663529832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9.8745928686493109E-2</v>
      </c>
      <c r="C67" s="303">
        <f t="shared" si="19"/>
        <v>0.11216310594026739</v>
      </c>
      <c r="D67" s="303">
        <f t="shared" si="19"/>
        <v>7.1682437198166318E-2</v>
      </c>
      <c r="E67" s="303">
        <f t="shared" si="19"/>
        <v>8.6497857954542248E-2</v>
      </c>
      <c r="F67" s="303">
        <f t="shared" si="19"/>
        <v>0.10610290283078237</v>
      </c>
      <c r="G67" s="303">
        <f t="shared" si="19"/>
        <v>0.10043851496078354</v>
      </c>
      <c r="H67" s="303">
        <f t="shared" si="19"/>
        <v>0.10418040648669274</v>
      </c>
      <c r="I67" s="303">
        <f t="shared" si="19"/>
        <v>0.10796514291492705</v>
      </c>
      <c r="J67" s="303">
        <f t="shared" si="19"/>
        <v>0.11359901511352383</v>
      </c>
      <c r="K67" s="303">
        <f t="shared" si="19"/>
        <v>0.11238900238537822</v>
      </c>
      <c r="L67" s="303">
        <f t="shared" si="19"/>
        <v>0.10886318770850412</v>
      </c>
      <c r="M67" s="303">
        <f t="shared" si="19"/>
        <v>0.10815346771000441</v>
      </c>
      <c r="N67" s="303">
        <f t="shared" si="19"/>
        <v>0.11069323239542521</v>
      </c>
      <c r="O67" s="303">
        <f t="shared" si="19"/>
        <v>0.11005623671920518</v>
      </c>
      <c r="P67" s="303">
        <f t="shared" si="19"/>
        <v>0.11214885116291387</v>
      </c>
      <c r="Q67" s="303">
        <f t="shared" si="19"/>
        <v>0.11111422557181197</v>
      </c>
      <c r="R67" s="303">
        <f t="shared" si="19"/>
        <v>0.11311598925753508</v>
      </c>
      <c r="S67" s="303">
        <f t="shared" si="19"/>
        <v>0.1135123280901754</v>
      </c>
      <c r="T67" s="303">
        <f t="shared" si="19"/>
        <v>0.11249452352068226</v>
      </c>
      <c r="U67" s="303">
        <f t="shared" si="19"/>
        <v>0.11385836666539065</v>
      </c>
      <c r="V67" s="303">
        <f t="shared" si="19"/>
        <v>0.10921193519595074</v>
      </c>
      <c r="W67" s="303">
        <f t="shared" si="19"/>
        <v>0.11263624314238427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6.6866366525046475E-2</v>
      </c>
      <c r="C68" s="237">
        <f t="shared" si="20"/>
        <v>7.595188431718515E-2</v>
      </c>
      <c r="D68" s="237">
        <f t="shared" si="20"/>
        <v>4.854016953264869E-2</v>
      </c>
      <c r="E68" s="237">
        <f t="shared" si="20"/>
        <v>5.8572515855136884E-2</v>
      </c>
      <c r="F68" s="237">
        <f t="shared" si="20"/>
        <v>7.1848183357304654E-2</v>
      </c>
      <c r="G68" s="237">
        <f t="shared" si="20"/>
        <v>6.801251093522559E-2</v>
      </c>
      <c r="H68" s="237">
        <f t="shared" si="20"/>
        <v>7.0546354037383144E-2</v>
      </c>
      <c r="I68" s="237">
        <f t="shared" si="20"/>
        <v>7.3109209808525699E-2</v>
      </c>
      <c r="J68" s="237">
        <f t="shared" si="20"/>
        <v>7.6924218370374026E-2</v>
      </c>
      <c r="K68" s="237">
        <f t="shared" si="20"/>
        <v>7.6104851378170912E-2</v>
      </c>
      <c r="L68" s="237">
        <f t="shared" si="20"/>
        <v>7.371732594173741E-2</v>
      </c>
      <c r="M68" s="237">
        <f t="shared" si="20"/>
        <v>7.3236735013269813E-2</v>
      </c>
      <c r="N68" s="237">
        <f t="shared" si="20"/>
        <v>7.4956551096846138E-2</v>
      </c>
      <c r="O68" s="237">
        <f t="shared" si="20"/>
        <v>7.4525205856312476E-2</v>
      </c>
      <c r="P68" s="237">
        <f t="shared" si="20"/>
        <v>7.5942231613727554E-2</v>
      </c>
      <c r="Q68" s="237">
        <f t="shared" si="20"/>
        <v>7.5241629017640227E-2</v>
      </c>
      <c r="R68" s="237">
        <f t="shared" si="20"/>
        <v>7.659713466821795E-2</v>
      </c>
      <c r="S68" s="237">
        <f t="shared" si="20"/>
        <v>7.6865517760097923E-2</v>
      </c>
      <c r="T68" s="237">
        <f t="shared" si="20"/>
        <v>7.6176305614342854E-2</v>
      </c>
      <c r="U68" s="237">
        <f t="shared" si="20"/>
        <v>7.7099839746937571E-2</v>
      </c>
      <c r="V68" s="237">
        <f t="shared" si="20"/>
        <v>7.3953482283882183E-2</v>
      </c>
      <c r="W68" s="237">
        <f t="shared" si="20"/>
        <v>7.6272271861200502E-2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33.481291760016028</v>
      </c>
      <c r="D72" s="324">
        <f t="shared" si="21"/>
        <v>33.898329717486789</v>
      </c>
      <c r="E72" s="324">
        <f t="shared" si="21"/>
        <v>37.655582567334562</v>
      </c>
      <c r="F72" s="324">
        <f t="shared" si="21"/>
        <v>36.897174862021181</v>
      </c>
      <c r="G72" s="324">
        <f t="shared" si="21"/>
        <v>36.105131029416484</v>
      </c>
      <c r="H72" s="324">
        <f t="shared" si="21"/>
        <v>33.948643212890836</v>
      </c>
      <c r="I72" s="324">
        <f t="shared" si="21"/>
        <v>32.251522825185695</v>
      </c>
      <c r="J72" s="324">
        <f t="shared" si="21"/>
        <v>34.095683591836661</v>
      </c>
      <c r="K72" s="324">
        <f t="shared" si="21"/>
        <v>35.940107263956165</v>
      </c>
      <c r="L72" s="324">
        <f t="shared" si="21"/>
        <v>35.506597023197841</v>
      </c>
      <c r="M72" s="324">
        <f t="shared" si="21"/>
        <v>32.876566765065036</v>
      </c>
      <c r="N72" s="324">
        <f t="shared" si="21"/>
        <v>32.710539740983947</v>
      </c>
      <c r="O72" s="324">
        <f t="shared" si="21"/>
        <v>33.595391032219837</v>
      </c>
      <c r="P72" s="324">
        <f t="shared" si="21"/>
        <v>31.554971060924792</v>
      </c>
      <c r="Q72" s="324">
        <f t="shared" si="21"/>
        <v>30.531472431429677</v>
      </c>
      <c r="R72" s="324">
        <f t="shared" si="21"/>
        <v>30.328894023960025</v>
      </c>
      <c r="S72" s="324">
        <f t="shared" si="21"/>
        <v>30.125723070719612</v>
      </c>
      <c r="T72" s="324">
        <f t="shared" si="21"/>
        <v>29.380836072311482</v>
      </c>
      <c r="U72" s="324">
        <f t="shared" si="21"/>
        <v>29.079047435680152</v>
      </c>
      <c r="V72" s="324">
        <f t="shared" si="21"/>
        <v>29.218421981251304</v>
      </c>
      <c r="W72" s="324">
        <f t="shared" si="21"/>
        <v>29.519256334306412</v>
      </c>
      <c r="DA72" s="95"/>
    </row>
    <row r="73" spans="1:105" ht="12" customHeight="1" x14ac:dyDescent="0.25">
      <c r="A73" s="55" t="s">
        <v>92</v>
      </c>
      <c r="B73" s="336">
        <f>IF(B$6=0,0,B$6/MAE!B$5*1000)</f>
        <v>0.65858776535054386</v>
      </c>
      <c r="C73" s="336">
        <f>IF(C$6=0,0,C$6/MAE!C$5*1000)</f>
        <v>0.78236784889493338</v>
      </c>
      <c r="D73" s="336">
        <f>IF(D$6=0,0,D$6/MAE!D$5*1000)</f>
        <v>0.50623226897843343</v>
      </c>
      <c r="E73" s="336">
        <f>IF(E$6=0,0,E$6/MAE!E$5*1000)</f>
        <v>0.67856817335517561</v>
      </c>
      <c r="F73" s="336">
        <f>IF(F$6=0,0,F$6/MAE!F$5*1000)</f>
        <v>0.815603616482379</v>
      </c>
      <c r="G73" s="336">
        <f>IF(G$6=0,0,G$6/MAE!G$5*1000)</f>
        <v>0.75548869647064554</v>
      </c>
      <c r="H73" s="336">
        <f>IF(H$6=0,0,H$6/MAE!H$5*1000)</f>
        <v>0.73682988533138949</v>
      </c>
      <c r="I73" s="336">
        <f>IF(I$6=0,0,I$6/MAE!I$5*1000)</f>
        <v>0.72542505646775135</v>
      </c>
      <c r="J73" s="336">
        <f>IF(J$6=0,0,J$6/MAE!J$5*1000)</f>
        <v>0.80692418242812058</v>
      </c>
      <c r="K73" s="336">
        <f>IF(K$6=0,0,K$6/MAE!K$5*1000)</f>
        <v>0.84151516687906625</v>
      </c>
      <c r="L73" s="336">
        <f>IF(L$6=0,0,L$6/MAE!L$5*1000)</f>
        <v>0.80528361179720842</v>
      </c>
      <c r="M73" s="336">
        <f>IF(M$6=0,0,M$6/MAE!M$5*1000)</f>
        <v>0.74077389625859702</v>
      </c>
      <c r="N73" s="336">
        <f>IF(N$6=0,0,N$6/MAE!N$5*1000)</f>
        <v>0.75434070361010963</v>
      </c>
      <c r="O73" s="336">
        <f>IF(O$6=0,0,O$6/MAE!O$5*1000)</f>
        <v>0.77028798085755212</v>
      </c>
      <c r="P73" s="336">
        <f>IF(P$6=0,0,P$6/MAE!P$5*1000)</f>
        <v>0.73726119853368954</v>
      </c>
      <c r="Q73" s="336">
        <f>IF(Q$6=0,0,Q$6/MAE!Q$5*1000)</f>
        <v>0.70676685724696575</v>
      </c>
      <c r="R73" s="336">
        <f>IF(R$6=0,0,R$6/MAE!R$5*1000)</f>
        <v>0.71472559387649681</v>
      </c>
      <c r="S73" s="336">
        <f>IF(S$6=0,0,S$6/MAE!S$5*1000)</f>
        <v>0.71242520024110245</v>
      </c>
      <c r="T73" s="336">
        <f>IF(T$6=0,0,T$6/MAE!T$5*1000)</f>
        <v>0.68857982387374039</v>
      </c>
      <c r="U73" s="336">
        <f>IF(U$6=0,0,U$6/MAE!U$5*1000)</f>
        <v>0.68976934275249124</v>
      </c>
      <c r="V73" s="336">
        <f>IF(V$6=0,0,V$6/MAE!V$5*1000)</f>
        <v>0.66479175165507476</v>
      </c>
      <c r="W73" s="336">
        <f>IF(W$6=0,0,W$6/MAE!W$5*1000)</f>
        <v>0.69269544455277177</v>
      </c>
      <c r="DA73" s="67"/>
    </row>
    <row r="74" spans="1:105" ht="12" customHeight="1" x14ac:dyDescent="0.25">
      <c r="A74" s="202" t="s">
        <v>93</v>
      </c>
      <c r="B74" s="337">
        <f>IF(B$7=0,0,B$7/MAE!B$5*1000)</f>
        <v>0.89567936087674005</v>
      </c>
      <c r="C74" s="337">
        <f>IF(C$7=0,0,C$7/MAE!C$5*1000)</f>
        <v>1.0640202744971092</v>
      </c>
      <c r="D74" s="337">
        <f>IF(D$7=0,0,D$7/MAE!D$5*1000)</f>
        <v>0.68847588581066976</v>
      </c>
      <c r="E74" s="337">
        <f>IF(E$7=0,0,E$7/MAE!E$5*1000)</f>
        <v>0.92285271576303862</v>
      </c>
      <c r="F74" s="337">
        <f>IF(F$7=0,0,F$7/MAE!F$5*1000)</f>
        <v>1.1092209184160358</v>
      </c>
      <c r="G74" s="337">
        <f>IF(G$7=0,0,G$7/MAE!G$5*1000)</f>
        <v>1.027464627200078</v>
      </c>
      <c r="H74" s="337">
        <f>IF(H$7=0,0,H$7/MAE!H$5*1000)</f>
        <v>1.00208864405069</v>
      </c>
      <c r="I74" s="337">
        <f>IF(I$7=0,0,I$7/MAE!I$5*1000)</f>
        <v>0.98657807679614207</v>
      </c>
      <c r="J74" s="337">
        <f>IF(J$7=0,0,J$7/MAE!J$5*1000)</f>
        <v>1.0974168881022437</v>
      </c>
      <c r="K74" s="337">
        <f>IF(K$7=0,0,K$7/MAE!K$5*1000)</f>
        <v>1.14446062695553</v>
      </c>
      <c r="L74" s="337">
        <f>IF(L$7=0,0,L$7/MAE!L$5*1000)</f>
        <v>1.0951857120442041</v>
      </c>
      <c r="M74" s="337">
        <f>IF(M$7=0,0,M$7/MAE!M$5*1000)</f>
        <v>1.007452498911692</v>
      </c>
      <c r="N74" s="337">
        <f>IF(N$7=0,0,N$7/MAE!N$5*1000)</f>
        <v>1.0259033569097489</v>
      </c>
      <c r="O74" s="337">
        <f>IF(O$7=0,0,O$7/MAE!O$5*1000)</f>
        <v>1.0475916539662706</v>
      </c>
      <c r="P74" s="337">
        <f>IF(P$7=0,0,P$7/MAE!P$5*1000)</f>
        <v>1.0026752300058177</v>
      </c>
      <c r="Q74" s="337">
        <f>IF(Q$7=0,0,Q$7/MAE!Q$5*1000)</f>
        <v>0.96120292585587319</v>
      </c>
      <c r="R74" s="337">
        <f>IF(R$7=0,0,R$7/MAE!R$5*1000)</f>
        <v>0.97202680767203531</v>
      </c>
      <c r="S74" s="337">
        <f>IF(S$7=0,0,S$7/MAE!S$5*1000)</f>
        <v>0.96889827232789916</v>
      </c>
      <c r="T74" s="337">
        <f>IF(T$7=0,0,T$7/MAE!T$5*1000)</f>
        <v>0.93646856046828708</v>
      </c>
      <c r="U74" s="337">
        <f>IF(U$7=0,0,U$7/MAE!U$5*1000)</f>
        <v>0.93808630614338806</v>
      </c>
      <c r="V74" s="337">
        <f>IF(V$7=0,0,V$7/MAE!V$5*1000)</f>
        <v>0.90411678225090186</v>
      </c>
      <c r="W74" s="337">
        <f>IF(W$7=0,0,W$7/MAE!W$5*1000)</f>
        <v>0.94206580459176936</v>
      </c>
      <c r="DA74" s="174"/>
    </row>
    <row r="75" spans="1:105" ht="12" customHeight="1" x14ac:dyDescent="0.25">
      <c r="A75" s="202" t="s">
        <v>94</v>
      </c>
      <c r="B75" s="337">
        <f>IF(B$8=0,0,B$8/MAE!B$5*1000)</f>
        <v>1.1064274457889141</v>
      </c>
      <c r="C75" s="337">
        <f>IF(C$8=0,0,C$8/MAE!C$5*1000)</f>
        <v>1.3143779861434883</v>
      </c>
      <c r="D75" s="337">
        <f>IF(D$8=0,0,D$8/MAE!D$5*1000)</f>
        <v>0.85047021188376848</v>
      </c>
      <c r="E75" s="337">
        <f>IF(E$8=0,0,E$8/MAE!E$5*1000)</f>
        <v>1.1399945312366953</v>
      </c>
      <c r="F75" s="337">
        <f>IF(F$8=0,0,F$8/MAE!F$5*1000)</f>
        <v>1.3702140756903967</v>
      </c>
      <c r="G75" s="337">
        <f>IF(G$8=0,0,G$8/MAE!G$5*1000)</f>
        <v>1.2692210100706847</v>
      </c>
      <c r="H75" s="337">
        <f>IF(H$8=0,0,H$8/MAE!H$5*1000)</f>
        <v>1.2378742073567348</v>
      </c>
      <c r="I75" s="337">
        <f>IF(I$8=0,0,I$8/MAE!I$5*1000)</f>
        <v>1.2187140948658228</v>
      </c>
      <c r="J75" s="337">
        <f>IF(J$8=0,0,J$8/MAE!J$5*1000)</f>
        <v>1.3556326264792422</v>
      </c>
      <c r="K75" s="337">
        <f>IF(K$8=0,0,K$8/MAE!K$5*1000)</f>
        <v>1.4137454803568308</v>
      </c>
      <c r="L75" s="337">
        <f>IF(L$8=0,0,L$8/MAE!L$5*1000)</f>
        <v>1.3528764678193104</v>
      </c>
      <c r="M75" s="337">
        <f>IF(M$8=0,0,M$8/MAE!M$5*1000)</f>
        <v>1.2445001457144433</v>
      </c>
      <c r="N75" s="337">
        <f>IF(N$8=0,0,N$8/MAE!N$5*1000)</f>
        <v>1.2672923820649842</v>
      </c>
      <c r="O75" s="337">
        <f>IF(O$8=0,0,O$8/MAE!O$5*1000)</f>
        <v>1.2940838078406873</v>
      </c>
      <c r="P75" s="337">
        <f>IF(P$8=0,0,P$8/MAE!P$5*1000)</f>
        <v>1.2385988135365977</v>
      </c>
      <c r="Q75" s="337">
        <f>IF(Q$8=0,0,Q$8/MAE!Q$5*1000)</f>
        <v>1.1873683201749021</v>
      </c>
      <c r="R75" s="337">
        <f>IF(R$8=0,0,R$8/MAE!R$5*1000)</f>
        <v>1.2007389977125145</v>
      </c>
      <c r="S75" s="337">
        <f>IF(S$8=0,0,S$8/MAE!S$5*1000)</f>
        <v>1.1968743364050523</v>
      </c>
      <c r="T75" s="337">
        <f>IF(T$8=0,0,T$8/MAE!T$5*1000)</f>
        <v>1.1568141041078834</v>
      </c>
      <c r="U75" s="337">
        <f>IF(U$8=0,0,U$8/MAE!U$5*1000)</f>
        <v>1.1588124958241852</v>
      </c>
      <c r="V75" s="337">
        <f>IF(V$8=0,0,V$8/MAE!V$5*1000)</f>
        <v>1.1168501427805257</v>
      </c>
      <c r="W75" s="337">
        <f>IF(W$8=0,0,W$8/MAE!W$5*1000)</f>
        <v>1.1637283468486566</v>
      </c>
      <c r="DA75" s="174"/>
    </row>
    <row r="76" spans="1:105" ht="12" customHeight="1" x14ac:dyDescent="0.25">
      <c r="A76" s="202" t="s">
        <v>95</v>
      </c>
      <c r="B76" s="337">
        <f>IF(B$9=0,0,B$9/MAE!B$5*1000)</f>
        <v>0.68493127596456582</v>
      </c>
      <c r="C76" s="337">
        <f>IF(C$9=0,0,C$9/MAE!C$5*1000)</f>
        <v>0.8136625628507308</v>
      </c>
      <c r="D76" s="337">
        <f>IF(D$9=0,0,D$9/MAE!D$5*1000)</f>
        <v>0.52648155973757083</v>
      </c>
      <c r="E76" s="337">
        <f>IF(E$9=0,0,E$9/MAE!E$5*1000)</f>
        <v>0.70571090028938266</v>
      </c>
      <c r="F76" s="337">
        <f>IF(F$9=0,0,F$9/MAE!F$5*1000)</f>
        <v>0.84822776114167409</v>
      </c>
      <c r="G76" s="337">
        <f>IF(G$9=0,0,G$9/MAE!G$5*1000)</f>
        <v>0.78570824432947162</v>
      </c>
      <c r="H76" s="337">
        <f>IF(H$9=0,0,H$9/MAE!H$5*1000)</f>
        <v>0.76630308074464504</v>
      </c>
      <c r="I76" s="337">
        <f>IF(I$9=0,0,I$9/MAE!I$5*1000)</f>
        <v>0.75444205872646153</v>
      </c>
      <c r="J76" s="337">
        <f>IF(J$9=0,0,J$9/MAE!J$5*1000)</f>
        <v>0.83920114972524507</v>
      </c>
      <c r="K76" s="337">
        <f>IF(K$9=0,0,K$9/MAE!K$5*1000)</f>
        <v>0.8751757735542286</v>
      </c>
      <c r="L76" s="337">
        <f>IF(L$9=0,0,L$9/MAE!L$5*1000)</f>
        <v>0.83749495626909709</v>
      </c>
      <c r="M76" s="337">
        <f>IF(M$9=0,0,M$9/MAE!M$5*1000)</f>
        <v>0.77040485210894094</v>
      </c>
      <c r="N76" s="337">
        <f>IF(N$9=0,0,N$9/MAE!N$5*1000)</f>
        <v>0.78451433175451379</v>
      </c>
      <c r="O76" s="337">
        <f>IF(O$9=0,0,O$9/MAE!O$5*1000)</f>
        <v>0.80109950009185427</v>
      </c>
      <c r="P76" s="337">
        <f>IF(P$9=0,0,P$9/MAE!P$5*1000)</f>
        <v>0.76675164647503657</v>
      </c>
      <c r="Q76" s="337">
        <f>IF(Q$9=0,0,Q$9/MAE!Q$5*1000)</f>
        <v>0.73503753153684381</v>
      </c>
      <c r="R76" s="337">
        <f>IF(R$9=0,0,R$9/MAE!R$5*1000)</f>
        <v>0.74331461763155682</v>
      </c>
      <c r="S76" s="337">
        <f>IF(S$9=0,0,S$9/MAE!S$5*1000)</f>
        <v>0.74092220825074662</v>
      </c>
      <c r="T76" s="337">
        <f>IF(T$9=0,0,T$9/MAE!T$5*1000)</f>
        <v>0.71612301682868984</v>
      </c>
      <c r="U76" s="337">
        <f>IF(U$9=0,0,U$9/MAE!U$5*1000)</f>
        <v>0.7173601164625909</v>
      </c>
      <c r="V76" s="337">
        <f>IF(V$9=0,0,V$9/MAE!V$5*1000)</f>
        <v>0.69138342172127787</v>
      </c>
      <c r="W76" s="337">
        <f>IF(W$9=0,0,W$9/MAE!W$5*1000)</f>
        <v>0.72040326233488239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0.87614356815669536</v>
      </c>
      <c r="C77" s="338">
        <f>IF(C$10=0,0,C$10/MAE!C$5*1000)</f>
        <v>0.89579934266437633</v>
      </c>
      <c r="D77" s="338">
        <f>IF(D$10=0,0,D$10/MAE!D$5*1000)</f>
        <v>1.0492543669609877</v>
      </c>
      <c r="E77" s="338">
        <f>IF(E$10=0,0,E$10/MAE!E$5*1000)</f>
        <v>1.0911688732199121</v>
      </c>
      <c r="F77" s="338">
        <f>IF(F$10=0,0,F$10/MAE!F$5*1000)</f>
        <v>0.99538041588233239</v>
      </c>
      <c r="G77" s="338">
        <f>IF(G$10=0,0,G$10/MAE!G$5*1000)</f>
        <v>0.99639438344981346</v>
      </c>
      <c r="H77" s="338">
        <f>IF(H$10=0,0,H$10/MAE!H$5*1000)</f>
        <v>0.9281266312159675</v>
      </c>
      <c r="I77" s="338">
        <f>IF(I$10=0,0,I$10/MAE!I$5*1000)</f>
        <v>0.8645127109260422</v>
      </c>
      <c r="J77" s="338">
        <f>IF(J$10=0,0,J$10/MAE!J$5*1000)</f>
        <v>0.91115250142426207</v>
      </c>
      <c r="K77" s="338">
        <f>IF(K$10=0,0,K$10/MAE!K$5*1000)</f>
        <v>0.95997062049432613</v>
      </c>
      <c r="L77" s="338">
        <f>IF(L$10=0,0,L$10/MAE!L$5*1000)</f>
        <v>0.954464955606246</v>
      </c>
      <c r="M77" s="338">
        <f>IF(M$10=0,0,M$10/MAE!M$5*1000)</f>
        <v>0.88382716595323429</v>
      </c>
      <c r="N77" s="338">
        <f>IF(N$10=0,0,N$10/MAE!N$5*1000)</f>
        <v>0.87879728234814747</v>
      </c>
      <c r="O77" s="338">
        <f>IF(O$10=0,0,O$10/MAE!O$5*1000)</f>
        <v>0.90646443712511404</v>
      </c>
      <c r="P77" s="338">
        <f>IF(P$10=0,0,P$10/MAE!P$5*1000)</f>
        <v>0.85016316216860199</v>
      </c>
      <c r="Q77" s="338">
        <f>IF(Q$10=0,0,Q$10/MAE!Q$5*1000)</f>
        <v>0.82349564362430261</v>
      </c>
      <c r="R77" s="338">
        <f>IF(R$10=0,0,R$10/MAE!R$5*1000)</f>
        <v>0.81585805806125666</v>
      </c>
      <c r="S77" s="338">
        <f>IF(S$10=0,0,S$10/MAE!S$5*1000)</f>
        <v>0.81079748167826926</v>
      </c>
      <c r="T77" s="338">
        <f>IF(T$10=0,0,T$10/MAE!T$5*1000)</f>
        <v>0.7916716718045943</v>
      </c>
      <c r="U77" s="338">
        <f>IF(U$10=0,0,U$10/MAE!U$5*1000)</f>
        <v>0.77387053662998184</v>
      </c>
      <c r="V77" s="338">
        <f>IF(V$10=0,0,V$10/MAE!V$5*1000)</f>
        <v>0.78331404152052331</v>
      </c>
      <c r="W77" s="338">
        <f>IF(W$10=0,0,W$10/MAE!W$5*1000)</f>
        <v>0.78948436256615839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5.8545718291116788</v>
      </c>
      <c r="C78" s="351">
        <f>IF(C$16=0,0,C$16/MAE!C$5*1000)</f>
        <v>5.8769983517284023</v>
      </c>
      <c r="D78" s="351">
        <f>IF(D$16=0,0,D$16/MAE!D$5*1000)</f>
        <v>6.8537056894701252</v>
      </c>
      <c r="E78" s="351">
        <f>IF(E$16=0,0,E$16/MAE!E$5*1000)</f>
        <v>7.1486791324889918</v>
      </c>
      <c r="F78" s="351">
        <f>IF(F$16=0,0,F$16/MAE!F$5*1000)</f>
        <v>6.5006992735109179</v>
      </c>
      <c r="G78" s="351">
        <f>IF(G$16=0,0,G$16/MAE!G$5*1000)</f>
        <v>6.5016984001740807</v>
      </c>
      <c r="H78" s="351">
        <f>IF(H$16=0,0,H$16/MAE!H$5*1000)</f>
        <v>6.0415973517403021</v>
      </c>
      <c r="I78" s="351">
        <f>IF(I$16=0,0,I$16/MAE!I$5*1000)</f>
        <v>5.611164555768406</v>
      </c>
      <c r="J78" s="351">
        <f>IF(J$16=0,0,J$16/MAE!J$5*1000)</f>
        <v>5.9195703100017107</v>
      </c>
      <c r="K78" s="351">
        <f>IF(K$16=0,0,K$16/MAE!K$5*1000)</f>
        <v>6.2377291909995582</v>
      </c>
      <c r="L78" s="351">
        <f>IF(L$16=0,0,L$16/MAE!L$5*1000)</f>
        <v>6.1887051254506584</v>
      </c>
      <c r="M78" s="351">
        <f>IF(M$16=0,0,M$16/MAE!M$5*1000)</f>
        <v>5.7398854588801251</v>
      </c>
      <c r="N78" s="351">
        <f>IF(N$16=0,0,N$16/MAE!N$5*1000)</f>
        <v>5.7146922273628471</v>
      </c>
      <c r="O78" s="351">
        <f>IF(O$16=0,0,O$16/MAE!O$5*1000)</f>
        <v>5.8938090662709897</v>
      </c>
      <c r="P78" s="351">
        <f>IF(P$16=0,0,P$16/MAE!P$5*1000)</f>
        <v>5.5186434748991742</v>
      </c>
      <c r="Q78" s="351">
        <f>IF(Q$16=0,0,Q$16/MAE!Q$5*1000)</f>
        <v>5.3454689182256621</v>
      </c>
      <c r="R78" s="351">
        <f>IF(R$16=0,0,R$16/MAE!R$5*1000)</f>
        <v>5.2935871997547288</v>
      </c>
      <c r="S78" s="351">
        <f>IF(S$16=0,0,S$16/MAE!S$5*1000)</f>
        <v>5.2598718082040206</v>
      </c>
      <c r="T78" s="351">
        <f>IF(T$16=0,0,T$16/MAE!T$5*1000)</f>
        <v>5.1366801245022033</v>
      </c>
      <c r="U78" s="351">
        <f>IF(U$16=0,0,U$16/MAE!U$5*1000)</f>
        <v>4.9938727538524068</v>
      </c>
      <c r="V78" s="351">
        <f>IF(V$16=0,0,V$16/MAE!V$5*1000)</f>
        <v>5.0495491716617504</v>
      </c>
      <c r="W78" s="351">
        <f>IF(W$16=0,0,W$16/MAE!W$5*1000)</f>
        <v>5.0780016681655171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2.8761522027892568</v>
      </c>
      <c r="C79" s="351">
        <f>IF(C$24=0,0,C$24/MAE!C$5*1000)</f>
        <v>2.9232572602405376</v>
      </c>
      <c r="D79" s="351">
        <f>IF(D$24=0,0,D$24/MAE!D$5*1000)</f>
        <v>3.1139740828727147</v>
      </c>
      <c r="E79" s="351">
        <f>IF(E$24=0,0,E$24/MAE!E$5*1000)</f>
        <v>3.433454594169651</v>
      </c>
      <c r="F79" s="351">
        <f>IF(F$24=0,0,F$24/MAE!F$5*1000)</f>
        <v>3.2743872708519506</v>
      </c>
      <c r="G79" s="351">
        <f>IF(G$24=0,0,G$24/MAE!G$5*1000)</f>
        <v>3.2549908354731785</v>
      </c>
      <c r="H79" s="351">
        <f>IF(H$24=0,0,H$24/MAE!H$5*1000)</f>
        <v>3.0458565849381434</v>
      </c>
      <c r="I79" s="351">
        <f>IF(I$24=0,0,I$24/MAE!I$5*1000)</f>
        <v>2.8404222330096509</v>
      </c>
      <c r="J79" s="351">
        <f>IF(J$24=0,0,J$24/MAE!J$5*1000)</f>
        <v>2.9588118313636675</v>
      </c>
      <c r="K79" s="351">
        <f>IF(K$24=0,0,K$24/MAE!K$5*1000)</f>
        <v>3.1258784662805792</v>
      </c>
      <c r="L79" s="351">
        <f>IF(L$24=0,0,L$24/MAE!L$5*1000)</f>
        <v>3.1306333335200929</v>
      </c>
      <c r="M79" s="351">
        <f>IF(M$24=0,0,M$24/MAE!M$5*1000)</f>
        <v>2.9022724654615031</v>
      </c>
      <c r="N79" s="351">
        <f>IF(N$24=0,0,N$24/MAE!N$5*1000)</f>
        <v>2.8749721064445195</v>
      </c>
      <c r="O79" s="351">
        <f>IF(O$24=0,0,O$24/MAE!O$5*1000)</f>
        <v>2.967909328716789</v>
      </c>
      <c r="P79" s="351">
        <f>IF(P$24=0,0,P$24/MAE!P$5*1000)</f>
        <v>2.7716506602677708</v>
      </c>
      <c r="Q79" s="351">
        <f>IF(Q$24=0,0,Q$24/MAE!Q$5*1000)</f>
        <v>2.6907892088006702</v>
      </c>
      <c r="R79" s="351">
        <f>IF(R$24=0,0,R$24/MAE!R$5*1000)</f>
        <v>2.6528489159688005</v>
      </c>
      <c r="S79" s="351">
        <f>IF(S$24=0,0,S$24/MAE!S$5*1000)</f>
        <v>2.6352469490216874</v>
      </c>
      <c r="T79" s="351">
        <f>IF(T$24=0,0,T$24/MAE!T$5*1000)</f>
        <v>2.5776611885905378</v>
      </c>
      <c r="U79" s="351">
        <f>IF(U$24=0,0,U$24/MAE!U$5*1000)</f>
        <v>2.4883693962294764</v>
      </c>
      <c r="V79" s="351">
        <f>IF(V$24=0,0,V$24/MAE!V$5*1000)</f>
        <v>2.5534277767928324</v>
      </c>
      <c r="W79" s="351">
        <f>IF(W$24=0,0,W$24/MAE!W$5*1000)</f>
        <v>2.543870499132233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8.3636740415881121</v>
      </c>
      <c r="C80" s="351">
        <f>IF(C$27=0,0,C$27/MAE!C$5*1000)</f>
        <v>8.3957119310405766</v>
      </c>
      <c r="D80" s="351">
        <f>IF(D$27=0,0,D$27/MAE!D$5*1000)</f>
        <v>9.7910081278144681</v>
      </c>
      <c r="E80" s="351">
        <f>IF(E$27=0,0,E$27/MAE!E$5*1000)</f>
        <v>10.212398760698559</v>
      </c>
      <c r="F80" s="351">
        <f>IF(F$27=0,0,F$27/MAE!F$5*1000)</f>
        <v>9.2867132478727417</v>
      </c>
      <c r="G80" s="351">
        <f>IF(G$27=0,0,G$27/MAE!G$5*1000)</f>
        <v>9.2881405716772605</v>
      </c>
      <c r="H80" s="351">
        <f>IF(H$27=0,0,H$27/MAE!H$5*1000)</f>
        <v>8.6308533596290058</v>
      </c>
      <c r="I80" s="351">
        <f>IF(I$27=0,0,I$27/MAE!I$5*1000)</f>
        <v>8.0159493653834382</v>
      </c>
      <c r="J80" s="351">
        <f>IF(J$27=0,0,J$27/MAE!J$5*1000)</f>
        <v>8.4565290142881597</v>
      </c>
      <c r="K80" s="351">
        <f>IF(K$27=0,0,K$27/MAE!K$5*1000)</f>
        <v>8.9110417014279406</v>
      </c>
      <c r="L80" s="351">
        <f>IF(L$27=0,0,L$27/MAE!L$5*1000)</f>
        <v>8.8410073220723682</v>
      </c>
      <c r="M80" s="351">
        <f>IF(M$27=0,0,M$27/MAE!M$5*1000)</f>
        <v>8.1998363698287555</v>
      </c>
      <c r="N80" s="351">
        <f>IF(N$27=0,0,N$27/MAE!N$5*1000)</f>
        <v>8.1638460390897833</v>
      </c>
      <c r="O80" s="351">
        <f>IF(O$27=0,0,O$27/MAE!O$5*1000)</f>
        <v>8.4197272375299814</v>
      </c>
      <c r="P80" s="351">
        <f>IF(P$27=0,0,P$27/MAE!P$5*1000)</f>
        <v>7.8837763927131075</v>
      </c>
      <c r="Q80" s="351">
        <f>IF(Q$27=0,0,Q$27/MAE!Q$5*1000)</f>
        <v>7.6363841688938017</v>
      </c>
      <c r="R80" s="351">
        <f>IF(R$27=0,0,R$27/MAE!R$5*1000)</f>
        <v>7.5622674282210429</v>
      </c>
      <c r="S80" s="351">
        <f>IF(S$27=0,0,S$27/MAE!S$5*1000)</f>
        <v>7.5141025831486026</v>
      </c>
      <c r="T80" s="351">
        <f>IF(T$27=0,0,T$27/MAE!T$5*1000)</f>
        <v>7.3381144635745761</v>
      </c>
      <c r="U80" s="351">
        <f>IF(U$27=0,0,U$27/MAE!U$5*1000)</f>
        <v>7.1341039340748642</v>
      </c>
      <c r="V80" s="351">
        <f>IF(V$27=0,0,V$27/MAE!V$5*1000)</f>
        <v>7.2136416738025009</v>
      </c>
      <c r="W80" s="351">
        <f>IF(W$27=0,0,W$27/MAE!W$5*1000)</f>
        <v>7.2542880973793116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5.3956594987127238</v>
      </c>
      <c r="C81" s="351">
        <f>IF(C$35=0,0,C$35/MAE!C$5*1000)</f>
        <v>5.1167633287135308</v>
      </c>
      <c r="D81" s="351">
        <f>IF(D$35=0,0,D$35/MAE!D$5*1000)</f>
        <v>6.4433819615011396</v>
      </c>
      <c r="E81" s="351">
        <f>IF(E$35=0,0,E$35/MAE!E$5*1000)</f>
        <v>6.8600454470486953</v>
      </c>
      <c r="F81" s="351">
        <f>IF(F$35=0,0,F$35/MAE!F$5*1000)</f>
        <v>6.1308359382043056</v>
      </c>
      <c r="G81" s="351">
        <f>IF(G$35=0,0,G$35/MAE!G$5*1000)</f>
        <v>6.1440778985562332</v>
      </c>
      <c r="H81" s="351">
        <f>IF(H$35=0,0,H$35/MAE!H$5*1000)</f>
        <v>5.6273770151078875</v>
      </c>
      <c r="I81" s="351">
        <f>IF(I$35=0,0,I$35/MAE!I$5*1000)</f>
        <v>5.3943910533258137</v>
      </c>
      <c r="J81" s="351">
        <f>IF(J$35=0,0,J$35/MAE!J$5*1000)</f>
        <v>5.2544252022634037</v>
      </c>
      <c r="K81" s="351">
        <f>IF(K$35=0,0,K$35/MAE!K$5*1000)</f>
        <v>5.6561009141496763</v>
      </c>
      <c r="L81" s="351">
        <f>IF(L$35=0,0,L$35/MAE!L$5*1000)</f>
        <v>5.8181328161510582</v>
      </c>
      <c r="M81" s="351">
        <f>IF(M$35=0,0,M$35/MAE!M$5*1000)</f>
        <v>5.4241268015873416</v>
      </c>
      <c r="N81" s="351">
        <f>IF(N$35=0,0,N$35/MAE!N$5*1000)</f>
        <v>5.1734766905702854</v>
      </c>
      <c r="O81" s="351">
        <f>IF(O$35=0,0,O$35/MAE!O$5*1000)</f>
        <v>5.2933322792048552</v>
      </c>
      <c r="P81" s="351">
        <f>IF(P$35=0,0,P$35/MAE!P$5*1000)</f>
        <v>4.8502418084900638</v>
      </c>
      <c r="Q81" s="351">
        <f>IF(Q$35=0,0,Q$35/MAE!Q$5*1000)</f>
        <v>4.7552402202372814</v>
      </c>
      <c r="R81" s="351">
        <f>IF(R$35=0,0,R$35/MAE!R$5*1000)</f>
        <v>4.6197371745630331</v>
      </c>
      <c r="S81" s="351">
        <f>IF(S$35=0,0,S$35/MAE!S$5*1000)</f>
        <v>4.5513139685567463</v>
      </c>
      <c r="T81" s="351">
        <f>IF(T$35=0,0,T$35/MAE!T$5*1000)</f>
        <v>4.4954164161177088</v>
      </c>
      <c r="U81" s="351">
        <f>IF(U$35=0,0,U$35/MAE!U$5*1000)</f>
        <v>4.6319198112142761</v>
      </c>
      <c r="V81" s="351">
        <f>IF(V$35=0,0,V$35/MAE!V$5*1000)</f>
        <v>4.8895427587680933</v>
      </c>
      <c r="W81" s="351">
        <f>IF(W$35=0,0,W$35/MAE!W$5*1000)</f>
        <v>4.7582799706111238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3.1612212736826106</v>
      </c>
      <c r="C82" s="351">
        <f>IF(C$46=0,0,C$46/MAE!C$5*1000)</f>
        <v>3.7553656746956796</v>
      </c>
      <c r="D82" s="351">
        <f>IF(D$46=0,0,D$46/MAE!D$5*1000)</f>
        <v>2.4299148910964816</v>
      </c>
      <c r="E82" s="351">
        <f>IF(E$46=0,0,E$46/MAE!E$5*1000)</f>
        <v>3.2571272321048417</v>
      </c>
      <c r="F82" s="351">
        <f>IF(F$46=0,0,F$46/MAE!F$5*1000)</f>
        <v>3.9148973591154186</v>
      </c>
      <c r="G82" s="351">
        <f>IF(G$46=0,0,G$46/MAE!G$5*1000)</f>
        <v>3.6263457430590984</v>
      </c>
      <c r="H82" s="351">
        <f>IF(H$46=0,0,H$46/MAE!H$5*1000)</f>
        <v>3.5367834495906698</v>
      </c>
      <c r="I82" s="351">
        <f>IF(I$46=0,0,I$46/MAE!I$5*1000)</f>
        <v>3.4820402710452059</v>
      </c>
      <c r="J82" s="351">
        <f>IF(J$46=0,0,J$46/MAE!J$5*1000)</f>
        <v>3.8732360756549777</v>
      </c>
      <c r="K82" s="351">
        <f>IF(K$46=0,0,K$46/MAE!K$5*1000)</f>
        <v>4.0392728010195178</v>
      </c>
      <c r="L82" s="351">
        <f>IF(L$46=0,0,L$46/MAE!L$5*1000)</f>
        <v>3.8653613366266013</v>
      </c>
      <c r="M82" s="351">
        <f>IF(M$46=0,0,M$46/MAE!M$5*1000)</f>
        <v>3.5557147020412652</v>
      </c>
      <c r="N82" s="351">
        <f>IF(N$46=0,0,N$46/MAE!N$5*1000)</f>
        <v>3.6208353773285276</v>
      </c>
      <c r="O82" s="351">
        <f>IF(O$46=0,0,O$46/MAE!O$5*1000)</f>
        <v>3.6973823081162505</v>
      </c>
      <c r="P82" s="351">
        <f>IF(P$46=0,0,P$46/MAE!P$5*1000)</f>
        <v>3.5388537529617086</v>
      </c>
      <c r="Q82" s="351">
        <f>IF(Q$46=0,0,Q$46/MAE!Q$5*1000)</f>
        <v>3.3924809147854349</v>
      </c>
      <c r="R82" s="351">
        <f>IF(R$46=0,0,R$46/MAE!R$5*1000)</f>
        <v>3.4306828506071838</v>
      </c>
      <c r="S82" s="351">
        <f>IF(S$46=0,0,S$46/MAE!S$5*1000)</f>
        <v>3.4196409611572913</v>
      </c>
      <c r="T82" s="351">
        <f>IF(T$46=0,0,T$46/MAE!T$5*1000)</f>
        <v>3.3051831545939527</v>
      </c>
      <c r="U82" s="351">
        <f>IF(U$46=0,0,U$46/MAE!U$5*1000)</f>
        <v>3.3108928452119577</v>
      </c>
      <c r="V82" s="351">
        <f>IF(V$46=0,0,V$46/MAE!V$5*1000)</f>
        <v>3.1910004079443599</v>
      </c>
      <c r="W82" s="351">
        <f>IF(W$46=0,0,W$46/MAE!W$5*1000)</f>
        <v>3.3249381338533035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2.1406389424311434</v>
      </c>
      <c r="C83" s="339">
        <f>IF(C$47=0,0,C$47/MAE!C$5*1000)</f>
        <v>2.5429671985466618</v>
      </c>
      <c r="D83" s="339">
        <f>IF(D$47=0,0,D$47/MAE!D$5*1000)</f>
        <v>1.6454306713604319</v>
      </c>
      <c r="E83" s="339">
        <f>IF(E$47=0,0,E$47/MAE!E$5*1000)</f>
        <v>2.2055822069596194</v>
      </c>
      <c r="F83" s="339">
        <f>IF(F$47=0,0,F$47/MAE!F$5*1000)</f>
        <v>2.6509949848530292</v>
      </c>
      <c r="G83" s="339">
        <f>IF(G$47=0,0,G$47/MAE!G$5*1000)</f>
        <v>2.4556006189559416</v>
      </c>
      <c r="H83" s="339">
        <f>IF(H$47=0,0,H$47/MAE!H$5*1000)</f>
        <v>2.3949530031854014</v>
      </c>
      <c r="I83" s="339">
        <f>IF(I$47=0,0,I$47/MAE!I$5*1000)</f>
        <v>2.3578833488709572</v>
      </c>
      <c r="J83" s="339">
        <f>IF(J$47=0,0,J$47/MAE!J$5*1000)</f>
        <v>2.6227838101056209</v>
      </c>
      <c r="K83" s="339">
        <f>IF(K$47=0,0,K$47/MAE!K$5*1000)</f>
        <v>2.7352165218389044</v>
      </c>
      <c r="L83" s="339">
        <f>IF(L$47=0,0,L$47/MAE!L$5*1000)</f>
        <v>2.6174513858409996</v>
      </c>
      <c r="M83" s="339">
        <f>IF(M$47=0,0,M$47/MAE!M$5*1000)</f>
        <v>2.4077724083191407</v>
      </c>
      <c r="N83" s="339">
        <f>IF(N$47=0,0,N$47/MAE!N$5*1000)</f>
        <v>2.4518692435004796</v>
      </c>
      <c r="O83" s="339">
        <f>IF(O$47=0,0,O$47/MAE!O$5*1000)</f>
        <v>2.5037034324994978</v>
      </c>
      <c r="P83" s="339">
        <f>IF(P$47=0,0,P$47/MAE!P$5*1000)</f>
        <v>2.3963549208732209</v>
      </c>
      <c r="Q83" s="339">
        <f>IF(Q$47=0,0,Q$47/MAE!Q$5*1000)</f>
        <v>2.297237722047941</v>
      </c>
      <c r="R83" s="339">
        <f>IF(R$47=0,0,R$47/MAE!R$5*1000)</f>
        <v>2.3231063798913776</v>
      </c>
      <c r="S83" s="339">
        <f>IF(S$47=0,0,S$47/MAE!S$5*1000)</f>
        <v>2.3156293017281904</v>
      </c>
      <c r="T83" s="339">
        <f>IF(T$47=0,0,T$47/MAE!T$5*1000)</f>
        <v>2.2381235478493076</v>
      </c>
      <c r="U83" s="339">
        <f>IF(U$47=0,0,U$47/MAE!U$5*1000)</f>
        <v>2.2419898972845349</v>
      </c>
      <c r="V83" s="339">
        <f>IF(V$47=0,0,V$47/MAE!V$5*1000)</f>
        <v>2.1608040523534617</v>
      </c>
      <c r="W83" s="339">
        <f>IF(W$47=0,0,W$47/MAE!W$5*1000)</f>
        <v>2.2515007442706834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SK: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92.596326352066527</v>
      </c>
      <c r="C5" s="225">
        <v>92.387372745997908</v>
      </c>
      <c r="D5" s="225">
        <v>90.743666037736816</v>
      </c>
      <c r="E5" s="225">
        <v>102.879317771262</v>
      </c>
      <c r="F5" s="225">
        <v>76.429647120640439</v>
      </c>
      <c r="G5" s="225">
        <v>81.927454084942838</v>
      </c>
      <c r="H5" s="225">
        <v>87.939973835618375</v>
      </c>
      <c r="I5" s="225">
        <v>96.441947734499948</v>
      </c>
      <c r="J5" s="225">
        <v>114.2610740521846</v>
      </c>
      <c r="K5" s="225">
        <v>80.594112678033497</v>
      </c>
      <c r="L5" s="225">
        <v>97.106513865240913</v>
      </c>
      <c r="M5" s="225">
        <v>97.818907513267234</v>
      </c>
      <c r="N5" s="225">
        <v>98.254764254599436</v>
      </c>
      <c r="O5" s="225">
        <v>102.89577900604981</v>
      </c>
      <c r="P5" s="225">
        <v>111.3600829687545</v>
      </c>
      <c r="Q5" s="225">
        <v>115.9501017761352</v>
      </c>
      <c r="R5" s="225">
        <v>121.6030432217685</v>
      </c>
      <c r="S5" s="225">
        <v>141.30532116201681</v>
      </c>
      <c r="T5" s="225">
        <v>154.63442203603799</v>
      </c>
      <c r="U5" s="225">
        <v>136.59655142081559</v>
      </c>
      <c r="V5" s="225">
        <v>113.80006137280159</v>
      </c>
      <c r="W5" s="225">
        <v>119.908050969683</v>
      </c>
      <c r="DA5" s="89" t="s">
        <v>2598</v>
      </c>
    </row>
    <row r="6" spans="1:105" ht="12" customHeight="1" x14ac:dyDescent="0.25">
      <c r="A6" s="55" t="s">
        <v>92</v>
      </c>
      <c r="B6" s="261">
        <v>1.705005999437573</v>
      </c>
      <c r="C6" s="261">
        <v>1.8900963101364929</v>
      </c>
      <c r="D6" s="261">
        <v>1.236502622542893</v>
      </c>
      <c r="E6" s="261">
        <v>1.675315462611392</v>
      </c>
      <c r="F6" s="261">
        <v>1.4885798701758479</v>
      </c>
      <c r="G6" s="261">
        <v>1.521039369301286</v>
      </c>
      <c r="H6" s="261">
        <v>1.6814709665974299</v>
      </c>
      <c r="I6" s="261">
        <v>1.897398851740874</v>
      </c>
      <c r="J6" s="261">
        <v>2.341807855038188</v>
      </c>
      <c r="K6" s="261">
        <v>1.6379772103993531</v>
      </c>
      <c r="L6" s="261">
        <v>1.922639009315021</v>
      </c>
      <c r="M6" s="261">
        <v>1.9268075377562559</v>
      </c>
      <c r="N6" s="261">
        <v>1.9729106031129939</v>
      </c>
      <c r="O6" s="261">
        <v>2.056798390198546</v>
      </c>
      <c r="P6" s="261">
        <v>2.2594256468601008</v>
      </c>
      <c r="Q6" s="261">
        <v>2.3350897530748949</v>
      </c>
      <c r="R6" s="261">
        <v>2.4833246045943729</v>
      </c>
      <c r="S6" s="261">
        <v>2.8928753190775942</v>
      </c>
      <c r="T6" s="261">
        <v>3.1452845731396248</v>
      </c>
      <c r="U6" s="261">
        <v>2.7764584799034422</v>
      </c>
      <c r="V6" s="261">
        <v>2.2380646539354978</v>
      </c>
      <c r="W6" s="261">
        <v>2.417163612655195</v>
      </c>
      <c r="DA6" s="67" t="s">
        <v>2599</v>
      </c>
    </row>
    <row r="7" spans="1:105" ht="12" customHeight="1" x14ac:dyDescent="0.25">
      <c r="A7" s="202" t="s">
        <v>93</v>
      </c>
      <c r="B7" s="226">
        <v>0.60210080776533814</v>
      </c>
      <c r="C7" s="226">
        <v>0.6674630561199586</v>
      </c>
      <c r="D7" s="226">
        <v>0.43665490214264391</v>
      </c>
      <c r="E7" s="226">
        <v>0.59161597884864958</v>
      </c>
      <c r="F7" s="226">
        <v>0.52567272053690861</v>
      </c>
      <c r="G7" s="226">
        <v>0.53713537266219791</v>
      </c>
      <c r="H7" s="226">
        <v>0.59378971543574599</v>
      </c>
      <c r="I7" s="226">
        <v>0.67004185420054474</v>
      </c>
      <c r="J7" s="226">
        <v>0.82697914354249857</v>
      </c>
      <c r="K7" s="226">
        <v>0.5784304581966222</v>
      </c>
      <c r="L7" s="226">
        <v>0.67895508926747816</v>
      </c>
      <c r="M7" s="226">
        <v>0.68042715115024477</v>
      </c>
      <c r="N7" s="226">
        <v>0.69670785215710729</v>
      </c>
      <c r="O7" s="226">
        <v>0.7263317387490128</v>
      </c>
      <c r="P7" s="226">
        <v>0.79788693266119937</v>
      </c>
      <c r="Q7" s="226">
        <v>0.82460673275914464</v>
      </c>
      <c r="R7" s="226">
        <v>0.87695395257437936</v>
      </c>
      <c r="S7" s="226">
        <v>1.021581488250243</v>
      </c>
      <c r="T7" s="226">
        <v>1.110716550419131</v>
      </c>
      <c r="U7" s="226">
        <v>0.98047038780404716</v>
      </c>
      <c r="V7" s="226">
        <v>0.79034357439805225</v>
      </c>
      <c r="W7" s="226">
        <v>0.85359005432283341</v>
      </c>
      <c r="DA7" s="174" t="s">
        <v>2600</v>
      </c>
    </row>
    <row r="8" spans="1:105" ht="12" customHeight="1" x14ac:dyDescent="0.25">
      <c r="A8" s="202" t="s">
        <v>94</v>
      </c>
      <c r="B8" s="226">
        <v>3.9855397192026789</v>
      </c>
      <c r="C8" s="226">
        <v>4.4181978947008584</v>
      </c>
      <c r="D8" s="226">
        <v>2.8903888412525278</v>
      </c>
      <c r="E8" s="226">
        <v>3.9161365535573811</v>
      </c>
      <c r="F8" s="226">
        <v>3.479632446893703</v>
      </c>
      <c r="G8" s="226">
        <v>3.5555082051447191</v>
      </c>
      <c r="H8" s="226">
        <v>3.9305253625329239</v>
      </c>
      <c r="I8" s="226">
        <v>4.435267963442544</v>
      </c>
      <c r="J8" s="226">
        <v>5.4740969967696911</v>
      </c>
      <c r="K8" s="226">
        <v>3.828856457601248</v>
      </c>
      <c r="L8" s="226">
        <v>4.4942681373796924</v>
      </c>
      <c r="M8" s="226">
        <v>4.5040122882381954</v>
      </c>
      <c r="N8" s="226">
        <v>4.6117805883010012</v>
      </c>
      <c r="O8" s="226">
        <v>4.8078726299101042</v>
      </c>
      <c r="P8" s="226">
        <v>5.2815243237364582</v>
      </c>
      <c r="Q8" s="226">
        <v>5.4583930859205836</v>
      </c>
      <c r="R8" s="226">
        <v>5.8048997191499554</v>
      </c>
      <c r="S8" s="226">
        <v>6.7622456992457156</v>
      </c>
      <c r="T8" s="226">
        <v>7.352265387088682</v>
      </c>
      <c r="U8" s="226">
        <v>6.4901153157364089</v>
      </c>
      <c r="V8" s="226">
        <v>5.2315918978267009</v>
      </c>
      <c r="W8" s="226">
        <v>5.6502449781564206</v>
      </c>
      <c r="DA8" s="174" t="s">
        <v>2601</v>
      </c>
    </row>
    <row r="9" spans="1:105" ht="12" customHeight="1" x14ac:dyDescent="0.25">
      <c r="A9" s="202" t="s">
        <v>95</v>
      </c>
      <c r="B9" s="226">
        <v>1.7479344571818789</v>
      </c>
      <c r="C9" s="226">
        <v>1.937684951824046</v>
      </c>
      <c r="D9" s="226">
        <v>1.2676351526337339</v>
      </c>
      <c r="E9" s="226">
        <v>1.717496375211593</v>
      </c>
      <c r="F9" s="226">
        <v>1.5260591741061249</v>
      </c>
      <c r="G9" s="226">
        <v>1.559335935010741</v>
      </c>
      <c r="H9" s="226">
        <v>1.723806861815198</v>
      </c>
      <c r="I9" s="226">
        <v>1.9451713560358259</v>
      </c>
      <c r="J9" s="226">
        <v>2.4007696414386168</v>
      </c>
      <c r="K9" s="226">
        <v>1.679218024499689</v>
      </c>
      <c r="L9" s="226">
        <v>1.9710470075837421</v>
      </c>
      <c r="M9" s="226">
        <v>1.9753204907859021</v>
      </c>
      <c r="N9" s="226">
        <v>2.0225843341655332</v>
      </c>
      <c r="O9" s="226">
        <v>2.108584238935336</v>
      </c>
      <c r="P9" s="226">
        <v>2.316313222880142</v>
      </c>
      <c r="Q9" s="226">
        <v>2.393882391826371</v>
      </c>
      <c r="R9" s="226">
        <v>2.545849484500303</v>
      </c>
      <c r="S9" s="226">
        <v>2.9657118228409418</v>
      </c>
      <c r="T9" s="226">
        <v>3.2244762099645849</v>
      </c>
      <c r="U9" s="226">
        <v>2.8463638530063351</v>
      </c>
      <c r="V9" s="226">
        <v>2.2944144051722599</v>
      </c>
      <c r="W9" s="226">
        <v>2.4780226982192159</v>
      </c>
      <c r="DA9" s="174" t="s">
        <v>2602</v>
      </c>
    </row>
    <row r="10" spans="1:105" ht="12" customHeight="1" x14ac:dyDescent="0.25">
      <c r="A10" s="56" t="s">
        <v>96</v>
      </c>
      <c r="B10" s="262">
        <v>3.448431603193264</v>
      </c>
      <c r="C10" s="262">
        <v>3.4569815063244649</v>
      </c>
      <c r="D10" s="262">
        <v>3.6852028307456659</v>
      </c>
      <c r="E10" s="262">
        <v>3.9508360330253671</v>
      </c>
      <c r="F10" s="262">
        <v>2.8279120873259171</v>
      </c>
      <c r="G10" s="262">
        <v>3.049996887734737</v>
      </c>
      <c r="H10" s="262">
        <v>3.2625197236566339</v>
      </c>
      <c r="I10" s="262">
        <v>3.5502558739966159</v>
      </c>
      <c r="J10" s="262">
        <v>4.2498345885513444</v>
      </c>
      <c r="K10" s="262">
        <v>2.9870602830637938</v>
      </c>
      <c r="L10" s="262">
        <v>3.582439470111082</v>
      </c>
      <c r="M10" s="262">
        <v>3.6062607660118409</v>
      </c>
      <c r="N10" s="262">
        <v>3.6381177052230269</v>
      </c>
      <c r="O10" s="262">
        <v>3.8131387580123879</v>
      </c>
      <c r="P10" s="262">
        <v>4.13717309622111</v>
      </c>
      <c r="Q10" s="262">
        <v>4.3018472308135038</v>
      </c>
      <c r="R10" s="262">
        <v>4.5219255190621039</v>
      </c>
      <c r="S10" s="262">
        <v>5.2604950460577404</v>
      </c>
      <c r="T10" s="262">
        <v>5.7470055767209942</v>
      </c>
      <c r="U10" s="262">
        <v>5.0594439123426129</v>
      </c>
      <c r="V10" s="262">
        <v>4.189782534364098</v>
      </c>
      <c r="W10" s="262">
        <v>4.4524868880316797</v>
      </c>
      <c r="DA10" s="68" t="s">
        <v>2603</v>
      </c>
    </row>
    <row r="11" spans="1:105" ht="12" customHeight="1" x14ac:dyDescent="0.25">
      <c r="A11" s="37" t="s">
        <v>160</v>
      </c>
      <c r="B11" s="228">
        <v>6.0430101534783828E-2</v>
      </c>
      <c r="C11" s="228">
        <v>2.535177477162533E-2</v>
      </c>
      <c r="D11" s="228">
        <v>2.9730066560379281E-2</v>
      </c>
      <c r="E11" s="228">
        <v>8.8016751558170181E-2</v>
      </c>
      <c r="F11" s="228">
        <v>2.6612914945369309E-2</v>
      </c>
      <c r="G11" s="228">
        <v>2.7347150953384691E-2</v>
      </c>
      <c r="H11" s="228">
        <v>0</v>
      </c>
      <c r="I11" s="228">
        <v>2.567449391049673E-2</v>
      </c>
      <c r="J11" s="228">
        <v>0</v>
      </c>
      <c r="K11" s="228">
        <v>2.4355191836537331E-2</v>
      </c>
      <c r="L11" s="228">
        <v>2.5189210349826019E-2</v>
      </c>
      <c r="M11" s="228">
        <v>2.557186385173164E-2</v>
      </c>
      <c r="N11" s="228">
        <v>2.4431052915007169E-2</v>
      </c>
      <c r="O11" s="228">
        <v>2.4354179589884711E-2</v>
      </c>
      <c r="P11" s="228">
        <v>2.3451102831003039E-2</v>
      </c>
      <c r="Q11" s="228">
        <v>2.389902419374277E-2</v>
      </c>
      <c r="R11" s="228">
        <v>2.3210855368896301E-2</v>
      </c>
      <c r="S11" s="228">
        <v>0</v>
      </c>
      <c r="T11" s="228">
        <v>4.6774833956990697E-2</v>
      </c>
      <c r="U11" s="228">
        <v>2.3243146326563359E-2</v>
      </c>
      <c r="V11" s="228">
        <v>2.4748381194300791E-2</v>
      </c>
      <c r="W11" s="228">
        <v>2.410819362737282E-2</v>
      </c>
      <c r="DA11" s="69" t="s">
        <v>2604</v>
      </c>
    </row>
    <row r="12" spans="1:105" ht="12" customHeight="1" x14ac:dyDescent="0.25">
      <c r="A12" s="37" t="s">
        <v>162</v>
      </c>
      <c r="B12" s="228">
        <v>2.1343145725405268</v>
      </c>
      <c r="C12" s="228">
        <v>1.4084878574567641</v>
      </c>
      <c r="D12" s="228">
        <v>3.329824119614079</v>
      </c>
      <c r="E12" s="228">
        <v>3.0985726706399821</v>
      </c>
      <c r="F12" s="228">
        <v>1.4751821519485471</v>
      </c>
      <c r="G12" s="228">
        <v>1.9275663976860551</v>
      </c>
      <c r="H12" s="228">
        <v>1.9080601739095739</v>
      </c>
      <c r="I12" s="228">
        <v>1.724008453182889</v>
      </c>
      <c r="J12" s="228">
        <v>1.6640857165306731</v>
      </c>
      <c r="K12" s="228">
        <v>1.203146375444057</v>
      </c>
      <c r="L12" s="228">
        <v>1.720152965331448</v>
      </c>
      <c r="M12" s="228">
        <v>1.766586208141377</v>
      </c>
      <c r="N12" s="228">
        <v>1.6353993495933601</v>
      </c>
      <c r="O12" s="228">
        <v>1.7978528050725939</v>
      </c>
      <c r="P12" s="228">
        <v>1.8072240292491819</v>
      </c>
      <c r="Q12" s="228">
        <v>1.963122493925106</v>
      </c>
      <c r="R12" s="228">
        <v>1.8858172852606501</v>
      </c>
      <c r="S12" s="228">
        <v>2.1972603637480299</v>
      </c>
      <c r="T12" s="228">
        <v>2.4665292673427639</v>
      </c>
      <c r="U12" s="228">
        <v>1.7418955304024111</v>
      </c>
      <c r="V12" s="228">
        <v>1.854337727270065</v>
      </c>
      <c r="W12" s="228">
        <v>1.64407964851081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6.8356817409454512E-2</v>
      </c>
      <c r="V14" s="228">
        <v>7.3636016493729278E-2</v>
      </c>
      <c r="W14" s="228">
        <v>9.933436134254485E-2</v>
      </c>
      <c r="DA14" s="69" t="s">
        <v>2607</v>
      </c>
    </row>
    <row r="15" spans="1:105" ht="12" customHeight="1" x14ac:dyDescent="0.25">
      <c r="A15" s="37" t="s">
        <v>38</v>
      </c>
      <c r="B15" s="228">
        <v>1.2536869291179531</v>
      </c>
      <c r="C15" s="228">
        <v>2.0231418740960758</v>
      </c>
      <c r="D15" s="228">
        <v>0.32564864457120851</v>
      </c>
      <c r="E15" s="228">
        <v>0.7642466108272149</v>
      </c>
      <c r="F15" s="228">
        <v>1.326117020432001</v>
      </c>
      <c r="G15" s="228">
        <v>1.0950833390952981</v>
      </c>
      <c r="H15" s="228">
        <v>1.3544595497470611</v>
      </c>
      <c r="I15" s="228">
        <v>1.8005729269032309</v>
      </c>
      <c r="J15" s="228">
        <v>2.5857488720206709</v>
      </c>
      <c r="K15" s="228">
        <v>1.7595587157832</v>
      </c>
      <c r="L15" s="228">
        <v>1.8370972944298081</v>
      </c>
      <c r="M15" s="228">
        <v>1.8141026940187319</v>
      </c>
      <c r="N15" s="228">
        <v>1.978287302714659</v>
      </c>
      <c r="O15" s="228">
        <v>1.990931773349909</v>
      </c>
      <c r="P15" s="228">
        <v>2.3064979641409251</v>
      </c>
      <c r="Q15" s="228">
        <v>2.3148257126946561</v>
      </c>
      <c r="R15" s="228">
        <v>2.6128973784325571</v>
      </c>
      <c r="S15" s="228">
        <v>3.0632346823097092</v>
      </c>
      <c r="T15" s="228">
        <v>3.2337014754212392</v>
      </c>
      <c r="U15" s="228">
        <v>3.225948418204184</v>
      </c>
      <c r="V15" s="228">
        <v>2.2370604094060029</v>
      </c>
      <c r="W15" s="228">
        <v>2.6849646845509518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16.678884557965077</v>
      </c>
      <c r="C16" s="263">
        <f t="shared" si="0"/>
        <v>16.651710867639238</v>
      </c>
      <c r="D16" s="263">
        <f t="shared" si="0"/>
        <v>17.914324227750622</v>
      </c>
      <c r="E16" s="263">
        <f t="shared" si="0"/>
        <v>19.221985345834984</v>
      </c>
      <c r="F16" s="263">
        <f t="shared" si="0"/>
        <v>13.696231108524668</v>
      </c>
      <c r="G16" s="263">
        <f t="shared" si="0"/>
        <v>14.817970688005257</v>
      </c>
      <c r="H16" s="263">
        <f t="shared" si="0"/>
        <v>15.845192428917741</v>
      </c>
      <c r="I16" s="263">
        <f t="shared" si="0"/>
        <v>17.231741178908401</v>
      </c>
      <c r="J16" s="263">
        <f t="shared" si="0"/>
        <v>20.608743345171291</v>
      </c>
      <c r="K16" s="263">
        <f t="shared" si="0"/>
        <v>14.496769826183666</v>
      </c>
      <c r="L16" s="263">
        <f t="shared" si="0"/>
        <v>17.395940686764696</v>
      </c>
      <c r="M16" s="263">
        <f t="shared" si="0"/>
        <v>17.518969958770022</v>
      </c>
      <c r="N16" s="263">
        <f t="shared" si="0"/>
        <v>17.67144117156365</v>
      </c>
      <c r="O16" s="263">
        <f t="shared" si="0"/>
        <v>18.524778106854484</v>
      </c>
      <c r="P16" s="263">
        <f t="shared" si="0"/>
        <v>20.087518135602686</v>
      </c>
      <c r="Q16" s="263">
        <f t="shared" si="0"/>
        <v>20.890248890310637</v>
      </c>
      <c r="R16" s="263">
        <f t="shared" si="0"/>
        <v>21.956863330055405</v>
      </c>
      <c r="S16" s="263">
        <f t="shared" si="0"/>
        <v>25.53878359627932</v>
      </c>
      <c r="T16" s="263">
        <f t="shared" si="0"/>
        <v>27.90544705710667</v>
      </c>
      <c r="U16" s="263">
        <f t="shared" si="0"/>
        <v>24.363311486169202</v>
      </c>
      <c r="V16" s="263">
        <f t="shared" si="0"/>
        <v>20.138390244706812</v>
      </c>
      <c r="W16" s="263">
        <f t="shared" si="0"/>
        <v>21.332055375442962</v>
      </c>
      <c r="DA16" s="70"/>
    </row>
    <row r="17" spans="1:105" ht="12" customHeight="1" x14ac:dyDescent="0.25">
      <c r="A17" s="169" t="s">
        <v>2558</v>
      </c>
      <c r="B17" s="353">
        <v>11.3841706581546</v>
      </c>
      <c r="C17" s="353">
        <v>7.4821387259251244</v>
      </c>
      <c r="D17" s="353">
        <v>16.397672732844761</v>
      </c>
      <c r="E17" s="353">
        <v>15.699031684697379</v>
      </c>
      <c r="F17" s="353">
        <v>7.5013500335791541</v>
      </c>
      <c r="G17" s="353">
        <v>9.6747790762168062</v>
      </c>
      <c r="H17" s="353">
        <v>9.4151948835084927</v>
      </c>
      <c r="I17" s="353">
        <v>8.5649077318094076</v>
      </c>
      <c r="J17" s="353">
        <v>8.2484671636638307</v>
      </c>
      <c r="K17" s="353">
        <v>6.0879496036973499</v>
      </c>
      <c r="L17" s="353">
        <v>8.5085368424093009</v>
      </c>
      <c r="M17" s="353">
        <v>8.8132932001612581</v>
      </c>
      <c r="N17" s="353">
        <v>8.2502755331111395</v>
      </c>
      <c r="O17" s="353">
        <v>9.0347702198676547</v>
      </c>
      <c r="P17" s="353">
        <v>9.0023673652184275</v>
      </c>
      <c r="Q17" s="353">
        <v>9.7613880879729891</v>
      </c>
      <c r="R17" s="353">
        <v>9.3698663050852264</v>
      </c>
      <c r="S17" s="353">
        <v>10.76923039705148</v>
      </c>
      <c r="T17" s="353">
        <v>12.326294904905639</v>
      </c>
      <c r="U17" s="353">
        <v>8.7276346628837231</v>
      </c>
      <c r="V17" s="353">
        <v>9.2934581304150718</v>
      </c>
      <c r="W17" s="353">
        <v>8.2816779400993425</v>
      </c>
      <c r="DA17" s="170" t="s">
        <v>2609</v>
      </c>
    </row>
    <row r="18" spans="1:105" ht="12" customHeight="1" x14ac:dyDescent="0.25">
      <c r="A18" s="59" t="s">
        <v>30</v>
      </c>
      <c r="B18" s="232">
        <v>2.0741980776565621</v>
      </c>
      <c r="C18" s="232">
        <v>0.95640434666123109</v>
      </c>
      <c r="D18" s="232">
        <v>0.68933653776679571</v>
      </c>
      <c r="E18" s="232">
        <v>0.78170700556605377</v>
      </c>
      <c r="F18" s="232">
        <v>0.45655600577925182</v>
      </c>
      <c r="G18" s="232">
        <v>0.30131900292400282</v>
      </c>
      <c r="H18" s="232">
        <v>0.17264525877395731</v>
      </c>
      <c r="I18" s="232">
        <v>0.10855391274303761</v>
      </c>
      <c r="J18" s="232">
        <v>0.1277995009337789</v>
      </c>
      <c r="K18" s="232">
        <v>5.768396633651747E-2</v>
      </c>
      <c r="L18" s="232">
        <v>3.050935827408947E-2</v>
      </c>
      <c r="M18" s="232">
        <v>3.058474331033037E-2</v>
      </c>
      <c r="N18" s="232">
        <v>2.964799429295345E-2</v>
      </c>
      <c r="O18" s="232">
        <v>2.9087070768882131E-2</v>
      </c>
      <c r="P18" s="232">
        <v>3.0084875907533139E-2</v>
      </c>
      <c r="Q18" s="232">
        <v>2.9581072103357101E-2</v>
      </c>
      <c r="R18" s="232">
        <v>0</v>
      </c>
      <c r="S18" s="232">
        <v>0</v>
      </c>
      <c r="T18" s="232">
        <v>2.9464609199273038E-2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0.16326812711349981</v>
      </c>
      <c r="F19" s="232">
        <v>0</v>
      </c>
      <c r="G19" s="232">
        <v>0.15454430042207459</v>
      </c>
      <c r="H19" s="232">
        <v>0.15065120892818079</v>
      </c>
      <c r="I19" s="232">
        <v>0</v>
      </c>
      <c r="J19" s="232">
        <v>0.1363967555061103</v>
      </c>
      <c r="K19" s="232">
        <v>0.13935487584645689</v>
      </c>
      <c r="L19" s="232">
        <v>0</v>
      </c>
      <c r="M19" s="232">
        <v>0.14722373418294971</v>
      </c>
      <c r="N19" s="232">
        <v>0.28367973174276317</v>
      </c>
      <c r="O19" s="232">
        <v>0.28464839162718403</v>
      </c>
      <c r="P19" s="232">
        <v>0.1383512836211514</v>
      </c>
      <c r="Q19" s="232">
        <v>0.1404324821839073</v>
      </c>
      <c r="R19" s="232">
        <v>0.13651481734029941</v>
      </c>
      <c r="S19" s="232">
        <v>0.135482770844218</v>
      </c>
      <c r="T19" s="232">
        <v>0.1376327042112763</v>
      </c>
      <c r="U19" s="232">
        <v>0.1375763812419426</v>
      </c>
      <c r="V19" s="232">
        <v>0.14698110329995431</v>
      </c>
      <c r="W19" s="232">
        <v>0.14023969589922261</v>
      </c>
      <c r="DA19" s="71" t="s">
        <v>2611</v>
      </c>
    </row>
    <row r="20" spans="1:105" ht="12" customHeight="1" x14ac:dyDescent="0.25">
      <c r="A20" s="59" t="s">
        <v>160</v>
      </c>
      <c r="B20" s="232">
        <v>0.26245220226922511</v>
      </c>
      <c r="C20" s="232">
        <v>0.11816111975706629</v>
      </c>
      <c r="D20" s="232">
        <v>0.1423888234680708</v>
      </c>
      <c r="E20" s="232">
        <v>0.41723645102716889</v>
      </c>
      <c r="F20" s="232">
        <v>0.1278459773826861</v>
      </c>
      <c r="G20" s="232">
        <v>0.13208123413246381</v>
      </c>
      <c r="H20" s="232">
        <v>0</v>
      </c>
      <c r="I20" s="232">
        <v>0.1270852430474981</v>
      </c>
      <c r="J20" s="232">
        <v>0</v>
      </c>
      <c r="K20" s="232">
        <v>0.1196923395544489</v>
      </c>
      <c r="L20" s="232">
        <v>0.12531435062321819</v>
      </c>
      <c r="M20" s="232">
        <v>0.12619627924896309</v>
      </c>
      <c r="N20" s="232">
        <v>0.11964676414718629</v>
      </c>
      <c r="O20" s="232">
        <v>0.11937879680723509</v>
      </c>
      <c r="P20" s="232">
        <v>0.11590316544270519</v>
      </c>
      <c r="Q20" s="232">
        <v>0.11815608127519429</v>
      </c>
      <c r="R20" s="232">
        <v>0.1149832074804641</v>
      </c>
      <c r="S20" s="232">
        <v>0</v>
      </c>
      <c r="T20" s="232">
        <v>0.23173927606145281</v>
      </c>
      <c r="U20" s="232">
        <v>0.11585043801754789</v>
      </c>
      <c r="V20" s="232">
        <v>0.1233784812885596</v>
      </c>
      <c r="W20" s="232">
        <v>0.1205015581937041</v>
      </c>
      <c r="DA20" s="71" t="s">
        <v>2612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9.0475203782288123</v>
      </c>
      <c r="C22" s="232">
        <v>6.407573259506826</v>
      </c>
      <c r="D22" s="232">
        <v>15.5659473716099</v>
      </c>
      <c r="E22" s="232">
        <v>14.336820100990661</v>
      </c>
      <c r="F22" s="232">
        <v>6.9169480504172158</v>
      </c>
      <c r="G22" s="232">
        <v>9.0868345387382643</v>
      </c>
      <c r="H22" s="232">
        <v>9.0918984158063552</v>
      </c>
      <c r="I22" s="232">
        <v>8.3292685760188725</v>
      </c>
      <c r="J22" s="232">
        <v>7.9842709072239408</v>
      </c>
      <c r="K22" s="232">
        <v>5.7712184219599267</v>
      </c>
      <c r="L22" s="232">
        <v>8.352713133511994</v>
      </c>
      <c r="M22" s="232">
        <v>8.509288443419015</v>
      </c>
      <c r="N22" s="232">
        <v>7.8173010429282357</v>
      </c>
      <c r="O22" s="232">
        <v>8.6016559606643543</v>
      </c>
      <c r="P22" s="232">
        <v>8.718028040247038</v>
      </c>
      <c r="Q22" s="232">
        <v>9.4732184524105296</v>
      </c>
      <c r="R22" s="232">
        <v>9.1183682802644626</v>
      </c>
      <c r="S22" s="232">
        <v>10.63374762620726</v>
      </c>
      <c r="T22" s="232">
        <v>11.92745831543364</v>
      </c>
      <c r="U22" s="232">
        <v>8.4742078436242334</v>
      </c>
      <c r="V22" s="232">
        <v>9.0230985458265582</v>
      </c>
      <c r="W22" s="232">
        <v>8.0209366860064151</v>
      </c>
      <c r="DA22" s="71" t="s">
        <v>2614</v>
      </c>
    </row>
    <row r="23" spans="1:105" ht="12" customHeight="1" x14ac:dyDescent="0.25">
      <c r="A23" s="60" t="s">
        <v>2565</v>
      </c>
      <c r="B23" s="331">
        <v>5.2947138998104766</v>
      </c>
      <c r="C23" s="331">
        <v>9.1695721417141147</v>
      </c>
      <c r="D23" s="331">
        <v>1.5166514949058609</v>
      </c>
      <c r="E23" s="331">
        <v>3.5229536611376031</v>
      </c>
      <c r="F23" s="331">
        <v>6.1948810749455134</v>
      </c>
      <c r="G23" s="331">
        <v>5.1431916117884517</v>
      </c>
      <c r="H23" s="331">
        <v>6.4299975454092477</v>
      </c>
      <c r="I23" s="331">
        <v>8.6668334470989929</v>
      </c>
      <c r="J23" s="331">
        <v>12.36027618150746</v>
      </c>
      <c r="K23" s="331">
        <v>8.408820222486316</v>
      </c>
      <c r="L23" s="331">
        <v>8.8874038443553935</v>
      </c>
      <c r="M23" s="331">
        <v>8.7056767586087638</v>
      </c>
      <c r="N23" s="331">
        <v>9.4211656384525106</v>
      </c>
      <c r="O23" s="331">
        <v>9.4900078869868274</v>
      </c>
      <c r="P23" s="331">
        <v>11.08515077038426</v>
      </c>
      <c r="Q23" s="331">
        <v>11.12886080233765</v>
      </c>
      <c r="R23" s="331">
        <v>12.586997024970181</v>
      </c>
      <c r="S23" s="331">
        <v>14.76955319922784</v>
      </c>
      <c r="T23" s="331">
        <v>15.579152152201029</v>
      </c>
      <c r="U23" s="331">
        <v>15.635676823285481</v>
      </c>
      <c r="V23" s="331">
        <v>10.844932114291741</v>
      </c>
      <c r="W23" s="331">
        <v>13.05037743534362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7.1567269078079709</v>
      </c>
      <c r="C24" s="263">
        <f t="shared" si="1"/>
        <v>6.8489702070669223</v>
      </c>
      <c r="D24" s="263">
        <f t="shared" si="1"/>
        <v>7.1973980220363067</v>
      </c>
      <c r="E24" s="263">
        <f t="shared" si="1"/>
        <v>8.0879798266174738</v>
      </c>
      <c r="F24" s="263">
        <f t="shared" si="1"/>
        <v>5.7708994087301928</v>
      </c>
      <c r="G24" s="263">
        <f t="shared" si="1"/>
        <v>6.3033034085948305</v>
      </c>
      <c r="H24" s="263">
        <f t="shared" si="1"/>
        <v>6.7008318522635246</v>
      </c>
      <c r="I24" s="263">
        <f t="shared" si="1"/>
        <v>7.1846307050834977</v>
      </c>
      <c r="J24" s="263">
        <f t="shared" si="1"/>
        <v>8.3374034399951729</v>
      </c>
      <c r="K24" s="263">
        <f t="shared" si="1"/>
        <v>5.9028414504787179</v>
      </c>
      <c r="L24" s="263">
        <f t="shared" si="1"/>
        <v>7.2313767519752421</v>
      </c>
      <c r="M24" s="263">
        <f t="shared" si="1"/>
        <v>7.3001336072795873</v>
      </c>
      <c r="N24" s="263">
        <f t="shared" si="1"/>
        <v>7.2833544742580401</v>
      </c>
      <c r="O24" s="263">
        <f t="shared" si="1"/>
        <v>7.6711688018720334</v>
      </c>
      <c r="P24" s="263">
        <f t="shared" si="1"/>
        <v>8.2344847934251657</v>
      </c>
      <c r="Q24" s="263">
        <f t="shared" si="1"/>
        <v>8.6117836610759859</v>
      </c>
      <c r="R24" s="263">
        <f t="shared" si="1"/>
        <v>8.9427429977564294</v>
      </c>
      <c r="S24" s="263">
        <f t="shared" si="1"/>
        <v>10.384097221282227</v>
      </c>
      <c r="T24" s="263">
        <f t="shared" si="1"/>
        <v>11.417378929838712</v>
      </c>
      <c r="U24" s="263">
        <f t="shared" si="1"/>
        <v>9.7352157361171621</v>
      </c>
      <c r="V24" s="263">
        <f t="shared" si="1"/>
        <v>8.322708247493086</v>
      </c>
      <c r="W24" s="263">
        <f t="shared" si="1"/>
        <v>8.6181024854959922</v>
      </c>
      <c r="DA24" s="70"/>
    </row>
    <row r="25" spans="1:105" ht="12" customHeight="1" x14ac:dyDescent="0.25">
      <c r="A25" s="169" t="s">
        <v>2568</v>
      </c>
      <c r="B25" s="354">
        <v>5.1924533317954777</v>
      </c>
      <c r="C25" s="354">
        <v>4.6714610139353354</v>
      </c>
      <c r="D25" s="354">
        <v>5.7728696456362556</v>
      </c>
      <c r="E25" s="354">
        <v>6.1579116064597601</v>
      </c>
      <c r="F25" s="354">
        <v>4.0559622731804934</v>
      </c>
      <c r="G25" s="354">
        <v>4.5509708993961651</v>
      </c>
      <c r="H25" s="354">
        <v>4.7636721064274239</v>
      </c>
      <c r="I25" s="354">
        <v>4.9987085271788674</v>
      </c>
      <c r="J25" s="354">
        <v>5.6394942881990033</v>
      </c>
      <c r="K25" s="354">
        <v>4.0157892327390554</v>
      </c>
      <c r="L25" s="354">
        <v>5.0163763335285578</v>
      </c>
      <c r="M25" s="354">
        <v>5.0803307832867208</v>
      </c>
      <c r="N25" s="354">
        <v>5.010438034780365</v>
      </c>
      <c r="O25" s="354">
        <v>5.3016083836771779</v>
      </c>
      <c r="P25" s="354">
        <v>5.6314850992562153</v>
      </c>
      <c r="Q25" s="354">
        <v>5.9216141830239604</v>
      </c>
      <c r="R25" s="354">
        <v>6.0817976972264196</v>
      </c>
      <c r="S25" s="354">
        <v>7.0513238762985351</v>
      </c>
      <c r="T25" s="354">
        <v>7.7938143335288554</v>
      </c>
      <c r="U25" s="354">
        <v>6.5365618728643948</v>
      </c>
      <c r="V25" s="354">
        <v>5.7443177535105443</v>
      </c>
      <c r="W25" s="354">
        <v>5.8333787866915916</v>
      </c>
      <c r="DA25" s="170" t="s">
        <v>2616</v>
      </c>
    </row>
    <row r="26" spans="1:105" ht="12" customHeight="1" x14ac:dyDescent="0.25">
      <c r="A26" s="61" t="s">
        <v>2570</v>
      </c>
      <c r="B26" s="265">
        <v>1.964273576012493</v>
      </c>
      <c r="C26" s="265">
        <v>2.1775091931315869</v>
      </c>
      <c r="D26" s="265">
        <v>1.4245283764000509</v>
      </c>
      <c r="E26" s="265">
        <v>1.930068220157714</v>
      </c>
      <c r="F26" s="265">
        <v>1.714937135549699</v>
      </c>
      <c r="G26" s="265">
        <v>1.752332509198665</v>
      </c>
      <c r="H26" s="265">
        <v>1.937159745836101</v>
      </c>
      <c r="I26" s="265">
        <v>2.1859221779046298</v>
      </c>
      <c r="J26" s="265">
        <v>2.69790915179617</v>
      </c>
      <c r="K26" s="265">
        <v>1.887052217739662</v>
      </c>
      <c r="L26" s="265">
        <v>2.2150004184466838</v>
      </c>
      <c r="M26" s="265">
        <v>2.2198028239928669</v>
      </c>
      <c r="N26" s="265">
        <v>2.2729164394776751</v>
      </c>
      <c r="O26" s="265">
        <v>2.369560418194856</v>
      </c>
      <c r="P26" s="265">
        <v>2.6029996941689499</v>
      </c>
      <c r="Q26" s="265">
        <v>2.6901694780520251</v>
      </c>
      <c r="R26" s="265">
        <v>2.860945300530009</v>
      </c>
      <c r="S26" s="265">
        <v>3.3327733449836918</v>
      </c>
      <c r="T26" s="265">
        <v>3.6235645963098571</v>
      </c>
      <c r="U26" s="265">
        <v>3.1986538632527681</v>
      </c>
      <c r="V26" s="265">
        <v>2.5783904939825408</v>
      </c>
      <c r="W26" s="265">
        <v>2.7847236988044002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20.423123948528666</v>
      </c>
      <c r="C27" s="263">
        <f t="shared" si="2"/>
        <v>20.389850042007225</v>
      </c>
      <c r="D27" s="263">
        <f t="shared" si="2"/>
        <v>21.935907217653824</v>
      </c>
      <c r="E27" s="263">
        <f t="shared" si="2"/>
        <v>23.537124913267327</v>
      </c>
      <c r="F27" s="263">
        <f t="shared" si="2"/>
        <v>16.770895234928155</v>
      </c>
      <c r="G27" s="263">
        <f t="shared" si="2"/>
        <v>18.14445390367991</v>
      </c>
      <c r="H27" s="263">
        <f t="shared" si="2"/>
        <v>19.402276443572745</v>
      </c>
      <c r="I27" s="263">
        <f t="shared" si="2"/>
        <v>21.100091239479681</v>
      </c>
      <c r="J27" s="263">
        <f t="shared" si="2"/>
        <v>25.235195932862808</v>
      </c>
      <c r="K27" s="263">
        <f t="shared" si="2"/>
        <v>17.751146725939179</v>
      </c>
      <c r="L27" s="263">
        <f t="shared" si="2"/>
        <v>21.301151861344522</v>
      </c>
      <c r="M27" s="263">
        <f t="shared" si="2"/>
        <v>21.451799949514321</v>
      </c>
      <c r="N27" s="263">
        <f t="shared" si="2"/>
        <v>21.63849939375141</v>
      </c>
      <c r="O27" s="263">
        <f t="shared" si="2"/>
        <v>22.683401763495269</v>
      </c>
      <c r="P27" s="263">
        <f t="shared" si="2"/>
        <v>24.59696098237065</v>
      </c>
      <c r="Q27" s="263">
        <f t="shared" si="2"/>
        <v>25.579896600380373</v>
      </c>
      <c r="R27" s="263">
        <f t="shared" si="2"/>
        <v>26.885955098027019</v>
      </c>
      <c r="S27" s="263">
        <f t="shared" si="2"/>
        <v>31.271979913811421</v>
      </c>
      <c r="T27" s="263">
        <f t="shared" si="2"/>
        <v>34.169935171967339</v>
      </c>
      <c r="U27" s="263">
        <f t="shared" si="2"/>
        <v>29.832626309594929</v>
      </c>
      <c r="V27" s="263">
        <f t="shared" si="2"/>
        <v>24.65925336086547</v>
      </c>
      <c r="W27" s="263">
        <f t="shared" si="2"/>
        <v>26.120884133195471</v>
      </c>
      <c r="DA27" s="70"/>
    </row>
    <row r="28" spans="1:105" ht="12" customHeight="1" x14ac:dyDescent="0.25">
      <c r="A28" s="169" t="s">
        <v>2573</v>
      </c>
      <c r="B28" s="353">
        <v>13.939800805903589</v>
      </c>
      <c r="C28" s="353">
        <v>9.1618025215409666</v>
      </c>
      <c r="D28" s="353">
        <v>20.078782938177259</v>
      </c>
      <c r="E28" s="353">
        <v>19.223304103711079</v>
      </c>
      <c r="F28" s="353">
        <v>9.1853265717295702</v>
      </c>
      <c r="G28" s="353">
        <v>11.846668256592009</v>
      </c>
      <c r="H28" s="353">
        <v>11.528810061438969</v>
      </c>
      <c r="I28" s="353">
        <v>10.487642120582951</v>
      </c>
      <c r="J28" s="353">
        <v>10.100163873874081</v>
      </c>
      <c r="K28" s="353">
        <v>7.4546321677926706</v>
      </c>
      <c r="L28" s="353">
        <v>10.418616541725671</v>
      </c>
      <c r="M28" s="353">
        <v>10.791787592034201</v>
      </c>
      <c r="N28" s="353">
        <v>10.102378203809559</v>
      </c>
      <c r="O28" s="353">
        <v>11.06298394269508</v>
      </c>
      <c r="P28" s="353">
        <v>11.023306977818489</v>
      </c>
      <c r="Q28" s="353">
        <v>11.952720107722021</v>
      </c>
      <c r="R28" s="353">
        <v>11.473305679696191</v>
      </c>
      <c r="S28" s="353">
        <v>13.18681273108345</v>
      </c>
      <c r="T28" s="353">
        <v>15.093422332537511</v>
      </c>
      <c r="U28" s="353">
        <v>10.686899587204559</v>
      </c>
      <c r="V28" s="353">
        <v>11.37974464948784</v>
      </c>
      <c r="W28" s="353">
        <v>10.140830130733891</v>
      </c>
      <c r="DA28" s="170" t="s">
        <v>2618</v>
      </c>
    </row>
    <row r="29" spans="1:105" ht="12" customHeight="1" x14ac:dyDescent="0.25">
      <c r="A29" s="59" t="s">
        <v>30</v>
      </c>
      <c r="B29" s="232">
        <v>2.5398343808039532</v>
      </c>
      <c r="C29" s="232">
        <v>1.1711073632586499</v>
      </c>
      <c r="D29" s="232">
        <v>0.84408555644913752</v>
      </c>
      <c r="E29" s="232">
        <v>0.95719225171353517</v>
      </c>
      <c r="F29" s="232">
        <v>0.55904817034194076</v>
      </c>
      <c r="G29" s="232">
        <v>0.3689620443967383</v>
      </c>
      <c r="H29" s="232">
        <v>0.21140235768239671</v>
      </c>
      <c r="I29" s="232">
        <v>0.13292315846086231</v>
      </c>
      <c r="J29" s="232">
        <v>0.15648918481687221</v>
      </c>
      <c r="K29" s="232">
        <v>7.0633428167164239E-2</v>
      </c>
      <c r="L29" s="232">
        <v>3.7358397886640159E-2</v>
      </c>
      <c r="M29" s="232">
        <v>3.7450706094282082E-2</v>
      </c>
      <c r="N29" s="232">
        <v>3.6303666481167493E-2</v>
      </c>
      <c r="O29" s="232">
        <v>3.5616821349651571E-2</v>
      </c>
      <c r="P29" s="232">
        <v>3.6838623560244678E-2</v>
      </c>
      <c r="Q29" s="232">
        <v>3.6221720942886233E-2</v>
      </c>
      <c r="R29" s="232">
        <v>0</v>
      </c>
      <c r="S29" s="232">
        <v>0</v>
      </c>
      <c r="T29" s="232">
        <v>3.607911330523228E-2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0.19992015564918339</v>
      </c>
      <c r="F30" s="232">
        <v>0</v>
      </c>
      <c r="G30" s="232">
        <v>0.18923791888417299</v>
      </c>
      <c r="H30" s="232">
        <v>0.18447086807532359</v>
      </c>
      <c r="I30" s="232">
        <v>0</v>
      </c>
      <c r="J30" s="232">
        <v>0.16701643531360449</v>
      </c>
      <c r="K30" s="232">
        <v>0.17063862348545741</v>
      </c>
      <c r="L30" s="232">
        <v>0</v>
      </c>
      <c r="M30" s="232">
        <v>0.18027396022402001</v>
      </c>
      <c r="N30" s="232">
        <v>0.34736293682787339</v>
      </c>
      <c r="O30" s="232">
        <v>0.34854905097206179</v>
      </c>
      <c r="P30" s="232">
        <v>0.16940973504630791</v>
      </c>
      <c r="Q30" s="232">
        <v>0.17195814144968241</v>
      </c>
      <c r="R30" s="232">
        <v>0.16716100082485641</v>
      </c>
      <c r="S30" s="232">
        <v>0.16589727042149141</v>
      </c>
      <c r="T30" s="232">
        <v>0.16852984189135869</v>
      </c>
      <c r="U30" s="232">
        <v>0.16846087499013371</v>
      </c>
      <c r="V30" s="232">
        <v>0.17997686118361739</v>
      </c>
      <c r="W30" s="232">
        <v>0.17172207661129299</v>
      </c>
      <c r="DA30" s="71" t="s">
        <v>2620</v>
      </c>
    </row>
    <row r="31" spans="1:105" ht="12" customHeight="1" x14ac:dyDescent="0.25">
      <c r="A31" s="59" t="s">
        <v>160</v>
      </c>
      <c r="B31" s="232">
        <v>0.32137004359496968</v>
      </c>
      <c r="C31" s="232">
        <v>0.14468708541681591</v>
      </c>
      <c r="D31" s="232">
        <v>0.1743536613894745</v>
      </c>
      <c r="E31" s="232">
        <v>0.51090177676796189</v>
      </c>
      <c r="F31" s="232">
        <v>0.1565460947543095</v>
      </c>
      <c r="G31" s="232">
        <v>0.1617321234275067</v>
      </c>
      <c r="H31" s="232">
        <v>0</v>
      </c>
      <c r="I31" s="232">
        <v>0.15561458332346709</v>
      </c>
      <c r="J31" s="232">
        <v>0</v>
      </c>
      <c r="K31" s="232">
        <v>0.14656204843401899</v>
      </c>
      <c r="L31" s="232">
        <v>0.15344614362026721</v>
      </c>
      <c r="M31" s="232">
        <v>0.15452605622322019</v>
      </c>
      <c r="N31" s="232">
        <v>0.14650624181288119</v>
      </c>
      <c r="O31" s="232">
        <v>0.14617811853947149</v>
      </c>
      <c r="P31" s="232">
        <v>0.14192224339923101</v>
      </c>
      <c r="Q31" s="232">
        <v>0.14468091584717671</v>
      </c>
      <c r="R31" s="232">
        <v>0.14079576426179269</v>
      </c>
      <c r="S31" s="232">
        <v>0</v>
      </c>
      <c r="T31" s="232">
        <v>0.28376237885075839</v>
      </c>
      <c r="U31" s="232">
        <v>0.1418576792051606</v>
      </c>
      <c r="V31" s="232">
        <v>0.15107569137374649</v>
      </c>
      <c r="W31" s="232">
        <v>0.14755292840045409</v>
      </c>
      <c r="DA31" s="71" t="s">
        <v>2621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11.078596381504671</v>
      </c>
      <c r="C33" s="232">
        <v>7.8460080728655024</v>
      </c>
      <c r="D33" s="232">
        <v>19.060343720338651</v>
      </c>
      <c r="E33" s="232">
        <v>17.5552899195804</v>
      </c>
      <c r="F33" s="232">
        <v>8.4697323066333201</v>
      </c>
      <c r="G33" s="232">
        <v>11.126736169883589</v>
      </c>
      <c r="H33" s="232">
        <v>11.132936835681249</v>
      </c>
      <c r="I33" s="232">
        <v>10.199104378798619</v>
      </c>
      <c r="J33" s="232">
        <v>9.7766582537436033</v>
      </c>
      <c r="K33" s="232">
        <v>7.0667980677060296</v>
      </c>
      <c r="L33" s="232">
        <v>10.22781200021876</v>
      </c>
      <c r="M33" s="232">
        <v>10.41953686949268</v>
      </c>
      <c r="N33" s="232">
        <v>9.5722053586876381</v>
      </c>
      <c r="O33" s="232">
        <v>10.5326399518339</v>
      </c>
      <c r="P33" s="232">
        <v>10.6751363758127</v>
      </c>
      <c r="Q33" s="232">
        <v>11.59985932948228</v>
      </c>
      <c r="R33" s="232">
        <v>11.165348914609551</v>
      </c>
      <c r="S33" s="232">
        <v>13.020915460661961</v>
      </c>
      <c r="T33" s="232">
        <v>14.60505099849016</v>
      </c>
      <c r="U33" s="232">
        <v>10.376581033009259</v>
      </c>
      <c r="V33" s="232">
        <v>11.04869209693048</v>
      </c>
      <c r="W33" s="232">
        <v>9.8215551257221385</v>
      </c>
      <c r="DA33" s="71" t="s">
        <v>2623</v>
      </c>
    </row>
    <row r="34" spans="1:105" ht="12" customHeight="1" x14ac:dyDescent="0.25">
      <c r="A34" s="60" t="s">
        <v>2580</v>
      </c>
      <c r="B34" s="331">
        <v>6.4833231426250766</v>
      </c>
      <c r="C34" s="331">
        <v>11.22804752046626</v>
      </c>
      <c r="D34" s="331">
        <v>1.857124279476565</v>
      </c>
      <c r="E34" s="331">
        <v>4.3138208095562476</v>
      </c>
      <c r="F34" s="331">
        <v>7.5855686631985852</v>
      </c>
      <c r="G34" s="331">
        <v>6.2977856470879008</v>
      </c>
      <c r="H34" s="331">
        <v>7.8734663821337749</v>
      </c>
      <c r="I34" s="331">
        <v>10.61244911889673</v>
      </c>
      <c r="J34" s="331">
        <v>15.135032058988729</v>
      </c>
      <c r="K34" s="331">
        <v>10.296514558146511</v>
      </c>
      <c r="L34" s="331">
        <v>10.882535319618849</v>
      </c>
      <c r="M34" s="331">
        <v>10.66001235748012</v>
      </c>
      <c r="N34" s="331">
        <v>11.53612118994185</v>
      </c>
      <c r="O34" s="331">
        <v>11.62041782080019</v>
      </c>
      <c r="P34" s="331">
        <v>13.573654004552161</v>
      </c>
      <c r="Q34" s="331">
        <v>13.62717649265835</v>
      </c>
      <c r="R34" s="331">
        <v>15.41264941833083</v>
      </c>
      <c r="S34" s="331">
        <v>18.085167182727972</v>
      </c>
      <c r="T34" s="331">
        <v>19.076512839429832</v>
      </c>
      <c r="U34" s="331">
        <v>19.145726722390371</v>
      </c>
      <c r="V34" s="331">
        <v>13.27950871137763</v>
      </c>
      <c r="W34" s="331">
        <v>15.98005400246158</v>
      </c>
      <c r="DA34" s="72" t="s">
        <v>2624</v>
      </c>
    </row>
    <row r="35" spans="1:105" ht="12" customHeight="1" x14ac:dyDescent="0.25">
      <c r="A35" s="39" t="s">
        <v>2582</v>
      </c>
      <c r="B35" s="230">
        <v>19.46101733051481</v>
      </c>
      <c r="C35" s="230">
        <v>16.851315688894491</v>
      </c>
      <c r="D35" s="230">
        <v>21.56986386332655</v>
      </c>
      <c r="E35" s="230">
        <v>23.09604878631762</v>
      </c>
      <c r="F35" s="230">
        <v>15.16330627041021</v>
      </c>
      <c r="G35" s="230">
        <v>16.927231260198059</v>
      </c>
      <c r="H35" s="230">
        <v>17.65200848071353</v>
      </c>
      <c r="I35" s="230">
        <v>19.077775557209289</v>
      </c>
      <c r="J35" s="230">
        <v>20.904610439415411</v>
      </c>
      <c r="K35" s="230">
        <v>15.02780726728901</v>
      </c>
      <c r="L35" s="230">
        <v>18.921724904871109</v>
      </c>
      <c r="M35" s="230">
        <v>19.205694384523252</v>
      </c>
      <c r="N35" s="230">
        <v>18.599730130280289</v>
      </c>
      <c r="O35" s="230">
        <v>19.52858335957702</v>
      </c>
      <c r="P35" s="230">
        <v>20.607292568174291</v>
      </c>
      <c r="Q35" s="230">
        <v>21.741231609138222</v>
      </c>
      <c r="R35" s="230">
        <v>22.259715518170101</v>
      </c>
      <c r="S35" s="230">
        <v>25.706161528293961</v>
      </c>
      <c r="T35" s="230">
        <v>28.486466827550981</v>
      </c>
      <c r="U35" s="230">
        <v>26.198369182965759</v>
      </c>
      <c r="V35" s="230">
        <v>23.111847463479162</v>
      </c>
      <c r="W35" s="230">
        <v>23.335394043445511</v>
      </c>
      <c r="DA35" s="92" t="s">
        <v>2625</v>
      </c>
    </row>
    <row r="36" spans="1:105" ht="12" customHeight="1" x14ac:dyDescent="0.25">
      <c r="A36" s="64" t="s">
        <v>30</v>
      </c>
      <c r="B36" s="231">
        <v>2.9753780486035719</v>
      </c>
      <c r="C36" s="231">
        <v>1.905431172955325</v>
      </c>
      <c r="D36" s="231">
        <v>0.73894597801457951</v>
      </c>
      <c r="E36" s="231">
        <v>0.92037926657114233</v>
      </c>
      <c r="F36" s="231">
        <v>0.72430825355140382</v>
      </c>
      <c r="G36" s="231">
        <v>0.42976482649110448</v>
      </c>
      <c r="H36" s="231">
        <v>0.26702111922900862</v>
      </c>
      <c r="I36" s="231">
        <v>0.17616764383371061</v>
      </c>
      <c r="J36" s="231">
        <v>0.26147866280433552</v>
      </c>
      <c r="K36" s="231">
        <v>0.11155952136971339</v>
      </c>
      <c r="L36" s="231">
        <v>5.1726258763012491E-2</v>
      </c>
      <c r="M36" s="231">
        <v>5.0706047754769723E-2</v>
      </c>
      <c r="N36" s="231">
        <v>5.4655448904617689E-2</v>
      </c>
      <c r="O36" s="231">
        <v>5.3119050146358607E-2</v>
      </c>
      <c r="P36" s="231">
        <v>5.9310790956388332E-2</v>
      </c>
      <c r="Q36" s="231">
        <v>5.6036610044516037E-2</v>
      </c>
      <c r="R36" s="231">
        <v>0</v>
      </c>
      <c r="S36" s="231">
        <v>0</v>
      </c>
      <c r="T36" s="231">
        <v>5.8888374442987647E-2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0.19414744533901149</v>
      </c>
      <c r="F38" s="231">
        <v>0</v>
      </c>
      <c r="G38" s="231">
        <v>0.2226203116745602</v>
      </c>
      <c r="H38" s="231">
        <v>0.23532660189000121</v>
      </c>
      <c r="I38" s="231">
        <v>0</v>
      </c>
      <c r="J38" s="231">
        <v>0.28185035361165772</v>
      </c>
      <c r="K38" s="231">
        <v>0.27219562660899321</v>
      </c>
      <c r="L38" s="231">
        <v>0</v>
      </c>
      <c r="M38" s="231">
        <v>0.24651320998908591</v>
      </c>
      <c r="N38" s="231">
        <v>0.52817020911052814</v>
      </c>
      <c r="O38" s="231">
        <v>0.52500869245163939</v>
      </c>
      <c r="P38" s="231">
        <v>0.27547115560898328</v>
      </c>
      <c r="Q38" s="231">
        <v>0.26867853001426428</v>
      </c>
      <c r="R38" s="231">
        <v>0.28146502284218111</v>
      </c>
      <c r="S38" s="231">
        <v>0.28483342102134418</v>
      </c>
      <c r="T38" s="231">
        <v>0.2778164584503669</v>
      </c>
      <c r="U38" s="231">
        <v>0.27800028562071971</v>
      </c>
      <c r="V38" s="231">
        <v>0.24730510980187659</v>
      </c>
      <c r="W38" s="231">
        <v>0.26930774678816022</v>
      </c>
      <c r="DA38" s="73" t="s">
        <v>2628</v>
      </c>
    </row>
    <row r="39" spans="1:105" ht="12" customHeight="1" x14ac:dyDescent="0.25">
      <c r="A39" s="64" t="s">
        <v>160</v>
      </c>
      <c r="B39" s="231">
        <v>0.38746364380076098</v>
      </c>
      <c r="C39" s="231">
        <v>0.24227864302669461</v>
      </c>
      <c r="D39" s="231">
        <v>0.15708911843666301</v>
      </c>
      <c r="E39" s="231">
        <v>0.50558464450859264</v>
      </c>
      <c r="F39" s="231">
        <v>0.20873979446101359</v>
      </c>
      <c r="G39" s="231">
        <v>0.19388056415539831</v>
      </c>
      <c r="H39" s="231">
        <v>0</v>
      </c>
      <c r="I39" s="231">
        <v>0.21225825898644221</v>
      </c>
      <c r="J39" s="231">
        <v>0</v>
      </c>
      <c r="K39" s="231">
        <v>0.23823561862097131</v>
      </c>
      <c r="L39" s="231">
        <v>0.2186591285628994</v>
      </c>
      <c r="M39" s="231">
        <v>0.21532293030657509</v>
      </c>
      <c r="N39" s="231">
        <v>0.22700107545066819</v>
      </c>
      <c r="O39" s="231">
        <v>0.2243707916413725</v>
      </c>
      <c r="P39" s="231">
        <v>0.23516332835195819</v>
      </c>
      <c r="Q39" s="231">
        <v>0.23035775283995641</v>
      </c>
      <c r="R39" s="231">
        <v>0.24157969215008229</v>
      </c>
      <c r="S39" s="231">
        <v>0</v>
      </c>
      <c r="T39" s="231">
        <v>0.47666946983269548</v>
      </c>
      <c r="U39" s="231">
        <v>0.23855053978279439</v>
      </c>
      <c r="V39" s="231">
        <v>0.21153993662051901</v>
      </c>
      <c r="W39" s="231">
        <v>0.23580440339100159</v>
      </c>
      <c r="DA39" s="73" t="s">
        <v>2629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0.61873630714681782</v>
      </c>
      <c r="D41" s="231">
        <v>1.8556999248232451</v>
      </c>
      <c r="E41" s="231">
        <v>1.857837710686302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13.07628421495469</v>
      </c>
      <c r="C42" s="231">
        <v>12.86198975773145</v>
      </c>
      <c r="D42" s="231">
        <v>16.812016331128241</v>
      </c>
      <c r="E42" s="231">
        <v>17.00742297343448</v>
      </c>
      <c r="F42" s="231">
        <v>11.056221791608071</v>
      </c>
      <c r="G42" s="231">
        <v>13.05809491841044</v>
      </c>
      <c r="H42" s="231">
        <v>14.167994669946751</v>
      </c>
      <c r="I42" s="231">
        <v>13.61916195424379</v>
      </c>
      <c r="J42" s="231">
        <v>16.45906710793443</v>
      </c>
      <c r="K42" s="231">
        <v>11.245580873538991</v>
      </c>
      <c r="L42" s="231">
        <v>14.26817461705696</v>
      </c>
      <c r="M42" s="231">
        <v>14.213826858047341</v>
      </c>
      <c r="N42" s="231">
        <v>14.519706528051319</v>
      </c>
      <c r="O42" s="231">
        <v>15.826877300489871</v>
      </c>
      <c r="P42" s="231">
        <v>17.316758771224151</v>
      </c>
      <c r="Q42" s="231">
        <v>18.080829511907542</v>
      </c>
      <c r="R42" s="231">
        <v>18.755004713517071</v>
      </c>
      <c r="S42" s="231">
        <v>22.30224756461978</v>
      </c>
      <c r="T42" s="231">
        <v>24.018154973784728</v>
      </c>
      <c r="U42" s="231">
        <v>17.082675040930759</v>
      </c>
      <c r="V42" s="231">
        <v>15.14546790064256</v>
      </c>
      <c r="W42" s="231">
        <v>15.365913382148619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1.2228798080342009</v>
      </c>
      <c r="D44" s="231">
        <v>2.0061125109238209</v>
      </c>
      <c r="E44" s="231">
        <v>2.6106767457780902</v>
      </c>
      <c r="F44" s="231">
        <v>3.1740364307897169</v>
      </c>
      <c r="G44" s="231">
        <v>3.0228706394665621</v>
      </c>
      <c r="H44" s="231">
        <v>2.9816660896477689</v>
      </c>
      <c r="I44" s="231">
        <v>5.0701877001453539</v>
      </c>
      <c r="J44" s="231">
        <v>3.9022143150649899</v>
      </c>
      <c r="K44" s="231">
        <v>3.1602356271503451</v>
      </c>
      <c r="L44" s="231">
        <v>4.383164900488234</v>
      </c>
      <c r="M44" s="231">
        <v>4.4793253384254728</v>
      </c>
      <c r="N44" s="231">
        <v>3.2701968687631542</v>
      </c>
      <c r="O44" s="231">
        <v>2.89920752484778</v>
      </c>
      <c r="P44" s="231">
        <v>2.7205885220328039</v>
      </c>
      <c r="Q44" s="231">
        <v>3.1053292043319458</v>
      </c>
      <c r="R44" s="231">
        <v>2.981666089660767</v>
      </c>
      <c r="S44" s="231">
        <v>3.119080542652835</v>
      </c>
      <c r="T44" s="231">
        <v>3.6549375510402049</v>
      </c>
      <c r="U44" s="231">
        <v>3.6686888893810039</v>
      </c>
      <c r="V44" s="231">
        <v>3.2839482071148818</v>
      </c>
      <c r="W44" s="231">
        <v>3.1877877691286498</v>
      </c>
      <c r="DA44" s="73" t="s">
        <v>2634</v>
      </c>
    </row>
    <row r="45" spans="1:105" ht="12" customHeight="1" x14ac:dyDescent="0.25">
      <c r="A45" s="64" t="s">
        <v>79</v>
      </c>
      <c r="B45" s="231">
        <v>3.021891423155783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4.9304544272504822</v>
      </c>
      <c r="V45" s="231">
        <v>4.2235863092993213</v>
      </c>
      <c r="W45" s="231">
        <v>4.2765807419890836</v>
      </c>
      <c r="DA45" s="73" t="s">
        <v>2635</v>
      </c>
    </row>
    <row r="46" spans="1:105" ht="12" customHeight="1" x14ac:dyDescent="0.25">
      <c r="A46" s="39" t="s">
        <v>2594</v>
      </c>
      <c r="B46" s="230">
        <v>10.691348703277139</v>
      </c>
      <c r="C46" s="230">
        <v>11.851969284045079</v>
      </c>
      <c r="D46" s="230">
        <v>7.7535684416849824</v>
      </c>
      <c r="E46" s="230">
        <v>10.50517230125808</v>
      </c>
      <c r="F46" s="230">
        <v>9.3342348765803838</v>
      </c>
      <c r="G46" s="230">
        <v>9.5377742330391033</v>
      </c>
      <c r="H46" s="230">
        <v>10.543770781017599</v>
      </c>
      <c r="I46" s="230">
        <v>11.897760336239831</v>
      </c>
      <c r="J46" s="230">
        <v>14.684455293732499</v>
      </c>
      <c r="K46" s="230">
        <v>10.271040412865011</v>
      </c>
      <c r="L46" s="230">
        <v>12.056030351735309</v>
      </c>
      <c r="M46" s="230">
        <v>12.082169374800021</v>
      </c>
      <c r="N46" s="230">
        <v>12.3712615822066</v>
      </c>
      <c r="O46" s="230">
        <v>12.89728529354471</v>
      </c>
      <c r="P46" s="230">
        <v>14.167872410816869</v>
      </c>
      <c r="Q46" s="230">
        <v>14.64232900752738</v>
      </c>
      <c r="R46" s="230">
        <v>15.57184508435998</v>
      </c>
      <c r="S46" s="230">
        <v>18.13995892188359</v>
      </c>
      <c r="T46" s="230">
        <v>19.722707224236441</v>
      </c>
      <c r="U46" s="230">
        <v>17.409959717801751</v>
      </c>
      <c r="V46" s="230">
        <v>14.033926944302101</v>
      </c>
      <c r="W46" s="230">
        <v>15.156978370923319</v>
      </c>
      <c r="DA46" s="92" t="s">
        <v>2636</v>
      </c>
    </row>
    <row r="47" spans="1:105" ht="12" customHeight="1" x14ac:dyDescent="0.25">
      <c r="A47" s="39" t="s">
        <v>2596</v>
      </c>
      <c r="B47" s="230">
        <v>6.6962123171921233</v>
      </c>
      <c r="C47" s="230">
        <v>7.4231329372391333</v>
      </c>
      <c r="D47" s="230">
        <v>4.8562199159670714</v>
      </c>
      <c r="E47" s="230">
        <v>6.5796061947121443</v>
      </c>
      <c r="F47" s="230">
        <v>5.8462239224283312</v>
      </c>
      <c r="G47" s="230">
        <v>5.9737048215719968</v>
      </c>
      <c r="H47" s="230">
        <v>6.6037812190953042</v>
      </c>
      <c r="I47" s="230">
        <v>7.4518128181628329</v>
      </c>
      <c r="J47" s="230">
        <v>9.19717737566714</v>
      </c>
      <c r="K47" s="230">
        <v>6.4329645615172124</v>
      </c>
      <c r="L47" s="230">
        <v>7.5509405948930191</v>
      </c>
      <c r="M47" s="230">
        <v>7.5673120044376008</v>
      </c>
      <c r="N47" s="230">
        <v>7.7483764195797962</v>
      </c>
      <c r="O47" s="230">
        <v>8.0778359249009242</v>
      </c>
      <c r="P47" s="230">
        <v>8.8736308560058781</v>
      </c>
      <c r="Q47" s="230">
        <v>9.1707928133080614</v>
      </c>
      <c r="R47" s="230">
        <v>9.7529679135184466</v>
      </c>
      <c r="S47" s="230">
        <v>11.361430604994039</v>
      </c>
      <c r="T47" s="230">
        <v>12.352738528004849</v>
      </c>
      <c r="U47" s="230">
        <v>10.90421703937392</v>
      </c>
      <c r="V47" s="230">
        <v>8.7897380462583712</v>
      </c>
      <c r="W47" s="230">
        <v>9.4931283297944535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1.0000000000000002</v>
      </c>
      <c r="D51" s="234">
        <f t="shared" si="3"/>
        <v>0.99999999999999989</v>
      </c>
      <c r="E51" s="234">
        <f t="shared" si="3"/>
        <v>1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</v>
      </c>
      <c r="I51" s="234">
        <f t="shared" si="3"/>
        <v>0.99999999999999978</v>
      </c>
      <c r="J51" s="234">
        <f t="shared" si="3"/>
        <v>1.0000000000000004</v>
      </c>
      <c r="K51" s="234">
        <f t="shared" si="3"/>
        <v>1</v>
      </c>
      <c r="L51" s="234">
        <f t="shared" si="3"/>
        <v>0.99999999999999989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1.0000000000000004</v>
      </c>
      <c r="Q51" s="234">
        <f t="shared" si="3"/>
        <v>0.99999999999999967</v>
      </c>
      <c r="R51" s="234">
        <f t="shared" si="3"/>
        <v>1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1.0000000000000002</v>
      </c>
      <c r="W51" s="234">
        <f t="shared" si="3"/>
        <v>1.0000000000000004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1.8413322284027322E-2</v>
      </c>
      <c r="C52" s="235">
        <f t="shared" si="4"/>
        <v>2.0458383585957848E-2</v>
      </c>
      <c r="D52" s="235">
        <f t="shared" si="4"/>
        <v>1.3626324310378631E-2</v>
      </c>
      <c r="E52" s="235">
        <f t="shared" si="4"/>
        <v>1.6284278501304074E-2</v>
      </c>
      <c r="F52" s="235">
        <f t="shared" si="4"/>
        <v>1.9476471843788548E-2</v>
      </c>
      <c r="G52" s="235">
        <f t="shared" si="4"/>
        <v>1.8565685780059318E-2</v>
      </c>
      <c r="H52" s="235">
        <f t="shared" si="4"/>
        <v>1.9120667123923827E-2</v>
      </c>
      <c r="I52" s="235">
        <f t="shared" si="4"/>
        <v>1.967399970979767E-2</v>
      </c>
      <c r="J52" s="235">
        <f t="shared" si="4"/>
        <v>2.0495237546678865E-2</v>
      </c>
      <c r="K52" s="235">
        <f t="shared" si="4"/>
        <v>2.032378241997564E-2</v>
      </c>
      <c r="L52" s="235">
        <f t="shared" si="4"/>
        <v>1.9799279500272802E-2</v>
      </c>
      <c r="M52" s="235">
        <f t="shared" si="4"/>
        <v>1.9697700441961303E-2</v>
      </c>
      <c r="N52" s="235">
        <f t="shared" si="4"/>
        <v>2.0079541364536321E-2</v>
      </c>
      <c r="O52" s="235">
        <f t="shared" si="4"/>
        <v>1.9989142509700186E-2</v>
      </c>
      <c r="P52" s="235">
        <f t="shared" si="4"/>
        <v>2.0289367488115578E-2</v>
      </c>
      <c r="Q52" s="235">
        <f t="shared" si="4"/>
        <v>2.0138746903243358E-2</v>
      </c>
      <c r="R52" s="235">
        <f t="shared" si="4"/>
        <v>2.0421566260192293E-2</v>
      </c>
      <c r="S52" s="235">
        <f t="shared" si="4"/>
        <v>2.0472515084981852E-2</v>
      </c>
      <c r="T52" s="235">
        <f t="shared" si="4"/>
        <v>2.0340132111119524E-2</v>
      </c>
      <c r="U52" s="235">
        <f t="shared" si="4"/>
        <v>2.0325977859792038E-2</v>
      </c>
      <c r="V52" s="235">
        <f t="shared" si="4"/>
        <v>1.966663837380319E-2</v>
      </c>
      <c r="W52" s="235">
        <f t="shared" si="4"/>
        <v>2.0158476375087938E-2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6.5024265161022846E-3</v>
      </c>
      <c r="C53" s="235">
        <f t="shared" si="5"/>
        <v>7.2246134539946877E-3</v>
      </c>
      <c r="D53" s="235">
        <f t="shared" si="5"/>
        <v>4.8119601202915455E-3</v>
      </c>
      <c r="E53" s="235">
        <f t="shared" si="5"/>
        <v>5.7505822517605167E-3</v>
      </c>
      <c r="F53" s="235">
        <f t="shared" si="5"/>
        <v>6.8778640271249724E-3</v>
      </c>
      <c r="G53" s="235">
        <f t="shared" si="5"/>
        <v>6.5562317133069092E-3</v>
      </c>
      <c r="H53" s="235">
        <f t="shared" si="5"/>
        <v>6.7522161940335151E-3</v>
      </c>
      <c r="I53" s="235">
        <f t="shared" si="5"/>
        <v>6.9476184372088568E-3</v>
      </c>
      <c r="J53" s="235">
        <f t="shared" si="5"/>
        <v>7.2376279533728684E-3</v>
      </c>
      <c r="K53" s="235">
        <f t="shared" si="5"/>
        <v>7.1770807938217746E-3</v>
      </c>
      <c r="L53" s="235">
        <f t="shared" si="5"/>
        <v>6.9918593742299799E-3</v>
      </c>
      <c r="M53" s="235">
        <f t="shared" si="5"/>
        <v>6.9559880441105726E-3</v>
      </c>
      <c r="N53" s="235">
        <f t="shared" si="5"/>
        <v>7.09083022530883E-3</v>
      </c>
      <c r="O53" s="235">
        <f t="shared" si="5"/>
        <v>7.0589070393869873E-3</v>
      </c>
      <c r="P53" s="235">
        <f t="shared" si="5"/>
        <v>7.1649276059274408E-3</v>
      </c>
      <c r="Q53" s="235">
        <f t="shared" si="5"/>
        <v>7.1117378952474958E-3</v>
      </c>
      <c r="R53" s="235">
        <f t="shared" si="5"/>
        <v>7.2116118917770096E-3</v>
      </c>
      <c r="S53" s="235">
        <f t="shared" si="5"/>
        <v>7.2296038100286798E-3</v>
      </c>
      <c r="T53" s="235">
        <f t="shared" si="5"/>
        <v>7.1828544757018935E-3</v>
      </c>
      <c r="U53" s="235">
        <f t="shared" si="5"/>
        <v>7.1778560849863147E-3</v>
      </c>
      <c r="V53" s="235">
        <f t="shared" si="5"/>
        <v>6.9450188766501464E-3</v>
      </c>
      <c r="W53" s="235">
        <f t="shared" si="5"/>
        <v>7.1187051029513535E-3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4.3042093312093167E-2</v>
      </c>
      <c r="C54" s="235">
        <f t="shared" si="6"/>
        <v>4.7822529891047787E-2</v>
      </c>
      <c r="D54" s="235">
        <f t="shared" si="6"/>
        <v>3.185223792975838E-2</v>
      </c>
      <c r="E54" s="235">
        <f t="shared" si="6"/>
        <v>3.8065343340090686E-2</v>
      </c>
      <c r="F54" s="235">
        <f t="shared" si="6"/>
        <v>4.5527260401991315E-2</v>
      </c>
      <c r="G54" s="235">
        <f t="shared" si="6"/>
        <v>4.3398250865434543E-2</v>
      </c>
      <c r="H54" s="235">
        <f t="shared" si="6"/>
        <v>4.4695548464456572E-2</v>
      </c>
      <c r="I54" s="235">
        <f t="shared" si="6"/>
        <v>4.5988992006389416E-2</v>
      </c>
      <c r="J54" s="235">
        <f t="shared" si="6"/>
        <v>4.7908677930592496E-2</v>
      </c>
      <c r="K54" s="235">
        <f t="shared" si="6"/>
        <v>4.7507892702996782E-2</v>
      </c>
      <c r="L54" s="235">
        <f t="shared" si="6"/>
        <v>4.6281839997022144E-2</v>
      </c>
      <c r="M54" s="235">
        <f t="shared" si="6"/>
        <v>4.6044393693799063E-2</v>
      </c>
      <c r="N54" s="235">
        <f t="shared" si="6"/>
        <v>4.6936966601954039E-2</v>
      </c>
      <c r="O54" s="235">
        <f t="shared" si="6"/>
        <v>4.6725654602677365E-2</v>
      </c>
      <c r="P54" s="235">
        <f t="shared" si="6"/>
        <v>4.7427446019579142E-2</v>
      </c>
      <c r="Q54" s="235">
        <f t="shared" si="6"/>
        <v>4.7075362611229958E-2</v>
      </c>
      <c r="R54" s="235">
        <f t="shared" si="6"/>
        <v>4.773646748760646E-2</v>
      </c>
      <c r="S54" s="235">
        <f t="shared" si="6"/>
        <v>4.7855563001001994E-2</v>
      </c>
      <c r="T54" s="235">
        <f t="shared" si="6"/>
        <v>4.7546110951772538E-2</v>
      </c>
      <c r="U54" s="235">
        <f t="shared" si="6"/>
        <v>4.7513024657131989E-2</v>
      </c>
      <c r="V54" s="235">
        <f t="shared" si="6"/>
        <v>4.5971784502719611E-2</v>
      </c>
      <c r="W54" s="235">
        <f t="shared" si="6"/>
        <v>4.712148127222085E-2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1.8876930932831434E-2</v>
      </c>
      <c r="C55" s="235">
        <f t="shared" si="7"/>
        <v>2.0973482568352218E-2</v>
      </c>
      <c r="D55" s="235">
        <f t="shared" si="7"/>
        <v>1.3969406438864537E-2</v>
      </c>
      <c r="E55" s="235">
        <f t="shared" si="7"/>
        <v>1.6694282314645689E-2</v>
      </c>
      <c r="F55" s="235">
        <f t="shared" si="7"/>
        <v>1.9966848357906398E-2</v>
      </c>
      <c r="G55" s="235">
        <f t="shared" si="7"/>
        <v>1.9033130620585533E-2</v>
      </c>
      <c r="H55" s="235">
        <f t="shared" si="7"/>
        <v>1.9602085225058411E-2</v>
      </c>
      <c r="I55" s="235">
        <f t="shared" si="7"/>
        <v>2.0169349559289174E-2</v>
      </c>
      <c r="J55" s="235">
        <f t="shared" si="7"/>
        <v>2.1011264434133994E-2</v>
      </c>
      <c r="K55" s="235">
        <f t="shared" si="7"/>
        <v>2.083549242868421E-2</v>
      </c>
      <c r="L55" s="235">
        <f t="shared" si="7"/>
        <v>2.0297783630859746E-2</v>
      </c>
      <c r="M55" s="235">
        <f t="shared" si="7"/>
        <v>2.0193647025939114E-2</v>
      </c>
      <c r="N55" s="235">
        <f t="shared" si="7"/>
        <v>2.0585101898210022E-2</v>
      </c>
      <c r="O55" s="235">
        <f t="shared" si="7"/>
        <v>2.0492426990725836E-2</v>
      </c>
      <c r="P55" s="235">
        <f t="shared" si="7"/>
        <v>2.080021100136981E-2</v>
      </c>
      <c r="Q55" s="235">
        <f t="shared" si="7"/>
        <v>2.0645798107605275E-2</v>
      </c>
      <c r="R55" s="235">
        <f t="shared" si="7"/>
        <v>2.0935738259916865E-2</v>
      </c>
      <c r="S55" s="235">
        <f t="shared" si="7"/>
        <v>2.0987969868739322E-2</v>
      </c>
      <c r="T55" s="235">
        <f t="shared" si="7"/>
        <v>2.0852253770593923E-2</v>
      </c>
      <c r="U55" s="235">
        <f t="shared" si="7"/>
        <v>2.0837743145048281E-2</v>
      </c>
      <c r="V55" s="235">
        <f t="shared" si="7"/>
        <v>2.0161802880368472E-2</v>
      </c>
      <c r="W55" s="235">
        <f t="shared" si="7"/>
        <v>2.0666024325970804E-2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3.724155956340814E-2</v>
      </c>
      <c r="C56" s="235">
        <f t="shared" si="8"/>
        <v>3.7418333302201373E-2</v>
      </c>
      <c r="D56" s="235">
        <f t="shared" si="8"/>
        <v>4.0611130138968943E-2</v>
      </c>
      <c r="E56" s="235">
        <f t="shared" si="8"/>
        <v>3.8402626675747474E-2</v>
      </c>
      <c r="F56" s="235">
        <f t="shared" si="8"/>
        <v>3.7000198141202943E-2</v>
      </c>
      <c r="G56" s="235">
        <f t="shared" si="8"/>
        <v>3.7228019859771103E-2</v>
      </c>
      <c r="H56" s="235">
        <f t="shared" si="8"/>
        <v>3.7099393840565528E-2</v>
      </c>
      <c r="I56" s="235">
        <f t="shared" si="8"/>
        <v>3.6812361813453827E-2</v>
      </c>
      <c r="J56" s="235">
        <f t="shared" si="8"/>
        <v>3.7194071767699177E-2</v>
      </c>
      <c r="K56" s="235">
        <f t="shared" si="8"/>
        <v>3.7063008497864369E-2</v>
      </c>
      <c r="L56" s="235">
        <f t="shared" si="8"/>
        <v>3.689185542261969E-2</v>
      </c>
      <c r="M56" s="235">
        <f t="shared" si="8"/>
        <v>3.6866704583903898E-2</v>
      </c>
      <c r="N56" s="235">
        <f t="shared" si="8"/>
        <v>3.7027392338918788E-2</v>
      </c>
      <c r="O56" s="235">
        <f t="shared" si="8"/>
        <v>3.7058262203235687E-2</v>
      </c>
      <c r="P56" s="235">
        <f t="shared" si="8"/>
        <v>3.7151311187348178E-2</v>
      </c>
      <c r="Q56" s="235">
        <f t="shared" si="8"/>
        <v>3.7100849114553414E-2</v>
      </c>
      <c r="R56" s="235">
        <f t="shared" si="8"/>
        <v>3.7185956858130843E-2</v>
      </c>
      <c r="S56" s="235">
        <f t="shared" si="8"/>
        <v>3.7227862353649097E-2</v>
      </c>
      <c r="T56" s="235">
        <f t="shared" si="8"/>
        <v>3.716511175876247E-2</v>
      </c>
      <c r="U56" s="235">
        <f t="shared" si="8"/>
        <v>3.7039323904714753E-2</v>
      </c>
      <c r="V56" s="235">
        <f t="shared" si="8"/>
        <v>3.6817049866420044E-2</v>
      </c>
      <c r="W56" s="235">
        <f t="shared" si="8"/>
        <v>3.7132509885907709E-2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0.18012468976954013</v>
      </c>
      <c r="C57" s="236">
        <f t="shared" si="9"/>
        <v>0.18023795214330918</v>
      </c>
      <c r="D57" s="236">
        <f t="shared" si="9"/>
        <v>0.19741680064260067</v>
      </c>
      <c r="E57" s="236">
        <f t="shared" si="9"/>
        <v>0.1868401323244816</v>
      </c>
      <c r="F57" s="236">
        <f t="shared" si="9"/>
        <v>0.17920050169675442</v>
      </c>
      <c r="G57" s="236">
        <f t="shared" si="9"/>
        <v>0.18086697375756242</v>
      </c>
      <c r="H57" s="236">
        <f t="shared" si="9"/>
        <v>0.18018190974830556</v>
      </c>
      <c r="I57" s="236">
        <f t="shared" si="9"/>
        <v>0.17867475288187415</v>
      </c>
      <c r="J57" s="236">
        <f t="shared" si="9"/>
        <v>0.18036539141719424</v>
      </c>
      <c r="K57" s="236">
        <f t="shared" si="9"/>
        <v>0.17987380646644757</v>
      </c>
      <c r="L57" s="236">
        <f t="shared" si="9"/>
        <v>0.1791428812994546</v>
      </c>
      <c r="M57" s="236">
        <f t="shared" si="9"/>
        <v>0.17909594785030608</v>
      </c>
      <c r="N57" s="236">
        <f t="shared" si="9"/>
        <v>0.17985327536660825</v>
      </c>
      <c r="O57" s="236">
        <f t="shared" si="9"/>
        <v>0.18003438319627582</v>
      </c>
      <c r="P57" s="236">
        <f t="shared" si="9"/>
        <v>0.18038346955289947</v>
      </c>
      <c r="Q57" s="236">
        <f t="shared" si="9"/>
        <v>0.18016585212355768</v>
      </c>
      <c r="R57" s="236">
        <f t="shared" si="9"/>
        <v>0.18056179145132484</v>
      </c>
      <c r="S57" s="236">
        <f t="shared" si="9"/>
        <v>0.18073476204761779</v>
      </c>
      <c r="T57" s="236">
        <f t="shared" si="9"/>
        <v>0.18046077121563028</v>
      </c>
      <c r="U57" s="236">
        <f t="shared" si="9"/>
        <v>0.1783596381662132</v>
      </c>
      <c r="V57" s="236">
        <f t="shared" si="9"/>
        <v>0.17696291198591499</v>
      </c>
      <c r="W57" s="236">
        <f t="shared" si="9"/>
        <v>0.17790344520599755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0.12294408543671703</v>
      </c>
      <c r="C58" s="304">
        <f t="shared" si="10"/>
        <v>8.0986594850963989E-2</v>
      </c>
      <c r="D58" s="304">
        <f t="shared" si="10"/>
        <v>0.18070322093914076</v>
      </c>
      <c r="E58" s="304">
        <f t="shared" si="10"/>
        <v>0.15259657650143069</v>
      </c>
      <c r="F58" s="304">
        <f t="shared" si="10"/>
        <v>9.8147123742945486E-2</v>
      </c>
      <c r="G58" s="304">
        <f t="shared" si="10"/>
        <v>0.11808958528341357</v>
      </c>
      <c r="H58" s="304">
        <f t="shared" si="10"/>
        <v>0.10706388088206426</v>
      </c>
      <c r="I58" s="304">
        <f t="shared" si="10"/>
        <v>8.880894603443916E-2</v>
      </c>
      <c r="J58" s="304">
        <f t="shared" si="10"/>
        <v>7.218965191852339E-2</v>
      </c>
      <c r="K58" s="304">
        <f t="shared" si="10"/>
        <v>7.5538391098344634E-2</v>
      </c>
      <c r="L58" s="304">
        <f t="shared" si="10"/>
        <v>8.7620660074534049E-2</v>
      </c>
      <c r="M58" s="304">
        <f t="shared" si="10"/>
        <v>9.0098053885603921E-2</v>
      </c>
      <c r="N58" s="304">
        <f t="shared" si="10"/>
        <v>8.3968198343368716E-2</v>
      </c>
      <c r="O58" s="304">
        <f t="shared" si="10"/>
        <v>8.7805061656965069E-2</v>
      </c>
      <c r="P58" s="304">
        <f t="shared" si="10"/>
        <v>8.0840163954837563E-2</v>
      </c>
      <c r="Q58" s="304">
        <f t="shared" si="10"/>
        <v>8.418611056348442E-2</v>
      </c>
      <c r="R58" s="304">
        <f t="shared" si="10"/>
        <v>7.7052893224039812E-2</v>
      </c>
      <c r="S58" s="304">
        <f t="shared" si="10"/>
        <v>7.6212490148929182E-2</v>
      </c>
      <c r="T58" s="304">
        <f t="shared" si="10"/>
        <v>7.9712490547757614E-2</v>
      </c>
      <c r="U58" s="304">
        <f t="shared" si="10"/>
        <v>6.3893521264649894E-2</v>
      </c>
      <c r="V58" s="304">
        <f t="shared" si="10"/>
        <v>8.166479014427161E-2</v>
      </c>
      <c r="W58" s="304">
        <f t="shared" si="10"/>
        <v>6.9066904791849584E-2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5.7180604332823098E-2</v>
      </c>
      <c r="C59" s="304">
        <f t="shared" si="11"/>
        <v>9.9251357292345216E-2</v>
      </c>
      <c r="D59" s="304">
        <f t="shared" si="11"/>
        <v>1.6713579703459894E-2</v>
      </c>
      <c r="E59" s="304">
        <f t="shared" si="11"/>
        <v>3.4243555823050907E-2</v>
      </c>
      <c r="F59" s="304">
        <f t="shared" si="11"/>
        <v>8.1053377953808917E-2</v>
      </c>
      <c r="G59" s="304">
        <f t="shared" si="11"/>
        <v>6.2777388474148876E-2</v>
      </c>
      <c r="H59" s="304">
        <f t="shared" si="11"/>
        <v>7.3118028866241289E-2</v>
      </c>
      <c r="I59" s="304">
        <f t="shared" si="11"/>
        <v>8.986580684743499E-2</v>
      </c>
      <c r="J59" s="304">
        <f t="shared" si="11"/>
        <v>0.10817573949867085</v>
      </c>
      <c r="K59" s="304">
        <f t="shared" si="11"/>
        <v>0.10433541536810294</v>
      </c>
      <c r="L59" s="304">
        <f t="shared" si="11"/>
        <v>9.1522221224920555E-2</v>
      </c>
      <c r="M59" s="304">
        <f t="shared" si="11"/>
        <v>8.8997893964702146E-2</v>
      </c>
      <c r="N59" s="304">
        <f t="shared" si="11"/>
        <v>9.5885077023239548E-2</v>
      </c>
      <c r="O59" s="304">
        <f t="shared" si="11"/>
        <v>9.2229321539310738E-2</v>
      </c>
      <c r="P59" s="304">
        <f t="shared" si="11"/>
        <v>9.9543305598061932E-2</v>
      </c>
      <c r="Q59" s="304">
        <f t="shared" si="11"/>
        <v>9.5979741560073273E-2</v>
      </c>
      <c r="R59" s="304">
        <f t="shared" si="11"/>
        <v>0.10350889822728505</v>
      </c>
      <c r="S59" s="304">
        <f t="shared" si="11"/>
        <v>0.10452227189868862</v>
      </c>
      <c r="T59" s="304">
        <f t="shared" si="11"/>
        <v>0.10074828066787267</v>
      </c>
      <c r="U59" s="304">
        <f t="shared" si="11"/>
        <v>0.11446611690156332</v>
      </c>
      <c r="V59" s="304">
        <f t="shared" si="11"/>
        <v>9.529812184164338E-2</v>
      </c>
      <c r="W59" s="304">
        <f t="shared" si="11"/>
        <v>0.10883654041414798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7.7289533934606788E-2</v>
      </c>
      <c r="C60" s="303">
        <f t="shared" si="12"/>
        <v>7.4133185125816986E-2</v>
      </c>
      <c r="D60" s="303">
        <f t="shared" si="12"/>
        <v>7.9315706939183883E-2</v>
      </c>
      <c r="E60" s="303">
        <f t="shared" si="12"/>
        <v>7.8616188382974933E-2</v>
      </c>
      <c r="F60" s="303">
        <f t="shared" si="12"/>
        <v>7.5506032359682521E-2</v>
      </c>
      <c r="G60" s="303">
        <f t="shared" si="12"/>
        <v>7.693762095987422E-2</v>
      </c>
      <c r="H60" s="303">
        <f t="shared" si="12"/>
        <v>7.6197792198449382E-2</v>
      </c>
      <c r="I60" s="303">
        <f t="shared" si="12"/>
        <v>7.4496947374626241E-2</v>
      </c>
      <c r="J60" s="303">
        <f t="shared" si="12"/>
        <v>7.2968012152479556E-2</v>
      </c>
      <c r="K60" s="303">
        <f t="shared" si="12"/>
        <v>7.3241596120799279E-2</v>
      </c>
      <c r="L60" s="303">
        <f t="shared" si="12"/>
        <v>7.4468503338617945E-2</v>
      </c>
      <c r="M60" s="303">
        <f t="shared" si="12"/>
        <v>7.4629065002483966E-2</v>
      </c>
      <c r="N60" s="303">
        <f t="shared" si="12"/>
        <v>7.4127239829157671E-2</v>
      </c>
      <c r="O60" s="303">
        <f t="shared" si="12"/>
        <v>7.4552803584110122E-2</v>
      </c>
      <c r="P60" s="303">
        <f t="shared" si="12"/>
        <v>7.3944671859984198E-2</v>
      </c>
      <c r="Q60" s="303">
        <f t="shared" si="12"/>
        <v>7.4271462716805126E-2</v>
      </c>
      <c r="R60" s="303">
        <f t="shared" si="12"/>
        <v>7.3540453929655969E-2</v>
      </c>
      <c r="S60" s="303">
        <f t="shared" si="12"/>
        <v>7.3486951063761463E-2</v>
      </c>
      <c r="T60" s="303">
        <f t="shared" si="12"/>
        <v>7.3834653238965514E-2</v>
      </c>
      <c r="U60" s="303">
        <f t="shared" si="12"/>
        <v>7.1269850042741556E-2</v>
      </c>
      <c r="V60" s="303">
        <f t="shared" si="12"/>
        <v>7.3134479429043858E-2</v>
      </c>
      <c r="W60" s="303">
        <f t="shared" si="12"/>
        <v>7.1872592505693833E-2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5.6076234731526092E-2</v>
      </c>
      <c r="C61" s="304">
        <f t="shared" si="13"/>
        <v>5.0563847364494915E-2</v>
      </c>
      <c r="D61" s="304">
        <f t="shared" si="13"/>
        <v>6.3617328874894033E-2</v>
      </c>
      <c r="E61" s="304">
        <f t="shared" si="13"/>
        <v>5.9855680809927501E-2</v>
      </c>
      <c r="F61" s="304">
        <f t="shared" si="13"/>
        <v>5.3067918353441518E-2</v>
      </c>
      <c r="G61" s="304">
        <f t="shared" si="13"/>
        <v>5.5548789477550382E-2</v>
      </c>
      <c r="H61" s="304">
        <f t="shared" si="13"/>
        <v>5.4169587488528355E-2</v>
      </c>
      <c r="I61" s="304">
        <f t="shared" si="13"/>
        <v>5.1831268909459105E-2</v>
      </c>
      <c r="J61" s="304">
        <f t="shared" si="13"/>
        <v>4.9356216322834226E-2</v>
      </c>
      <c r="K61" s="304">
        <f t="shared" si="13"/>
        <v>4.9827327323296998E-2</v>
      </c>
      <c r="L61" s="304">
        <f t="shared" si="13"/>
        <v>5.1658494717357575E-2</v>
      </c>
      <c r="M61" s="304">
        <f t="shared" si="13"/>
        <v>5.193608181115366E-2</v>
      </c>
      <c r="N61" s="304">
        <f t="shared" si="13"/>
        <v>5.0994352007168141E-2</v>
      </c>
      <c r="O61" s="304">
        <f t="shared" si="13"/>
        <v>5.1524060898216893E-2</v>
      </c>
      <c r="P61" s="304">
        <f t="shared" si="13"/>
        <v>5.0570051216972438E-2</v>
      </c>
      <c r="Q61" s="304">
        <f t="shared" si="13"/>
        <v>5.1070366410344493E-2</v>
      </c>
      <c r="R61" s="304">
        <f t="shared" si="13"/>
        <v>5.0013532030896576E-2</v>
      </c>
      <c r="S61" s="304">
        <f t="shared" si="13"/>
        <v>4.9901332931501431E-2</v>
      </c>
      <c r="T61" s="304">
        <f t="shared" si="13"/>
        <v>5.0401548574433734E-2</v>
      </c>
      <c r="U61" s="304">
        <f t="shared" si="13"/>
        <v>4.7853051961224739E-2</v>
      </c>
      <c r="V61" s="304">
        <f t="shared" si="13"/>
        <v>5.0477281683465297E-2</v>
      </c>
      <c r="W61" s="304">
        <f t="shared" si="13"/>
        <v>4.8648766613398432E-2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2.1213299203080696E-2</v>
      </c>
      <c r="C62" s="304">
        <f t="shared" si="14"/>
        <v>2.3569337761322081E-2</v>
      </c>
      <c r="D62" s="304">
        <f t="shared" si="14"/>
        <v>1.5698378064289843E-2</v>
      </c>
      <c r="E62" s="304">
        <f t="shared" si="14"/>
        <v>1.8760507573047432E-2</v>
      </c>
      <c r="F62" s="304">
        <f t="shared" si="14"/>
        <v>2.2438114006240996E-2</v>
      </c>
      <c r="G62" s="304">
        <f t="shared" si="14"/>
        <v>2.1388831482323824E-2</v>
      </c>
      <c r="H62" s="304">
        <f t="shared" si="14"/>
        <v>2.2028204709921031E-2</v>
      </c>
      <c r="I62" s="304">
        <f t="shared" si="14"/>
        <v>2.2665678465167136E-2</v>
      </c>
      <c r="J62" s="304">
        <f t="shared" si="14"/>
        <v>2.3611795829645343E-2</v>
      </c>
      <c r="K62" s="304">
        <f t="shared" si="14"/>
        <v>2.3414268797502271E-2</v>
      </c>
      <c r="L62" s="304">
        <f t="shared" si="14"/>
        <v>2.2810008621260359E-2</v>
      </c>
      <c r="M62" s="304">
        <f t="shared" si="14"/>
        <v>2.2692983191330302E-2</v>
      </c>
      <c r="N62" s="304">
        <f t="shared" si="14"/>
        <v>2.3132887821989526E-2</v>
      </c>
      <c r="O62" s="304">
        <f t="shared" si="14"/>
        <v>2.3028742685893232E-2</v>
      </c>
      <c r="P62" s="304">
        <f t="shared" si="14"/>
        <v>2.337462064301175E-2</v>
      </c>
      <c r="Q62" s="304">
        <f t="shared" si="14"/>
        <v>2.3201096306460636E-2</v>
      </c>
      <c r="R62" s="304">
        <f t="shared" si="14"/>
        <v>2.3526921898759382E-2</v>
      </c>
      <c r="S62" s="304">
        <f t="shared" si="14"/>
        <v>2.3585618132260039E-2</v>
      </c>
      <c r="T62" s="304">
        <f t="shared" si="14"/>
        <v>2.3433104664531777E-2</v>
      </c>
      <c r="U62" s="304">
        <f t="shared" si="14"/>
        <v>2.341679808151682E-2</v>
      </c>
      <c r="V62" s="304">
        <f t="shared" si="14"/>
        <v>2.2657197745578551E-2</v>
      </c>
      <c r="W62" s="304">
        <f t="shared" si="14"/>
        <v>2.3223825892295397E-2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0.22056084461576342</v>
      </c>
      <c r="C63" s="303">
        <f t="shared" si="15"/>
        <v>0.22069953323670508</v>
      </c>
      <c r="D63" s="303">
        <f t="shared" si="15"/>
        <v>0.24173485792971511</v>
      </c>
      <c r="E63" s="303">
        <f t="shared" si="15"/>
        <v>0.22878383549936523</v>
      </c>
      <c r="F63" s="303">
        <f t="shared" si="15"/>
        <v>0.21942918575112771</v>
      </c>
      <c r="G63" s="303">
        <f t="shared" si="15"/>
        <v>0.22146976378477037</v>
      </c>
      <c r="H63" s="303">
        <f t="shared" si="15"/>
        <v>0.22063090989588435</v>
      </c>
      <c r="I63" s="303">
        <f t="shared" si="15"/>
        <v>0.21878541169209087</v>
      </c>
      <c r="J63" s="303">
        <f t="shared" si="15"/>
        <v>0.22085558132717664</v>
      </c>
      <c r="K63" s="303">
        <f t="shared" si="15"/>
        <v>0.22025364057116026</v>
      </c>
      <c r="L63" s="303">
        <f t="shared" si="15"/>
        <v>0.21935863016259743</v>
      </c>
      <c r="M63" s="303">
        <f t="shared" si="15"/>
        <v>0.21930116063302793</v>
      </c>
      <c r="N63" s="303">
        <f t="shared" si="15"/>
        <v>0.22022850044890807</v>
      </c>
      <c r="O63" s="303">
        <f t="shared" si="15"/>
        <v>0.22045026513829674</v>
      </c>
      <c r="P63" s="303">
        <f t="shared" si="15"/>
        <v>0.22087771781987703</v>
      </c>
      <c r="Q63" s="303">
        <f t="shared" si="15"/>
        <v>0.22061124749823391</v>
      </c>
      <c r="R63" s="303">
        <f t="shared" si="15"/>
        <v>0.2210960711648875</v>
      </c>
      <c r="S63" s="303">
        <f t="shared" si="15"/>
        <v>0.22130787189504228</v>
      </c>
      <c r="T63" s="303">
        <f t="shared" si="15"/>
        <v>0.22097237291709823</v>
      </c>
      <c r="U63" s="303">
        <f t="shared" si="15"/>
        <v>0.21839955693822014</v>
      </c>
      <c r="V63" s="303">
        <f t="shared" si="15"/>
        <v>0.21668927998275292</v>
      </c>
      <c r="W63" s="303">
        <f t="shared" si="15"/>
        <v>0.21784095331346645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0.15054377808577593</v>
      </c>
      <c r="C64" s="304">
        <f t="shared" si="16"/>
        <v>9.9167259001180369E-2</v>
      </c>
      <c r="D64" s="304">
        <f t="shared" si="16"/>
        <v>0.22126925012956014</v>
      </c>
      <c r="E64" s="304">
        <f t="shared" si="16"/>
        <v>0.18685295081807843</v>
      </c>
      <c r="F64" s="304">
        <f t="shared" si="16"/>
        <v>0.12018015152197398</v>
      </c>
      <c r="G64" s="304">
        <f t="shared" si="16"/>
        <v>0.14459949218377174</v>
      </c>
      <c r="H64" s="304">
        <f t="shared" si="16"/>
        <v>0.13109862965150723</v>
      </c>
      <c r="I64" s="304">
        <f t="shared" si="16"/>
        <v>0.10874564820543574</v>
      </c>
      <c r="J64" s="304">
        <f t="shared" si="16"/>
        <v>8.8395492145130705E-2</v>
      </c>
      <c r="K64" s="304">
        <f t="shared" si="16"/>
        <v>9.2495989100013803E-2</v>
      </c>
      <c r="L64" s="304">
        <f t="shared" si="16"/>
        <v>0.10729060417289879</v>
      </c>
      <c r="M64" s="304">
        <f t="shared" si="16"/>
        <v>0.11032414761502529</v>
      </c>
      <c r="N64" s="304">
        <f t="shared" si="16"/>
        <v>0.10281820205310455</v>
      </c>
      <c r="O64" s="304">
        <f t="shared" si="16"/>
        <v>0.10751640202893674</v>
      </c>
      <c r="P64" s="304">
        <f t="shared" si="16"/>
        <v>9.8987955863066454E-2</v>
      </c>
      <c r="Q64" s="304">
        <f t="shared" si="16"/>
        <v>0.10308503334304209</v>
      </c>
      <c r="R64" s="304">
        <f t="shared" si="16"/>
        <v>9.4350481498824218E-2</v>
      </c>
      <c r="S64" s="304">
        <f t="shared" si="16"/>
        <v>9.3321416508892904E-2</v>
      </c>
      <c r="T64" s="304">
        <f t="shared" si="16"/>
        <v>9.7607131282968454E-2</v>
      </c>
      <c r="U64" s="304">
        <f t="shared" si="16"/>
        <v>7.8236964813857016E-2</v>
      </c>
      <c r="V64" s="304">
        <f t="shared" si="16"/>
        <v>9.9997702217475407E-2</v>
      </c>
      <c r="W64" s="304">
        <f t="shared" si="16"/>
        <v>8.4571720153285207E-2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7.0017066529987501E-2</v>
      </c>
      <c r="C65" s="304">
        <f t="shared" si="17"/>
        <v>0.12153227423552472</v>
      </c>
      <c r="D65" s="304">
        <f t="shared" si="17"/>
        <v>2.0465607800154977E-2</v>
      </c>
      <c r="E65" s="304">
        <f t="shared" si="17"/>
        <v>4.1930884681286813E-2</v>
      </c>
      <c r="F65" s="304">
        <f t="shared" si="17"/>
        <v>9.9249034229153751E-2</v>
      </c>
      <c r="G65" s="304">
        <f t="shared" si="17"/>
        <v>7.687027160099863E-2</v>
      </c>
      <c r="H65" s="304">
        <f t="shared" si="17"/>
        <v>8.9532280244377108E-2</v>
      </c>
      <c r="I65" s="304">
        <f t="shared" si="17"/>
        <v>0.11003976348665513</v>
      </c>
      <c r="J65" s="304">
        <f t="shared" si="17"/>
        <v>0.13246008918204596</v>
      </c>
      <c r="K65" s="304">
        <f t="shared" si="17"/>
        <v>0.12775765147114648</v>
      </c>
      <c r="L65" s="304">
        <f t="shared" si="17"/>
        <v>0.11206802598969863</v>
      </c>
      <c r="M65" s="304">
        <f t="shared" si="17"/>
        <v>0.10897701301800265</v>
      </c>
      <c r="N65" s="304">
        <f t="shared" si="17"/>
        <v>0.11741029839580353</v>
      </c>
      <c r="O65" s="304">
        <f t="shared" si="17"/>
        <v>0.11293386310936003</v>
      </c>
      <c r="P65" s="304">
        <f t="shared" si="17"/>
        <v>0.12188976195681057</v>
      </c>
      <c r="Q65" s="304">
        <f t="shared" si="17"/>
        <v>0.11752621415519179</v>
      </c>
      <c r="R65" s="304">
        <f t="shared" si="17"/>
        <v>0.12674558966606328</v>
      </c>
      <c r="S65" s="304">
        <f t="shared" si="17"/>
        <v>0.12798645538614936</v>
      </c>
      <c r="T65" s="304">
        <f t="shared" si="17"/>
        <v>0.12336524163412979</v>
      </c>
      <c r="U65" s="304">
        <f t="shared" si="17"/>
        <v>0.14016259212436313</v>
      </c>
      <c r="V65" s="304">
        <f t="shared" si="17"/>
        <v>0.11669157776527751</v>
      </c>
      <c r="W65" s="304">
        <f t="shared" si="17"/>
        <v>0.13326923316018124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0.21017051212723933</v>
      </c>
      <c r="C66" s="303">
        <f t="shared" si="18"/>
        <v>0.18239847273527396</v>
      </c>
      <c r="D66" s="303">
        <f t="shared" si="18"/>
        <v>0.23770104080164084</v>
      </c>
      <c r="E66" s="303">
        <f t="shared" si="18"/>
        <v>0.2244965196762726</v>
      </c>
      <c r="F66" s="303">
        <f t="shared" si="18"/>
        <v>0.1983956074856093</v>
      </c>
      <c r="G66" s="303">
        <f t="shared" si="18"/>
        <v>0.20661244083879152</v>
      </c>
      <c r="H66" s="303">
        <f t="shared" si="18"/>
        <v>0.20072792509251267</v>
      </c>
      <c r="I66" s="303">
        <f t="shared" si="18"/>
        <v>0.19781615785829512</v>
      </c>
      <c r="J66" s="303">
        <f t="shared" si="18"/>
        <v>0.18295478677075966</v>
      </c>
      <c r="K66" s="303">
        <f t="shared" si="18"/>
        <v>0.18646284161380122</v>
      </c>
      <c r="L66" s="303">
        <f t="shared" si="18"/>
        <v>0.19485536192896019</v>
      </c>
      <c r="M66" s="303">
        <f t="shared" si="18"/>
        <v>0.19633928524419855</v>
      </c>
      <c r="N66" s="303">
        <f t="shared" si="18"/>
        <v>0.18930105090969784</v>
      </c>
      <c r="O66" s="303">
        <f t="shared" si="18"/>
        <v>0.18978993646016157</v>
      </c>
      <c r="P66" s="303">
        <f t="shared" si="18"/>
        <v>0.18505098073567619</v>
      </c>
      <c r="Q66" s="303">
        <f t="shared" si="18"/>
        <v>0.18750506705991518</v>
      </c>
      <c r="R66" s="303">
        <f t="shared" si="18"/>
        <v>0.18305228988040101</v>
      </c>
      <c r="S66" s="303">
        <f t="shared" si="18"/>
        <v>0.18191927463807242</v>
      </c>
      <c r="T66" s="303">
        <f t="shared" si="18"/>
        <v>0.18421814789020344</v>
      </c>
      <c r="U66" s="303">
        <f t="shared" si="18"/>
        <v>0.19179378183755127</v>
      </c>
      <c r="V66" s="303">
        <f t="shared" si="18"/>
        <v>0.20309169595055185</v>
      </c>
      <c r="W66" s="303">
        <f t="shared" si="18"/>
        <v>0.19461073593253153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0.11546191003978781</v>
      </c>
      <c r="C67" s="303">
        <f t="shared" si="19"/>
        <v>0.128285597173868</v>
      </c>
      <c r="D67" s="303">
        <f t="shared" si="19"/>
        <v>8.5444734384662949E-2</v>
      </c>
      <c r="E67" s="303">
        <f t="shared" si="19"/>
        <v>0.10211160541144805</v>
      </c>
      <c r="F67" s="303">
        <f t="shared" si="19"/>
        <v>0.12212845706125992</v>
      </c>
      <c r="G67" s="303">
        <f t="shared" si="19"/>
        <v>0.11641731504496998</v>
      </c>
      <c r="H67" s="303">
        <f t="shared" si="19"/>
        <v>0.11989736090582108</v>
      </c>
      <c r="I67" s="303">
        <f t="shared" si="19"/>
        <v>0.12336706812468982</v>
      </c>
      <c r="J67" s="303">
        <f t="shared" si="19"/>
        <v>0.12851669228162435</v>
      </c>
      <c r="K67" s="303">
        <f t="shared" si="19"/>
        <v>0.12744157199046199</v>
      </c>
      <c r="L67" s="303">
        <f t="shared" si="19"/>
        <v>0.1241526430293441</v>
      </c>
      <c r="M67" s="303">
        <f t="shared" si="19"/>
        <v>0.12351568507510993</v>
      </c>
      <c r="N67" s="303">
        <f t="shared" si="19"/>
        <v>0.125910042897767</v>
      </c>
      <c r="O67" s="303">
        <f t="shared" si="19"/>
        <v>0.12534319112143957</v>
      </c>
      <c r="P67" s="303">
        <f t="shared" si="19"/>
        <v>0.12722577096850854</v>
      </c>
      <c r="Q67" s="303">
        <f t="shared" si="19"/>
        <v>0.12628129499875143</v>
      </c>
      <c r="R67" s="303">
        <f t="shared" si="19"/>
        <v>0.12805473178793292</v>
      </c>
      <c r="S67" s="303">
        <f t="shared" si="19"/>
        <v>0.12837420963846655</v>
      </c>
      <c r="T67" s="303">
        <f t="shared" si="19"/>
        <v>0.1275440937700146</v>
      </c>
      <c r="U67" s="303">
        <f t="shared" si="19"/>
        <v>0.12745533863564798</v>
      </c>
      <c r="V67" s="303">
        <f t="shared" si="19"/>
        <v>0.12332090839852775</v>
      </c>
      <c r="W67" s="303">
        <f t="shared" si="19"/>
        <v>0.12640500990843009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7.2316176904600057E-2</v>
      </c>
      <c r="C68" s="237">
        <f t="shared" si="20"/>
        <v>8.0347916783472917E-2</v>
      </c>
      <c r="D68" s="237">
        <f t="shared" si="20"/>
        <v>5.3515800363934551E-2</v>
      </c>
      <c r="E68" s="237">
        <f t="shared" si="20"/>
        <v>6.3954605621909286E-2</v>
      </c>
      <c r="F68" s="237">
        <f t="shared" si="20"/>
        <v>7.6491572873551988E-2</v>
      </c>
      <c r="G68" s="237">
        <f t="shared" si="20"/>
        <v>7.2914566774874109E-2</v>
      </c>
      <c r="H68" s="237">
        <f t="shared" si="20"/>
        <v>7.5094191310989128E-2</v>
      </c>
      <c r="I68" s="237">
        <f t="shared" si="20"/>
        <v>7.7267340542284735E-2</v>
      </c>
      <c r="J68" s="237">
        <f t="shared" si="20"/>
        <v>8.0492656418288733E-2</v>
      </c>
      <c r="K68" s="237">
        <f t="shared" si="20"/>
        <v>7.9819286393986971E-2</v>
      </c>
      <c r="L68" s="237">
        <f t="shared" si="20"/>
        <v>7.7759362316021347E-2</v>
      </c>
      <c r="M68" s="237">
        <f t="shared" si="20"/>
        <v>7.7360422405159682E-2</v>
      </c>
      <c r="N68" s="237">
        <f t="shared" si="20"/>
        <v>7.8860058118933249E-2</v>
      </c>
      <c r="O68" s="237">
        <f t="shared" si="20"/>
        <v>7.8505027153990284E-2</v>
      </c>
      <c r="P68" s="237">
        <f t="shared" si="20"/>
        <v>7.9684125760714888E-2</v>
      </c>
      <c r="Q68" s="237">
        <f t="shared" si="20"/>
        <v>7.9092580970856807E-2</v>
      </c>
      <c r="R68" s="237">
        <f t="shared" si="20"/>
        <v>8.0203321028174235E-2</v>
      </c>
      <c r="S68" s="237">
        <f t="shared" si="20"/>
        <v>8.040341659863845E-2</v>
      </c>
      <c r="T68" s="237">
        <f t="shared" si="20"/>
        <v>7.9883497900137712E-2</v>
      </c>
      <c r="U68" s="237">
        <f t="shared" si="20"/>
        <v>7.9827908727952382E-2</v>
      </c>
      <c r="V68" s="237">
        <f t="shared" si="20"/>
        <v>7.7238429753247337E-2</v>
      </c>
      <c r="W68" s="237">
        <f t="shared" si="20"/>
        <v>7.9170066171742312E-2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0.53642558150777353</v>
      </c>
      <c r="C72" s="324">
        <f>IF(C$5=0,0,C$5/MAE_fec!C$5)</f>
        <v>0.54840467250627545</v>
      </c>
      <c r="D72" s="324">
        <f>IF(D$5=0,0,D$5/MAE_fec!D$5)</f>
        <v>0.52620682716846645</v>
      </c>
      <c r="E72" s="324">
        <f>IF(E$5=0,0,E$5/MAE_fec!E$5)</f>
        <v>0.53132379752705272</v>
      </c>
      <c r="F72" s="324">
        <f>IF(F$5=0,0,F$5/MAE_fec!F$5)</f>
        <v>0.54492836540705702</v>
      </c>
      <c r="G72" s="324">
        <f>IF(G$5=0,0,G$5/MAE_fec!G$5)</f>
        <v>0.54114259954592336</v>
      </c>
      <c r="H72" s="324">
        <f>IF(H$5=0,0,H$5/MAE_fec!H$5)</f>
        <v>0.54501122042354366</v>
      </c>
      <c r="I72" s="324">
        <f>IF(I$5=0,0,I$5/MAE_fec!I$5)</f>
        <v>0.54892541634944347</v>
      </c>
      <c r="J72" s="324">
        <f>IF(J$5=0,0,J$5/MAE_fec!J$5)</f>
        <v>0.55442658465783157</v>
      </c>
      <c r="K72" s="324">
        <f>IF(K$5=0,0,K$5/MAE_fec!K$5)</f>
        <v>0.55314847069578021</v>
      </c>
      <c r="L72" s="324">
        <f>IF(L$5=0,0,L$5/MAE_fec!L$5)</f>
        <v>0.54998911866880007</v>
      </c>
      <c r="M72" s="324">
        <f>IF(M$5=0,0,M$5/MAE_fec!M$5)</f>
        <v>0.54922128110123802</v>
      </c>
      <c r="N72" s="324">
        <f>IF(N$5=0,0,N$5/MAE_fec!N$5)</f>
        <v>0.55142914623089301</v>
      </c>
      <c r="O72" s="324">
        <f>IF(O$5=0,0,O$5/MAE_fec!O$5)</f>
        <v>0.55073532131899072</v>
      </c>
      <c r="P72" s="324">
        <f>IF(P$5=0,0,P$5/MAE_fec!P$5)</f>
        <v>0.55290275940697275</v>
      </c>
      <c r="Q72" s="324">
        <f>IF(Q$5=0,0,Q$5/MAE_fec!Q$5)</f>
        <v>0.55189906267440592</v>
      </c>
      <c r="R72" s="324">
        <f>IF(R$5=0,0,R$5/MAE_fec!R$5)</f>
        <v>0.55406075153953294</v>
      </c>
      <c r="S72" s="324">
        <f>IF(S$5=0,0,S$5/MAE_fec!S$5)</f>
        <v>0.55461839256472489</v>
      </c>
      <c r="T72" s="324">
        <f>IF(T$5=0,0,T$5/MAE_fec!T$5)</f>
        <v>0.5532227712041875</v>
      </c>
      <c r="U72" s="324">
        <f>IF(U$5=0,0,U$5/MAE_fec!U$5)</f>
        <v>0.56031975933424583</v>
      </c>
      <c r="V72" s="324">
        <f>IF(V$5=0,0,V$5/MAE_fec!V$5)</f>
        <v>0.55547230070746634</v>
      </c>
      <c r="W72" s="324">
        <f>IF(W$5=0,0,W$5/MAE_fec!W$5)</f>
        <v>0.55891129873287759</v>
      </c>
      <c r="DA72" s="95"/>
    </row>
    <row r="73" spans="1:105" ht="12" customHeight="1" x14ac:dyDescent="0.25">
      <c r="A73" s="202" t="s">
        <v>92</v>
      </c>
      <c r="B73" s="337">
        <f>IF(B$6=0,0,B$6/MAE_fec!B$6)</f>
        <v>0.48013534103550604</v>
      </c>
      <c r="C73" s="337">
        <f>IF(C$6=0,0,C$6/MAE_fec!C$6)</f>
        <v>0.48013534103550598</v>
      </c>
      <c r="D73" s="337">
        <f>IF(D$6=0,0,D$6/MAE_fec!D$6)</f>
        <v>0.48013534103550637</v>
      </c>
      <c r="E73" s="337">
        <f>IF(E$6=0,0,E$6/MAE_fec!E$6)</f>
        <v>0.48013534103550598</v>
      </c>
      <c r="F73" s="337">
        <f>IF(F$6=0,0,F$6/MAE_fec!F$6)</f>
        <v>0.48013534103550609</v>
      </c>
      <c r="G73" s="337">
        <f>IF(G$6=0,0,G$6/MAE_fec!G$6)</f>
        <v>0.4801353410355062</v>
      </c>
      <c r="H73" s="337">
        <f>IF(H$6=0,0,H$6/MAE_fec!H$6)</f>
        <v>0.48013534103550598</v>
      </c>
      <c r="I73" s="337">
        <f>IF(I$6=0,0,I$6/MAE_fec!I$6)</f>
        <v>0.4801353410355062</v>
      </c>
      <c r="J73" s="337">
        <f>IF(J$6=0,0,J$6/MAE_fec!J$6)</f>
        <v>0.48013534103550598</v>
      </c>
      <c r="K73" s="337">
        <f>IF(K$6=0,0,K$6/MAE_fec!K$6)</f>
        <v>0.48013534103550609</v>
      </c>
      <c r="L73" s="337">
        <f>IF(L$6=0,0,L$6/MAE_fec!L$6)</f>
        <v>0.48013534103550615</v>
      </c>
      <c r="M73" s="337">
        <f>IF(M$6=0,0,M$6/MAE_fec!M$6)</f>
        <v>0.48013534103550598</v>
      </c>
      <c r="N73" s="337">
        <f>IF(N$6=0,0,N$6/MAE_fec!N$6)</f>
        <v>0.48013534103550598</v>
      </c>
      <c r="O73" s="337">
        <f>IF(O$6=0,0,O$6/MAE_fec!O$6)</f>
        <v>0.48013534103550604</v>
      </c>
      <c r="P73" s="337">
        <f>IF(P$6=0,0,P$6/MAE_fec!P$6)</f>
        <v>0.48013534103550598</v>
      </c>
      <c r="Q73" s="337">
        <f>IF(Q$6=0,0,Q$6/MAE_fec!Q$6)</f>
        <v>0.48013534103550604</v>
      </c>
      <c r="R73" s="337">
        <f>IF(R$6=0,0,R$6/MAE_fec!R$6)</f>
        <v>0.48013534103550598</v>
      </c>
      <c r="S73" s="337">
        <f>IF(S$6=0,0,S$6/MAE_fec!S$6)</f>
        <v>0.48013534103550615</v>
      </c>
      <c r="T73" s="337">
        <f>IF(T$6=0,0,T$6/MAE_fec!T$6)</f>
        <v>0.48013534103550598</v>
      </c>
      <c r="U73" s="337">
        <f>IF(U$6=0,0,U$6/MAE_fec!U$6)</f>
        <v>0.48013534103550609</v>
      </c>
      <c r="V73" s="337">
        <f>IF(V$6=0,0,V$6/MAE_fec!V$6)</f>
        <v>0.48013534103550604</v>
      </c>
      <c r="W73" s="337">
        <f>IF(W$6=0,0,W$6/MAE_fec!W$6)</f>
        <v>0.48013534103550598</v>
      </c>
      <c r="DA73" s="174"/>
    </row>
    <row r="74" spans="1:105" ht="12" customHeight="1" x14ac:dyDescent="0.25">
      <c r="A74" s="202" t="s">
        <v>93</v>
      </c>
      <c r="B74" s="337">
        <f>IF(B$7=0,0,B$7/MAE_fec!B$7)</f>
        <v>0.12467175239262815</v>
      </c>
      <c r="C74" s="337">
        <f>IF(C$7=0,0,C$7/MAE_fec!C$7)</f>
        <v>0.12467175239262814</v>
      </c>
      <c r="D74" s="337">
        <f>IF(D$7=0,0,D$7/MAE_fec!D$7)</f>
        <v>0.12467175239262812</v>
      </c>
      <c r="E74" s="337">
        <f>IF(E$7=0,0,E$7/MAE_fec!E$7)</f>
        <v>0.12467175239262816</v>
      </c>
      <c r="F74" s="337">
        <f>IF(F$7=0,0,F$7/MAE_fec!F$7)</f>
        <v>0.12467175239262814</v>
      </c>
      <c r="G74" s="337">
        <f>IF(G$7=0,0,G$7/MAE_fec!G$7)</f>
        <v>0.12467175239262814</v>
      </c>
      <c r="H74" s="337">
        <f>IF(H$7=0,0,H$7/MAE_fec!H$7)</f>
        <v>0.12467175239262814</v>
      </c>
      <c r="I74" s="337">
        <f>IF(I$7=0,0,I$7/MAE_fec!I$7)</f>
        <v>0.12467175239262814</v>
      </c>
      <c r="J74" s="337">
        <f>IF(J$7=0,0,J$7/MAE_fec!J$7)</f>
        <v>0.12467175239262815</v>
      </c>
      <c r="K74" s="337">
        <f>IF(K$7=0,0,K$7/MAE_fec!K$7)</f>
        <v>0.12467175239262815</v>
      </c>
      <c r="L74" s="337">
        <f>IF(L$7=0,0,L$7/MAE_fec!L$7)</f>
        <v>0.12467175239262814</v>
      </c>
      <c r="M74" s="337">
        <f>IF(M$7=0,0,M$7/MAE_fec!M$7)</f>
        <v>0.12467175239262818</v>
      </c>
      <c r="N74" s="337">
        <f>IF(N$7=0,0,N$7/MAE_fec!N$7)</f>
        <v>0.12467175239262818</v>
      </c>
      <c r="O74" s="337">
        <f>IF(O$7=0,0,O$7/MAE_fec!O$7)</f>
        <v>0.12467175239262814</v>
      </c>
      <c r="P74" s="337">
        <f>IF(P$7=0,0,P$7/MAE_fec!P$7)</f>
        <v>0.12467175239262814</v>
      </c>
      <c r="Q74" s="337">
        <f>IF(Q$7=0,0,Q$7/MAE_fec!Q$7)</f>
        <v>0.12467175239262814</v>
      </c>
      <c r="R74" s="337">
        <f>IF(R$7=0,0,R$7/MAE_fec!R$7)</f>
        <v>0.12467175239262815</v>
      </c>
      <c r="S74" s="337">
        <f>IF(S$7=0,0,S$7/MAE_fec!S$7)</f>
        <v>0.12467175239262816</v>
      </c>
      <c r="T74" s="337">
        <f>IF(T$7=0,0,T$7/MAE_fec!T$7)</f>
        <v>0.12467175239262811</v>
      </c>
      <c r="U74" s="337">
        <f>IF(U$7=0,0,U$7/MAE_fec!U$7)</f>
        <v>0.12467175239262812</v>
      </c>
      <c r="V74" s="337">
        <f>IF(V$7=0,0,V$7/MAE_fec!V$7)</f>
        <v>0.12467175239262812</v>
      </c>
      <c r="W74" s="337">
        <f>IF(W$7=0,0,W$7/MAE_fec!W$7)</f>
        <v>0.12467175239262814</v>
      </c>
      <c r="DA74" s="174"/>
    </row>
    <row r="75" spans="1:105" ht="12" customHeight="1" x14ac:dyDescent="0.25">
      <c r="A75" s="202" t="s">
        <v>94</v>
      </c>
      <c r="B75" s="337">
        <f>IF(B$8=0,0,B$8/MAE_fec!B$8)</f>
        <v>0.66806023560745442</v>
      </c>
      <c r="C75" s="337">
        <f>IF(C$8=0,0,C$8/MAE_fec!C$8)</f>
        <v>0.66806023560745453</v>
      </c>
      <c r="D75" s="337">
        <f>IF(D$8=0,0,D$8/MAE_fec!D$8)</f>
        <v>0.66806023560745453</v>
      </c>
      <c r="E75" s="337">
        <f>IF(E$8=0,0,E$8/MAE_fec!E$8)</f>
        <v>0.66806023560745453</v>
      </c>
      <c r="F75" s="337">
        <f>IF(F$8=0,0,F$8/MAE_fec!F$8)</f>
        <v>0.66806023560745442</v>
      </c>
      <c r="G75" s="337">
        <f>IF(G$8=0,0,G$8/MAE_fec!G$8)</f>
        <v>0.66806023560745442</v>
      </c>
      <c r="H75" s="337">
        <f>IF(H$8=0,0,H$8/MAE_fec!H$8)</f>
        <v>0.66806023560745431</v>
      </c>
      <c r="I75" s="337">
        <f>IF(I$8=0,0,I$8/MAE_fec!I$8)</f>
        <v>0.66806023560745442</v>
      </c>
      <c r="J75" s="337">
        <f>IF(J$8=0,0,J$8/MAE_fec!J$8)</f>
        <v>0.66806023560745442</v>
      </c>
      <c r="K75" s="337">
        <f>IF(K$8=0,0,K$8/MAE_fec!K$8)</f>
        <v>0.66806023560745464</v>
      </c>
      <c r="L75" s="337">
        <f>IF(L$8=0,0,L$8/MAE_fec!L$8)</f>
        <v>0.66806023560745442</v>
      </c>
      <c r="M75" s="337">
        <f>IF(M$8=0,0,M$8/MAE_fec!M$8)</f>
        <v>0.66806023560745464</v>
      </c>
      <c r="N75" s="337">
        <f>IF(N$8=0,0,N$8/MAE_fec!N$8)</f>
        <v>0.66806023560745453</v>
      </c>
      <c r="O75" s="337">
        <f>IF(O$8=0,0,O$8/MAE_fec!O$8)</f>
        <v>0.66806023560745453</v>
      </c>
      <c r="P75" s="337">
        <f>IF(P$8=0,0,P$8/MAE_fec!P$8)</f>
        <v>0.66806023560745453</v>
      </c>
      <c r="Q75" s="337">
        <f>IF(Q$8=0,0,Q$8/MAE_fec!Q$8)</f>
        <v>0.66806023560745442</v>
      </c>
      <c r="R75" s="337">
        <f>IF(R$8=0,0,R$8/MAE_fec!R$8)</f>
        <v>0.66806023560745453</v>
      </c>
      <c r="S75" s="337">
        <f>IF(S$8=0,0,S$8/MAE_fec!S$8)</f>
        <v>0.66806023560745453</v>
      </c>
      <c r="T75" s="337">
        <f>IF(T$8=0,0,T$8/MAE_fec!T$8)</f>
        <v>0.66806023560745464</v>
      </c>
      <c r="U75" s="337">
        <f>IF(U$8=0,0,U$8/MAE_fec!U$8)</f>
        <v>0.66806023560745442</v>
      </c>
      <c r="V75" s="337">
        <f>IF(V$8=0,0,V$8/MAE_fec!V$8)</f>
        <v>0.66806023560745442</v>
      </c>
      <c r="W75" s="337">
        <f>IF(W$8=0,0,W$8/MAE_fec!W$8)</f>
        <v>0.66806023560745442</v>
      </c>
      <c r="DA75" s="174"/>
    </row>
    <row r="76" spans="1:105" ht="12" customHeight="1" x14ac:dyDescent="0.25">
      <c r="A76" s="202" t="s">
        <v>95</v>
      </c>
      <c r="B76" s="337">
        <f>IF(B$9=0,0,B$9/MAE_fec!B$9)</f>
        <v>0.47329243945339011</v>
      </c>
      <c r="C76" s="337">
        <f>IF(C$9=0,0,C$9/MAE_fec!C$9)</f>
        <v>0.47329243945339006</v>
      </c>
      <c r="D76" s="337">
        <f>IF(D$9=0,0,D$9/MAE_fec!D$9)</f>
        <v>0.47329243945339017</v>
      </c>
      <c r="E76" s="337">
        <f>IF(E$9=0,0,E$9/MAE_fec!E$9)</f>
        <v>0.47329243945339</v>
      </c>
      <c r="F76" s="337">
        <f>IF(F$9=0,0,F$9/MAE_fec!F$9)</f>
        <v>0.47329243945338995</v>
      </c>
      <c r="G76" s="337">
        <f>IF(G$9=0,0,G$9/MAE_fec!G$9)</f>
        <v>0.47329243945339022</v>
      </c>
      <c r="H76" s="337">
        <f>IF(H$9=0,0,H$9/MAE_fec!H$9)</f>
        <v>0.47329243945339022</v>
      </c>
      <c r="I76" s="337">
        <f>IF(I$9=0,0,I$9/MAE_fec!I$9)</f>
        <v>0.47329243945339</v>
      </c>
      <c r="J76" s="337">
        <f>IF(J$9=0,0,J$9/MAE_fec!J$9)</f>
        <v>0.47329243945339</v>
      </c>
      <c r="K76" s="337">
        <f>IF(K$9=0,0,K$9/MAE_fec!K$9)</f>
        <v>0.47329243945339006</v>
      </c>
      <c r="L76" s="337">
        <f>IF(L$9=0,0,L$9/MAE_fec!L$9)</f>
        <v>0.47329243945339006</v>
      </c>
      <c r="M76" s="337">
        <f>IF(M$9=0,0,M$9/MAE_fec!M$9)</f>
        <v>0.47329243945339017</v>
      </c>
      <c r="N76" s="337">
        <f>IF(N$9=0,0,N$9/MAE_fec!N$9)</f>
        <v>0.47329243945339011</v>
      </c>
      <c r="O76" s="337">
        <f>IF(O$9=0,0,O$9/MAE_fec!O$9)</f>
        <v>0.47329243945339</v>
      </c>
      <c r="P76" s="337">
        <f>IF(P$9=0,0,P$9/MAE_fec!P$9)</f>
        <v>0.47329243945339</v>
      </c>
      <c r="Q76" s="337">
        <f>IF(Q$9=0,0,Q$9/MAE_fec!Q$9)</f>
        <v>0.47329243945338995</v>
      </c>
      <c r="R76" s="337">
        <f>IF(R$9=0,0,R$9/MAE_fec!R$9)</f>
        <v>0.47329243945339011</v>
      </c>
      <c r="S76" s="337">
        <f>IF(S$9=0,0,S$9/MAE_fec!S$9)</f>
        <v>0.47329243945339</v>
      </c>
      <c r="T76" s="337">
        <f>IF(T$9=0,0,T$9/MAE_fec!T$9)</f>
        <v>0.47329243945339</v>
      </c>
      <c r="U76" s="337">
        <f>IF(U$9=0,0,U$9/MAE_fec!U$9)</f>
        <v>0.47329243945339017</v>
      </c>
      <c r="V76" s="337">
        <f>IF(V$9=0,0,V$9/MAE_fec!V$9)</f>
        <v>0.47329243945339</v>
      </c>
      <c r="W76" s="337">
        <f>IF(W$9=0,0,W$9/MAE_fec!W$9)</f>
        <v>0.47329243945339011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0.72995781150620143</v>
      </c>
      <c r="C77" s="337">
        <f>IF(C$10=0,0,C$10/MAE_fec!C$10)</f>
        <v>0.76696765938537315</v>
      </c>
      <c r="D77" s="337">
        <f>IF(D$10=0,0,D$10/MAE_fec!D$10)</f>
        <v>0.69039727412157814</v>
      </c>
      <c r="E77" s="337">
        <f>IF(E$10=0,0,E$10/MAE_fec!E$10)</f>
        <v>0.70413770523667785</v>
      </c>
      <c r="F77" s="337">
        <f>IF(F$10=0,0,F$10/MAE_fec!F$10)</f>
        <v>0.74739035236222795</v>
      </c>
      <c r="G77" s="337">
        <f>IF(G$10=0,0,G$10/MAE_fec!G$10)</f>
        <v>0.72999404129648326</v>
      </c>
      <c r="H77" s="337">
        <f>IF(H$10=0,0,H$10/MAE_fec!H$10)</f>
        <v>0.73958389407290126</v>
      </c>
      <c r="I77" s="337">
        <f>IF(I$10=0,0,I$10/MAE_fec!I$10)</f>
        <v>0.75385160593475331</v>
      </c>
      <c r="J77" s="337">
        <f>IF(J$10=0,0,J$10/MAE_fec!J$10)</f>
        <v>0.77166020059846074</v>
      </c>
      <c r="K77" s="337">
        <f>IF(K$10=0,0,K$10/MAE_fec!K$10)</f>
        <v>0.76754493883066377</v>
      </c>
      <c r="L77" s="337">
        <f>IF(L$10=0,0,L$10/MAE_fec!L$10)</f>
        <v>0.75480307205355057</v>
      </c>
      <c r="M77" s="337">
        <f>IF(M$10=0,0,M$10/MAE_fec!M$10)</f>
        <v>0.75318348421524162</v>
      </c>
      <c r="N77" s="337">
        <f>IF(N$10=0,0,N$10/MAE_fec!N$10)</f>
        <v>0.75999695156078284</v>
      </c>
      <c r="O77" s="337">
        <f>IF(O$10=0,0,O$10/MAE_fec!O$10)</f>
        <v>0.75640938860033968</v>
      </c>
      <c r="P77" s="337">
        <f>IF(P$10=0,0,P$10/MAE_fec!P$10)</f>
        <v>0.76240968872605608</v>
      </c>
      <c r="Q77" s="337">
        <f>IF(Q$10=0,0,Q$10/MAE_fec!Q$10)</f>
        <v>0.75915411258973819</v>
      </c>
      <c r="R77" s="337">
        <f>IF(R$10=0,0,R$10/MAE_fec!R$10)</f>
        <v>0.7659110127500679</v>
      </c>
      <c r="S77" s="337">
        <f>IF(S$10=0,0,S$10/MAE_fec!S$10)</f>
        <v>0.76716265892045055</v>
      </c>
      <c r="T77" s="337">
        <f>IF(T$10=0,0,T$10/MAE_fec!T$10)</f>
        <v>0.76305270459491759</v>
      </c>
      <c r="U77" s="337">
        <f>IF(U$10=0,0,U$10/MAE_fec!U$10)</f>
        <v>0.77984959741566928</v>
      </c>
      <c r="V77" s="337">
        <f>IF(V$10=0,0,V$10/MAE_fec!V$10)</f>
        <v>0.76283785844341223</v>
      </c>
      <c r="W77" s="337">
        <f>IF(W$10=0,0,W$10/MAE_fec!W$10)</f>
        <v>0.77599527091966469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0.52835191407411308</v>
      </c>
      <c r="C78" s="355">
        <f>IF(C$16=0,0,C$16/MAE_fec!C$16)</f>
        <v>0.56311102089340226</v>
      </c>
      <c r="D78" s="355">
        <f>IF(D$16=0,0,D$16/MAE_fec!D$16)</f>
        <v>0.51379921496175263</v>
      </c>
      <c r="E78" s="355">
        <f>IF(E$16=0,0,E$16/MAE_fec!E$16)</f>
        <v>0.5229172889044601</v>
      </c>
      <c r="F78" s="355">
        <f>IF(F$16=0,0,F$16/MAE_fec!F$16)</f>
        <v>0.55425762296576464</v>
      </c>
      <c r="G78" s="355">
        <f>IF(G$16=0,0,G$16/MAE_fec!G$16)</f>
        <v>0.54351696128900095</v>
      </c>
      <c r="H78" s="355">
        <f>IF(H$16=0,0,H$16/MAE_fec!H$16)</f>
        <v>0.55180708606267737</v>
      </c>
      <c r="I78" s="355">
        <f>IF(I$16=0,0,I$16/MAE_fec!I$16)</f>
        <v>0.56373337903789345</v>
      </c>
      <c r="J78" s="355">
        <f>IF(J$16=0,0,J$16/MAE_fec!J$16)</f>
        <v>0.57597876713776386</v>
      </c>
      <c r="K78" s="355">
        <f>IF(K$16=0,0,K$16/MAE_fec!K$16)</f>
        <v>0.57327432827323987</v>
      </c>
      <c r="L78" s="355">
        <f>IF(L$16=0,0,L$16/MAE_fec!L$16)</f>
        <v>0.56527907992774495</v>
      </c>
      <c r="M78" s="355">
        <f>IF(M$16=0,0,M$16/MAE_fec!M$16)</f>
        <v>0.56339936004389501</v>
      </c>
      <c r="N78" s="355">
        <f>IF(N$16=0,0,N$16/MAE_fec!N$16)</f>
        <v>0.56767913636206069</v>
      </c>
      <c r="O78" s="355">
        <f>IF(O$16=0,0,O$16/MAE_fec!O$16)</f>
        <v>0.56517380385580662</v>
      </c>
      <c r="P78" s="355">
        <f>IF(P$16=0,0,P$16/MAE_fec!P$16)</f>
        <v>0.57027054668417965</v>
      </c>
      <c r="Q78" s="355">
        <f>IF(Q$16=0,0,Q$16/MAE_fec!Q$16)</f>
        <v>0.56792904159491742</v>
      </c>
      <c r="R78" s="355">
        <f>IF(R$16=0,0,R$16/MAE_fec!R$16)</f>
        <v>0.57317830498854772</v>
      </c>
      <c r="S78" s="355">
        <f>IF(S$16=0,0,S$16/MAE_fec!S$16)</f>
        <v>0.57411418737837816</v>
      </c>
      <c r="T78" s="355">
        <f>IF(T$16=0,0,T$16/MAE_fec!T$16)</f>
        <v>0.5710373104088412</v>
      </c>
      <c r="U78" s="355">
        <f>IF(U$16=0,0,U$16/MAE_fec!U$16)</f>
        <v>0.58193599962542231</v>
      </c>
      <c r="V78" s="355">
        <f>IF(V$16=0,0,V$16/MAE_fec!V$16)</f>
        <v>0.56878589064700824</v>
      </c>
      <c r="W78" s="355">
        <f>IF(W$16=0,0,W$16/MAE_fec!W$16)</f>
        <v>0.57801594757888308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0.46148118770584023</v>
      </c>
      <c r="C79" s="351">
        <f>IF(C$24=0,0,C$24/MAE_fec!C$24)</f>
        <v>0.4656385999639388</v>
      </c>
      <c r="D79" s="351">
        <f>IF(D$24=0,0,D$24/MAE_fec!D$24)</f>
        <v>0.45433791829137016</v>
      </c>
      <c r="E79" s="351">
        <f>IF(E$24=0,0,E$24/MAE_fec!E$24)</f>
        <v>0.45810951712124481</v>
      </c>
      <c r="F79" s="351">
        <f>IF(F$24=0,0,F$24/MAE_fec!F$24)</f>
        <v>0.46364345768497628</v>
      </c>
      <c r="G79" s="351">
        <f>IF(G$24=0,0,G$24/MAE_fec!G$24)</f>
        <v>0.46181669822100357</v>
      </c>
      <c r="H79" s="351">
        <f>IF(H$24=0,0,H$24/MAE_fec!H$24)</f>
        <v>0.46287188547048891</v>
      </c>
      <c r="I79" s="351">
        <f>IF(I$24=0,0,I$24/MAE_fec!I$24)</f>
        <v>0.46432186957095445</v>
      </c>
      <c r="J79" s="351">
        <f>IF(J$24=0,0,J$24/MAE_fec!J$24)</f>
        <v>0.46618534507287823</v>
      </c>
      <c r="K79" s="351">
        <f>IF(K$24=0,0,K$24/MAE_fec!K$24)</f>
        <v>0.46580784269408382</v>
      </c>
      <c r="L79" s="351">
        <f>IF(L$24=0,0,L$24/MAE_fec!L$24)</f>
        <v>0.46451909244062617</v>
      </c>
      <c r="M79" s="351">
        <f>IF(M$24=0,0,M$24/MAE_fec!M$24)</f>
        <v>0.46430529292821199</v>
      </c>
      <c r="N79" s="351">
        <f>IF(N$24=0,0,N$24/MAE_fec!N$24)</f>
        <v>0.46507352934116519</v>
      </c>
      <c r="O79" s="351">
        <f>IF(O$24=0,0,O$24/MAE_fec!O$24)</f>
        <v>0.46476774706277985</v>
      </c>
      <c r="P79" s="351">
        <f>IF(P$24=0,0,P$24/MAE_fec!P$24)</f>
        <v>0.46546275841359247</v>
      </c>
      <c r="Q79" s="351">
        <f>IF(Q$24=0,0,Q$24/MAE_fec!Q$24)</f>
        <v>0.46510360489829111</v>
      </c>
      <c r="R79" s="351">
        <f>IF(R$24=0,0,R$24/MAE_fec!R$24)</f>
        <v>0.46583031694978766</v>
      </c>
      <c r="S79" s="351">
        <f>IF(S$24=0,0,S$24/MAE_fec!S$24)</f>
        <v>0.46592998156872217</v>
      </c>
      <c r="T79" s="351">
        <f>IF(T$24=0,0,T$24/MAE_fec!T$24)</f>
        <v>0.46558459797789614</v>
      </c>
      <c r="U79" s="351">
        <f>IF(U$24=0,0,U$24/MAE_fec!U$24)</f>
        <v>0.46666701738599359</v>
      </c>
      <c r="V79" s="351">
        <f>IF(V$24=0,0,V$24/MAE_fec!V$24)</f>
        <v>0.46485527143957678</v>
      </c>
      <c r="W79" s="351">
        <f>IF(W$24=0,0,W$24/MAE_fec!W$24)</f>
        <v>0.46614025900410611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0.45287306920638259</v>
      </c>
      <c r="C80" s="351">
        <f>IF(C$27=0,0,C$27/MAE_fec!C$27)</f>
        <v>0.48266658933720169</v>
      </c>
      <c r="D80" s="351">
        <f>IF(D$27=0,0,D$27/MAE_fec!D$27)</f>
        <v>0.44039932711007357</v>
      </c>
      <c r="E80" s="351">
        <f>IF(E$27=0,0,E$27/MAE_fec!E$27)</f>
        <v>0.44821481906096583</v>
      </c>
      <c r="F80" s="351">
        <f>IF(F$27=0,0,F$27/MAE_fec!F$27)</f>
        <v>0.47507796254208368</v>
      </c>
      <c r="G80" s="351">
        <f>IF(G$27=0,0,G$27/MAE_fec!G$27)</f>
        <v>0.46587168110485794</v>
      </c>
      <c r="H80" s="351">
        <f>IF(H$27=0,0,H$27/MAE_fec!H$27)</f>
        <v>0.47297750233943764</v>
      </c>
      <c r="I80" s="351">
        <f>IF(I$27=0,0,I$27/MAE_fec!I$27)</f>
        <v>0.48320003917533733</v>
      </c>
      <c r="J80" s="351">
        <f>IF(J$27=0,0,J$27/MAE_fec!J$27)</f>
        <v>0.49369608611808324</v>
      </c>
      <c r="K80" s="351">
        <f>IF(K$27=0,0,K$27/MAE_fec!K$27)</f>
        <v>0.49137799566277696</v>
      </c>
      <c r="L80" s="351">
        <f>IF(L$27=0,0,L$27/MAE_fec!L$27)</f>
        <v>0.48452492565235278</v>
      </c>
      <c r="M80" s="351">
        <f>IF(M$27=0,0,M$27/MAE_fec!M$27)</f>
        <v>0.48291373718048131</v>
      </c>
      <c r="N80" s="351">
        <f>IF(N$27=0,0,N$27/MAE_fec!N$27)</f>
        <v>0.48658211688176611</v>
      </c>
      <c r="O80" s="351">
        <f>IF(O$27=0,0,O$27/MAE_fec!O$27)</f>
        <v>0.48443468901926262</v>
      </c>
      <c r="P80" s="351">
        <f>IF(P$27=0,0,P$27/MAE_fec!P$27)</f>
        <v>0.48880332572929697</v>
      </c>
      <c r="Q80" s="351">
        <f>IF(Q$27=0,0,Q$27/MAE_fec!Q$27)</f>
        <v>0.48679632136707218</v>
      </c>
      <c r="R80" s="351">
        <f>IF(R$27=0,0,R$27/MAE_fec!R$27)</f>
        <v>0.49129568999018358</v>
      </c>
      <c r="S80" s="351">
        <f>IF(S$27=0,0,S$27/MAE_fec!S$27)</f>
        <v>0.4920978748957528</v>
      </c>
      <c r="T80" s="351">
        <f>IF(T$27=0,0,T$27/MAE_fec!T$27)</f>
        <v>0.48946055177900655</v>
      </c>
      <c r="U80" s="351">
        <f>IF(U$27=0,0,U$27/MAE_fec!U$27)</f>
        <v>0.49880228539321902</v>
      </c>
      <c r="V80" s="351">
        <f>IF(V$27=0,0,V$27/MAE_fec!V$27)</f>
        <v>0.48753076341172108</v>
      </c>
      <c r="W80" s="351">
        <f>IF(W$27=0,0,W$27/MAE_fec!W$27)</f>
        <v>0.4954422407818998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0.66891729577333381</v>
      </c>
      <c r="C81" s="351">
        <f>IF(C$35=0,0,C$35/MAE_fec!C$35)</f>
        <v>0.65452949186855769</v>
      </c>
      <c r="D81" s="351">
        <f>IF(D$35=0,0,D$35/MAE_fec!D$35)</f>
        <v>0.65803953146387018</v>
      </c>
      <c r="E81" s="351">
        <f>IF(E$35=0,0,E$35/MAE_fec!E$35)</f>
        <v>0.65474359506042679</v>
      </c>
      <c r="F81" s="351">
        <f>IF(F$35=0,0,F$35/MAE_fec!F$35)</f>
        <v>0.65064618472298752</v>
      </c>
      <c r="G81" s="351">
        <f>IF(G$35=0,0,G$35/MAE_fec!G$35)</f>
        <v>0.65702274449558995</v>
      </c>
      <c r="H81" s="351">
        <f>IF(H$35=0,0,H$35/MAE_fec!H$35)</f>
        <v>0.65997828808826009</v>
      </c>
      <c r="I81" s="351">
        <f>IF(I$35=0,0,I$35/MAE_fec!I$35)</f>
        <v>0.64920656299816426</v>
      </c>
      <c r="J81" s="351">
        <f>IF(J$35=0,0,J$35/MAE_fec!J$35)</f>
        <v>0.65820626412268979</v>
      </c>
      <c r="K81" s="351">
        <f>IF(K$35=0,0,K$35/MAE_fec!K$35)</f>
        <v>0.65538460257225661</v>
      </c>
      <c r="L81" s="351">
        <f>IF(L$35=0,0,L$35/MAE_fec!L$35)</f>
        <v>0.65402127859773662</v>
      </c>
      <c r="M81" s="351">
        <f>IF(M$35=0,0,M$35/MAE_fec!M$35)</f>
        <v>0.65359871183747231</v>
      </c>
      <c r="N81" s="351">
        <f>IF(N$35=0,0,N$35/MAE_fec!N$35)</f>
        <v>0.66000610980937091</v>
      </c>
      <c r="O81" s="351">
        <f>IF(O$35=0,0,O$35/MAE_fec!O$35)</f>
        <v>0.66338653876582809</v>
      </c>
      <c r="P81" s="351">
        <f>IF(P$35=0,0,P$35/MAE_fec!P$35)</f>
        <v>0.66564786574888402</v>
      </c>
      <c r="Q81" s="351">
        <f>IF(Q$35=0,0,Q$35/MAE_fec!Q$35)</f>
        <v>0.66442804165199909</v>
      </c>
      <c r="R81" s="351">
        <f>IF(R$35=0,0,R$35/MAE_fec!R$35)</f>
        <v>0.66584303000419043</v>
      </c>
      <c r="S81" s="351">
        <f>IF(S$35=0,0,S$35/MAE_fec!S$35)</f>
        <v>0.66784190632178719</v>
      </c>
      <c r="T81" s="351">
        <f>IF(T$35=0,0,T$35/MAE_fec!T$35)</f>
        <v>0.66608044293035484</v>
      </c>
      <c r="U81" s="351">
        <f>IF(U$35=0,0,U$35/MAE_fec!U$35)</f>
        <v>0.67466721179153488</v>
      </c>
      <c r="V81" s="351">
        <f>IF(V$35=0,0,V$35/MAE_fec!V$35)</f>
        <v>0.67412911156388033</v>
      </c>
      <c r="W81" s="351">
        <f>IF(W$35=0,0,W$35/MAE_fec!W$35)</f>
        <v>0.67478451024996067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0.62723317365046349</v>
      </c>
      <c r="C82" s="351">
        <f>IF(C$46=0,0,C$46/MAE_fec!C$46)</f>
        <v>0.62723317365046338</v>
      </c>
      <c r="D82" s="351">
        <f>IF(D$46=0,0,D$46/MAE_fec!D$46)</f>
        <v>0.62723317365046305</v>
      </c>
      <c r="E82" s="351">
        <f>IF(E$46=0,0,E$46/MAE_fec!E$46)</f>
        <v>0.62723317365046349</v>
      </c>
      <c r="F82" s="351">
        <f>IF(F$46=0,0,F$46/MAE_fec!F$46)</f>
        <v>0.62723317365046305</v>
      </c>
      <c r="G82" s="351">
        <f>IF(G$46=0,0,G$46/MAE_fec!G$46)</f>
        <v>0.62723317365046316</v>
      </c>
      <c r="H82" s="351">
        <f>IF(H$46=0,0,H$46/MAE_fec!H$46)</f>
        <v>0.62723317365046338</v>
      </c>
      <c r="I82" s="351">
        <f>IF(I$46=0,0,I$46/MAE_fec!I$46)</f>
        <v>0.62723317365046327</v>
      </c>
      <c r="J82" s="351">
        <f>IF(J$46=0,0,J$46/MAE_fec!J$46)</f>
        <v>0.62723317365046327</v>
      </c>
      <c r="K82" s="351">
        <f>IF(K$46=0,0,K$46/MAE_fec!K$46)</f>
        <v>0.62723317365046283</v>
      </c>
      <c r="L82" s="351">
        <f>IF(L$46=0,0,L$46/MAE_fec!L$46)</f>
        <v>0.62723317365046305</v>
      </c>
      <c r="M82" s="351">
        <f>IF(M$46=0,0,M$46/MAE_fec!M$46)</f>
        <v>0.62723317365046305</v>
      </c>
      <c r="N82" s="351">
        <f>IF(N$46=0,0,N$46/MAE_fec!N$46)</f>
        <v>0.62723317365046283</v>
      </c>
      <c r="O82" s="351">
        <f>IF(O$46=0,0,O$46/MAE_fec!O$46)</f>
        <v>0.62723317365046294</v>
      </c>
      <c r="P82" s="351">
        <f>IF(P$46=0,0,P$46/MAE_fec!P$46)</f>
        <v>0.62723317365046316</v>
      </c>
      <c r="Q82" s="351">
        <f>IF(Q$46=0,0,Q$46/MAE_fec!Q$46)</f>
        <v>0.62723317365046294</v>
      </c>
      <c r="R82" s="351">
        <f>IF(R$46=0,0,R$46/MAE_fec!R$46)</f>
        <v>0.62723317365046327</v>
      </c>
      <c r="S82" s="351">
        <f>IF(S$46=0,0,S$46/MAE_fec!S$46)</f>
        <v>0.62723317365046316</v>
      </c>
      <c r="T82" s="351">
        <f>IF(T$46=0,0,T$46/MAE_fec!T$46)</f>
        <v>0.62723317365046316</v>
      </c>
      <c r="U82" s="351">
        <f>IF(U$46=0,0,U$46/MAE_fec!U$46)</f>
        <v>0.62723317365046305</v>
      </c>
      <c r="V82" s="351">
        <f>IF(V$46=0,0,V$46/MAE_fec!V$46)</f>
        <v>0.62723317365046327</v>
      </c>
      <c r="W82" s="351">
        <f>IF(W$46=0,0,W$46/MAE_fec!W$46)</f>
        <v>0.62723317365046327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0.58014588296701453</v>
      </c>
      <c r="C83" s="339">
        <f>IF(C$47=0,0,C$47/MAE_fec!C$47)</f>
        <v>0.58014588296701475</v>
      </c>
      <c r="D83" s="339">
        <f>IF(D$47=0,0,D$47/MAE_fec!D$47)</f>
        <v>0.58014588296701475</v>
      </c>
      <c r="E83" s="339">
        <f>IF(E$47=0,0,E$47/MAE_fec!E$47)</f>
        <v>0.5801458829670143</v>
      </c>
      <c r="F83" s="339">
        <f>IF(F$47=0,0,F$47/MAE_fec!F$47)</f>
        <v>0.58014588296701464</v>
      </c>
      <c r="G83" s="339">
        <f>IF(G$47=0,0,G$47/MAE_fec!G$47)</f>
        <v>0.58014588296701464</v>
      </c>
      <c r="H83" s="339">
        <f>IF(H$47=0,0,H$47/MAE_fec!H$47)</f>
        <v>0.58014588296701441</v>
      </c>
      <c r="I83" s="339">
        <f>IF(I$47=0,0,I$47/MAE_fec!I$47)</f>
        <v>0.58014588296701475</v>
      </c>
      <c r="J83" s="339">
        <f>IF(J$47=0,0,J$47/MAE_fec!J$47)</f>
        <v>0.58014588296701486</v>
      </c>
      <c r="K83" s="339">
        <f>IF(K$47=0,0,K$47/MAE_fec!K$47)</f>
        <v>0.58014588296701475</v>
      </c>
      <c r="L83" s="339">
        <f>IF(L$47=0,0,L$47/MAE_fec!L$47)</f>
        <v>0.58014588296701497</v>
      </c>
      <c r="M83" s="339">
        <f>IF(M$47=0,0,M$47/MAE_fec!M$47)</f>
        <v>0.58014588296701497</v>
      </c>
      <c r="N83" s="339">
        <f>IF(N$47=0,0,N$47/MAE_fec!N$47)</f>
        <v>0.58014588296701475</v>
      </c>
      <c r="O83" s="339">
        <f>IF(O$47=0,0,O$47/MAE_fec!O$47)</f>
        <v>0.58014588296701464</v>
      </c>
      <c r="P83" s="339">
        <f>IF(P$47=0,0,P$47/MAE_fec!P$47)</f>
        <v>0.58014588296701464</v>
      </c>
      <c r="Q83" s="339">
        <f>IF(Q$47=0,0,Q$47/MAE_fec!Q$47)</f>
        <v>0.58014588296701453</v>
      </c>
      <c r="R83" s="339">
        <f>IF(R$47=0,0,R$47/MAE_fec!R$47)</f>
        <v>0.58014588296701486</v>
      </c>
      <c r="S83" s="339">
        <f>IF(S$47=0,0,S$47/MAE_fec!S$47)</f>
        <v>0.58014588296701497</v>
      </c>
      <c r="T83" s="339">
        <f>IF(T$47=0,0,T$47/MAE_fec!T$47)</f>
        <v>0.58014588296701441</v>
      </c>
      <c r="U83" s="339">
        <f>IF(U$47=0,0,U$47/MAE_fec!U$47)</f>
        <v>0.58014588296701441</v>
      </c>
      <c r="V83" s="339">
        <f>IF(V$47=0,0,V$47/MAE_fec!V$47)</f>
        <v>0.58014588296701486</v>
      </c>
      <c r="W83" s="339">
        <f>IF(W$47=0,0,W$47/MAE_fec!W$47)</f>
        <v>0.58014588296701475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SK: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263.23470451745851</v>
      </c>
      <c r="C5" s="225">
        <v>191.05861222572489</v>
      </c>
      <c r="D5" s="225">
        <v>329.45278808373718</v>
      </c>
      <c r="E5" s="225">
        <v>310.30755848415089</v>
      </c>
      <c r="F5" s="225">
        <v>162.0334359435445</v>
      </c>
      <c r="G5" s="225">
        <v>194.5131200915622</v>
      </c>
      <c r="H5" s="225">
        <v>192.14045667310941</v>
      </c>
      <c r="I5" s="225">
        <v>181.28131124713431</v>
      </c>
      <c r="J5" s="225">
        <v>191.32298779669469</v>
      </c>
      <c r="K5" s="225">
        <v>138.38436316071019</v>
      </c>
      <c r="L5" s="225">
        <v>180.80446400570139</v>
      </c>
      <c r="M5" s="225">
        <v>185.19870345773921</v>
      </c>
      <c r="N5" s="225">
        <v>180.6587798891413</v>
      </c>
      <c r="O5" s="225">
        <v>195.44335216740009</v>
      </c>
      <c r="P5" s="225">
        <v>204.8300463203669</v>
      </c>
      <c r="Q5" s="225">
        <v>216.41138686304441</v>
      </c>
      <c r="R5" s="225">
        <v>215.9177212782337</v>
      </c>
      <c r="S5" s="225">
        <v>248.24060927819411</v>
      </c>
      <c r="T5" s="225">
        <v>281.80918317339268</v>
      </c>
      <c r="U5" s="225">
        <v>206.3165162394244</v>
      </c>
      <c r="V5" s="225">
        <v>201.51886319944569</v>
      </c>
      <c r="W5" s="225">
        <v>193.59635651835711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7.6897755696674057</v>
      </c>
      <c r="C10" s="262">
        <v>5.0010312323783914</v>
      </c>
      <c r="D10" s="262">
        <v>11.669885756993381</v>
      </c>
      <c r="E10" s="262">
        <v>11.16537026946903</v>
      </c>
      <c r="F10" s="262">
        <v>5.2381462233945584</v>
      </c>
      <c r="G10" s="262">
        <v>6.8068437432578683</v>
      </c>
      <c r="H10" s="262">
        <v>6.6007322965857744</v>
      </c>
      <c r="I10" s="262">
        <v>6.0941773206071659</v>
      </c>
      <c r="J10" s="262">
        <v>5.7567284740736122</v>
      </c>
      <c r="K10" s="262">
        <v>4.2856220930856086</v>
      </c>
      <c r="L10" s="262">
        <v>6.0783796058488324</v>
      </c>
      <c r="M10" s="262">
        <v>6.2409502934856498</v>
      </c>
      <c r="N10" s="262">
        <v>5.7813400891035016</v>
      </c>
      <c r="O10" s="262">
        <v>6.3429409343199552</v>
      </c>
      <c r="P10" s="262">
        <v>6.3707816988797124</v>
      </c>
      <c r="Q10" s="262">
        <v>6.9123666043269454</v>
      </c>
      <c r="R10" s="262">
        <v>6.6414488591538259</v>
      </c>
      <c r="S10" s="262">
        <v>7.6011897556050423</v>
      </c>
      <c r="T10" s="262">
        <v>8.7662187434433658</v>
      </c>
      <c r="U10" s="262">
        <v>6.1298441998751754</v>
      </c>
      <c r="V10" s="262">
        <v>6.540342884459287</v>
      </c>
      <c r="W10" s="262">
        <v>5.8097319845904556</v>
      </c>
      <c r="DA10" s="68" t="s">
        <v>2643</v>
      </c>
    </row>
    <row r="11" spans="1:105" ht="12" customHeight="1" x14ac:dyDescent="0.25">
      <c r="A11" s="37" t="s">
        <v>160</v>
      </c>
      <c r="B11" s="228">
        <v>0.30634011900453179</v>
      </c>
      <c r="C11" s="228">
        <v>0.12851650921098479</v>
      </c>
      <c r="D11" s="228">
        <v>0.1507115145731952</v>
      </c>
      <c r="E11" s="228">
        <v>0.44618594809413159</v>
      </c>
      <c r="F11" s="228">
        <v>0.13490964476915929</v>
      </c>
      <c r="G11" s="228">
        <v>0.13863172929922379</v>
      </c>
      <c r="H11" s="228">
        <v>0</v>
      </c>
      <c r="I11" s="228">
        <v>0.13015247898260601</v>
      </c>
      <c r="J11" s="228">
        <v>0</v>
      </c>
      <c r="K11" s="228">
        <v>0.1234645015661355</v>
      </c>
      <c r="L11" s="228">
        <v>0.12769241653109351</v>
      </c>
      <c r="M11" s="228">
        <v>0.12963221335972849</v>
      </c>
      <c r="N11" s="228">
        <v>0.1238490663975033</v>
      </c>
      <c r="O11" s="228">
        <v>0.1234593701539395</v>
      </c>
      <c r="P11" s="228">
        <v>0.1188813761615448</v>
      </c>
      <c r="Q11" s="228">
        <v>0.1211520373069242</v>
      </c>
      <c r="R11" s="228">
        <v>0.117663482524713</v>
      </c>
      <c r="S11" s="228">
        <v>0</v>
      </c>
      <c r="T11" s="228">
        <v>0.23711706313374151</v>
      </c>
      <c r="U11" s="228">
        <v>0.11782717604107761</v>
      </c>
      <c r="V11" s="228">
        <v>0.12545770812361989</v>
      </c>
      <c r="W11" s="228">
        <v>0.1222123861655713</v>
      </c>
      <c r="DA11" s="69" t="s">
        <v>2644</v>
      </c>
    </row>
    <row r="12" spans="1:105" ht="12" customHeight="1" x14ac:dyDescent="0.25">
      <c r="A12" s="37" t="s">
        <v>162</v>
      </c>
      <c r="B12" s="228">
        <v>7.3834354506628737</v>
      </c>
      <c r="C12" s="228">
        <v>4.8725147231674066</v>
      </c>
      <c r="D12" s="228">
        <v>11.51917424242018</v>
      </c>
      <c r="E12" s="228">
        <v>10.7191843213749</v>
      </c>
      <c r="F12" s="228">
        <v>5.103236578625399</v>
      </c>
      <c r="G12" s="228">
        <v>6.6682120139586436</v>
      </c>
      <c r="H12" s="228">
        <v>6.6007322965857744</v>
      </c>
      <c r="I12" s="228">
        <v>5.9640248416245596</v>
      </c>
      <c r="J12" s="228">
        <v>5.7567284740736122</v>
      </c>
      <c r="K12" s="228">
        <v>4.1621575915194731</v>
      </c>
      <c r="L12" s="228">
        <v>5.9506871893177387</v>
      </c>
      <c r="M12" s="228">
        <v>6.1113180801259208</v>
      </c>
      <c r="N12" s="228">
        <v>5.6574910227059982</v>
      </c>
      <c r="O12" s="228">
        <v>6.2194815641660162</v>
      </c>
      <c r="P12" s="228">
        <v>6.2519003227181678</v>
      </c>
      <c r="Q12" s="228">
        <v>6.7912145670200212</v>
      </c>
      <c r="R12" s="228">
        <v>6.523785376629113</v>
      </c>
      <c r="S12" s="228">
        <v>7.6011897556050423</v>
      </c>
      <c r="T12" s="228">
        <v>8.5291016803096245</v>
      </c>
      <c r="U12" s="228">
        <v>6.0120170238340984</v>
      </c>
      <c r="V12" s="228">
        <v>6.4148851763356669</v>
      </c>
      <c r="W12" s="228">
        <v>5.6875195984248839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64.914079243099351</v>
      </c>
      <c r="C16" s="263">
        <f t="shared" si="0"/>
        <v>40.223266467109319</v>
      </c>
      <c r="D16" s="263">
        <f t="shared" si="0"/>
        <v>79.835362703077863</v>
      </c>
      <c r="E16" s="263">
        <f t="shared" si="0"/>
        <v>77.542012898899316</v>
      </c>
      <c r="F16" s="263">
        <f t="shared" si="0"/>
        <v>37.281119382731141</v>
      </c>
      <c r="G16" s="263">
        <f t="shared" si="0"/>
        <v>46.633493282343991</v>
      </c>
      <c r="H16" s="263">
        <f t="shared" si="0"/>
        <v>44.536935525993208</v>
      </c>
      <c r="I16" s="263">
        <f t="shared" si="0"/>
        <v>40.37925870735836</v>
      </c>
      <c r="J16" s="263">
        <f t="shared" si="0"/>
        <v>38.889976409882451</v>
      </c>
      <c r="K16" s="263">
        <f t="shared" si="0"/>
        <v>28.724196960452989</v>
      </c>
      <c r="L16" s="263">
        <f t="shared" si="0"/>
        <v>39.634388176050152</v>
      </c>
      <c r="M16" s="263">
        <f t="shared" si="0"/>
        <v>41.152361761874133</v>
      </c>
      <c r="N16" s="263">
        <f t="shared" si="0"/>
        <v>38.638618636532648</v>
      </c>
      <c r="O16" s="263">
        <f t="shared" si="0"/>
        <v>42.251075272425901</v>
      </c>
      <c r="P16" s="263">
        <f t="shared" si="0"/>
        <v>41.987511558985297</v>
      </c>
      <c r="Q16" s="263">
        <f t="shared" si="0"/>
        <v>45.48842208718888</v>
      </c>
      <c r="R16" s="263">
        <f t="shared" si="0"/>
        <v>43.512756882401781</v>
      </c>
      <c r="S16" s="263">
        <f t="shared" si="0"/>
        <v>49.73298515840051</v>
      </c>
      <c r="T16" s="263">
        <f t="shared" si="0"/>
        <v>57.500430057941863</v>
      </c>
      <c r="U16" s="263">
        <f t="shared" si="0"/>
        <v>40.465534498624592</v>
      </c>
      <c r="V16" s="263">
        <f t="shared" si="0"/>
        <v>43.185198688250438</v>
      </c>
      <c r="W16" s="263">
        <f t="shared" si="0"/>
        <v>38.511561880909923</v>
      </c>
      <c r="DA16" s="70"/>
    </row>
    <row r="17" spans="1:105" ht="12" customHeight="1" x14ac:dyDescent="0.25">
      <c r="A17" s="60" t="s">
        <v>2558</v>
      </c>
      <c r="B17" s="331">
        <v>64.914079243099351</v>
      </c>
      <c r="C17" s="331">
        <v>40.223266467109319</v>
      </c>
      <c r="D17" s="331">
        <v>79.835362703077863</v>
      </c>
      <c r="E17" s="331">
        <v>77.542012898899316</v>
      </c>
      <c r="F17" s="331">
        <v>37.281119382731141</v>
      </c>
      <c r="G17" s="331">
        <v>46.633493282343991</v>
      </c>
      <c r="H17" s="331">
        <v>44.536935525993208</v>
      </c>
      <c r="I17" s="331">
        <v>40.37925870735836</v>
      </c>
      <c r="J17" s="331">
        <v>38.889976409882451</v>
      </c>
      <c r="K17" s="331">
        <v>28.724196960452989</v>
      </c>
      <c r="L17" s="331">
        <v>39.634388176050152</v>
      </c>
      <c r="M17" s="331">
        <v>41.152361761874133</v>
      </c>
      <c r="N17" s="331">
        <v>38.638618636532648</v>
      </c>
      <c r="O17" s="331">
        <v>42.251075272425901</v>
      </c>
      <c r="P17" s="331">
        <v>41.987511558985297</v>
      </c>
      <c r="Q17" s="331">
        <v>45.48842208718888</v>
      </c>
      <c r="R17" s="331">
        <v>43.512756882401781</v>
      </c>
      <c r="S17" s="331">
        <v>49.73298515840051</v>
      </c>
      <c r="T17" s="331">
        <v>57.500430057941863</v>
      </c>
      <c r="U17" s="331">
        <v>40.465534498624592</v>
      </c>
      <c r="V17" s="331">
        <v>43.185198688250438</v>
      </c>
      <c r="W17" s="331">
        <v>38.511561880909923</v>
      </c>
      <c r="DA17" s="72" t="s">
        <v>2649</v>
      </c>
    </row>
    <row r="18" spans="1:105" ht="12" customHeight="1" x14ac:dyDescent="0.25">
      <c r="A18" s="59" t="s">
        <v>30</v>
      </c>
      <c r="B18" s="232">
        <v>21.488264309727931</v>
      </c>
      <c r="C18" s="232">
        <v>9.9148524024020706</v>
      </c>
      <c r="D18" s="232">
        <v>7.1605302000293056</v>
      </c>
      <c r="E18" s="232">
        <v>7.8439522054442854</v>
      </c>
      <c r="F18" s="232">
        <v>4.5613936723788449</v>
      </c>
      <c r="G18" s="232">
        <v>3.0566188745177549</v>
      </c>
      <c r="H18" s="232">
        <v>1.828233795904173</v>
      </c>
      <c r="I18" s="232">
        <v>1.155813830929485</v>
      </c>
      <c r="J18" s="232">
        <v>1.362302756389409</v>
      </c>
      <c r="K18" s="232">
        <v>0.59063004919082307</v>
      </c>
      <c r="L18" s="232">
        <v>0.31457108975859932</v>
      </c>
      <c r="M18" s="232">
        <v>0.3152011992385329</v>
      </c>
      <c r="N18" s="232">
        <v>0.30150894148722501</v>
      </c>
      <c r="O18" s="232">
        <v>0.29580456039733061</v>
      </c>
      <c r="P18" s="232">
        <v>0.3038203686189983</v>
      </c>
      <c r="Q18" s="232">
        <v>0.29838962315806777</v>
      </c>
      <c r="R18" s="232">
        <v>0</v>
      </c>
      <c r="S18" s="232">
        <v>0</v>
      </c>
      <c r="T18" s="232">
        <v>0.2894326092941551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0.87603498282934777</v>
      </c>
      <c r="F19" s="232">
        <v>0</v>
      </c>
      <c r="G19" s="232">
        <v>0.82922623025196263</v>
      </c>
      <c r="H19" s="232">
        <v>0.80833737459898269</v>
      </c>
      <c r="I19" s="232">
        <v>0</v>
      </c>
      <c r="J19" s="232">
        <v>0.73185337199776201</v>
      </c>
      <c r="K19" s="232">
        <v>0.74772552627170175</v>
      </c>
      <c r="L19" s="232">
        <v>0</v>
      </c>
      <c r="M19" s="232">
        <v>0.7899468422111191</v>
      </c>
      <c r="N19" s="232">
        <v>1.522118084649464</v>
      </c>
      <c r="O19" s="232">
        <v>1.5273155470091939</v>
      </c>
      <c r="P19" s="232">
        <v>0.74234063019059482</v>
      </c>
      <c r="Q19" s="232">
        <v>0.75350755406864534</v>
      </c>
      <c r="R19" s="232">
        <v>0.73248684712064849</v>
      </c>
      <c r="S19" s="232">
        <v>0.72694927619080485</v>
      </c>
      <c r="T19" s="232">
        <v>0.73848500501671233</v>
      </c>
      <c r="U19" s="232">
        <v>0.73818279727815694</v>
      </c>
      <c r="V19" s="232">
        <v>0.78864497671430367</v>
      </c>
      <c r="W19" s="232">
        <v>0.75247313582315356</v>
      </c>
      <c r="DA19" s="71" t="s">
        <v>2651</v>
      </c>
    </row>
    <row r="20" spans="1:105" ht="12" customHeight="1" x14ac:dyDescent="0.25">
      <c r="A20" s="59" t="s">
        <v>160</v>
      </c>
      <c r="B20" s="232">
        <v>1.7299684748970059</v>
      </c>
      <c r="C20" s="232">
        <v>0.77886567676259899</v>
      </c>
      <c r="D20" s="232">
        <v>0.93856395049317409</v>
      </c>
      <c r="E20" s="232">
        <v>2.750237569408839</v>
      </c>
      <c r="F20" s="232">
        <v>0.84270396133908421</v>
      </c>
      <c r="G20" s="232">
        <v>0.87062089477252613</v>
      </c>
      <c r="H20" s="232">
        <v>0</v>
      </c>
      <c r="I20" s="232">
        <v>0.83768953811737723</v>
      </c>
      <c r="J20" s="232">
        <v>0</v>
      </c>
      <c r="K20" s="232">
        <v>0.78895879830894677</v>
      </c>
      <c r="L20" s="232">
        <v>0.82601660095034424</v>
      </c>
      <c r="M20" s="232">
        <v>0.83182988316499584</v>
      </c>
      <c r="N20" s="232">
        <v>0.78865838544476374</v>
      </c>
      <c r="O20" s="232">
        <v>0.78689206362917463</v>
      </c>
      <c r="P20" s="232">
        <v>0.76398224371144341</v>
      </c>
      <c r="Q20" s="232">
        <v>0.77883246532552741</v>
      </c>
      <c r="R20" s="232">
        <v>0.75791828898312619</v>
      </c>
      <c r="S20" s="232">
        <v>0</v>
      </c>
      <c r="T20" s="232">
        <v>1.5275224917736461</v>
      </c>
      <c r="U20" s="232">
        <v>0.76363468791844147</v>
      </c>
      <c r="V20" s="232">
        <v>0.8132562091855845</v>
      </c>
      <c r="W20" s="232">
        <v>0.79429280855198003</v>
      </c>
      <c r="DA20" s="71" t="s">
        <v>2652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41.695846458474414</v>
      </c>
      <c r="C22" s="232">
        <v>29.529548387944651</v>
      </c>
      <c r="D22" s="232">
        <v>71.736268552555387</v>
      </c>
      <c r="E22" s="232">
        <v>66.071788141216842</v>
      </c>
      <c r="F22" s="232">
        <v>31.87702174901321</v>
      </c>
      <c r="G22" s="232">
        <v>41.877027282801748</v>
      </c>
      <c r="H22" s="232">
        <v>41.900364355490062</v>
      </c>
      <c r="I22" s="232">
        <v>38.385755338311498</v>
      </c>
      <c r="J22" s="232">
        <v>36.795820281495281</v>
      </c>
      <c r="K22" s="232">
        <v>26.59688258668152</v>
      </c>
      <c r="L22" s="232">
        <v>38.493800485341211</v>
      </c>
      <c r="M22" s="232">
        <v>39.215383837259481</v>
      </c>
      <c r="N22" s="232">
        <v>36.026333224951188</v>
      </c>
      <c r="O22" s="232">
        <v>39.641063101390202</v>
      </c>
      <c r="P22" s="232">
        <v>40.177368316464261</v>
      </c>
      <c r="Q22" s="232">
        <v>43.657692444636638</v>
      </c>
      <c r="R22" s="232">
        <v>42.022351746298007</v>
      </c>
      <c r="S22" s="232">
        <v>49.006035882209702</v>
      </c>
      <c r="T22" s="232">
        <v>54.944989951857352</v>
      </c>
      <c r="U22" s="232">
        <v>38.963717013427988</v>
      </c>
      <c r="V22" s="232">
        <v>41.583297502350547</v>
      </c>
      <c r="W22" s="232">
        <v>36.964795936534777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27.91789158246792</v>
      </c>
      <c r="C24" s="263">
        <f t="shared" si="1"/>
        <v>25.11670953693018</v>
      </c>
      <c r="D24" s="263">
        <f t="shared" si="1"/>
        <v>31.038574367092849</v>
      </c>
      <c r="E24" s="263">
        <f t="shared" si="1"/>
        <v>33.108801874222777</v>
      </c>
      <c r="F24" s="263">
        <f t="shared" si="1"/>
        <v>21.807401582573</v>
      </c>
      <c r="G24" s="263">
        <f t="shared" si="1"/>
        <v>24.46887897601486</v>
      </c>
      <c r="H24" s="263">
        <f t="shared" si="1"/>
        <v>25.61249430732596</v>
      </c>
      <c r="I24" s="263">
        <f t="shared" si="1"/>
        <v>26.876197781036559</v>
      </c>
      <c r="J24" s="263">
        <f t="shared" si="1"/>
        <v>30.32146464442954</v>
      </c>
      <c r="K24" s="263">
        <f t="shared" si="1"/>
        <v>21.591406076033831</v>
      </c>
      <c r="L24" s="263">
        <f t="shared" si="1"/>
        <v>26.971191008833209</v>
      </c>
      <c r="M24" s="263">
        <f t="shared" si="1"/>
        <v>27.315050313958132</v>
      </c>
      <c r="N24" s="263">
        <f t="shared" si="1"/>
        <v>26.939262983670002</v>
      </c>
      <c r="O24" s="263">
        <f t="shared" si="1"/>
        <v>28.504777724602629</v>
      </c>
      <c r="P24" s="263">
        <f t="shared" si="1"/>
        <v>30.27840221241901</v>
      </c>
      <c r="Q24" s="263">
        <f t="shared" si="1"/>
        <v>31.838318457780399</v>
      </c>
      <c r="R24" s="263">
        <f t="shared" si="1"/>
        <v>32.699565675048433</v>
      </c>
      <c r="S24" s="263">
        <f t="shared" si="1"/>
        <v>37.912347576805132</v>
      </c>
      <c r="T24" s="263">
        <f t="shared" si="1"/>
        <v>41.886785829549588</v>
      </c>
      <c r="U24" s="263">
        <f t="shared" si="1"/>
        <v>35.063675218655881</v>
      </c>
      <c r="V24" s="263">
        <f t="shared" si="1"/>
        <v>30.885061455583578</v>
      </c>
      <c r="W24" s="263">
        <f t="shared" si="1"/>
        <v>31.363909527909211</v>
      </c>
      <c r="DA24" s="70"/>
    </row>
    <row r="25" spans="1:105" ht="12" customHeight="1" x14ac:dyDescent="0.25">
      <c r="A25" s="60" t="s">
        <v>2568</v>
      </c>
      <c r="B25" s="264">
        <v>27.91789158246792</v>
      </c>
      <c r="C25" s="264">
        <v>25.11670953693018</v>
      </c>
      <c r="D25" s="264">
        <v>31.038574367092849</v>
      </c>
      <c r="E25" s="264">
        <v>33.108801874222777</v>
      </c>
      <c r="F25" s="264">
        <v>21.807401582573</v>
      </c>
      <c r="G25" s="264">
        <v>24.46887897601486</v>
      </c>
      <c r="H25" s="264">
        <v>25.61249430732596</v>
      </c>
      <c r="I25" s="264">
        <v>26.876197781036559</v>
      </c>
      <c r="J25" s="264">
        <v>30.32146464442954</v>
      </c>
      <c r="K25" s="264">
        <v>21.591406076033831</v>
      </c>
      <c r="L25" s="264">
        <v>26.971191008833209</v>
      </c>
      <c r="M25" s="264">
        <v>27.315050313958132</v>
      </c>
      <c r="N25" s="264">
        <v>26.939262983670002</v>
      </c>
      <c r="O25" s="264">
        <v>28.504777724602629</v>
      </c>
      <c r="P25" s="264">
        <v>30.27840221241901</v>
      </c>
      <c r="Q25" s="264">
        <v>31.838318457780399</v>
      </c>
      <c r="R25" s="264">
        <v>32.699565675048433</v>
      </c>
      <c r="S25" s="264">
        <v>37.912347576805132</v>
      </c>
      <c r="T25" s="264">
        <v>41.886785829549588</v>
      </c>
      <c r="U25" s="264">
        <v>35.063675218655881</v>
      </c>
      <c r="V25" s="264">
        <v>30.885061455583578</v>
      </c>
      <c r="W25" s="264">
        <v>31.363909527909211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92.734398918713367</v>
      </c>
      <c r="C27" s="263">
        <f t="shared" si="2"/>
        <v>57.461809238727611</v>
      </c>
      <c r="D27" s="263">
        <f t="shared" si="2"/>
        <v>114.0505181472541</v>
      </c>
      <c r="E27" s="263">
        <f t="shared" si="2"/>
        <v>110.7743041412847</v>
      </c>
      <c r="F27" s="263">
        <f t="shared" si="2"/>
        <v>53.258741975330189</v>
      </c>
      <c r="G27" s="263">
        <f t="shared" si="2"/>
        <v>66.619276117634314</v>
      </c>
      <c r="H27" s="263">
        <f t="shared" si="2"/>
        <v>63.624193608561747</v>
      </c>
      <c r="I27" s="263">
        <f t="shared" si="2"/>
        <v>57.684655296226239</v>
      </c>
      <c r="J27" s="263">
        <f t="shared" si="2"/>
        <v>55.557109156974953</v>
      </c>
      <c r="K27" s="263">
        <f t="shared" si="2"/>
        <v>41.034567086361413</v>
      </c>
      <c r="L27" s="263">
        <f t="shared" si="2"/>
        <v>56.620554537214488</v>
      </c>
      <c r="M27" s="263">
        <f t="shared" si="2"/>
        <v>58.789088231248783</v>
      </c>
      <c r="N27" s="263">
        <f t="shared" si="2"/>
        <v>55.19802662361807</v>
      </c>
      <c r="O27" s="263">
        <f t="shared" si="2"/>
        <v>60.358678960608408</v>
      </c>
      <c r="P27" s="263">
        <f t="shared" si="2"/>
        <v>59.982159369979023</v>
      </c>
      <c r="Q27" s="263">
        <f t="shared" si="2"/>
        <v>64.983460124555535</v>
      </c>
      <c r="R27" s="263">
        <f t="shared" si="2"/>
        <v>62.16108126057398</v>
      </c>
      <c r="S27" s="263">
        <f t="shared" si="2"/>
        <v>71.047121654857889</v>
      </c>
      <c r="T27" s="263">
        <f t="shared" si="2"/>
        <v>82.143471511345496</v>
      </c>
      <c r="U27" s="263">
        <f t="shared" si="2"/>
        <v>57.807906426606543</v>
      </c>
      <c r="V27" s="263">
        <f t="shared" si="2"/>
        <v>61.69314098321491</v>
      </c>
      <c r="W27" s="263">
        <f t="shared" si="2"/>
        <v>55.016516972728454</v>
      </c>
      <c r="DA27" s="70"/>
    </row>
    <row r="28" spans="1:105" ht="12" customHeight="1" x14ac:dyDescent="0.25">
      <c r="A28" s="60" t="s">
        <v>2573</v>
      </c>
      <c r="B28" s="331">
        <v>92.734398918713367</v>
      </c>
      <c r="C28" s="331">
        <v>57.461809238727611</v>
      </c>
      <c r="D28" s="331">
        <v>114.0505181472541</v>
      </c>
      <c r="E28" s="331">
        <v>110.7743041412847</v>
      </c>
      <c r="F28" s="331">
        <v>53.258741975330189</v>
      </c>
      <c r="G28" s="331">
        <v>66.619276117634314</v>
      </c>
      <c r="H28" s="331">
        <v>63.624193608561747</v>
      </c>
      <c r="I28" s="331">
        <v>57.684655296226239</v>
      </c>
      <c r="J28" s="331">
        <v>55.557109156974953</v>
      </c>
      <c r="K28" s="331">
        <v>41.034567086361413</v>
      </c>
      <c r="L28" s="331">
        <v>56.620554537214488</v>
      </c>
      <c r="M28" s="331">
        <v>58.789088231248783</v>
      </c>
      <c r="N28" s="331">
        <v>55.19802662361807</v>
      </c>
      <c r="O28" s="331">
        <v>60.358678960608408</v>
      </c>
      <c r="P28" s="331">
        <v>59.982159369979023</v>
      </c>
      <c r="Q28" s="331">
        <v>64.983460124555535</v>
      </c>
      <c r="R28" s="331">
        <v>62.16108126057398</v>
      </c>
      <c r="S28" s="331">
        <v>71.047121654857889</v>
      </c>
      <c r="T28" s="331">
        <v>82.143471511345496</v>
      </c>
      <c r="U28" s="331">
        <v>57.807906426606543</v>
      </c>
      <c r="V28" s="331">
        <v>61.69314098321491</v>
      </c>
      <c r="W28" s="331">
        <v>55.016516972728454</v>
      </c>
      <c r="DA28" s="72" t="s">
        <v>2658</v>
      </c>
    </row>
    <row r="29" spans="1:105" ht="12" customHeight="1" x14ac:dyDescent="0.25">
      <c r="A29" s="59" t="s">
        <v>30</v>
      </c>
      <c r="B29" s="232">
        <v>30.69752044246847</v>
      </c>
      <c r="C29" s="232">
        <v>14.164074860574379</v>
      </c>
      <c r="D29" s="232">
        <v>10.22932885718472</v>
      </c>
      <c r="E29" s="232">
        <v>11.205646007777551</v>
      </c>
      <c r="F29" s="232">
        <v>6.5162766748269201</v>
      </c>
      <c r="G29" s="232">
        <v>4.3665983921682248</v>
      </c>
      <c r="H29" s="232">
        <v>2.6117625655773908</v>
      </c>
      <c r="I29" s="232">
        <v>1.651162615613551</v>
      </c>
      <c r="J29" s="232">
        <v>1.946146794842013</v>
      </c>
      <c r="K29" s="232">
        <v>0.84375721312974716</v>
      </c>
      <c r="L29" s="232">
        <v>0.44938727108371318</v>
      </c>
      <c r="M29" s="232">
        <v>0.4502874274836185</v>
      </c>
      <c r="N29" s="232">
        <v>0.4307270592674643</v>
      </c>
      <c r="O29" s="232">
        <v>0.42257794342475791</v>
      </c>
      <c r="P29" s="232">
        <v>0.43402909802714063</v>
      </c>
      <c r="Q29" s="232">
        <v>0.42627089022581099</v>
      </c>
      <c r="R29" s="232">
        <v>0</v>
      </c>
      <c r="S29" s="232">
        <v>0</v>
      </c>
      <c r="T29" s="232">
        <v>0.41347515613450719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1.2514785468990679</v>
      </c>
      <c r="F30" s="232">
        <v>0</v>
      </c>
      <c r="G30" s="232">
        <v>1.1846089003599469</v>
      </c>
      <c r="H30" s="232">
        <v>1.154767677998547</v>
      </c>
      <c r="I30" s="232">
        <v>0</v>
      </c>
      <c r="J30" s="232">
        <v>1.045504817139661</v>
      </c>
      <c r="K30" s="232">
        <v>1.0681793232452881</v>
      </c>
      <c r="L30" s="232">
        <v>0</v>
      </c>
      <c r="M30" s="232">
        <v>1.1284954888730281</v>
      </c>
      <c r="N30" s="232">
        <v>2.1744544066420932</v>
      </c>
      <c r="O30" s="232">
        <v>2.181879352870276</v>
      </c>
      <c r="P30" s="232">
        <v>1.060486614557993</v>
      </c>
      <c r="Q30" s="232">
        <v>1.0764393629552069</v>
      </c>
      <c r="R30" s="232">
        <v>1.046409781600927</v>
      </c>
      <c r="S30" s="232">
        <v>1.038498965986864</v>
      </c>
      <c r="T30" s="232">
        <v>1.054978578595303</v>
      </c>
      <c r="U30" s="232">
        <v>1.0545468532545099</v>
      </c>
      <c r="V30" s="232">
        <v>1.1266356810204341</v>
      </c>
      <c r="W30" s="232">
        <v>1.0749616226045049</v>
      </c>
      <c r="DA30" s="71" t="s">
        <v>2660</v>
      </c>
    </row>
    <row r="31" spans="1:105" ht="12" customHeight="1" x14ac:dyDescent="0.25">
      <c r="A31" s="59" t="s">
        <v>160</v>
      </c>
      <c r="B31" s="232">
        <v>2.4713835355671518</v>
      </c>
      <c r="C31" s="232">
        <v>1.1126652525179981</v>
      </c>
      <c r="D31" s="232">
        <v>1.340805643561678</v>
      </c>
      <c r="E31" s="232">
        <v>3.9289108134411981</v>
      </c>
      <c r="F31" s="232">
        <v>1.203862801912978</v>
      </c>
      <c r="G31" s="232">
        <v>1.243744135389323</v>
      </c>
      <c r="H31" s="232">
        <v>0</v>
      </c>
      <c r="I31" s="232">
        <v>1.196699340167682</v>
      </c>
      <c r="J31" s="232">
        <v>0</v>
      </c>
      <c r="K31" s="232">
        <v>1.12708399758421</v>
      </c>
      <c r="L31" s="232">
        <v>1.1800237156433491</v>
      </c>
      <c r="M31" s="232">
        <v>1.1883284045214231</v>
      </c>
      <c r="N31" s="232">
        <v>1.1266548363496629</v>
      </c>
      <c r="O31" s="232">
        <v>1.124131519470249</v>
      </c>
      <c r="P31" s="232">
        <v>1.0914032053020619</v>
      </c>
      <c r="Q31" s="232">
        <v>1.112617807607897</v>
      </c>
      <c r="R31" s="232">
        <v>1.0827404128330369</v>
      </c>
      <c r="S31" s="232">
        <v>0</v>
      </c>
      <c r="T31" s="232">
        <v>2.182174988248065</v>
      </c>
      <c r="U31" s="232">
        <v>1.090906697026345</v>
      </c>
      <c r="V31" s="232">
        <v>1.1617945845508351</v>
      </c>
      <c r="W31" s="232">
        <v>1.1347040122171139</v>
      </c>
      <c r="DA31" s="71" t="s">
        <v>2661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59.565494940677738</v>
      </c>
      <c r="C33" s="232">
        <v>42.185069125635223</v>
      </c>
      <c r="D33" s="232">
        <v>102.4803836465077</v>
      </c>
      <c r="E33" s="232">
        <v>94.388268773166914</v>
      </c>
      <c r="F33" s="232">
        <v>45.538602498590294</v>
      </c>
      <c r="G33" s="232">
        <v>59.824324689716818</v>
      </c>
      <c r="H33" s="232">
        <v>59.857663364985811</v>
      </c>
      <c r="I33" s="232">
        <v>54.836793340445013</v>
      </c>
      <c r="J33" s="232">
        <v>52.565457544993279</v>
      </c>
      <c r="K33" s="232">
        <v>37.995546552402161</v>
      </c>
      <c r="L33" s="232">
        <v>54.991143550487429</v>
      </c>
      <c r="M33" s="232">
        <v>56.021976910370711</v>
      </c>
      <c r="N33" s="232">
        <v>51.466190321358852</v>
      </c>
      <c r="O33" s="232">
        <v>56.630090144843123</v>
      </c>
      <c r="P33" s="232">
        <v>57.396240452091817</v>
      </c>
      <c r="Q33" s="232">
        <v>62.368132063766623</v>
      </c>
      <c r="R33" s="232">
        <v>60.031931066140018</v>
      </c>
      <c r="S33" s="232">
        <v>70.008622688871029</v>
      </c>
      <c r="T33" s="232">
        <v>78.492842788367625</v>
      </c>
      <c r="U33" s="232">
        <v>55.662452876325688</v>
      </c>
      <c r="V33" s="232">
        <v>59.404710717643638</v>
      </c>
      <c r="W33" s="232">
        <v>52.806851337906828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69.978559203510372</v>
      </c>
      <c r="C35" s="263">
        <v>63.255795750579367</v>
      </c>
      <c r="D35" s="263">
        <v>92.858447109319059</v>
      </c>
      <c r="E35" s="263">
        <v>77.717069300275057</v>
      </c>
      <c r="F35" s="263">
        <v>44.448026779515658</v>
      </c>
      <c r="G35" s="263">
        <v>49.984627972311173</v>
      </c>
      <c r="H35" s="263">
        <v>51.766100934642658</v>
      </c>
      <c r="I35" s="263">
        <v>50.247022141905987</v>
      </c>
      <c r="J35" s="263">
        <v>60.797709111334143</v>
      </c>
      <c r="K35" s="263">
        <v>42.748570944776333</v>
      </c>
      <c r="L35" s="263">
        <v>51.499950677754697</v>
      </c>
      <c r="M35" s="263">
        <v>51.701252857172477</v>
      </c>
      <c r="N35" s="263">
        <v>54.101531556217111</v>
      </c>
      <c r="O35" s="263">
        <v>57.985879275443203</v>
      </c>
      <c r="P35" s="263">
        <v>66.211191480103849</v>
      </c>
      <c r="Q35" s="263">
        <v>67.188819589192676</v>
      </c>
      <c r="R35" s="263">
        <v>70.902868601055701</v>
      </c>
      <c r="S35" s="263">
        <v>81.946965132525506</v>
      </c>
      <c r="T35" s="263">
        <v>91.512277031112404</v>
      </c>
      <c r="U35" s="263">
        <v>66.849555895662192</v>
      </c>
      <c r="V35" s="263">
        <v>59.215119187937482</v>
      </c>
      <c r="W35" s="263">
        <v>62.894636152219043</v>
      </c>
      <c r="DA35" s="70" t="s">
        <v>2665</v>
      </c>
    </row>
    <row r="36" spans="1:105" ht="12" customHeight="1" x14ac:dyDescent="0.25">
      <c r="A36" s="46" t="s">
        <v>30</v>
      </c>
      <c r="B36" s="231">
        <v>23.164740125907691</v>
      </c>
      <c r="C36" s="231">
        <v>14.844724643960159</v>
      </c>
      <c r="D36" s="231">
        <v>5.7684713482490224</v>
      </c>
      <c r="E36" s="231">
        <v>6.9405187118210918</v>
      </c>
      <c r="F36" s="231">
        <v>5.4382741575007802</v>
      </c>
      <c r="G36" s="231">
        <v>3.276270906210673</v>
      </c>
      <c r="H36" s="231">
        <v>2.1249898335655582</v>
      </c>
      <c r="I36" s="231">
        <v>1.4096221620267</v>
      </c>
      <c r="J36" s="231">
        <v>2.094666566050317</v>
      </c>
      <c r="K36" s="231">
        <v>0.85842278030723818</v>
      </c>
      <c r="L36" s="231">
        <v>0.40080300595723672</v>
      </c>
      <c r="M36" s="231">
        <v>0.39271451223833598</v>
      </c>
      <c r="N36" s="231">
        <v>0.41770772904585401</v>
      </c>
      <c r="O36" s="231">
        <v>0.40596570425082901</v>
      </c>
      <c r="P36" s="231">
        <v>0.45012853554464621</v>
      </c>
      <c r="Q36" s="231">
        <v>0.42479151029898621</v>
      </c>
      <c r="R36" s="231">
        <v>0</v>
      </c>
      <c r="S36" s="231">
        <v>0</v>
      </c>
      <c r="T36" s="231">
        <v>0.43472088862181979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0.7751369502630181</v>
      </c>
      <c r="F38" s="231">
        <v>0</v>
      </c>
      <c r="G38" s="231">
        <v>0.88881534936863327</v>
      </c>
      <c r="H38" s="231">
        <v>0.93954542737484015</v>
      </c>
      <c r="I38" s="231">
        <v>0</v>
      </c>
      <c r="J38" s="231">
        <v>1.125292290854544</v>
      </c>
      <c r="K38" s="231">
        <v>1.08674563044704</v>
      </c>
      <c r="L38" s="231">
        <v>0</v>
      </c>
      <c r="M38" s="231">
        <v>0.98420814889853003</v>
      </c>
      <c r="N38" s="231">
        <v>2.1087284686895171</v>
      </c>
      <c r="O38" s="231">
        <v>2.0961060601025912</v>
      </c>
      <c r="P38" s="231">
        <v>1.099823235228895</v>
      </c>
      <c r="Q38" s="231">
        <v>1.0727035629685919</v>
      </c>
      <c r="R38" s="231">
        <v>1.1237538512579111</v>
      </c>
      <c r="S38" s="231">
        <v>1.1372022378040689</v>
      </c>
      <c r="T38" s="231">
        <v>1.109186896382091</v>
      </c>
      <c r="U38" s="231">
        <v>1.1099208294603971</v>
      </c>
      <c r="V38" s="231">
        <v>0.98736982225832404</v>
      </c>
      <c r="W38" s="231">
        <v>1.0752157215515721</v>
      </c>
      <c r="DA38" s="73" t="s">
        <v>2668</v>
      </c>
    </row>
    <row r="39" spans="1:105" ht="12" customHeight="1" x14ac:dyDescent="0.25">
      <c r="A39" s="46" t="s">
        <v>160</v>
      </c>
      <c r="B39" s="231">
        <v>1.8649375105117261</v>
      </c>
      <c r="C39" s="231">
        <v>1.16613400148764</v>
      </c>
      <c r="D39" s="231">
        <v>0.75610033135495069</v>
      </c>
      <c r="E39" s="231">
        <v>2.4334767490279789</v>
      </c>
      <c r="F39" s="231">
        <v>1.004705031956568</v>
      </c>
      <c r="G39" s="231">
        <v>0.93318468051806225</v>
      </c>
      <c r="H39" s="231">
        <v>0</v>
      </c>
      <c r="I39" s="231">
        <v>1.021640082710003</v>
      </c>
      <c r="J39" s="231">
        <v>0</v>
      </c>
      <c r="K39" s="231">
        <v>1.1466741425027149</v>
      </c>
      <c r="L39" s="231">
        <v>1.0524487068584061</v>
      </c>
      <c r="M39" s="231">
        <v>1.036390938935482</v>
      </c>
      <c r="N39" s="231">
        <v>1.09260011179821</v>
      </c>
      <c r="O39" s="231">
        <v>1.079940046737321</v>
      </c>
      <c r="P39" s="231">
        <v>1.131886614801642</v>
      </c>
      <c r="Q39" s="231">
        <v>1.108756449751789</v>
      </c>
      <c r="R39" s="231">
        <v>1.162769815637807</v>
      </c>
      <c r="S39" s="231">
        <v>0</v>
      </c>
      <c r="T39" s="231">
        <v>2.2943024168322901</v>
      </c>
      <c r="U39" s="231">
        <v>1.148189919007</v>
      </c>
      <c r="V39" s="231">
        <v>1.0181826581328</v>
      </c>
      <c r="W39" s="231">
        <v>1.1349722330434899</v>
      </c>
      <c r="DA39" s="73" t="s">
        <v>2669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3.0326788799526518</v>
      </c>
      <c r="D41" s="231">
        <v>9.095541839935688</v>
      </c>
      <c r="E41" s="231">
        <v>9.106019999956148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44.94888156709095</v>
      </c>
      <c r="C42" s="231">
        <v>44.212258225178921</v>
      </c>
      <c r="D42" s="231">
        <v>57.790219189916911</v>
      </c>
      <c r="E42" s="231">
        <v>58.461916889206819</v>
      </c>
      <c r="F42" s="231">
        <v>38.005047590058318</v>
      </c>
      <c r="G42" s="231">
        <v>44.886357036213802</v>
      </c>
      <c r="H42" s="231">
        <v>48.701565673702262</v>
      </c>
      <c r="I42" s="231">
        <v>46.814988697189008</v>
      </c>
      <c r="J42" s="231">
        <v>56.576979054436237</v>
      </c>
      <c r="K42" s="231">
        <v>38.655957191551337</v>
      </c>
      <c r="L42" s="231">
        <v>49.045927764953277</v>
      </c>
      <c r="M42" s="231">
        <v>48.859110857106756</v>
      </c>
      <c r="N42" s="231">
        <v>49.910552446688108</v>
      </c>
      <c r="O42" s="231">
        <v>54.403867464352473</v>
      </c>
      <c r="P42" s="231">
        <v>59.525238694602258</v>
      </c>
      <c r="Q42" s="231">
        <v>62.151682466188348</v>
      </c>
      <c r="R42" s="231">
        <v>64.469116134229921</v>
      </c>
      <c r="S42" s="231">
        <v>76.662534094783013</v>
      </c>
      <c r="T42" s="231">
        <v>82.526066829300916</v>
      </c>
      <c r="U42" s="231">
        <v>58.585273547235303</v>
      </c>
      <c r="V42" s="231">
        <v>52.061566707581612</v>
      </c>
      <c r="W42" s="231">
        <v>52.819333797783258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19.44811439986249</v>
      </c>
      <c r="E44" s="231">
        <v>0</v>
      </c>
      <c r="F44" s="231">
        <v>0</v>
      </c>
      <c r="G44" s="231">
        <v>0</v>
      </c>
      <c r="H44" s="231">
        <v>0</v>
      </c>
      <c r="I44" s="231">
        <v>1.000771199980286</v>
      </c>
      <c r="J44" s="231">
        <v>1.0007711999930331</v>
      </c>
      <c r="K44" s="231">
        <v>1.0007711999680009</v>
      </c>
      <c r="L44" s="231">
        <v>1.000771199985774</v>
      </c>
      <c r="M44" s="231">
        <v>0.42882839999337219</v>
      </c>
      <c r="N44" s="231">
        <v>0.57194279999541131</v>
      </c>
      <c r="O44" s="231">
        <v>0</v>
      </c>
      <c r="P44" s="231">
        <v>4.0041143999264053</v>
      </c>
      <c r="Q44" s="231">
        <v>2.4308855999849488</v>
      </c>
      <c r="R44" s="231">
        <v>4.1472287999300663</v>
      </c>
      <c r="S44" s="231">
        <v>4.1472287999384116</v>
      </c>
      <c r="T44" s="231">
        <v>5.147999999975279</v>
      </c>
      <c r="U44" s="231">
        <v>6.0061715999595062</v>
      </c>
      <c r="V44" s="231">
        <v>5.1479999999647426</v>
      </c>
      <c r="W44" s="231">
        <v>7.8651143998407154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0.99999999999999956</v>
      </c>
      <c r="C51" s="234">
        <f t="shared" si="3"/>
        <v>1</v>
      </c>
      <c r="D51" s="234">
        <f t="shared" si="3"/>
        <v>1.0000000000000002</v>
      </c>
      <c r="E51" s="234">
        <f t="shared" si="3"/>
        <v>1</v>
      </c>
      <c r="F51" s="234">
        <f t="shared" si="3"/>
        <v>1.0000000000000002</v>
      </c>
      <c r="G51" s="234">
        <f t="shared" si="3"/>
        <v>1</v>
      </c>
      <c r="H51" s="234">
        <f t="shared" si="3"/>
        <v>0.99999999999999967</v>
      </c>
      <c r="I51" s="234">
        <f t="shared" si="3"/>
        <v>1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1.0000000000000002</v>
      </c>
      <c r="O51" s="234">
        <f t="shared" si="3"/>
        <v>1</v>
      </c>
      <c r="P51" s="234">
        <f t="shared" si="3"/>
        <v>0.99999999999999978</v>
      </c>
      <c r="Q51" s="234">
        <f t="shared" si="3"/>
        <v>1</v>
      </c>
      <c r="R51" s="234">
        <f t="shared" si="3"/>
        <v>1</v>
      </c>
      <c r="S51" s="234">
        <f t="shared" si="3"/>
        <v>0.99999999999999989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2.9212620667794193E-2</v>
      </c>
      <c r="C56" s="302">
        <f t="shared" si="8"/>
        <v>2.6175377147981987E-2</v>
      </c>
      <c r="D56" s="302">
        <f t="shared" si="8"/>
        <v>3.5422027613945216E-2</v>
      </c>
      <c r="E56" s="302">
        <f t="shared" si="8"/>
        <v>3.5981625210844831E-2</v>
      </c>
      <c r="F56" s="302">
        <f t="shared" si="8"/>
        <v>3.2327563708638672E-2</v>
      </c>
      <c r="G56" s="302">
        <f t="shared" si="8"/>
        <v>3.4994265374251959E-2</v>
      </c>
      <c r="H56" s="302">
        <f t="shared" si="8"/>
        <v>3.4353682773928605E-2</v>
      </c>
      <c r="I56" s="302">
        <f t="shared" si="8"/>
        <v>3.3617239850495084E-2</v>
      </c>
      <c r="J56" s="302">
        <f t="shared" si="8"/>
        <v>3.0089057987066757E-2</v>
      </c>
      <c r="K56" s="302">
        <f t="shared" si="8"/>
        <v>3.096897651730043E-2</v>
      </c>
      <c r="L56" s="302">
        <f t="shared" si="8"/>
        <v>3.3618526175643315E-2</v>
      </c>
      <c r="M56" s="302">
        <f t="shared" si="8"/>
        <v>3.3698671626552622E-2</v>
      </c>
      <c r="N56" s="302">
        <f t="shared" si="8"/>
        <v>3.2001434376182213E-2</v>
      </c>
      <c r="O56" s="302">
        <f t="shared" si="8"/>
        <v>3.2454114524637978E-2</v>
      </c>
      <c r="P56" s="302">
        <f t="shared" si="8"/>
        <v>3.110276940969595E-2</v>
      </c>
      <c r="Q56" s="302">
        <f t="shared" si="8"/>
        <v>3.1940863669532443E-2</v>
      </c>
      <c r="R56" s="302">
        <f t="shared" si="8"/>
        <v>3.0759165203469285E-2</v>
      </c>
      <c r="S56" s="302">
        <f t="shared" si="8"/>
        <v>3.0620250964203316E-2</v>
      </c>
      <c r="T56" s="302">
        <f t="shared" si="8"/>
        <v>3.1106930742032107E-2</v>
      </c>
      <c r="U56" s="302">
        <f t="shared" si="8"/>
        <v>2.9710874881008882E-2</v>
      </c>
      <c r="V56" s="302">
        <f t="shared" si="8"/>
        <v>3.2455239080950105E-2</v>
      </c>
      <c r="W56" s="302">
        <f t="shared" si="8"/>
        <v>3.0009510969487525E-2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0.2466015237698039</v>
      </c>
      <c r="C57" s="303">
        <f t="shared" si="9"/>
        <v>0.21052841323681246</v>
      </c>
      <c r="D57" s="303">
        <f t="shared" si="9"/>
        <v>0.24232717278685184</v>
      </c>
      <c r="E57" s="303">
        <f t="shared" si="9"/>
        <v>0.24988760595356174</v>
      </c>
      <c r="F57" s="303">
        <f t="shared" si="9"/>
        <v>0.23008287867030472</v>
      </c>
      <c r="G57" s="303">
        <f t="shared" si="9"/>
        <v>0.23974471881584355</v>
      </c>
      <c r="H57" s="303">
        <f t="shared" si="9"/>
        <v>0.23179363834741148</v>
      </c>
      <c r="I57" s="303">
        <f t="shared" si="9"/>
        <v>0.22274363766218994</v>
      </c>
      <c r="J57" s="303">
        <f t="shared" si="9"/>
        <v>0.20326870731920652</v>
      </c>
      <c r="K57" s="303">
        <f t="shared" si="9"/>
        <v>0.2075682273949887</v>
      </c>
      <c r="L57" s="303">
        <f t="shared" si="9"/>
        <v>0.21921133636833404</v>
      </c>
      <c r="M57" s="303">
        <f t="shared" si="9"/>
        <v>0.2222065327323674</v>
      </c>
      <c r="N57" s="303">
        <f t="shared" si="9"/>
        <v>0.21387622932161221</v>
      </c>
      <c r="O57" s="303">
        <f t="shared" si="9"/>
        <v>0.21618067232206106</v>
      </c>
      <c r="P57" s="303">
        <f t="shared" si="9"/>
        <v>0.2049870725182292</v>
      </c>
      <c r="Q57" s="303">
        <f t="shared" si="9"/>
        <v>0.21019421734946023</v>
      </c>
      <c r="R57" s="303">
        <f t="shared" si="9"/>
        <v>0.20152471332508559</v>
      </c>
      <c r="S57" s="303">
        <f t="shared" si="9"/>
        <v>0.20034185906572033</v>
      </c>
      <c r="T57" s="303">
        <f t="shared" si="9"/>
        <v>0.20404029922106112</v>
      </c>
      <c r="U57" s="303">
        <f t="shared" si="9"/>
        <v>0.19613327733619493</v>
      </c>
      <c r="V57" s="303">
        <f t="shared" si="9"/>
        <v>0.21429854259107009</v>
      </c>
      <c r="W57" s="303">
        <f t="shared" si="9"/>
        <v>0.19892710055862128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0.2466015237698039</v>
      </c>
      <c r="C58" s="304">
        <f t="shared" si="10"/>
        <v>0.21052841323681246</v>
      </c>
      <c r="D58" s="304">
        <f t="shared" si="10"/>
        <v>0.24232717278685184</v>
      </c>
      <c r="E58" s="304">
        <f t="shared" si="10"/>
        <v>0.24988760595356174</v>
      </c>
      <c r="F58" s="304">
        <f t="shared" si="10"/>
        <v>0.23008287867030472</v>
      </c>
      <c r="G58" s="304">
        <f t="shared" si="10"/>
        <v>0.23974471881584355</v>
      </c>
      <c r="H58" s="304">
        <f t="shared" si="10"/>
        <v>0.23179363834741148</v>
      </c>
      <c r="I58" s="304">
        <f t="shared" si="10"/>
        <v>0.22274363766218994</v>
      </c>
      <c r="J58" s="304">
        <f t="shared" si="10"/>
        <v>0.20326870731920652</v>
      </c>
      <c r="K58" s="304">
        <f t="shared" si="10"/>
        <v>0.2075682273949887</v>
      </c>
      <c r="L58" s="304">
        <f t="shared" si="10"/>
        <v>0.21921133636833404</v>
      </c>
      <c r="M58" s="304">
        <f t="shared" si="10"/>
        <v>0.2222065327323674</v>
      </c>
      <c r="N58" s="304">
        <f t="shared" si="10"/>
        <v>0.21387622932161221</v>
      </c>
      <c r="O58" s="304">
        <f t="shared" si="10"/>
        <v>0.21618067232206106</v>
      </c>
      <c r="P58" s="304">
        <f t="shared" si="10"/>
        <v>0.2049870725182292</v>
      </c>
      <c r="Q58" s="304">
        <f t="shared" si="10"/>
        <v>0.21019421734946023</v>
      </c>
      <c r="R58" s="304">
        <f t="shared" si="10"/>
        <v>0.20152471332508559</v>
      </c>
      <c r="S58" s="304">
        <f t="shared" si="10"/>
        <v>0.20034185906572033</v>
      </c>
      <c r="T58" s="304">
        <f t="shared" si="10"/>
        <v>0.20404029922106112</v>
      </c>
      <c r="U58" s="304">
        <f t="shared" si="10"/>
        <v>0.19613327733619493</v>
      </c>
      <c r="V58" s="304">
        <f t="shared" si="10"/>
        <v>0.21429854259107009</v>
      </c>
      <c r="W58" s="304">
        <f t="shared" si="10"/>
        <v>0.19892710055862128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0.10605703238729422</v>
      </c>
      <c r="C60" s="303">
        <f t="shared" si="12"/>
        <v>0.13146075565154958</v>
      </c>
      <c r="D60" s="303">
        <f t="shared" si="12"/>
        <v>9.4212510835403093E-2</v>
      </c>
      <c r="E60" s="303">
        <f t="shared" si="12"/>
        <v>0.10669673028900399</v>
      </c>
      <c r="F60" s="303">
        <f t="shared" si="12"/>
        <v>0.13458581221576457</v>
      </c>
      <c r="G60" s="303">
        <f t="shared" si="12"/>
        <v>0.12579551942047273</v>
      </c>
      <c r="H60" s="303">
        <f t="shared" si="12"/>
        <v>0.13330089222646518</v>
      </c>
      <c r="I60" s="303">
        <f t="shared" si="12"/>
        <v>0.14825685889041923</v>
      </c>
      <c r="J60" s="303">
        <f t="shared" si="12"/>
        <v>0.15848312319191879</v>
      </c>
      <c r="K60" s="303">
        <f t="shared" si="12"/>
        <v>0.15602489748757986</v>
      </c>
      <c r="L60" s="303">
        <f t="shared" si="12"/>
        <v>0.14917325828848294</v>
      </c>
      <c r="M60" s="303">
        <f t="shared" si="12"/>
        <v>0.14749050508440087</v>
      </c>
      <c r="N60" s="303">
        <f t="shared" si="12"/>
        <v>0.14911682122618616</v>
      </c>
      <c r="O60" s="303">
        <f t="shared" si="12"/>
        <v>0.14584675000962871</v>
      </c>
      <c r="P60" s="303">
        <f t="shared" si="12"/>
        <v>0.147822073745283</v>
      </c>
      <c r="Q60" s="303">
        <f t="shared" si="12"/>
        <v>0.14711942342446716</v>
      </c>
      <c r="R60" s="303">
        <f t="shared" si="12"/>
        <v>0.15144456639069218</v>
      </c>
      <c r="S60" s="303">
        <f t="shared" si="12"/>
        <v>0.15272419644409654</v>
      </c>
      <c r="T60" s="303">
        <f t="shared" si="12"/>
        <v>0.14863527638763041</v>
      </c>
      <c r="U60" s="303">
        <f t="shared" si="12"/>
        <v>0.16995088836206157</v>
      </c>
      <c r="V60" s="303">
        <f t="shared" si="12"/>
        <v>0.15326139183812412</v>
      </c>
      <c r="W60" s="303">
        <f t="shared" si="12"/>
        <v>0.16200671382436496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0.10605703238729422</v>
      </c>
      <c r="C61" s="304">
        <f t="shared" si="13"/>
        <v>0.13146075565154958</v>
      </c>
      <c r="D61" s="304">
        <f t="shared" si="13"/>
        <v>9.4212510835403093E-2</v>
      </c>
      <c r="E61" s="304">
        <f t="shared" si="13"/>
        <v>0.10669673028900399</v>
      </c>
      <c r="F61" s="304">
        <f t="shared" si="13"/>
        <v>0.13458581221576457</v>
      </c>
      <c r="G61" s="304">
        <f t="shared" si="13"/>
        <v>0.12579551942047273</v>
      </c>
      <c r="H61" s="304">
        <f t="shared" si="13"/>
        <v>0.13330089222646518</v>
      </c>
      <c r="I61" s="304">
        <f t="shared" si="13"/>
        <v>0.14825685889041923</v>
      </c>
      <c r="J61" s="304">
        <f t="shared" si="13"/>
        <v>0.15848312319191879</v>
      </c>
      <c r="K61" s="304">
        <f t="shared" si="13"/>
        <v>0.15602489748757986</v>
      </c>
      <c r="L61" s="304">
        <f t="shared" si="13"/>
        <v>0.14917325828848294</v>
      </c>
      <c r="M61" s="304">
        <f t="shared" si="13"/>
        <v>0.14749050508440087</v>
      </c>
      <c r="N61" s="304">
        <f t="shared" si="13"/>
        <v>0.14911682122618616</v>
      </c>
      <c r="O61" s="304">
        <f t="shared" si="13"/>
        <v>0.14584675000962871</v>
      </c>
      <c r="P61" s="304">
        <f t="shared" si="13"/>
        <v>0.147822073745283</v>
      </c>
      <c r="Q61" s="304">
        <f t="shared" si="13"/>
        <v>0.14711942342446716</v>
      </c>
      <c r="R61" s="304">
        <f t="shared" si="13"/>
        <v>0.15144456639069218</v>
      </c>
      <c r="S61" s="304">
        <f t="shared" si="13"/>
        <v>0.15272419644409654</v>
      </c>
      <c r="T61" s="304">
        <f t="shared" si="13"/>
        <v>0.14863527638763041</v>
      </c>
      <c r="U61" s="304">
        <f t="shared" si="13"/>
        <v>0.16995088836206157</v>
      </c>
      <c r="V61" s="304">
        <f t="shared" si="13"/>
        <v>0.15326139183812412</v>
      </c>
      <c r="W61" s="304">
        <f t="shared" si="13"/>
        <v>0.16200671382436496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0.35228789109971986</v>
      </c>
      <c r="C63" s="303">
        <f t="shared" si="15"/>
        <v>0.30075487605258933</v>
      </c>
      <c r="D63" s="303">
        <f t="shared" si="15"/>
        <v>0.34618167540978839</v>
      </c>
      <c r="E63" s="303">
        <f t="shared" si="15"/>
        <v>0.35698229421937383</v>
      </c>
      <c r="F63" s="303">
        <f t="shared" si="15"/>
        <v>0.32868982667186381</v>
      </c>
      <c r="G63" s="303">
        <f t="shared" si="15"/>
        <v>0.34249245545120532</v>
      </c>
      <c r="H63" s="303">
        <f t="shared" si="15"/>
        <v>0.33113376906773079</v>
      </c>
      <c r="I63" s="303">
        <f t="shared" si="15"/>
        <v>0.31820519666027136</v>
      </c>
      <c r="J63" s="303">
        <f t="shared" si="15"/>
        <v>0.29038386759886653</v>
      </c>
      <c r="K63" s="303">
        <f t="shared" si="15"/>
        <v>0.29652603913569814</v>
      </c>
      <c r="L63" s="303">
        <f t="shared" si="15"/>
        <v>0.31315905195476285</v>
      </c>
      <c r="M63" s="303">
        <f t="shared" si="15"/>
        <v>0.31743790390338211</v>
      </c>
      <c r="N63" s="303">
        <f t="shared" si="15"/>
        <v>0.30553747045944601</v>
      </c>
      <c r="O63" s="303">
        <f t="shared" si="15"/>
        <v>0.30882953188865853</v>
      </c>
      <c r="P63" s="303">
        <f t="shared" si="15"/>
        <v>0.29283867502604183</v>
      </c>
      <c r="Q63" s="303">
        <f t="shared" si="15"/>
        <v>0.30027745335637174</v>
      </c>
      <c r="R63" s="303">
        <f t="shared" si="15"/>
        <v>0.28789244760726518</v>
      </c>
      <c r="S63" s="303">
        <f t="shared" si="15"/>
        <v>0.28620265580817195</v>
      </c>
      <c r="T63" s="303">
        <f t="shared" si="15"/>
        <v>0.29148614174437293</v>
      </c>
      <c r="U63" s="303">
        <f t="shared" si="15"/>
        <v>0.2801903961945641</v>
      </c>
      <c r="V63" s="303">
        <f t="shared" si="15"/>
        <v>0.30614077513010013</v>
      </c>
      <c r="W63" s="303">
        <f t="shared" si="15"/>
        <v>0.28418157222660179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0.35228789109971986</v>
      </c>
      <c r="C64" s="304">
        <f t="shared" si="16"/>
        <v>0.30075487605258933</v>
      </c>
      <c r="D64" s="304">
        <f t="shared" si="16"/>
        <v>0.34618167540978839</v>
      </c>
      <c r="E64" s="304">
        <f t="shared" si="16"/>
        <v>0.35698229421937383</v>
      </c>
      <c r="F64" s="304">
        <f t="shared" si="16"/>
        <v>0.32868982667186381</v>
      </c>
      <c r="G64" s="304">
        <f t="shared" si="16"/>
        <v>0.34249245545120532</v>
      </c>
      <c r="H64" s="304">
        <f t="shared" si="16"/>
        <v>0.33113376906773079</v>
      </c>
      <c r="I64" s="304">
        <f t="shared" si="16"/>
        <v>0.31820519666027136</v>
      </c>
      <c r="J64" s="304">
        <f t="shared" si="16"/>
        <v>0.29038386759886653</v>
      </c>
      <c r="K64" s="304">
        <f t="shared" si="16"/>
        <v>0.29652603913569814</v>
      </c>
      <c r="L64" s="304">
        <f t="shared" si="16"/>
        <v>0.31315905195476285</v>
      </c>
      <c r="M64" s="304">
        <f t="shared" si="16"/>
        <v>0.31743790390338211</v>
      </c>
      <c r="N64" s="304">
        <f t="shared" si="16"/>
        <v>0.30553747045944601</v>
      </c>
      <c r="O64" s="304">
        <f t="shared" si="16"/>
        <v>0.30882953188865853</v>
      </c>
      <c r="P64" s="304">
        <f t="shared" si="16"/>
        <v>0.29283867502604183</v>
      </c>
      <c r="Q64" s="304">
        <f t="shared" si="16"/>
        <v>0.30027745335637174</v>
      </c>
      <c r="R64" s="304">
        <f t="shared" si="16"/>
        <v>0.28789244760726518</v>
      </c>
      <c r="S64" s="304">
        <f t="shared" si="16"/>
        <v>0.28620265580817195</v>
      </c>
      <c r="T64" s="304">
        <f t="shared" si="16"/>
        <v>0.29148614174437293</v>
      </c>
      <c r="U64" s="304">
        <f t="shared" si="16"/>
        <v>0.2801903961945641</v>
      </c>
      <c r="V64" s="304">
        <f t="shared" si="16"/>
        <v>0.30614077513010013</v>
      </c>
      <c r="W64" s="304">
        <f t="shared" si="16"/>
        <v>0.28418157222660179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0.26584093207538745</v>
      </c>
      <c r="C66" s="303">
        <f t="shared" si="18"/>
        <v>0.3310805779110666</v>
      </c>
      <c r="D66" s="303">
        <f t="shared" si="18"/>
        <v>0.28185661335401169</v>
      </c>
      <c r="E66" s="303">
        <f t="shared" si="18"/>
        <v>0.25045174432721556</v>
      </c>
      <c r="F66" s="303">
        <f t="shared" si="18"/>
        <v>0.27431391873342847</v>
      </c>
      <c r="G66" s="303">
        <f t="shared" si="18"/>
        <v>0.25697304093822648</v>
      </c>
      <c r="H66" s="303">
        <f t="shared" si="18"/>
        <v>0.2694180175844636</v>
      </c>
      <c r="I66" s="303">
        <f t="shared" si="18"/>
        <v>0.27717706693662442</v>
      </c>
      <c r="J66" s="303">
        <f t="shared" si="18"/>
        <v>0.31777524390294143</v>
      </c>
      <c r="K66" s="303">
        <f t="shared" si="18"/>
        <v>0.30891185946443278</v>
      </c>
      <c r="L66" s="303">
        <f t="shared" si="18"/>
        <v>0.28483782721277678</v>
      </c>
      <c r="M66" s="303">
        <f t="shared" si="18"/>
        <v>0.27916638665329679</v>
      </c>
      <c r="N66" s="303">
        <f t="shared" si="18"/>
        <v>0.29946804461657356</v>
      </c>
      <c r="O66" s="303">
        <f t="shared" si="18"/>
        <v>0.29668893125501372</v>
      </c>
      <c r="P66" s="303">
        <f t="shared" si="18"/>
        <v>0.32324940930074991</v>
      </c>
      <c r="Q66" s="303">
        <f t="shared" si="18"/>
        <v>0.31046804220016855</v>
      </c>
      <c r="R66" s="303">
        <f t="shared" si="18"/>
        <v>0.32837910747348786</v>
      </c>
      <c r="S66" s="303">
        <f t="shared" si="18"/>
        <v>0.3301110377178077</v>
      </c>
      <c r="T66" s="303">
        <f t="shared" si="18"/>
        <v>0.32473135190490354</v>
      </c>
      <c r="U66" s="303">
        <f t="shared" si="18"/>
        <v>0.32401456322617039</v>
      </c>
      <c r="V66" s="303">
        <f t="shared" si="18"/>
        <v>0.29384405135975561</v>
      </c>
      <c r="W66" s="303">
        <f t="shared" si="18"/>
        <v>0.32487510242092432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1.5249614645284819</v>
      </c>
      <c r="C72" s="322">
        <f>IF(C$5=0,0,C$5/MAE_fec!C$5)</f>
        <v>1.1341099173284039</v>
      </c>
      <c r="D72" s="322">
        <f>IF(D$5=0,0,D$5/MAE_fec!D$5)</f>
        <v>1.9104397462546265</v>
      </c>
      <c r="E72" s="322">
        <f>IF(E$5=0,0,E$5/MAE_fec!E$5)</f>
        <v>1.6025941262725052</v>
      </c>
      <c r="F72" s="322">
        <f>IF(F$5=0,0,F$5/MAE_fec!F$5)</f>
        <v>1.1552665584159105</v>
      </c>
      <c r="G72" s="322">
        <f>IF(G$5=0,0,G$5/MAE_fec!G$5)</f>
        <v>1.2847870915530084</v>
      </c>
      <c r="H72" s="322">
        <f>IF(H$5=0,0,H$5/MAE_fec!H$5)</f>
        <v>1.1907975431047273</v>
      </c>
      <c r="I72" s="322">
        <f>IF(I$5=0,0,I$5/MAE_fec!I$5)</f>
        <v>1.0318115881136316</v>
      </c>
      <c r="J72" s="322">
        <f>IF(J$5=0,0,J$5/MAE_fec!J$5)</f>
        <v>0.92835247323342784</v>
      </c>
      <c r="K72" s="322">
        <f>IF(K$5=0,0,K$5/MAE_fec!K$5)</f>
        <v>0.94978524245753959</v>
      </c>
      <c r="L72" s="322">
        <f>IF(L$5=0,0,L$5/MAE_fec!L$5)</f>
        <v>1.024035194465724</v>
      </c>
      <c r="M72" s="322">
        <f>IF(M$5=0,0,M$5/MAE_fec!M$5)</f>
        <v>1.0398303534268376</v>
      </c>
      <c r="N72" s="322">
        <f>IF(N$5=0,0,N$5/MAE_fec!N$5)</f>
        <v>1.0139001147592763</v>
      </c>
      <c r="O72" s="322">
        <f>IF(O$5=0,0,O$5/MAE_fec!O$5)</f>
        <v>1.0460833126035729</v>
      </c>
      <c r="P72" s="322">
        <f>IF(P$5=0,0,P$5/MAE_fec!P$5)</f>
        <v>1.016981083354302</v>
      </c>
      <c r="Q72" s="322">
        <f>IF(Q$5=0,0,Q$5/MAE_fec!Q$5)</f>
        <v>1.0300744866302911</v>
      </c>
      <c r="R72" s="322">
        <f>IF(R$5=0,0,R$5/MAE_fec!R$5)</f>
        <v>0.98378734407122137</v>
      </c>
      <c r="S72" s="322">
        <f>IF(S$5=0,0,S$5/MAE_fec!S$5)</f>
        <v>0.97433561988299944</v>
      </c>
      <c r="T72" s="322">
        <f>IF(T$5=0,0,T$5/MAE_fec!T$5)</f>
        <v>1.0082053866999876</v>
      </c>
      <c r="U72" s="322">
        <f>IF(U$5=0,0,U$5/MAE_fec!U$5)</f>
        <v>0.84631141506503527</v>
      </c>
      <c r="V72" s="322">
        <f>IF(V$5=0,0,V$5/MAE_fec!V$5)</f>
        <v>0.98363871888124199</v>
      </c>
      <c r="W72" s="322">
        <f>IF(W$5=0,0,W$5/MAE_fec!W$5)</f>
        <v>0.90238470375092461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1.6277578887197333</v>
      </c>
      <c r="C77" s="334">
        <f>IF(C$10=0,0,C$10/MAE_fec!C$10)</f>
        <v>1.1095313098416093</v>
      </c>
      <c r="D77" s="334">
        <f>IF(D$10=0,0,D$10/MAE_fec!D$10)</f>
        <v>2.1862724213495275</v>
      </c>
      <c r="E77" s="334">
        <f>IF(E$10=0,0,E$10/MAE_fec!E$10)</f>
        <v>1.9899479841590457</v>
      </c>
      <c r="F77" s="334">
        <f>IF(F$10=0,0,F$10/MAE_fec!F$10)</f>
        <v>1.384392382342307</v>
      </c>
      <c r="G77" s="334">
        <f>IF(G$10=0,0,G$10/MAE_fec!G$10)</f>
        <v>1.629167358365728</v>
      </c>
      <c r="H77" s="334">
        <f>IF(H$10=0,0,H$10/MAE_fec!H$10)</f>
        <v>1.4963266766614833</v>
      </c>
      <c r="I77" s="334">
        <f>IF(I$10=0,0,I$10/MAE_fec!I$10)</f>
        <v>1.2940209165316188</v>
      </c>
      <c r="J77" s="334">
        <f>IF(J$10=0,0,J$10/MAE_fec!J$10)</f>
        <v>1.0452732115883963</v>
      </c>
      <c r="K77" s="334">
        <f>IF(K$10=0,0,K$10/MAE_fec!K$10)</f>
        <v>1.1012190031581242</v>
      </c>
      <c r="L77" s="334">
        <f>IF(L$10=0,0,L$10/MAE_fec!L$10)</f>
        <v>1.2806858672367429</v>
      </c>
      <c r="M77" s="334">
        <f>IF(M$10=0,0,M$10/MAE_fec!M$10)</f>
        <v>1.3034500253457884</v>
      </c>
      <c r="N77" s="334">
        <f>IF(N$10=0,0,N$10/MAE_fec!N$10)</f>
        <v>1.207712668929565</v>
      </c>
      <c r="O77" s="334">
        <f>IF(O$10=0,0,O$10/MAE_fec!O$10)</f>
        <v>1.2582442912614926</v>
      </c>
      <c r="P77" s="334">
        <f>IF(P$10=0,0,P$10/MAE_fec!P$10)</f>
        <v>1.1740252532389928</v>
      </c>
      <c r="Q77" s="334">
        <f>IF(Q$10=0,0,Q$10/MAE_fec!Q$10)</f>
        <v>1.2198367942532498</v>
      </c>
      <c r="R77" s="334">
        <f>IF(R$10=0,0,R$10/MAE_fec!R$10)</f>
        <v>1.1249099084890144</v>
      </c>
      <c r="S77" s="334">
        <f>IF(S$10=0,0,S$10/MAE_fec!S$10)</f>
        <v>1.1085171438834289</v>
      </c>
      <c r="T77" s="334">
        <f>IF(T$10=0,0,T$10/MAE_fec!T$10)</f>
        <v>1.163925601247048</v>
      </c>
      <c r="U77" s="334">
        <f>IF(U$10=0,0,U$10/MAE_fec!U$10)</f>
        <v>0.94483832893801978</v>
      </c>
      <c r="V77" s="334">
        <f>IF(V$10=0,0,V$10/MAE_fec!V$10)</f>
        <v>1.1908067109797547</v>
      </c>
      <c r="W77" s="334">
        <f>IF(W$10=0,0,W$10/MAE_fec!W$10)</f>
        <v>1.0125407797317323</v>
      </c>
      <c r="DA77" s="68"/>
    </row>
    <row r="78" spans="1:105" ht="12" customHeight="1" x14ac:dyDescent="0.25">
      <c r="A78" s="203" t="s">
        <v>2557</v>
      </c>
      <c r="B78" s="350">
        <f>IF(B$16=0,0,B$16/MAE_fec!B$16)</f>
        <v>2.0563412318883927</v>
      </c>
      <c r="C78" s="350">
        <f>IF(C$16=0,0,C$16/MAE_fec!C$16)</f>
        <v>1.3602304786578643</v>
      </c>
      <c r="D78" s="350">
        <f>IF(D$16=0,0,D$16/MAE_fec!D$16)</f>
        <v>2.2897512717496853</v>
      </c>
      <c r="E78" s="350">
        <f>IF(E$16=0,0,E$16/MAE_fec!E$16)</f>
        <v>2.1094625987774487</v>
      </c>
      <c r="F78" s="350">
        <f>IF(F$16=0,0,F$16/MAE_fec!F$16)</f>
        <v>1.5086883717750932</v>
      </c>
      <c r="G78" s="350">
        <f>IF(G$16=0,0,G$16/MAE_fec!G$16)</f>
        <v>1.710497010473075</v>
      </c>
      <c r="H78" s="350">
        <f>IF(H$16=0,0,H$16/MAE_fec!H$16)</f>
        <v>1.5509938882098022</v>
      </c>
      <c r="I78" s="350">
        <f>IF(I$16=0,0,I$16/MAE_fec!I$16)</f>
        <v>1.3210003398847714</v>
      </c>
      <c r="J78" s="350">
        <f>IF(J$16=0,0,J$16/MAE_fec!J$16)</f>
        <v>1.0869076435865834</v>
      </c>
      <c r="K78" s="350">
        <f>IF(K$16=0,0,K$16/MAE_fec!K$16)</f>
        <v>1.1358975078675777</v>
      </c>
      <c r="L78" s="350">
        <f>IF(L$16=0,0,L$16/MAE_fec!L$16)</f>
        <v>1.2879148581313953</v>
      </c>
      <c r="M78" s="350">
        <f>IF(M$16=0,0,M$16/MAE_fec!M$16)</f>
        <v>1.323434787290573</v>
      </c>
      <c r="N78" s="350">
        <f>IF(N$16=0,0,N$16/MAE_fec!N$16)</f>
        <v>1.2412308336858202</v>
      </c>
      <c r="O78" s="350">
        <f>IF(O$16=0,0,O$16/MAE_fec!O$16)</f>
        <v>1.2890411313417702</v>
      </c>
      <c r="P78" s="350">
        <f>IF(P$16=0,0,P$16/MAE_fec!P$16)</f>
        <v>1.191995995175362</v>
      </c>
      <c r="Q78" s="350">
        <f>IF(Q$16=0,0,Q$16/MAE_fec!Q$16)</f>
        <v>1.2366629088667644</v>
      </c>
      <c r="R78" s="350">
        <f>IF(R$16=0,0,R$16/MAE_fec!R$16)</f>
        <v>1.1358893964191235</v>
      </c>
      <c r="S78" s="350">
        <f>IF(S$16=0,0,S$16/MAE_fec!S$16)</f>
        <v>1.1180020478452144</v>
      </c>
      <c r="T78" s="350">
        <f>IF(T$16=0,0,T$16/MAE_fec!T$16)</f>
        <v>1.1766480881114127</v>
      </c>
      <c r="U78" s="350">
        <f>IF(U$16=0,0,U$16/MAE_fec!U$16)</f>
        <v>0.96654969428939363</v>
      </c>
      <c r="V78" s="350">
        <f>IF(V$16=0,0,V$16/MAE_fec!V$16)</f>
        <v>1.2197167400269606</v>
      </c>
      <c r="W78" s="350">
        <f>IF(W$16=0,0,W$16/MAE_fec!W$16)</f>
        <v>1.0435139296967395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1.8002058666880556</v>
      </c>
      <c r="C79" s="350">
        <f>IF(C$24=0,0,C$24/MAE_fec!C$24)</f>
        <v>1.7076011591362441</v>
      </c>
      <c r="D79" s="350">
        <f>IF(D$24=0,0,D$24/MAE_fec!D$24)</f>
        <v>1.9593193570093921</v>
      </c>
      <c r="E79" s="350">
        <f>IF(E$24=0,0,E$24/MAE_fec!E$24)</f>
        <v>1.8753084904029047</v>
      </c>
      <c r="F79" s="350">
        <f>IF(F$24=0,0,F$24/MAE_fec!F$24)</f>
        <v>1.7520421613264134</v>
      </c>
      <c r="G79" s="350">
        <f>IF(G$24=0,0,G$24/MAE_fec!G$24)</f>
        <v>1.7927325031608476</v>
      </c>
      <c r="H79" s="350">
        <f>IF(H$24=0,0,H$24/MAE_fec!H$24)</f>
        <v>1.7692286260890786</v>
      </c>
      <c r="I79" s="350">
        <f>IF(I$24=0,0,I$24/MAE_fec!I$24)</f>
        <v>1.7369308058965298</v>
      </c>
      <c r="J79" s="350">
        <f>IF(J$24=0,0,J$24/MAE_fec!J$24)</f>
        <v>1.6954226288930365</v>
      </c>
      <c r="K79" s="350">
        <f>IF(K$24=0,0,K$24/MAE_fec!K$24)</f>
        <v>1.7038313445118196</v>
      </c>
      <c r="L79" s="350">
        <f>IF(L$24=0,0,L$24/MAE_fec!L$24)</f>
        <v>1.7325377447722934</v>
      </c>
      <c r="M79" s="350">
        <f>IF(M$24=0,0,M$24/MAE_fec!M$24)</f>
        <v>1.7373000440326671</v>
      </c>
      <c r="N79" s="350">
        <f>IF(N$24=0,0,N$24/MAE_fec!N$24)</f>
        <v>1.720187882924856</v>
      </c>
      <c r="O79" s="350">
        <f>IF(O$24=0,0,O$24/MAE_fec!O$24)</f>
        <v>1.7269990617799826</v>
      </c>
      <c r="P79" s="350">
        <f>IF(P$24=0,0,P$24/MAE_fec!P$24)</f>
        <v>1.7115179598609158</v>
      </c>
      <c r="Q79" s="350">
        <f>IF(Q$24=0,0,Q$24/MAE_fec!Q$24)</f>
        <v>1.7195179618299059</v>
      </c>
      <c r="R79" s="350">
        <f>IF(R$24=0,0,R$24/MAE_fec!R$24)</f>
        <v>1.7033307393883232</v>
      </c>
      <c r="S79" s="350">
        <f>IF(S$24=0,0,S$24/MAE_fec!S$24)</f>
        <v>1.7011107495685209</v>
      </c>
      <c r="T79" s="350">
        <f>IF(T$24=0,0,T$24/MAE_fec!T$24)</f>
        <v>1.7080840060471372</v>
      </c>
      <c r="U79" s="350">
        <f>IF(U$24=0,0,U$24/MAE_fec!U$24)</f>
        <v>1.6808113118824046</v>
      </c>
      <c r="V79" s="350">
        <f>IF(V$24=0,0,V$24/MAE_fec!V$24)</f>
        <v>1.7250494910341072</v>
      </c>
      <c r="W79" s="350">
        <f>IF(W$24=0,0,W$24/MAE_fec!W$24)</f>
        <v>1.6964269031757211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2.0563412318883927</v>
      </c>
      <c r="C80" s="350">
        <f>IF(C$27=0,0,C$27/MAE_fec!C$27)</f>
        <v>1.3602304786578643</v>
      </c>
      <c r="D80" s="350">
        <f>IF(D$27=0,0,D$27/MAE_fec!D$27)</f>
        <v>2.2897512717496848</v>
      </c>
      <c r="E80" s="350">
        <f>IF(E$27=0,0,E$27/MAE_fec!E$27)</f>
        <v>2.1094625987774482</v>
      </c>
      <c r="F80" s="350">
        <f>IF(F$27=0,0,F$27/MAE_fec!F$27)</f>
        <v>1.5086883717750925</v>
      </c>
      <c r="G80" s="350">
        <f>IF(G$27=0,0,G$27/MAE_fec!G$27)</f>
        <v>1.7104970104730757</v>
      </c>
      <c r="H80" s="350">
        <f>IF(H$27=0,0,H$27/MAE_fec!H$27)</f>
        <v>1.5509938882098022</v>
      </c>
      <c r="I80" s="350">
        <f>IF(I$27=0,0,I$27/MAE_fec!I$27)</f>
        <v>1.3210003398847714</v>
      </c>
      <c r="J80" s="350">
        <f>IF(J$27=0,0,J$27/MAE_fec!J$27)</f>
        <v>1.0869076435865836</v>
      </c>
      <c r="K80" s="350">
        <f>IF(K$27=0,0,K$27/MAE_fec!K$27)</f>
        <v>1.1358975078675779</v>
      </c>
      <c r="L80" s="350">
        <f>IF(L$27=0,0,L$27/MAE_fec!L$27)</f>
        <v>1.2879148581313953</v>
      </c>
      <c r="M80" s="350">
        <f>IF(M$27=0,0,M$27/MAE_fec!M$27)</f>
        <v>1.3234347872905725</v>
      </c>
      <c r="N80" s="350">
        <f>IF(N$27=0,0,N$27/MAE_fec!N$27)</f>
        <v>1.2412308336858198</v>
      </c>
      <c r="O80" s="350">
        <f>IF(O$27=0,0,O$27/MAE_fec!O$27)</f>
        <v>1.28904113134177</v>
      </c>
      <c r="P80" s="350">
        <f>IF(P$27=0,0,P$27/MAE_fec!P$27)</f>
        <v>1.1919959951753623</v>
      </c>
      <c r="Q80" s="350">
        <f>IF(Q$27=0,0,Q$27/MAE_fec!Q$27)</f>
        <v>1.2366629088667647</v>
      </c>
      <c r="R80" s="350">
        <f>IF(R$27=0,0,R$27/MAE_fec!R$27)</f>
        <v>1.1358893964191235</v>
      </c>
      <c r="S80" s="350">
        <f>IF(S$27=0,0,S$27/MAE_fec!S$27)</f>
        <v>1.1180020478452146</v>
      </c>
      <c r="T80" s="350">
        <f>IF(T$27=0,0,T$27/MAE_fec!T$27)</f>
        <v>1.1766480881114123</v>
      </c>
      <c r="U80" s="350">
        <f>IF(U$27=0,0,U$27/MAE_fec!U$27)</f>
        <v>0.96654969428939352</v>
      </c>
      <c r="V80" s="350">
        <f>IF(V$27=0,0,V$27/MAE_fec!V$27)</f>
        <v>1.2197167400269606</v>
      </c>
      <c r="W80" s="350">
        <f>IF(W$27=0,0,W$27/MAE_fec!W$27)</f>
        <v>1.0435139296967393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2.4053145726934111</v>
      </c>
      <c r="C81" s="350">
        <f>IF(C$35=0,0,C$35/MAE_fec!C$35)</f>
        <v>2.4569466630818404</v>
      </c>
      <c r="D81" s="350">
        <f>IF(D$35=0,0,D$35/MAE_fec!D$35)</f>
        <v>2.8328657712193466</v>
      </c>
      <c r="E81" s="350">
        <f>IF(E$35=0,0,E$35/MAE_fec!E$35)</f>
        <v>2.2031800253802358</v>
      </c>
      <c r="F81" s="350">
        <f>IF(F$35=0,0,F$35/MAE_fec!F$35)</f>
        <v>1.9072317426570502</v>
      </c>
      <c r="G81" s="350">
        <f>IF(G$35=0,0,G$35/MAE_fec!G$35)</f>
        <v>1.9401304884502808</v>
      </c>
      <c r="H81" s="350">
        <f>IF(H$35=0,0,H$35/MAE_fec!H$35)</f>
        <v>1.9354456300639926</v>
      </c>
      <c r="I81" s="350">
        <f>IF(I$35=0,0,I$35/MAE_fec!I$35)</f>
        <v>1.7098794588403903</v>
      </c>
      <c r="J81" s="350">
        <f>IF(J$35=0,0,J$35/MAE_fec!J$35)</f>
        <v>1.9142874294340753</v>
      </c>
      <c r="K81" s="350">
        <f>IF(K$35=0,0,K$35/MAE_fec!K$35)</f>
        <v>1.8643275549692573</v>
      </c>
      <c r="L81" s="350">
        <f>IF(L$35=0,0,L$35/MAE_fec!L$35)</f>
        <v>1.7800736327856963</v>
      </c>
      <c r="M81" s="350">
        <f>IF(M$35=0,0,M$35/MAE_fec!M$35)</f>
        <v>1.7594715187732168</v>
      </c>
      <c r="N81" s="350">
        <f>IF(N$35=0,0,N$35/MAE_fec!N$35)</f>
        <v>1.9197773906953821</v>
      </c>
      <c r="O81" s="350">
        <f>IF(O$35=0,0,O$35/MAE_fec!O$35)</f>
        <v>1.9697819878452569</v>
      </c>
      <c r="P81" s="350">
        <f>IF(P$35=0,0,P$35/MAE_fec!P$35)</f>
        <v>2.1387253154006398</v>
      </c>
      <c r="Q81" s="350">
        <f>IF(Q$35=0,0,Q$35/MAE_fec!Q$35)</f>
        <v>2.0533397842003067</v>
      </c>
      <c r="R81" s="350">
        <f>IF(R$35=0,0,R$35/MAE_fec!R$35)</f>
        <v>2.1208797941186313</v>
      </c>
      <c r="S81" s="350">
        <f>IF(S$35=0,0,S$35/MAE_fec!S$35)</f>
        <v>2.128968860292654</v>
      </c>
      <c r="T81" s="350">
        <f>IF(T$35=0,0,T$35/MAE_fec!T$35)</f>
        <v>2.139771786632938</v>
      </c>
      <c r="U81" s="350">
        <f>IF(U$35=0,0,U$35/MAE_fec!U$35)</f>
        <v>1.7215271366949696</v>
      </c>
      <c r="V81" s="350">
        <f>IF(V$35=0,0,V$35/MAE_fec!V$35)</f>
        <v>1.7271936288257412</v>
      </c>
      <c r="W81" s="350">
        <f>IF(W$35=0,0,W$35/MAE_fec!W$35)</f>
        <v>1.8187105036370843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SK: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778.37774615489582</v>
      </c>
      <c r="C3" s="205">
        <v>683.30821401657875</v>
      </c>
      <c r="D3" s="205">
        <v>668.75746182219928</v>
      </c>
      <c r="E3" s="205">
        <v>657.43205494758297</v>
      </c>
      <c r="F3" s="205">
        <v>614.48842419716209</v>
      </c>
      <c r="G3" s="205">
        <v>688.18590830728692</v>
      </c>
      <c r="H3" s="205">
        <v>658.99870012210977</v>
      </c>
      <c r="I3" s="205">
        <v>700.21132663542016</v>
      </c>
      <c r="J3" s="205">
        <v>520.4172686326167</v>
      </c>
      <c r="K3" s="205">
        <v>447.04078884676733</v>
      </c>
      <c r="L3" s="205">
        <v>701.80499464270997</v>
      </c>
      <c r="M3" s="205">
        <v>619.41258061576775</v>
      </c>
      <c r="N3" s="205">
        <v>610.71753314881255</v>
      </c>
      <c r="O3" s="205">
        <v>586.58051689860838</v>
      </c>
      <c r="P3" s="205">
        <v>680.69146442429496</v>
      </c>
      <c r="Q3" s="205">
        <v>684</v>
      </c>
      <c r="R3" s="205">
        <v>633.87362747858265</v>
      </c>
      <c r="S3" s="205">
        <v>574.07572913873753</v>
      </c>
      <c r="T3" s="205">
        <v>692.93451836869644</v>
      </c>
      <c r="U3" s="205">
        <v>659.73602984339789</v>
      </c>
      <c r="V3" s="205">
        <v>570.37837438469137</v>
      </c>
      <c r="W3" s="205">
        <v>559.48147814736467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859.34558167047146</v>
      </c>
      <c r="C5" s="205">
        <v>606.53034716468483</v>
      </c>
      <c r="D5" s="205">
        <v>652.19992567694624</v>
      </c>
      <c r="E5" s="205">
        <v>635.6562806191879</v>
      </c>
      <c r="F5" s="205">
        <v>737.75499149471773</v>
      </c>
      <c r="G5" s="205">
        <v>703.34991557872809</v>
      </c>
      <c r="H5" s="205">
        <v>555.16805854480367</v>
      </c>
      <c r="I5" s="205">
        <v>545.08601799873225</v>
      </c>
      <c r="J5" s="205">
        <v>532.6577915864184</v>
      </c>
      <c r="K5" s="205">
        <v>423.84872690707277</v>
      </c>
      <c r="L5" s="205">
        <v>602.8979543569742</v>
      </c>
      <c r="M5" s="205">
        <v>797.96181928071269</v>
      </c>
      <c r="N5" s="205">
        <v>557.90600617770235</v>
      </c>
      <c r="O5" s="205">
        <v>464.2710814477291</v>
      </c>
      <c r="P5" s="205">
        <v>648.99125716772664</v>
      </c>
      <c r="Q5" s="205">
        <v>488.66600977657578</v>
      </c>
      <c r="R5" s="205">
        <v>470.9036440777715</v>
      </c>
      <c r="S5" s="205">
        <v>466.65413206599908</v>
      </c>
      <c r="T5" s="205">
        <v>423.56897329279371</v>
      </c>
      <c r="U5" s="205">
        <v>405.69350992319602</v>
      </c>
      <c r="V5" s="205">
        <v>334.9070379072781</v>
      </c>
      <c r="W5" s="205">
        <v>355.41768206284382</v>
      </c>
      <c r="DA5" s="112" t="s">
        <v>2679</v>
      </c>
    </row>
    <row r="6" spans="1:105" ht="12" customHeight="1" x14ac:dyDescent="0.25">
      <c r="A6" s="154" t="s">
        <v>2114</v>
      </c>
      <c r="B6" s="340">
        <v>1074.1819770880891</v>
      </c>
      <c r="C6" s="340">
        <v>1020.472878233685</v>
      </c>
      <c r="D6" s="340">
        <v>1020.472878233685</v>
      </c>
      <c r="E6" s="340">
        <v>966.76377937928032</v>
      </c>
      <c r="F6" s="340">
        <v>913.05468052487583</v>
      </c>
      <c r="G6" s="340">
        <v>913.05468052487583</v>
      </c>
      <c r="H6" s="340">
        <v>859.34558167047135</v>
      </c>
      <c r="I6" s="340">
        <v>805.63648281606686</v>
      </c>
      <c r="J6" s="340">
        <v>805.63648281606686</v>
      </c>
      <c r="K6" s="340">
        <v>751.92738396166237</v>
      </c>
      <c r="L6" s="340">
        <v>698.21828510725788</v>
      </c>
      <c r="M6" s="340">
        <v>859.34558167047135</v>
      </c>
      <c r="N6" s="340">
        <v>859.34558167047135</v>
      </c>
      <c r="O6" s="340">
        <v>805.63648281606686</v>
      </c>
      <c r="P6" s="340">
        <v>805.63648281606686</v>
      </c>
      <c r="Q6" s="340">
        <v>751.92738396166237</v>
      </c>
      <c r="R6" s="340">
        <v>698.21828510725788</v>
      </c>
      <c r="S6" s="340">
        <v>698.21828510725788</v>
      </c>
      <c r="T6" s="340">
        <v>644.5091862528534</v>
      </c>
      <c r="U6" s="340">
        <v>590.80008739844891</v>
      </c>
      <c r="V6" s="340">
        <v>590.80008739844891</v>
      </c>
      <c r="W6" s="340">
        <v>537.09098854404442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214.83639541761789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53.709098854404033</v>
      </c>
      <c r="D8" s="344">
        <f t="shared" si="0"/>
        <v>0</v>
      </c>
      <c r="E8" s="344">
        <f t="shared" si="0"/>
        <v>53.709098854404715</v>
      </c>
      <c r="F8" s="344">
        <f t="shared" si="0"/>
        <v>53.709098854404488</v>
      </c>
      <c r="G8" s="344">
        <f t="shared" si="0"/>
        <v>0</v>
      </c>
      <c r="H8" s="344">
        <f t="shared" si="0"/>
        <v>53.709098854404488</v>
      </c>
      <c r="I8" s="344">
        <f t="shared" si="0"/>
        <v>53.709098854404488</v>
      </c>
      <c r="J8" s="344">
        <f t="shared" si="0"/>
        <v>0</v>
      </c>
      <c r="K8" s="344">
        <f t="shared" si="0"/>
        <v>53.709098854404488</v>
      </c>
      <c r="L8" s="344">
        <f t="shared" si="0"/>
        <v>53.709098854404488</v>
      </c>
      <c r="M8" s="344">
        <f t="shared" si="0"/>
        <v>53.709098854404374</v>
      </c>
      <c r="N8" s="344">
        <f t="shared" si="0"/>
        <v>0</v>
      </c>
      <c r="O8" s="344">
        <f t="shared" si="0"/>
        <v>53.709098854404488</v>
      </c>
      <c r="P8" s="344">
        <f t="shared" si="0"/>
        <v>0</v>
      </c>
      <c r="Q8" s="344">
        <f t="shared" si="0"/>
        <v>53.709098854404488</v>
      </c>
      <c r="R8" s="344">
        <f t="shared" si="0"/>
        <v>53.709098854404488</v>
      </c>
      <c r="S8" s="344">
        <f t="shared" si="0"/>
        <v>0</v>
      </c>
      <c r="T8" s="344">
        <f t="shared" si="0"/>
        <v>53.709098854404488</v>
      </c>
      <c r="U8" s="344">
        <f t="shared" si="0"/>
        <v>53.709098854404488</v>
      </c>
      <c r="V8" s="344">
        <f t="shared" si="0"/>
        <v>0</v>
      </c>
      <c r="W8" s="344">
        <f t="shared" si="0"/>
        <v>53.709098854404488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214.83639541761761</v>
      </c>
      <c r="C9" s="345">
        <f t="shared" si="1"/>
        <v>413.94253106900021</v>
      </c>
      <c r="D9" s="345">
        <f t="shared" si="1"/>
        <v>368.2729525567388</v>
      </c>
      <c r="E9" s="345">
        <f t="shared" si="1"/>
        <v>331.10749876009243</v>
      </c>
      <c r="F9" s="345">
        <f t="shared" si="1"/>
        <v>175.29968903015811</v>
      </c>
      <c r="G9" s="345">
        <f t="shared" si="1"/>
        <v>209.70476494614775</v>
      </c>
      <c r="H9" s="345">
        <f t="shared" si="1"/>
        <v>304.17752312566768</v>
      </c>
      <c r="I9" s="345">
        <f t="shared" si="1"/>
        <v>260.55046481733461</v>
      </c>
      <c r="J9" s="345">
        <f t="shared" si="1"/>
        <v>272.97869122964846</v>
      </c>
      <c r="K9" s="345">
        <f t="shared" si="1"/>
        <v>328.0786570545896</v>
      </c>
      <c r="L9" s="345">
        <f t="shared" si="1"/>
        <v>95.320330750283688</v>
      </c>
      <c r="M9" s="345">
        <f t="shared" si="1"/>
        <v>61.383762389758658</v>
      </c>
      <c r="N9" s="345">
        <f t="shared" si="1"/>
        <v>301.43957549276899</v>
      </c>
      <c r="O9" s="345">
        <f t="shared" si="1"/>
        <v>341.36540136833776</v>
      </c>
      <c r="P9" s="345">
        <f t="shared" si="1"/>
        <v>156.64522564834022</v>
      </c>
      <c r="Q9" s="345">
        <f t="shared" si="1"/>
        <v>263.26137418508659</v>
      </c>
      <c r="R9" s="345">
        <f t="shared" si="1"/>
        <v>227.31464102948638</v>
      </c>
      <c r="S9" s="345">
        <f t="shared" si="1"/>
        <v>231.56415304125881</v>
      </c>
      <c r="T9" s="345">
        <f t="shared" si="1"/>
        <v>220.94021296005968</v>
      </c>
      <c r="U9" s="345">
        <f t="shared" si="1"/>
        <v>185.10657747525289</v>
      </c>
      <c r="V9" s="345">
        <f t="shared" si="1"/>
        <v>255.89304949117081</v>
      </c>
      <c r="W9" s="345">
        <f t="shared" si="1"/>
        <v>181.6733064812006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88.710146173688727</v>
      </c>
      <c r="C12" s="212">
        <v>61.841960447119511</v>
      </c>
      <c r="D12" s="212">
        <v>69.078245915735167</v>
      </c>
      <c r="E12" s="212">
        <v>70.249871023215803</v>
      </c>
      <c r="F12" s="212">
        <v>79.853826311263958</v>
      </c>
      <c r="G12" s="212">
        <v>65.968701633705933</v>
      </c>
      <c r="H12" s="212">
        <v>48.339810834049871</v>
      </c>
      <c r="I12" s="212">
        <v>42.931728288907991</v>
      </c>
      <c r="J12" s="212">
        <v>39.297506448839201</v>
      </c>
      <c r="K12" s="212">
        <v>31.183748925193459</v>
      </c>
      <c r="L12" s="212">
        <v>41.759845227858982</v>
      </c>
      <c r="M12" s="212">
        <v>49.31685296646603</v>
      </c>
      <c r="N12" s="212">
        <v>34.976612209802241</v>
      </c>
      <c r="O12" s="212">
        <v>28.365348237317281</v>
      </c>
      <c r="P12" s="212">
        <v>37.465434221840063</v>
      </c>
      <c r="Q12" s="212">
        <v>27.98564058469475</v>
      </c>
      <c r="R12" s="212">
        <v>26.631298366294061</v>
      </c>
      <c r="S12" s="212">
        <v>26.251590713671529</v>
      </c>
      <c r="T12" s="212">
        <v>23.74582975064488</v>
      </c>
      <c r="U12" s="212">
        <v>22.560827253793349</v>
      </c>
      <c r="V12" s="212">
        <v>19.54968914878317</v>
      </c>
      <c r="W12" s="212">
        <v>19.80264514911309</v>
      </c>
      <c r="DA12" s="109" t="s">
        <v>2682</v>
      </c>
    </row>
    <row r="13" spans="1:105" ht="12" customHeight="1" x14ac:dyDescent="0.25">
      <c r="A13" s="24" t="s">
        <v>30</v>
      </c>
      <c r="B13" s="215">
        <v>1.8920894239036969</v>
      </c>
      <c r="C13" s="215">
        <v>1.1798796216681</v>
      </c>
      <c r="D13" s="215">
        <v>0.89251934651762665</v>
      </c>
      <c r="E13" s="215">
        <v>0.87953568357695611</v>
      </c>
      <c r="F13" s="215">
        <v>0.88658641444539976</v>
      </c>
      <c r="G13" s="215">
        <v>0.90472914875322441</v>
      </c>
      <c r="H13" s="215">
        <v>0.26251074806534819</v>
      </c>
      <c r="I13" s="215">
        <v>0</v>
      </c>
      <c r="J13" s="215">
        <v>0.26990541702493548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1.9298366294067071</v>
      </c>
      <c r="F14" s="206">
        <f t="shared" si="2"/>
        <v>3.8597592433362</v>
      </c>
      <c r="G14" s="206">
        <f t="shared" si="2"/>
        <v>0.96491831470335332</v>
      </c>
      <c r="H14" s="206">
        <f t="shared" si="2"/>
        <v>2.894840928632846</v>
      </c>
      <c r="I14" s="206">
        <f t="shared" si="2"/>
        <v>1.929062768701634</v>
      </c>
      <c r="J14" s="206">
        <f t="shared" si="2"/>
        <v>1.934823731728289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2685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2686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1.9298366294067071</v>
      </c>
      <c r="F18" s="206">
        <v>3.8597592433362</v>
      </c>
      <c r="G18" s="206">
        <v>0.96491831470335332</v>
      </c>
      <c r="H18" s="206">
        <v>2.894840928632846</v>
      </c>
      <c r="I18" s="206">
        <v>1.929062768701634</v>
      </c>
      <c r="J18" s="206">
        <v>1.934823731728289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57.330180567497848</v>
      </c>
      <c r="C20" s="206">
        <f t="shared" si="3"/>
        <v>45.61478933791917</v>
      </c>
      <c r="D20" s="206">
        <f t="shared" si="3"/>
        <v>50</v>
      </c>
      <c r="E20" s="206">
        <f t="shared" si="3"/>
        <v>48.022355975924327</v>
      </c>
      <c r="F20" s="206">
        <f t="shared" si="3"/>
        <v>58.168529664660348</v>
      </c>
      <c r="G20" s="206">
        <f t="shared" si="3"/>
        <v>38.155631986242483</v>
      </c>
      <c r="H20" s="206">
        <f t="shared" si="3"/>
        <v>27.794496990541699</v>
      </c>
      <c r="I20" s="206">
        <f t="shared" si="3"/>
        <v>23.19432502149613</v>
      </c>
      <c r="J20" s="206">
        <f t="shared" si="3"/>
        <v>20.937231298366289</v>
      </c>
      <c r="K20" s="206">
        <f t="shared" si="3"/>
        <v>16.809974204643161</v>
      </c>
      <c r="L20" s="206">
        <f t="shared" si="3"/>
        <v>27.085124677558039</v>
      </c>
      <c r="M20" s="206">
        <f t="shared" si="3"/>
        <v>33.361994840928631</v>
      </c>
      <c r="N20" s="206">
        <f t="shared" si="3"/>
        <v>22.914875322441961</v>
      </c>
      <c r="O20" s="206">
        <f t="shared" si="3"/>
        <v>16.33705932932072</v>
      </c>
      <c r="P20" s="206">
        <f t="shared" si="3"/>
        <v>24.419604471195179</v>
      </c>
      <c r="Q20" s="206">
        <f t="shared" si="3"/>
        <v>15.54170249355116</v>
      </c>
      <c r="R20" s="206">
        <f t="shared" si="3"/>
        <v>14.402407566638001</v>
      </c>
      <c r="S20" s="206">
        <f t="shared" si="3"/>
        <v>14.12295786758383</v>
      </c>
      <c r="T20" s="206">
        <f t="shared" si="3"/>
        <v>11.34969905417025</v>
      </c>
      <c r="U20" s="206">
        <f t="shared" si="3"/>
        <v>11.24256233877902</v>
      </c>
      <c r="V20" s="206">
        <f t="shared" si="3"/>
        <v>9.7163370593293212</v>
      </c>
      <c r="W20" s="206">
        <f t="shared" si="3"/>
        <v>10.382545141874459</v>
      </c>
      <c r="DA20" s="71"/>
    </row>
    <row r="21" spans="1:105" ht="12" customHeight="1" x14ac:dyDescent="0.25">
      <c r="A21" s="18" t="s">
        <v>72</v>
      </c>
      <c r="B21" s="206">
        <v>57.330180567497848</v>
      </c>
      <c r="C21" s="206">
        <v>45.61478933791917</v>
      </c>
      <c r="D21" s="206">
        <v>50</v>
      </c>
      <c r="E21" s="206">
        <v>48.022355975924327</v>
      </c>
      <c r="F21" s="206">
        <v>58.168529664660348</v>
      </c>
      <c r="G21" s="206">
        <v>38.155631986242483</v>
      </c>
      <c r="H21" s="206">
        <v>27.794496990541699</v>
      </c>
      <c r="I21" s="206">
        <v>23.19432502149613</v>
      </c>
      <c r="J21" s="206">
        <v>20.937231298366289</v>
      </c>
      <c r="K21" s="206">
        <v>16.809974204643161</v>
      </c>
      <c r="L21" s="206">
        <v>27.085124677558039</v>
      </c>
      <c r="M21" s="206">
        <v>33.361994840928631</v>
      </c>
      <c r="N21" s="206">
        <v>22.914875322441961</v>
      </c>
      <c r="O21" s="206">
        <v>16.33705932932072</v>
      </c>
      <c r="P21" s="206">
        <v>24.419604471195179</v>
      </c>
      <c r="Q21" s="206">
        <v>15.54170249355116</v>
      </c>
      <c r="R21" s="206">
        <v>14.402407566638001</v>
      </c>
      <c r="S21" s="206">
        <v>14.12295786758383</v>
      </c>
      <c r="T21" s="206">
        <v>11.34969905417025</v>
      </c>
      <c r="U21" s="206">
        <v>11.24256233877902</v>
      </c>
      <c r="V21" s="206">
        <v>9.7163370593293212</v>
      </c>
      <c r="W21" s="206">
        <v>10.382545141874459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4.7807394668959592E-2</v>
      </c>
      <c r="K23" s="206">
        <f t="shared" si="4"/>
        <v>2.3903697334479789E-2</v>
      </c>
      <c r="L23" s="206">
        <f t="shared" si="4"/>
        <v>9.5528804815133275E-2</v>
      </c>
      <c r="M23" s="206">
        <f t="shared" si="4"/>
        <v>9.5528804815133275E-2</v>
      </c>
      <c r="N23" s="206">
        <f t="shared" si="4"/>
        <v>9.5528804815133275E-2</v>
      </c>
      <c r="O23" s="206">
        <f t="shared" si="4"/>
        <v>0.1194325021496131</v>
      </c>
      <c r="P23" s="206">
        <f t="shared" si="4"/>
        <v>4.7807394668959592E-2</v>
      </c>
      <c r="Q23" s="206">
        <f t="shared" si="4"/>
        <v>4.7807394668959592E-2</v>
      </c>
      <c r="R23" s="206">
        <f t="shared" si="4"/>
        <v>7.1625107480653469E-2</v>
      </c>
      <c r="S23" s="206">
        <f t="shared" si="4"/>
        <v>0.14333619948409279</v>
      </c>
      <c r="T23" s="206">
        <f t="shared" si="4"/>
        <v>9.5528804815133275E-2</v>
      </c>
      <c r="U23" s="206">
        <f t="shared" si="4"/>
        <v>0.10209982473058488</v>
      </c>
      <c r="V23" s="206">
        <f t="shared" si="4"/>
        <v>7.892388653037101E-2</v>
      </c>
      <c r="W23" s="206">
        <f t="shared" si="4"/>
        <v>3.3427608270443103E-2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4.7807394668959592E-2</v>
      </c>
      <c r="K24" s="206">
        <v>2.3903697334479789E-2</v>
      </c>
      <c r="L24" s="206">
        <v>9.5528804815133275E-2</v>
      </c>
      <c r="M24" s="206">
        <v>9.5528804815133275E-2</v>
      </c>
      <c r="N24" s="206">
        <v>9.5528804815133275E-2</v>
      </c>
      <c r="O24" s="206">
        <v>0.1194325021496131</v>
      </c>
      <c r="P24" s="206">
        <v>4.7807394668959592E-2</v>
      </c>
      <c r="Q24" s="206">
        <v>4.7807394668959592E-2</v>
      </c>
      <c r="R24" s="206">
        <v>7.1625107480653469E-2</v>
      </c>
      <c r="S24" s="206">
        <v>0.14333619948409279</v>
      </c>
      <c r="T24" s="206">
        <v>9.5528804815133275E-2</v>
      </c>
      <c r="U24" s="206">
        <v>9.5528804815133275E-2</v>
      </c>
      <c r="V24" s="206">
        <v>7.1625107480653469E-2</v>
      </c>
      <c r="W24" s="206">
        <v>2.3903697334479789E-2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6.5710199154515947E-3</v>
      </c>
      <c r="V29" s="206">
        <v>7.2987790497175374E-3</v>
      </c>
      <c r="W29" s="206">
        <v>9.5239109359633138E-3</v>
      </c>
      <c r="DA29" s="71" t="s">
        <v>2696</v>
      </c>
    </row>
    <row r="30" spans="1:105" ht="12" customHeight="1" x14ac:dyDescent="0.25">
      <c r="A30" s="14" t="s">
        <v>79</v>
      </c>
      <c r="B30" s="206">
        <v>1.4569217540842649</v>
      </c>
      <c r="C30" s="206">
        <v>0</v>
      </c>
      <c r="D30" s="206">
        <v>1.9346517626827171</v>
      </c>
      <c r="E30" s="206">
        <v>4.3708512467755796</v>
      </c>
      <c r="F30" s="206">
        <v>0</v>
      </c>
      <c r="G30" s="206">
        <v>6.4249355116079094</v>
      </c>
      <c r="H30" s="206">
        <v>1.4808254514187451</v>
      </c>
      <c r="I30" s="206">
        <v>2.2451418744625968</v>
      </c>
      <c r="J30" s="206">
        <v>2.8661220980223558</v>
      </c>
      <c r="K30" s="206">
        <v>2.0540842648323299</v>
      </c>
      <c r="L30" s="206">
        <v>3.0572656921754078</v>
      </c>
      <c r="M30" s="206">
        <v>2.9616509028374889</v>
      </c>
      <c r="N30" s="206">
        <v>1.218142734307825</v>
      </c>
      <c r="O30" s="206">
        <v>1.0748065348237319</v>
      </c>
      <c r="P30" s="206">
        <v>1.218142734307825</v>
      </c>
      <c r="Q30" s="206">
        <v>1.218142734307825</v>
      </c>
      <c r="R30" s="206">
        <v>1.4092003439380909</v>
      </c>
      <c r="S30" s="206">
        <v>0.9792777300085983</v>
      </c>
      <c r="T30" s="206">
        <v>1.1226139294926909</v>
      </c>
      <c r="U30" s="206">
        <v>0.81203783319002576</v>
      </c>
      <c r="V30" s="206">
        <v>0.81203783319002576</v>
      </c>
      <c r="W30" s="206">
        <v>0.78822012037833178</v>
      </c>
      <c r="DA30" s="71" t="s">
        <v>2697</v>
      </c>
    </row>
    <row r="31" spans="1:105" ht="12" customHeight="1" x14ac:dyDescent="0.25">
      <c r="A31" s="21" t="s">
        <v>38</v>
      </c>
      <c r="B31" s="209">
        <v>28.030954428202921</v>
      </c>
      <c r="C31" s="209">
        <v>15.04729148753224</v>
      </c>
      <c r="D31" s="209">
        <v>16.25107480653482</v>
      </c>
      <c r="E31" s="209">
        <v>15.04729148753224</v>
      </c>
      <c r="F31" s="209">
        <v>16.938950988822011</v>
      </c>
      <c r="G31" s="209">
        <v>19.518486672398971</v>
      </c>
      <c r="H31" s="209">
        <v>15.90713671539123</v>
      </c>
      <c r="I31" s="209">
        <v>15.563198624247629</v>
      </c>
      <c r="J31" s="209">
        <v>13.24161650902837</v>
      </c>
      <c r="K31" s="209">
        <v>12.295786758383491</v>
      </c>
      <c r="L31" s="209">
        <v>11.5219260533104</v>
      </c>
      <c r="M31" s="209">
        <v>12.89767841788478</v>
      </c>
      <c r="N31" s="209">
        <v>10.74806534823732</v>
      </c>
      <c r="O31" s="209">
        <v>10.834049871023209</v>
      </c>
      <c r="P31" s="209">
        <v>11.779879621668099</v>
      </c>
      <c r="Q31" s="209">
        <v>11.17798796216681</v>
      </c>
      <c r="R31" s="209">
        <v>10.74806534823732</v>
      </c>
      <c r="S31" s="209">
        <v>11.006018916595011</v>
      </c>
      <c r="T31" s="209">
        <v>11.17798796216681</v>
      </c>
      <c r="U31" s="209">
        <v>10.40412725709372</v>
      </c>
      <c r="V31" s="209">
        <v>8.942390369733447</v>
      </c>
      <c r="W31" s="209">
        <v>8.5984522785898534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142.95324613553879</v>
      </c>
      <c r="C33" s="205">
        <f>TEL_emi!C5</f>
        <v>112.104825065593</v>
      </c>
      <c r="D33" s="205">
        <f>TEL_emi!D5</f>
        <v>121.14116975848241</v>
      </c>
      <c r="E33" s="205">
        <f>TEL_emi!E5</f>
        <v>122.6952168338974</v>
      </c>
      <c r="F33" s="205">
        <f>TEL_emi!F5</f>
        <v>152.81181494384731</v>
      </c>
      <c r="G33" s="205">
        <f>TEL_emi!G5</f>
        <v>96.536187195062894</v>
      </c>
      <c r="H33" s="205">
        <f>TEL_emi!H5</f>
        <v>75.81559756891653</v>
      </c>
      <c r="I33" s="205">
        <f>TEL_emi!I5</f>
        <v>60.729998397935368</v>
      </c>
      <c r="J33" s="205">
        <f>TEL_emi!J5</f>
        <v>56.642369359122313</v>
      </c>
      <c r="K33" s="205">
        <f>TEL_emi!K5</f>
        <v>39.483179997929817</v>
      </c>
      <c r="L33" s="205">
        <f>TEL_emi!L5</f>
        <v>63.617399998928477</v>
      </c>
      <c r="M33" s="205">
        <f>TEL_emi!M5</f>
        <v>78.360479998549863</v>
      </c>
      <c r="N33" s="205">
        <f>TEL_emi!N5</f>
        <v>53.822339998456258</v>
      </c>
      <c r="O33" s="205">
        <f>TEL_emi!O5</f>
        <v>38.372399998860743</v>
      </c>
      <c r="P33" s="205">
        <f>TEL_emi!P5</f>
        <v>57.356639998436052</v>
      </c>
      <c r="Q33" s="205">
        <f>TEL_emi!Q5</f>
        <v>36.504269998136813</v>
      </c>
      <c r="R33" s="205">
        <f>TEL_emi!R5</f>
        <v>33.82829999837567</v>
      </c>
      <c r="S33" s="205">
        <f>TEL_emi!S5</f>
        <v>33.171929998646043</v>
      </c>
      <c r="T33" s="205">
        <f>TEL_emi!T5</f>
        <v>26.658114118766559</v>
      </c>
      <c r="U33" s="205">
        <f>TEL_emi!U5</f>
        <v>26.406471958609629</v>
      </c>
      <c r="V33" s="205">
        <f>TEL_emi!V5</f>
        <v>22.82168195874846</v>
      </c>
      <c r="W33" s="205">
        <f>TEL_emi!W5</f>
        <v>24.386468038225932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113.9679886943165</v>
      </c>
      <c r="C35" s="286">
        <f t="shared" si="5"/>
        <v>90.503756838519536</v>
      </c>
      <c r="D35" s="286">
        <f t="shared" si="5"/>
        <v>103.2934207978988</v>
      </c>
      <c r="E35" s="286">
        <f t="shared" si="5"/>
        <v>106.85495253013914</v>
      </c>
      <c r="F35" s="286">
        <f t="shared" si="5"/>
        <v>129.9517178303141</v>
      </c>
      <c r="G35" s="286">
        <f t="shared" si="5"/>
        <v>95.858838196741701</v>
      </c>
      <c r="H35" s="286">
        <f t="shared" si="5"/>
        <v>73.353423648776086</v>
      </c>
      <c r="I35" s="286">
        <f t="shared" si="5"/>
        <v>61.312530454482783</v>
      </c>
      <c r="J35" s="286">
        <f t="shared" si="5"/>
        <v>75.511534334923994</v>
      </c>
      <c r="K35" s="286">
        <f t="shared" si="5"/>
        <v>69.755936601754584</v>
      </c>
      <c r="L35" s="286">
        <f t="shared" si="5"/>
        <v>59.503488214869407</v>
      </c>
      <c r="M35" s="286">
        <f t="shared" si="5"/>
        <v>79.61874606653835</v>
      </c>
      <c r="N35" s="286">
        <f t="shared" si="5"/>
        <v>57.271341186924047</v>
      </c>
      <c r="O35" s="286">
        <f t="shared" si="5"/>
        <v>48.357126464567337</v>
      </c>
      <c r="P35" s="286">
        <f t="shared" si="5"/>
        <v>55.040258589884061</v>
      </c>
      <c r="Q35" s="286">
        <f t="shared" si="5"/>
        <v>40.914679217389981</v>
      </c>
      <c r="R35" s="286">
        <f t="shared" si="5"/>
        <v>42.013576857942205</v>
      </c>
      <c r="S35" s="286">
        <f t="shared" si="5"/>
        <v>45.728445536368042</v>
      </c>
      <c r="T35" s="286">
        <f t="shared" si="5"/>
        <v>34.268504629481029</v>
      </c>
      <c r="U35" s="286">
        <f t="shared" si="5"/>
        <v>34.196748749872931</v>
      </c>
      <c r="V35" s="286">
        <f t="shared" si="5"/>
        <v>34.274948046325981</v>
      </c>
      <c r="W35" s="286">
        <f t="shared" si="5"/>
        <v>35.394639362658523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101.96020815151103</v>
      </c>
      <c r="D36" s="346">
        <f t="shared" si="6"/>
        <v>105.91575251106613</v>
      </c>
      <c r="E36" s="346">
        <f t="shared" si="6"/>
        <v>110.51549896555092</v>
      </c>
      <c r="F36" s="346">
        <f t="shared" si="6"/>
        <v>108.23895091441845</v>
      </c>
      <c r="G36" s="346">
        <f t="shared" si="6"/>
        <v>93.792151207448114</v>
      </c>
      <c r="H36" s="346">
        <f t="shared" si="6"/>
        <v>87.072392026222289</v>
      </c>
      <c r="I36" s="346">
        <f t="shared" si="6"/>
        <v>78.761382371411045</v>
      </c>
      <c r="J36" s="346">
        <f t="shared" si="6"/>
        <v>73.776272626744401</v>
      </c>
      <c r="K36" s="346">
        <f t="shared" si="6"/>
        <v>73.572826684531663</v>
      </c>
      <c r="L36" s="346">
        <f t="shared" si="6"/>
        <v>69.265196416860121</v>
      </c>
      <c r="M36" s="346">
        <f t="shared" si="6"/>
        <v>61.803524648485713</v>
      </c>
      <c r="N36" s="346">
        <f t="shared" si="6"/>
        <v>62.692661169633666</v>
      </c>
      <c r="O36" s="346">
        <f t="shared" si="6"/>
        <v>61.096521775308659</v>
      </c>
      <c r="P36" s="346">
        <f t="shared" si="6"/>
        <v>57.728719467414059</v>
      </c>
      <c r="Q36" s="346">
        <f t="shared" si="6"/>
        <v>57.26946426556276</v>
      </c>
      <c r="R36" s="346">
        <f t="shared" si="6"/>
        <v>56.553604333322596</v>
      </c>
      <c r="S36" s="346">
        <f t="shared" si="6"/>
        <v>56.254919671339707</v>
      </c>
      <c r="T36" s="346">
        <f t="shared" si="6"/>
        <v>56.061305827116101</v>
      </c>
      <c r="U36" s="346">
        <f t="shared" si="6"/>
        <v>55.610520508608722</v>
      </c>
      <c r="V36" s="346">
        <f t="shared" si="6"/>
        <v>58.373479610767902</v>
      </c>
      <c r="W36" s="346">
        <f t="shared" si="6"/>
        <v>55.716544641725648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50.505600731328251</v>
      </c>
      <c r="C37" s="346">
        <f>IF(TEL_ued!C$5=0,"",TEL_ued!C$5/C$5*1000)</f>
        <v>50.063016571339986</v>
      </c>
      <c r="D37" s="346">
        <f>IF(TEL_ued!D$5=0,"",TEL_ued!D$5/D$5*1000)</f>
        <v>52.13569622499206</v>
      </c>
      <c r="E37" s="346">
        <f>IF(TEL_ued!E$5=0,"",TEL_ued!E$5/E$5*1000)</f>
        <v>54.313469659919456</v>
      </c>
      <c r="F37" s="346">
        <f>IF(TEL_ued!F$5=0,"",TEL_ued!F$5/F$5*1000)</f>
        <v>52.941415874193076</v>
      </c>
      <c r="G37" s="346">
        <f>IF(TEL_ued!G$5=0,"",TEL_ued!G$5/G$5*1000)</f>
        <v>46.011632102625242</v>
      </c>
      <c r="H37" s="346">
        <f>IF(TEL_ued!H$5=0,"",TEL_ued!H$5/H$5*1000)</f>
        <v>42.337069912367724</v>
      </c>
      <c r="I37" s="346">
        <f>IF(TEL_ued!I$5=0,"",TEL_ued!I$5/I$5*1000)</f>
        <v>38.412933843029151</v>
      </c>
      <c r="J37" s="346">
        <f>IF(TEL_ued!J$5=0,"",TEL_ued!J$5/J$5*1000)</f>
        <v>35.956404175704087</v>
      </c>
      <c r="K37" s="346">
        <f>IF(TEL_ued!K$5=0,"",TEL_ued!K$5/K$5*1000)</f>
        <v>36.11789229744096</v>
      </c>
      <c r="L37" s="346">
        <f>IF(TEL_ued!L$5=0,"",TEL_ued!L$5/L$5*1000)</f>
        <v>34.12972138382132</v>
      </c>
      <c r="M37" s="346">
        <f>IF(TEL_ued!M$5=0,"",TEL_ued!M$5/M$5*1000)</f>
        <v>30.465425986058424</v>
      </c>
      <c r="N37" s="346">
        <f>IF(TEL_ued!N$5=0,"",TEL_ued!N$5/N$5*1000)</f>
        <v>30.803760155033082</v>
      </c>
      <c r="O37" s="346">
        <f>IF(TEL_ued!O$5=0,"",TEL_ued!O$5/O$5*1000)</f>
        <v>29.949223228137789</v>
      </c>
      <c r="P37" s="346">
        <f>IF(TEL_ued!P$5=0,"",TEL_ued!P$5/P$5*1000)</f>
        <v>28.360792786813445</v>
      </c>
      <c r="Q37" s="346">
        <f>IF(TEL_ued!Q$5=0,"",TEL_ued!Q$5/Q$5*1000)</f>
        <v>28.085093702060082</v>
      </c>
      <c r="R37" s="346">
        <f>IF(TEL_ued!R$5=0,"",TEL_ued!R$5/R$5*1000)</f>
        <v>27.739057268726576</v>
      </c>
      <c r="S37" s="346">
        <f>IF(TEL_ued!S$5=0,"",TEL_ued!S$5/S$5*1000)</f>
        <v>27.562880125380133</v>
      </c>
      <c r="T37" s="346">
        <f>IF(TEL_ued!T$5=0,"",TEL_ued!T$5/T$5*1000)</f>
        <v>27.505832355758187</v>
      </c>
      <c r="U37" s="346">
        <f>IF(TEL_ued!U$5=0,"",TEL_ued!U$5/U$5*1000)</f>
        <v>27.269509960942084</v>
      </c>
      <c r="V37" s="346">
        <f>IF(TEL_ued!V$5=0,"",TEL_ued!V$5/V$5*1000)</f>
        <v>28.633247061651659</v>
      </c>
      <c r="W37" s="346">
        <f>IF(TEL_ued!W$5=0,"",TEL_ued!W$5/W$5*1000)</f>
        <v>27.331571910461648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1.6114644412336507</v>
      </c>
      <c r="C38" s="347">
        <f t="shared" si="7"/>
        <v>1.8127631183596258</v>
      </c>
      <c r="D38" s="347">
        <f t="shared" si="7"/>
        <v>1.7536804554397052</v>
      </c>
      <c r="E38" s="347">
        <f t="shared" si="7"/>
        <v>1.7465543359268196</v>
      </c>
      <c r="F38" s="347">
        <f t="shared" si="7"/>
        <v>1.9136442422708566</v>
      </c>
      <c r="G38" s="347">
        <f t="shared" si="7"/>
        <v>1.4633634557654969</v>
      </c>
      <c r="H38" s="347">
        <f t="shared" si="7"/>
        <v>1.5683883792841222</v>
      </c>
      <c r="I38" s="347">
        <f t="shared" si="7"/>
        <v>1.4145714793789423</v>
      </c>
      <c r="J38" s="347">
        <f t="shared" si="7"/>
        <v>1.4413731169651722</v>
      </c>
      <c r="K38" s="347">
        <f t="shared" si="7"/>
        <v>1.2661460330714509</v>
      </c>
      <c r="L38" s="347">
        <f t="shared" si="7"/>
        <v>1.5234108184981443</v>
      </c>
      <c r="M38" s="347">
        <f t="shared" si="7"/>
        <v>1.588918904696385</v>
      </c>
      <c r="N38" s="347">
        <f t="shared" si="7"/>
        <v>1.5388094100026211</v>
      </c>
      <c r="O38" s="347">
        <f t="shared" si="7"/>
        <v>1.3527914298044206</v>
      </c>
      <c r="P38" s="347">
        <f t="shared" si="7"/>
        <v>1.5309215331341504</v>
      </c>
      <c r="Q38" s="347">
        <f t="shared" si="7"/>
        <v>1.3043928684662973</v>
      </c>
      <c r="R38" s="347">
        <f t="shared" si="7"/>
        <v>1.2702459915056377</v>
      </c>
      <c r="S38" s="347">
        <f t="shared" si="7"/>
        <v>1.2636159979962844</v>
      </c>
      <c r="T38" s="347">
        <f t="shared" si="7"/>
        <v>1.1226440347085613</v>
      </c>
      <c r="U38" s="347">
        <f t="shared" si="7"/>
        <v>1.1704567240179404</v>
      </c>
      <c r="V38" s="347">
        <f t="shared" si="7"/>
        <v>1.1673680223283218</v>
      </c>
      <c r="W38" s="347">
        <f t="shared" si="7"/>
        <v>1.2314752829532039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SK: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88.710146173688727</v>
      </c>
      <c r="C5" s="225">
        <v>61.841960447119511</v>
      </c>
      <c r="D5" s="225">
        <v>69.078245915735152</v>
      </c>
      <c r="E5" s="225">
        <v>70.249871023215789</v>
      </c>
      <c r="F5" s="225">
        <v>79.853826311263944</v>
      </c>
      <c r="G5" s="225">
        <v>65.968701633705933</v>
      </c>
      <c r="H5" s="225">
        <v>48.339810834049857</v>
      </c>
      <c r="I5" s="225">
        <v>42.931728288907983</v>
      </c>
      <c r="J5" s="225">
        <v>39.297506448839187</v>
      </c>
      <c r="K5" s="225">
        <v>31.183748925193459</v>
      </c>
      <c r="L5" s="225">
        <v>41.75984522785896</v>
      </c>
      <c r="M5" s="225">
        <v>49.31685296646603</v>
      </c>
      <c r="N5" s="225">
        <v>34.976612209802227</v>
      </c>
      <c r="O5" s="225">
        <v>28.36534823731726</v>
      </c>
      <c r="P5" s="225">
        <v>37.465434221840049</v>
      </c>
      <c r="Q5" s="225">
        <v>27.98564058469475</v>
      </c>
      <c r="R5" s="225">
        <v>26.631298366294061</v>
      </c>
      <c r="S5" s="225">
        <v>26.251590713671529</v>
      </c>
      <c r="T5" s="225">
        <v>23.74582975064488</v>
      </c>
      <c r="U5" s="225">
        <v>22.560827253793342</v>
      </c>
      <c r="V5" s="225">
        <v>19.549689148783159</v>
      </c>
      <c r="W5" s="225">
        <v>19.802645149113079</v>
      </c>
      <c r="DA5" s="89" t="s">
        <v>2682</v>
      </c>
    </row>
    <row r="6" spans="1:105" ht="12" customHeight="1" x14ac:dyDescent="0.25">
      <c r="A6" s="55" t="s">
        <v>92</v>
      </c>
      <c r="B6" s="261">
        <v>1.920348494730906</v>
      </c>
      <c r="C6" s="261">
        <v>1.039972491140329</v>
      </c>
      <c r="D6" s="261">
        <v>1.123694875381942</v>
      </c>
      <c r="E6" s="261">
        <v>1.041663926288954</v>
      </c>
      <c r="F6" s="261">
        <v>1.1733517772566431</v>
      </c>
      <c r="G6" s="261">
        <v>1.338013476399075</v>
      </c>
      <c r="H6" s="261">
        <v>1.085871887474622</v>
      </c>
      <c r="I6" s="261">
        <v>1.0560057677804651</v>
      </c>
      <c r="J6" s="261">
        <v>0.90158855770221757</v>
      </c>
      <c r="K6" s="261">
        <v>0.83005648590792547</v>
      </c>
      <c r="L6" s="261">
        <v>0.79284537160903767</v>
      </c>
      <c r="M6" s="261">
        <v>0.88920931361918754</v>
      </c>
      <c r="N6" s="261">
        <v>0.73720401591210571</v>
      </c>
      <c r="O6" s="261">
        <v>0.73396209402539991</v>
      </c>
      <c r="P6" s="261">
        <v>0.80724982028577896</v>
      </c>
      <c r="Q6" s="261">
        <v>0.75454755828738584</v>
      </c>
      <c r="R6" s="261">
        <v>0.72455012363594518</v>
      </c>
      <c r="S6" s="261">
        <v>0.73993027107533882</v>
      </c>
      <c r="T6" s="261">
        <v>0.74219363067348043</v>
      </c>
      <c r="U6" s="261">
        <v>0.6929413623634656</v>
      </c>
      <c r="V6" s="261">
        <v>0.59594653118554541</v>
      </c>
      <c r="W6" s="261">
        <v>0.57626263753462215</v>
      </c>
      <c r="DA6" s="67" t="s">
        <v>2699</v>
      </c>
    </row>
    <row r="7" spans="1:105" ht="12" customHeight="1" x14ac:dyDescent="0.25">
      <c r="A7" s="202" t="s">
        <v>93</v>
      </c>
      <c r="B7" s="226">
        <v>1.575670559779204</v>
      </c>
      <c r="C7" s="226">
        <v>0.85331076196129507</v>
      </c>
      <c r="D7" s="226">
        <v>0.92200605159543991</v>
      </c>
      <c r="E7" s="226">
        <v>0.85469860618580884</v>
      </c>
      <c r="F7" s="226">
        <v>0.96275017621057868</v>
      </c>
      <c r="G7" s="226">
        <v>1.097857211404369</v>
      </c>
      <c r="H7" s="226">
        <v>0.89097180510738272</v>
      </c>
      <c r="I7" s="226">
        <v>0.86646627099935591</v>
      </c>
      <c r="J7" s="226">
        <v>0.73976497042233236</v>
      </c>
      <c r="K7" s="226">
        <v>0.68107198843727201</v>
      </c>
      <c r="L7" s="226">
        <v>0.65053979208946666</v>
      </c>
      <c r="M7" s="226">
        <v>0.72960764194394867</v>
      </c>
      <c r="N7" s="226">
        <v>0.60488534638942015</v>
      </c>
      <c r="O7" s="226">
        <v>0.60222530791827666</v>
      </c>
      <c r="P7" s="226">
        <v>0.66235882690115189</v>
      </c>
      <c r="Q7" s="226">
        <v>0.61911594526144487</v>
      </c>
      <c r="R7" s="226">
        <v>0.59450266554744202</v>
      </c>
      <c r="S7" s="226">
        <v>0.607122273702842</v>
      </c>
      <c r="T7" s="226">
        <v>0.60897938927054795</v>
      </c>
      <c r="U7" s="226">
        <v>0.5685672716828436</v>
      </c>
      <c r="V7" s="226">
        <v>0.48898176917788327</v>
      </c>
      <c r="W7" s="226">
        <v>0.47283088207968998</v>
      </c>
      <c r="DA7" s="174" t="s">
        <v>2700</v>
      </c>
    </row>
    <row r="8" spans="1:105" ht="12" customHeight="1" x14ac:dyDescent="0.25">
      <c r="A8" s="202" t="s">
        <v>94</v>
      </c>
      <c r="B8" s="226">
        <v>1.1325132148413031</v>
      </c>
      <c r="C8" s="226">
        <v>0.61331711015968082</v>
      </c>
      <c r="D8" s="226">
        <v>0.66269184958422245</v>
      </c>
      <c r="E8" s="226">
        <v>0.6143146231960499</v>
      </c>
      <c r="F8" s="226">
        <v>0.69197668915135335</v>
      </c>
      <c r="G8" s="226">
        <v>0.78908487069689071</v>
      </c>
      <c r="H8" s="226">
        <v>0.64038598492093124</v>
      </c>
      <c r="I8" s="226">
        <v>0.62277263228078683</v>
      </c>
      <c r="J8" s="226">
        <v>0.53170607249105151</v>
      </c>
      <c r="K8" s="226">
        <v>0.48952049168928941</v>
      </c>
      <c r="L8" s="226">
        <v>0.46757547556430429</v>
      </c>
      <c r="M8" s="226">
        <v>0.52440549264721292</v>
      </c>
      <c r="N8" s="226">
        <v>0.43476134271739569</v>
      </c>
      <c r="O8" s="226">
        <v>0.4328494400662613</v>
      </c>
      <c r="P8" s="226">
        <v>0.47607040683520302</v>
      </c>
      <c r="Q8" s="226">
        <v>0.44498958565666352</v>
      </c>
      <c r="R8" s="226">
        <v>0.42729879086222411</v>
      </c>
      <c r="S8" s="226">
        <v>0.43636913422391771</v>
      </c>
      <c r="T8" s="226">
        <v>0.4377039360382064</v>
      </c>
      <c r="U8" s="226">
        <v>0.40865772652204391</v>
      </c>
      <c r="V8" s="226">
        <v>0.35145564659660361</v>
      </c>
      <c r="W8" s="226">
        <v>0.33984719649477718</v>
      </c>
      <c r="DA8" s="174" t="s">
        <v>2701</v>
      </c>
    </row>
    <row r="9" spans="1:105" ht="12" customHeight="1" x14ac:dyDescent="0.25">
      <c r="A9" s="202" t="s">
        <v>95</v>
      </c>
      <c r="B9" s="226">
        <v>2.2157867246895062</v>
      </c>
      <c r="C9" s="226">
        <v>1.1999682590080709</v>
      </c>
      <c r="D9" s="226">
        <v>1.296571010056087</v>
      </c>
      <c r="E9" s="226">
        <v>1.201919914948794</v>
      </c>
      <c r="F9" s="226">
        <v>1.353867435296126</v>
      </c>
      <c r="G9" s="226">
        <v>1.5438617035373949</v>
      </c>
      <c r="H9" s="226">
        <v>1.252929100932257</v>
      </c>
      <c r="I9" s="226">
        <v>1.2184681935928441</v>
      </c>
      <c r="J9" s="226">
        <v>1.040294489656405</v>
      </c>
      <c r="K9" s="226">
        <v>0.95775748373991387</v>
      </c>
      <c r="L9" s="226">
        <v>0.9148215826258127</v>
      </c>
      <c r="M9" s="226">
        <v>1.0260107464836781</v>
      </c>
      <c r="N9" s="226">
        <v>0.85062001836012191</v>
      </c>
      <c r="O9" s="226">
        <v>0.84687933926007641</v>
      </c>
      <c r="P9" s="226">
        <v>0.93144210032974517</v>
      </c>
      <c r="Q9" s="226">
        <v>0.87063179802390678</v>
      </c>
      <c r="R9" s="226">
        <v>0.83601937342609067</v>
      </c>
      <c r="S9" s="226">
        <v>0.85376569739462149</v>
      </c>
      <c r="T9" s="226">
        <v>0.85637726616170795</v>
      </c>
      <c r="U9" s="226">
        <v>0.7995477258039988</v>
      </c>
      <c r="V9" s="226">
        <v>0.68763061290639826</v>
      </c>
      <c r="W9" s="226">
        <v>0.66491842792456379</v>
      </c>
      <c r="DA9" s="174" t="s">
        <v>2702</v>
      </c>
    </row>
    <row r="10" spans="1:105" ht="12" customHeight="1" x14ac:dyDescent="0.25">
      <c r="A10" s="56" t="s">
        <v>96</v>
      </c>
      <c r="B10" s="262">
        <v>9.0890848544603546</v>
      </c>
      <c r="C10" s="262">
        <v>7.2244488100857573</v>
      </c>
      <c r="D10" s="262">
        <v>8.1240124549359276</v>
      </c>
      <c r="E10" s="262">
        <v>8.4186118818408282</v>
      </c>
      <c r="F10" s="262">
        <v>9.7521342661457435</v>
      </c>
      <c r="G10" s="262">
        <v>6.7613038524953639</v>
      </c>
      <c r="H10" s="262">
        <v>4.7521436933050598</v>
      </c>
      <c r="I10" s="262">
        <v>3.9813246885538609</v>
      </c>
      <c r="J10" s="262">
        <v>3.7507296128590628</v>
      </c>
      <c r="K10" s="262">
        <v>2.7750378865756309</v>
      </c>
      <c r="L10" s="262">
        <v>4.5144150319079568</v>
      </c>
      <c r="M10" s="262">
        <v>5.4952439020330166</v>
      </c>
      <c r="N10" s="262">
        <v>3.631082387678318</v>
      </c>
      <c r="O10" s="262">
        <v>2.598368149518492</v>
      </c>
      <c r="P10" s="262">
        <v>3.8475607234954179</v>
      </c>
      <c r="Q10" s="262">
        <v>2.4930363378419651</v>
      </c>
      <c r="R10" s="262">
        <v>2.347986273330533</v>
      </c>
      <c r="S10" s="262">
        <v>2.2745387233582521</v>
      </c>
      <c r="T10" s="262">
        <v>1.922572868988669</v>
      </c>
      <c r="U10" s="262">
        <v>1.856354812438997</v>
      </c>
      <c r="V10" s="262">
        <v>1.613327520664247</v>
      </c>
      <c r="W10" s="262">
        <v>1.6858647516364249</v>
      </c>
      <c r="DA10" s="68" t="s">
        <v>2703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2704</v>
      </c>
    </row>
    <row r="12" spans="1:105" ht="12" customHeight="1" x14ac:dyDescent="0.25">
      <c r="A12" s="37" t="s">
        <v>162</v>
      </c>
      <c r="B12" s="228">
        <v>8.5831255166045644</v>
      </c>
      <c r="C12" s="228">
        <v>7.0834296945939714</v>
      </c>
      <c r="D12" s="228">
        <v>7.979230861655128</v>
      </c>
      <c r="E12" s="228">
        <v>8.301836670509223</v>
      </c>
      <c r="F12" s="228">
        <v>9.6312254172918674</v>
      </c>
      <c r="G12" s="228">
        <v>6.4210103411633819</v>
      </c>
      <c r="H12" s="228">
        <v>4.4091706976462168</v>
      </c>
      <c r="I12" s="228">
        <v>3.5542087348935039</v>
      </c>
      <c r="J12" s="228">
        <v>3.431882430368344</v>
      </c>
      <c r="K12" s="228">
        <v>2.3767274252092569</v>
      </c>
      <c r="L12" s="228">
        <v>4.3566059711499907</v>
      </c>
      <c r="M12" s="228">
        <v>5.3428989786816086</v>
      </c>
      <c r="N12" s="228">
        <v>3.449607933485296</v>
      </c>
      <c r="O12" s="228">
        <v>2.2844416256705138</v>
      </c>
      <c r="P12" s="228">
        <v>3.6382618585555391</v>
      </c>
      <c r="Q12" s="228">
        <v>2.1302300435996719</v>
      </c>
      <c r="R12" s="228">
        <v>1.985139363108348</v>
      </c>
      <c r="S12" s="228">
        <v>1.874187024884721</v>
      </c>
      <c r="T12" s="228">
        <v>1.3826936125556899</v>
      </c>
      <c r="U12" s="228">
        <v>1.3778160619962101</v>
      </c>
      <c r="V12" s="228">
        <v>1.205538651622321</v>
      </c>
      <c r="W12" s="228">
        <v>1.337653032621952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6.5710199152872618E-3</v>
      </c>
      <c r="V14" s="228">
        <v>7.2987790495241704E-3</v>
      </c>
      <c r="W14" s="228">
        <v>9.5239109355718162E-3</v>
      </c>
      <c r="DA14" s="69" t="s">
        <v>2707</v>
      </c>
    </row>
    <row r="15" spans="1:105" ht="12" customHeight="1" x14ac:dyDescent="0.25">
      <c r="A15" s="37" t="s">
        <v>38</v>
      </c>
      <c r="B15" s="228">
        <v>0.50595933785578973</v>
      </c>
      <c r="C15" s="228">
        <v>0.14101911549178681</v>
      </c>
      <c r="D15" s="228">
        <v>0.14478159328079901</v>
      </c>
      <c r="E15" s="228">
        <v>0.1167752113316057</v>
      </c>
      <c r="F15" s="228">
        <v>0.1209088488538768</v>
      </c>
      <c r="G15" s="228">
        <v>0.34029351133198221</v>
      </c>
      <c r="H15" s="228">
        <v>0.34297299565884282</v>
      </c>
      <c r="I15" s="228">
        <v>0.42711595366035737</v>
      </c>
      <c r="J15" s="228">
        <v>0.31884718249071892</v>
      </c>
      <c r="K15" s="228">
        <v>0.39831046136637382</v>
      </c>
      <c r="L15" s="228">
        <v>0.15780906075796619</v>
      </c>
      <c r="M15" s="228">
        <v>0.15234492335140709</v>
      </c>
      <c r="N15" s="228">
        <v>0.18147445419302219</v>
      </c>
      <c r="O15" s="228">
        <v>0.3139265238479777</v>
      </c>
      <c r="P15" s="228">
        <v>0.20929886493987859</v>
      </c>
      <c r="Q15" s="228">
        <v>0.36280629424229338</v>
      </c>
      <c r="R15" s="228">
        <v>0.36284691022218563</v>
      </c>
      <c r="S15" s="228">
        <v>0.40035169847353091</v>
      </c>
      <c r="T15" s="228">
        <v>0.53987925643297818</v>
      </c>
      <c r="U15" s="228">
        <v>0.47196773052749991</v>
      </c>
      <c r="V15" s="228">
        <v>0.40049008999240138</v>
      </c>
      <c r="W15" s="228">
        <v>0.3386878080789012</v>
      </c>
      <c r="DA15" s="69" t="s">
        <v>2708</v>
      </c>
    </row>
    <row r="16" spans="1:105" ht="12" customHeight="1" x14ac:dyDescent="0.25">
      <c r="A16" s="57" t="s">
        <v>2709</v>
      </c>
      <c r="B16" s="263">
        <v>4.2842323178848893</v>
      </c>
      <c r="C16" s="263">
        <v>3.2639374737552629</v>
      </c>
      <c r="D16" s="263">
        <v>3.68941764890761</v>
      </c>
      <c r="E16" s="263">
        <v>3.862613223030952</v>
      </c>
      <c r="F16" s="263">
        <v>4.3794780743375039</v>
      </c>
      <c r="G16" s="263">
        <v>3.3017779332774282</v>
      </c>
      <c r="H16" s="263">
        <v>2.305713478909575</v>
      </c>
      <c r="I16" s="263">
        <v>1.961064442912922</v>
      </c>
      <c r="J16" s="263">
        <v>1.864537608120812</v>
      </c>
      <c r="K16" s="263">
        <v>1.3605921310816651</v>
      </c>
      <c r="L16" s="263">
        <v>2.1328657312401429</v>
      </c>
      <c r="M16" s="263">
        <v>2.559602140731652</v>
      </c>
      <c r="N16" s="263">
        <v>1.7100659302102881</v>
      </c>
      <c r="O16" s="263">
        <v>1.2551196924322929</v>
      </c>
      <c r="P16" s="263">
        <v>1.814217407608564</v>
      </c>
      <c r="Q16" s="263">
        <v>1.208423930623358</v>
      </c>
      <c r="R16" s="263">
        <v>1.144751850314035</v>
      </c>
      <c r="S16" s="263">
        <v>1.1008165189538439</v>
      </c>
      <c r="T16" s="263">
        <v>0.92123465708115149</v>
      </c>
      <c r="U16" s="263">
        <v>0.88680033606421849</v>
      </c>
      <c r="V16" s="263">
        <v>0.77353006186835094</v>
      </c>
      <c r="W16" s="263">
        <v>0.81144884615667778</v>
      </c>
      <c r="DA16" s="70" t="s">
        <v>2710</v>
      </c>
    </row>
    <row r="17" spans="1:105" ht="12" customHeight="1" x14ac:dyDescent="0.25">
      <c r="A17" s="46" t="s">
        <v>30</v>
      </c>
      <c r="B17" s="231">
        <v>0.15492503446669539</v>
      </c>
      <c r="C17" s="231">
        <v>9.6976407258354755E-2</v>
      </c>
      <c r="D17" s="231">
        <v>7.2925317726946701E-2</v>
      </c>
      <c r="E17" s="231">
        <v>7.1326079314280727E-2</v>
      </c>
      <c r="F17" s="231">
        <v>7.2870116254955916E-2</v>
      </c>
      <c r="G17" s="231">
        <v>7.2523671731057782E-2</v>
      </c>
      <c r="H17" s="231">
        <v>2.1417808594052321E-2</v>
      </c>
      <c r="I17" s="231">
        <v>0</v>
      </c>
      <c r="J17" s="231">
        <v>2.1756281716981421E-2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2713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2714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0.15650039340401969</v>
      </c>
      <c r="F21" s="231">
        <v>0.31724048575004532</v>
      </c>
      <c r="G21" s="231">
        <v>7.7348474070132137E-2</v>
      </c>
      <c r="H21" s="231">
        <v>0.2361851824225219</v>
      </c>
      <c r="I21" s="231">
        <v>0.15638707079475511</v>
      </c>
      <c r="J21" s="231">
        <v>0.1559604495684983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3.991428253065072</v>
      </c>
      <c r="C23" s="231">
        <v>3.1669610664969081</v>
      </c>
      <c r="D23" s="231">
        <v>3.43340225900443</v>
      </c>
      <c r="E23" s="231">
        <v>3.2211415219157771</v>
      </c>
      <c r="F23" s="231">
        <v>3.989367472332503</v>
      </c>
      <c r="G23" s="231">
        <v>2.5438677264495571</v>
      </c>
      <c r="H23" s="231">
        <v>1.9079692779828421</v>
      </c>
      <c r="I23" s="231">
        <v>1.592203377697073</v>
      </c>
      <c r="J23" s="231">
        <v>1.411054678794621</v>
      </c>
      <c r="K23" s="231">
        <v>1.1639371189001151</v>
      </c>
      <c r="L23" s="231">
        <v>1.8344940122871829</v>
      </c>
      <c r="M23" s="231">
        <v>2.270279140012879</v>
      </c>
      <c r="N23" s="231">
        <v>1.5857437025366929</v>
      </c>
      <c r="O23" s="231">
        <v>1.1421002252143551</v>
      </c>
      <c r="P23" s="231">
        <v>1.694411401715062</v>
      </c>
      <c r="Q23" s="231">
        <v>1.0886179247329459</v>
      </c>
      <c r="R23" s="231">
        <v>1.004610640407706</v>
      </c>
      <c r="S23" s="231">
        <v>0.99457545307585349</v>
      </c>
      <c r="T23" s="231">
        <v>0.80595301030699618</v>
      </c>
      <c r="U23" s="231">
        <v>0.80091074887616009</v>
      </c>
      <c r="V23" s="231">
        <v>0.68990265423882935</v>
      </c>
      <c r="W23" s="231">
        <v>0.73459170253050654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4.5243591168413104E-3</v>
      </c>
      <c r="K25" s="231">
        <v>2.262179558342816E-3</v>
      </c>
      <c r="L25" s="231">
        <v>9.0405808971756509E-3</v>
      </c>
      <c r="M25" s="231">
        <v>9.0405808971609335E-3</v>
      </c>
      <c r="N25" s="231">
        <v>9.0405808970652809E-3</v>
      </c>
      <c r="O25" s="231">
        <v>1.1302760455447871E-2</v>
      </c>
      <c r="P25" s="231">
        <v>4.524359116809552E-3</v>
      </c>
      <c r="Q25" s="231">
        <v>4.5243591166928571E-3</v>
      </c>
      <c r="R25" s="231">
        <v>6.7784013385188959E-3</v>
      </c>
      <c r="S25" s="231">
        <v>1.3564940013680299E-2</v>
      </c>
      <c r="T25" s="231">
        <v>9.0405808968791312E-3</v>
      </c>
      <c r="U25" s="231">
        <v>9.0405808968197846E-3</v>
      </c>
      <c r="V25" s="231">
        <v>6.7784013384636988E-3</v>
      </c>
      <c r="W25" s="231">
        <v>2.2621795582928122E-3</v>
      </c>
      <c r="DA25" s="73" t="s">
        <v>2719</v>
      </c>
    </row>
    <row r="26" spans="1:105" ht="12" customHeight="1" x14ac:dyDescent="0.25">
      <c r="A26" s="46" t="s">
        <v>79</v>
      </c>
      <c r="B26" s="231">
        <v>0.13787903035312249</v>
      </c>
      <c r="C26" s="231">
        <v>0</v>
      </c>
      <c r="D26" s="231">
        <v>0.18309007217623299</v>
      </c>
      <c r="E26" s="231">
        <v>0.41364522839687401</v>
      </c>
      <c r="F26" s="231">
        <v>0</v>
      </c>
      <c r="G26" s="231">
        <v>0.60803806102668023</v>
      </c>
      <c r="H26" s="231">
        <v>0.1401412099101591</v>
      </c>
      <c r="I26" s="231">
        <v>0.21247399442109391</v>
      </c>
      <c r="J26" s="231">
        <v>0.27124183892386933</v>
      </c>
      <c r="K26" s="231">
        <v>0.19439283262320689</v>
      </c>
      <c r="L26" s="231">
        <v>0.2893311380557852</v>
      </c>
      <c r="M26" s="231">
        <v>0.28028241982161223</v>
      </c>
      <c r="N26" s="231">
        <v>0.11528164677652911</v>
      </c>
      <c r="O26" s="231">
        <v>0.1017167067624898</v>
      </c>
      <c r="P26" s="231">
        <v>0.1152816467766923</v>
      </c>
      <c r="Q26" s="231">
        <v>0.1152816467737189</v>
      </c>
      <c r="R26" s="231">
        <v>0.1333628085678106</v>
      </c>
      <c r="S26" s="231">
        <v>9.2676125864310163E-2</v>
      </c>
      <c r="T26" s="231">
        <v>0.10624106587727621</v>
      </c>
      <c r="U26" s="231">
        <v>7.6849006291238545E-2</v>
      </c>
      <c r="V26" s="231">
        <v>7.6849006291057856E-2</v>
      </c>
      <c r="W26" s="231">
        <v>7.4594964067878439E-2</v>
      </c>
      <c r="DA26" s="73" t="s">
        <v>2720</v>
      </c>
    </row>
    <row r="27" spans="1:105" ht="12" customHeight="1" x14ac:dyDescent="0.25">
      <c r="A27" s="57" t="s">
        <v>2721</v>
      </c>
      <c r="B27" s="263">
        <v>36.415974702021558</v>
      </c>
      <c r="C27" s="263">
        <v>27.743468526919742</v>
      </c>
      <c r="D27" s="263">
        <v>31.36005001571468</v>
      </c>
      <c r="E27" s="263">
        <v>32.832212395763079</v>
      </c>
      <c r="F27" s="263">
        <v>37.225563631868809</v>
      </c>
      <c r="G27" s="263">
        <v>28.06511243285814</v>
      </c>
      <c r="H27" s="263">
        <v>19.598564570731391</v>
      </c>
      <c r="I27" s="263">
        <v>16.669047764759839</v>
      </c>
      <c r="J27" s="263">
        <v>15.84856966902691</v>
      </c>
      <c r="K27" s="263">
        <v>11.565033114194151</v>
      </c>
      <c r="L27" s="263">
        <v>18.129358715541219</v>
      </c>
      <c r="M27" s="263">
        <v>21.756618196219051</v>
      </c>
      <c r="N27" s="263">
        <v>14.53556040678744</v>
      </c>
      <c r="O27" s="263">
        <v>10.668517385674489</v>
      </c>
      <c r="P27" s="263">
        <v>15.42084796467279</v>
      </c>
      <c r="Q27" s="263">
        <v>10.27160341029855</v>
      </c>
      <c r="R27" s="263">
        <v>9.7303907276693042</v>
      </c>
      <c r="S27" s="263">
        <v>9.3569404111076739</v>
      </c>
      <c r="T27" s="263">
        <v>7.8304945851897916</v>
      </c>
      <c r="U27" s="263">
        <v>7.5378028565458566</v>
      </c>
      <c r="V27" s="263">
        <v>6.5750055258809814</v>
      </c>
      <c r="W27" s="263">
        <v>6.897315192331761</v>
      </c>
      <c r="DA27" s="70" t="s">
        <v>2722</v>
      </c>
    </row>
    <row r="28" spans="1:105" ht="12" customHeight="1" x14ac:dyDescent="0.25">
      <c r="A28" s="46" t="s">
        <v>30</v>
      </c>
      <c r="B28" s="231">
        <v>1.316862792966911</v>
      </c>
      <c r="C28" s="231">
        <v>0.82429946169601576</v>
      </c>
      <c r="D28" s="231">
        <v>0.61986520067904705</v>
      </c>
      <c r="E28" s="231">
        <v>0.60627167417138605</v>
      </c>
      <c r="F28" s="231">
        <v>0.61939598816712538</v>
      </c>
      <c r="G28" s="231">
        <v>0.61645120971399125</v>
      </c>
      <c r="H28" s="231">
        <v>0.18205137304944469</v>
      </c>
      <c r="I28" s="231">
        <v>0</v>
      </c>
      <c r="J28" s="231">
        <v>0.1849283945943421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2725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2726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1.3302533439341671</v>
      </c>
      <c r="F32" s="231">
        <v>2.6965441288753849</v>
      </c>
      <c r="G32" s="231">
        <v>0.65746202959612321</v>
      </c>
      <c r="H32" s="231">
        <v>2.0075740505914359</v>
      </c>
      <c r="I32" s="231">
        <v>1.329290101755418</v>
      </c>
      <c r="J32" s="231">
        <v>1.325663821332236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33.927140151053123</v>
      </c>
      <c r="C34" s="231">
        <v>26.91916906522372</v>
      </c>
      <c r="D34" s="231">
        <v>29.183919201537648</v>
      </c>
      <c r="E34" s="231">
        <v>27.379702936284101</v>
      </c>
      <c r="F34" s="231">
        <v>33.909623514826293</v>
      </c>
      <c r="G34" s="231">
        <v>21.622875674821241</v>
      </c>
      <c r="H34" s="231">
        <v>16.217738862854159</v>
      </c>
      <c r="I34" s="231">
        <v>13.53372871042512</v>
      </c>
      <c r="J34" s="231">
        <v>11.993964769754291</v>
      </c>
      <c r="K34" s="231">
        <v>9.8934655106509801</v>
      </c>
      <c r="L34" s="231">
        <v>15.59319910444106</v>
      </c>
      <c r="M34" s="231">
        <v>19.29737269010948</v>
      </c>
      <c r="N34" s="231">
        <v>13.47882147156189</v>
      </c>
      <c r="O34" s="231">
        <v>9.7078519143220223</v>
      </c>
      <c r="P34" s="231">
        <v>14.40249691457802</v>
      </c>
      <c r="Q34" s="231">
        <v>9.2532523602300465</v>
      </c>
      <c r="R34" s="231">
        <v>8.5391904434655039</v>
      </c>
      <c r="S34" s="231">
        <v>8.4538913511447547</v>
      </c>
      <c r="T34" s="231">
        <v>6.8506005876094704</v>
      </c>
      <c r="U34" s="231">
        <v>6.8077413654473613</v>
      </c>
      <c r="V34" s="231">
        <v>5.8641725610300472</v>
      </c>
      <c r="W34" s="231">
        <v>6.2440294715093057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3.845705249315115E-2</v>
      </c>
      <c r="K36" s="231">
        <v>1.9228526245913931E-2</v>
      </c>
      <c r="L36" s="231">
        <v>7.6844937625993065E-2</v>
      </c>
      <c r="M36" s="231">
        <v>7.6844937625867957E-2</v>
      </c>
      <c r="N36" s="231">
        <v>7.6844937625054871E-2</v>
      </c>
      <c r="O36" s="231">
        <v>9.6073463871306941E-2</v>
      </c>
      <c r="P36" s="231">
        <v>3.8457052492881193E-2</v>
      </c>
      <c r="Q36" s="231">
        <v>3.8457052491889299E-2</v>
      </c>
      <c r="R36" s="231">
        <v>5.7616411377410651E-2</v>
      </c>
      <c r="S36" s="231">
        <v>0.1153019901162826</v>
      </c>
      <c r="T36" s="231">
        <v>7.6844937623472637E-2</v>
      </c>
      <c r="U36" s="231">
        <v>7.6844937622968165E-2</v>
      </c>
      <c r="V36" s="231">
        <v>5.7616411376941429E-2</v>
      </c>
      <c r="W36" s="231">
        <v>1.9228526245488899E-2</v>
      </c>
      <c r="DA36" s="73" t="s">
        <v>2731</v>
      </c>
    </row>
    <row r="37" spans="1:105" ht="12" customHeight="1" x14ac:dyDescent="0.25">
      <c r="A37" s="46" t="s">
        <v>79</v>
      </c>
      <c r="B37" s="231">
        <v>1.171971758001541</v>
      </c>
      <c r="C37" s="231">
        <v>0</v>
      </c>
      <c r="D37" s="231">
        <v>1.55626561349798</v>
      </c>
      <c r="E37" s="231">
        <v>3.515984441373428</v>
      </c>
      <c r="F37" s="231">
        <v>0</v>
      </c>
      <c r="G37" s="231">
        <v>5.1683235187267824</v>
      </c>
      <c r="H37" s="231">
        <v>1.191200284236352</v>
      </c>
      <c r="I37" s="231">
        <v>1.806028952579299</v>
      </c>
      <c r="J37" s="231">
        <v>2.3055556308528899</v>
      </c>
      <c r="K37" s="231">
        <v>1.652339077297259</v>
      </c>
      <c r="L37" s="231">
        <v>2.4593146734741751</v>
      </c>
      <c r="M37" s="231">
        <v>2.3824005684837042</v>
      </c>
      <c r="N37" s="231">
        <v>0.97989399760049767</v>
      </c>
      <c r="O37" s="231">
        <v>0.86459200748116383</v>
      </c>
      <c r="P37" s="231">
        <v>0.97989399760188456</v>
      </c>
      <c r="Q37" s="231">
        <v>0.979893997576611</v>
      </c>
      <c r="R37" s="231">
        <v>1.1335838728263901</v>
      </c>
      <c r="S37" s="231">
        <v>0.78774706984663645</v>
      </c>
      <c r="T37" s="231">
        <v>0.90304905995684837</v>
      </c>
      <c r="U37" s="231">
        <v>0.65321655347552776</v>
      </c>
      <c r="V37" s="231">
        <v>0.65321655347399188</v>
      </c>
      <c r="W37" s="231">
        <v>0.63405719457696674</v>
      </c>
      <c r="DA37" s="73" t="s">
        <v>2732</v>
      </c>
    </row>
    <row r="38" spans="1:105" ht="12" customHeight="1" x14ac:dyDescent="0.25">
      <c r="A38" s="57" t="s">
        <v>2733</v>
      </c>
      <c r="B38" s="263">
        <v>6.9920381090202186</v>
      </c>
      <c r="C38" s="263">
        <v>3.786566506203247</v>
      </c>
      <c r="D38" s="263">
        <v>4.0914018539547641</v>
      </c>
      <c r="E38" s="263">
        <v>3.7927250649495261</v>
      </c>
      <c r="F38" s="263">
        <v>4.2722039069344424</v>
      </c>
      <c r="G38" s="263">
        <v>4.8717413756068888</v>
      </c>
      <c r="H38" s="263">
        <v>3.9536873851640109</v>
      </c>
      <c r="I38" s="263">
        <v>3.8449440775596422</v>
      </c>
      <c r="J38" s="263">
        <v>3.2827070562490999</v>
      </c>
      <c r="K38" s="263">
        <v>3.0222569486903952</v>
      </c>
      <c r="L38" s="263">
        <v>2.8867703273970089</v>
      </c>
      <c r="M38" s="263">
        <v>3.237633911126272</v>
      </c>
      <c r="N38" s="263">
        <v>2.6841787246030511</v>
      </c>
      <c r="O38" s="263">
        <v>2.6723748038873532</v>
      </c>
      <c r="P38" s="263">
        <v>2.939217294373861</v>
      </c>
      <c r="Q38" s="263">
        <v>2.7473270070976619</v>
      </c>
      <c r="R38" s="263">
        <v>2.638105578366774</v>
      </c>
      <c r="S38" s="263">
        <v>2.694105089556361</v>
      </c>
      <c r="T38" s="263">
        <v>2.7023460398880559</v>
      </c>
      <c r="U38" s="263">
        <v>2.5230172680926182</v>
      </c>
      <c r="V38" s="263">
        <v>2.1698566007268569</v>
      </c>
      <c r="W38" s="263">
        <v>2.0981870392286242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22.518713008259883</v>
      </c>
      <c r="C39" s="263">
        <f t="shared" si="0"/>
        <v>14.727459707609388</v>
      </c>
      <c r="D39" s="263">
        <f t="shared" si="0"/>
        <v>16.307027591560242</v>
      </c>
      <c r="E39" s="263">
        <f t="shared" si="0"/>
        <v>16.239340654451276</v>
      </c>
      <c r="F39" s="263">
        <f t="shared" si="0"/>
        <v>18.474781033685066</v>
      </c>
      <c r="G39" s="263">
        <f t="shared" si="0"/>
        <v>16.412224397977099</v>
      </c>
      <c r="H39" s="263">
        <f t="shared" si="0"/>
        <v>12.408705786890991</v>
      </c>
      <c r="I39" s="263">
        <f t="shared" si="0"/>
        <v>11.300701534467226</v>
      </c>
      <c r="J39" s="263">
        <f t="shared" si="0"/>
        <v>10.13299285852921</v>
      </c>
      <c r="K39" s="263">
        <f t="shared" si="0"/>
        <v>8.3933810867324787</v>
      </c>
      <c r="L39" s="263">
        <f t="shared" si="0"/>
        <v>10.211329788750122</v>
      </c>
      <c r="M39" s="263">
        <f t="shared" si="0"/>
        <v>11.910446018214344</v>
      </c>
      <c r="N39" s="263">
        <f t="shared" si="0"/>
        <v>8.8032732315517634</v>
      </c>
      <c r="O39" s="263">
        <f t="shared" si="0"/>
        <v>7.5744027618567591</v>
      </c>
      <c r="P39" s="263">
        <f t="shared" si="0"/>
        <v>9.4879004330889511</v>
      </c>
      <c r="Q39" s="263">
        <f t="shared" si="0"/>
        <v>7.5678114397596854</v>
      </c>
      <c r="R39" s="263">
        <f t="shared" si="0"/>
        <v>7.2196190862734699</v>
      </c>
      <c r="S39" s="263">
        <f t="shared" si="0"/>
        <v>7.1993792298638031</v>
      </c>
      <c r="T39" s="263">
        <f t="shared" si="0"/>
        <v>6.7322799304226333</v>
      </c>
      <c r="U39" s="263">
        <f t="shared" si="0"/>
        <v>6.3612965713932077</v>
      </c>
      <c r="V39" s="263">
        <f t="shared" si="0"/>
        <v>5.4977086823775654</v>
      </c>
      <c r="W39" s="263">
        <f t="shared" si="0"/>
        <v>5.4860236959182682</v>
      </c>
      <c r="DA39" s="70"/>
    </row>
    <row r="40" spans="1:105" ht="12" customHeight="1" x14ac:dyDescent="0.25">
      <c r="A40" s="60" t="s">
        <v>2736</v>
      </c>
      <c r="B40" s="331">
        <v>6.8260114024350607</v>
      </c>
      <c r="C40" s="331">
        <v>5.2222999580084206</v>
      </c>
      <c r="D40" s="331">
        <v>5.8630937568676442</v>
      </c>
      <c r="E40" s="331">
        <v>6.0857964745395696</v>
      </c>
      <c r="F40" s="331">
        <v>7.0071649189400098</v>
      </c>
      <c r="G40" s="331">
        <v>5.1404177911923314</v>
      </c>
      <c r="H40" s="331">
        <v>3.6597976597973552</v>
      </c>
      <c r="I40" s="331">
        <v>3.0924066487209032</v>
      </c>
      <c r="J40" s="331">
        <v>2.9220601164384261</v>
      </c>
      <c r="K40" s="331">
        <v>2.1343112221746399</v>
      </c>
      <c r="L40" s="331">
        <v>3.3440319761172779</v>
      </c>
      <c r="M40" s="331">
        <v>4.0298129488268648</v>
      </c>
      <c r="N40" s="331">
        <v>2.7092422648283541</v>
      </c>
      <c r="O40" s="331">
        <v>1.9844253234001421</v>
      </c>
      <c r="P40" s="331">
        <v>2.8770621338513078</v>
      </c>
      <c r="Q40" s="331">
        <v>1.9084097111467639</v>
      </c>
      <c r="R40" s="331">
        <v>1.8018824358633321</v>
      </c>
      <c r="S40" s="331">
        <v>1.7394235546211401</v>
      </c>
      <c r="T40" s="331">
        <v>1.450768632178822</v>
      </c>
      <c r="U40" s="331">
        <v>1.401789363066098</v>
      </c>
      <c r="V40" s="331">
        <v>1.220827027383858</v>
      </c>
      <c r="W40" s="331">
        <v>1.282706451758179</v>
      </c>
      <c r="DA40" s="72" t="s">
        <v>2737</v>
      </c>
    </row>
    <row r="41" spans="1:105" ht="12" customHeight="1" x14ac:dyDescent="0.25">
      <c r="A41" s="59" t="s">
        <v>30</v>
      </c>
      <c r="B41" s="232">
        <v>0.25504822634682578</v>
      </c>
      <c r="C41" s="232">
        <v>0.15516225161336769</v>
      </c>
      <c r="D41" s="232">
        <v>0.1219418225267567</v>
      </c>
      <c r="E41" s="232">
        <v>0.1258567788129426</v>
      </c>
      <c r="F41" s="232">
        <v>0.1165921860079295</v>
      </c>
      <c r="G41" s="232">
        <v>0.13839568411534409</v>
      </c>
      <c r="H41" s="232">
        <v>3.6195903915373542E-2</v>
      </c>
      <c r="I41" s="232">
        <v>0</v>
      </c>
      <c r="J41" s="232">
        <v>4.0014040209840361E-2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2739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2740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0.276149139082773</v>
      </c>
      <c r="F44" s="297">
        <v>0.50758477720007256</v>
      </c>
      <c r="G44" s="297">
        <v>0.14760277201505331</v>
      </c>
      <c r="H44" s="297">
        <v>0.39915083430032139</v>
      </c>
      <c r="I44" s="297">
        <v>0.27657272056861942</v>
      </c>
      <c r="J44" s="297">
        <v>0.28684164791393058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6.5709631760882354</v>
      </c>
      <c r="C45" s="297">
        <v>5.0671377063950533</v>
      </c>
      <c r="D45" s="297">
        <v>5.7411519343408877</v>
      </c>
      <c r="E45" s="297">
        <v>5.6837905566438538</v>
      </c>
      <c r="F45" s="297">
        <v>6.3829879557320082</v>
      </c>
      <c r="G45" s="297">
        <v>4.8544193350619338</v>
      </c>
      <c r="H45" s="297">
        <v>3.2244509215816599</v>
      </c>
      <c r="I45" s="297">
        <v>2.8158339281522839</v>
      </c>
      <c r="J45" s="297">
        <v>2.5952044283146551</v>
      </c>
      <c r="K45" s="297">
        <v>2.1343112221746399</v>
      </c>
      <c r="L45" s="297">
        <v>3.3440319761172779</v>
      </c>
      <c r="M45" s="297">
        <v>4.0298129488268648</v>
      </c>
      <c r="N45" s="297">
        <v>2.7092422648283541</v>
      </c>
      <c r="O45" s="297">
        <v>1.9844253234001421</v>
      </c>
      <c r="P45" s="297">
        <v>2.8770621338513078</v>
      </c>
      <c r="Q45" s="297">
        <v>1.9084097111467639</v>
      </c>
      <c r="R45" s="297">
        <v>1.8018824358633321</v>
      </c>
      <c r="S45" s="297">
        <v>1.7394235546211401</v>
      </c>
      <c r="T45" s="297">
        <v>1.450768632178822</v>
      </c>
      <c r="U45" s="297">
        <v>1.401789363066098</v>
      </c>
      <c r="V45" s="297">
        <v>1.220827027383858</v>
      </c>
      <c r="W45" s="297">
        <v>1.282706451758179</v>
      </c>
      <c r="DA45" s="122" t="s">
        <v>2742</v>
      </c>
    </row>
    <row r="46" spans="1:105" ht="12" customHeight="1" x14ac:dyDescent="0.25">
      <c r="A46" s="60" t="s">
        <v>2743</v>
      </c>
      <c r="B46" s="331">
        <v>4.5698478057438834</v>
      </c>
      <c r="C46" s="331">
        <v>3.481533305338949</v>
      </c>
      <c r="D46" s="331">
        <v>3.9353788255014508</v>
      </c>
      <c r="E46" s="331">
        <v>4.1201207712330152</v>
      </c>
      <c r="F46" s="331">
        <v>4.6714432792933396</v>
      </c>
      <c r="G46" s="331">
        <v>3.5218964621625908</v>
      </c>
      <c r="H46" s="331">
        <v>2.4594277108368812</v>
      </c>
      <c r="I46" s="331">
        <v>2.09180207244045</v>
      </c>
      <c r="J46" s="331">
        <v>1.9888401153288671</v>
      </c>
      <c r="K46" s="331">
        <v>1.451298273153776</v>
      </c>
      <c r="L46" s="331">
        <v>2.275056779989487</v>
      </c>
      <c r="M46" s="331">
        <v>2.7302422834470961</v>
      </c>
      <c r="N46" s="331">
        <v>1.8240703255576409</v>
      </c>
      <c r="O46" s="331">
        <v>1.338794338594447</v>
      </c>
      <c r="P46" s="331">
        <v>1.935165234782469</v>
      </c>
      <c r="Q46" s="331">
        <v>1.288985525998249</v>
      </c>
      <c r="R46" s="331">
        <v>1.221068640334972</v>
      </c>
      <c r="S46" s="331">
        <v>1.1742042868841009</v>
      </c>
      <c r="T46" s="331">
        <v>0.98265030088656258</v>
      </c>
      <c r="U46" s="331">
        <v>0.94592035846849987</v>
      </c>
      <c r="V46" s="331">
        <v>0.82509873265957445</v>
      </c>
      <c r="W46" s="331">
        <v>0.86554543590045663</v>
      </c>
      <c r="DA46" s="72" t="s">
        <v>2744</v>
      </c>
    </row>
    <row r="47" spans="1:105" ht="12" customHeight="1" x14ac:dyDescent="0.25">
      <c r="A47" s="64" t="s">
        <v>30</v>
      </c>
      <c r="B47" s="231">
        <v>0.16525337009780849</v>
      </c>
      <c r="C47" s="231">
        <v>0.10344150107557851</v>
      </c>
      <c r="D47" s="231">
        <v>7.7787005575409851E-2</v>
      </c>
      <c r="E47" s="231">
        <v>7.6081151268566155E-2</v>
      </c>
      <c r="F47" s="231">
        <v>7.7728124005286323E-2</v>
      </c>
      <c r="G47" s="231">
        <v>7.7358583179795007E-2</v>
      </c>
      <c r="H47" s="231">
        <v>2.2845662500322481E-2</v>
      </c>
      <c r="I47" s="231">
        <v>0</v>
      </c>
      <c r="J47" s="231">
        <v>2.320670049811353E-2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2747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2748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0.1669337529642877</v>
      </c>
      <c r="F51" s="231">
        <v>0.33838985146671502</v>
      </c>
      <c r="G51" s="231">
        <v>8.2505039008140976E-2</v>
      </c>
      <c r="H51" s="231">
        <v>0.25193086125069009</v>
      </c>
      <c r="I51" s="231">
        <v>0.16681287551440549</v>
      </c>
      <c r="J51" s="231">
        <v>0.16635781287306489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4.2575234699360784</v>
      </c>
      <c r="C53" s="231">
        <v>3.3780918042633701</v>
      </c>
      <c r="D53" s="231">
        <v>3.6622957429380589</v>
      </c>
      <c r="E53" s="231">
        <v>3.435884290043496</v>
      </c>
      <c r="F53" s="231">
        <v>4.2553253038213388</v>
      </c>
      <c r="G53" s="231">
        <v>2.713458908212862</v>
      </c>
      <c r="H53" s="231">
        <v>2.0351672298483652</v>
      </c>
      <c r="I53" s="231">
        <v>1.6983502695435451</v>
      </c>
      <c r="J53" s="231">
        <v>1.5051249907142641</v>
      </c>
      <c r="K53" s="231">
        <v>1.2415329268267901</v>
      </c>
      <c r="L53" s="231">
        <v>1.956793613106329</v>
      </c>
      <c r="M53" s="231">
        <v>2.4216310826804048</v>
      </c>
      <c r="N53" s="231">
        <v>1.6914599493724729</v>
      </c>
      <c r="O53" s="231">
        <v>1.2182402402286461</v>
      </c>
      <c r="P53" s="231">
        <v>1.8073721618294001</v>
      </c>
      <c r="Q53" s="231">
        <v>1.161192453048477</v>
      </c>
      <c r="R53" s="231">
        <v>1.0715846831015541</v>
      </c>
      <c r="S53" s="231">
        <v>1.0608804832809109</v>
      </c>
      <c r="T53" s="231">
        <v>0.85968321099413003</v>
      </c>
      <c r="U53" s="231">
        <v>0.85430479880123755</v>
      </c>
      <c r="V53" s="231">
        <v>0.73589616452141804</v>
      </c>
      <c r="W53" s="231">
        <v>0.78356448269920731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4.8259830579640674E-3</v>
      </c>
      <c r="K55" s="231">
        <v>2.4129915288990042E-3</v>
      </c>
      <c r="L55" s="231">
        <v>9.643286290320699E-3</v>
      </c>
      <c r="M55" s="231">
        <v>9.6432862903049997E-3</v>
      </c>
      <c r="N55" s="231">
        <v>9.6432862902029667E-3</v>
      </c>
      <c r="O55" s="231">
        <v>1.2056277819144401E-2</v>
      </c>
      <c r="P55" s="231">
        <v>4.8259830579301891E-3</v>
      </c>
      <c r="Q55" s="231">
        <v>4.8259830578057166E-3</v>
      </c>
      <c r="R55" s="231">
        <v>7.2302947610868281E-3</v>
      </c>
      <c r="S55" s="231">
        <v>1.446926934792566E-2</v>
      </c>
      <c r="T55" s="231">
        <v>9.6432862900044138E-3</v>
      </c>
      <c r="U55" s="231">
        <v>9.6432862899411033E-3</v>
      </c>
      <c r="V55" s="231">
        <v>7.2302947610279463E-3</v>
      </c>
      <c r="W55" s="231">
        <v>2.4129915288456671E-3</v>
      </c>
      <c r="DA55" s="73" t="s">
        <v>2753</v>
      </c>
    </row>
    <row r="56" spans="1:105" ht="12" customHeight="1" x14ac:dyDescent="0.25">
      <c r="A56" s="64" t="s">
        <v>79</v>
      </c>
      <c r="B56" s="231">
        <v>0.14707096570999739</v>
      </c>
      <c r="C56" s="231">
        <v>0</v>
      </c>
      <c r="D56" s="231">
        <v>0.19529607698798199</v>
      </c>
      <c r="E56" s="231">
        <v>0.4412215769566657</v>
      </c>
      <c r="F56" s="231">
        <v>0</v>
      </c>
      <c r="G56" s="231">
        <v>0.64857393176179245</v>
      </c>
      <c r="H56" s="231">
        <v>0.14948395723750299</v>
      </c>
      <c r="I56" s="231">
        <v>0.22663892738250019</v>
      </c>
      <c r="J56" s="231">
        <v>0.28932462818546067</v>
      </c>
      <c r="K56" s="231">
        <v>0.20735235479808739</v>
      </c>
      <c r="L56" s="231">
        <v>0.30861988059283763</v>
      </c>
      <c r="M56" s="231">
        <v>0.29896791447638649</v>
      </c>
      <c r="N56" s="231">
        <v>0.12296708989496451</v>
      </c>
      <c r="O56" s="231">
        <v>0.1084978205466559</v>
      </c>
      <c r="P56" s="231">
        <v>0.12296708989513851</v>
      </c>
      <c r="Q56" s="231">
        <v>0.1229670898919669</v>
      </c>
      <c r="R56" s="231">
        <v>0.14225366247233129</v>
      </c>
      <c r="S56" s="231">
        <v>9.8854534255264206E-2</v>
      </c>
      <c r="T56" s="231">
        <v>0.11332380360242809</v>
      </c>
      <c r="U56" s="231">
        <v>8.1972273377321131E-2</v>
      </c>
      <c r="V56" s="231">
        <v>8.1972273377128396E-2</v>
      </c>
      <c r="W56" s="231">
        <v>7.9567961672403695E-2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11.122853800080939</v>
      </c>
      <c r="C58" s="331">
        <v>6.0236264442620184</v>
      </c>
      <c r="D58" s="331">
        <v>6.5085550091911477</v>
      </c>
      <c r="E58" s="331">
        <v>6.03342340867869</v>
      </c>
      <c r="F58" s="331">
        <v>6.796172835451717</v>
      </c>
      <c r="G58" s="331">
        <v>7.7499101446221754</v>
      </c>
      <c r="H58" s="331">
        <v>6.2894804162567546</v>
      </c>
      <c r="I58" s="331">
        <v>6.1164928133058734</v>
      </c>
      <c r="J58" s="331">
        <v>5.2220926267619161</v>
      </c>
      <c r="K58" s="331">
        <v>4.8077715914040624</v>
      </c>
      <c r="L58" s="331">
        <v>4.5922410326433578</v>
      </c>
      <c r="M58" s="331">
        <v>5.1503907859403828</v>
      </c>
      <c r="N58" s="331">
        <v>4.2699606411657687</v>
      </c>
      <c r="O58" s="331">
        <v>4.2511830998621702</v>
      </c>
      <c r="P58" s="331">
        <v>4.6756730644551743</v>
      </c>
      <c r="Q58" s="331">
        <v>4.3704162026146722</v>
      </c>
      <c r="R58" s="331">
        <v>4.1966680100751654</v>
      </c>
      <c r="S58" s="331">
        <v>4.2857513883585616</v>
      </c>
      <c r="T58" s="331">
        <v>4.2988609973572487</v>
      </c>
      <c r="U58" s="331">
        <v>4.0135868498586094</v>
      </c>
      <c r="V58" s="331">
        <v>3.4517829223341332</v>
      </c>
      <c r="W58" s="331">
        <v>3.3377718082596322</v>
      </c>
      <c r="DA58" s="72" t="s">
        <v>2758</v>
      </c>
    </row>
    <row r="59" spans="1:105" ht="12" customHeight="1" x14ac:dyDescent="0.25">
      <c r="A59" s="132" t="s">
        <v>2759</v>
      </c>
      <c r="B59" s="318">
        <v>2.5657841880008969</v>
      </c>
      <c r="C59" s="318">
        <v>1.389510800276732</v>
      </c>
      <c r="D59" s="318">
        <v>1.501372564044235</v>
      </c>
      <c r="E59" s="318">
        <v>1.391770732560524</v>
      </c>
      <c r="F59" s="318">
        <v>1.567719320377684</v>
      </c>
      <c r="G59" s="318">
        <v>1.787724379453286</v>
      </c>
      <c r="H59" s="318">
        <v>1.45083714061363</v>
      </c>
      <c r="I59" s="318">
        <v>1.41093291600103</v>
      </c>
      <c r="J59" s="318">
        <v>1.2046155537820959</v>
      </c>
      <c r="K59" s="318">
        <v>1.109041308144739</v>
      </c>
      <c r="L59" s="318">
        <v>1.059323411133885</v>
      </c>
      <c r="M59" s="318">
        <v>1.188075603447668</v>
      </c>
      <c r="N59" s="318">
        <v>0.98498080559231782</v>
      </c>
      <c r="O59" s="318">
        <v>0.98064926267785868</v>
      </c>
      <c r="P59" s="318">
        <v>1.078569244248583</v>
      </c>
      <c r="Q59" s="318">
        <v>1.008153571844129</v>
      </c>
      <c r="R59" s="318">
        <v>0.96807389686823786</v>
      </c>
      <c r="S59" s="318">
        <v>0.98862336443487808</v>
      </c>
      <c r="T59" s="318">
        <v>0.99164744693063667</v>
      </c>
      <c r="U59" s="318">
        <v>0.92584132288609344</v>
      </c>
      <c r="V59" s="318">
        <v>0.79624619739872848</v>
      </c>
      <c r="W59" s="318">
        <v>0.76994647980767361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0.99999999999999989</v>
      </c>
      <c r="D63" s="234">
        <f t="shared" si="1"/>
        <v>0.99999999999999989</v>
      </c>
      <c r="E63" s="234">
        <f t="shared" si="1"/>
        <v>0.99999999999999989</v>
      </c>
      <c r="F63" s="234">
        <f t="shared" si="1"/>
        <v>1</v>
      </c>
      <c r="G63" s="234">
        <f t="shared" si="1"/>
        <v>0.99999999999999978</v>
      </c>
      <c r="H63" s="234">
        <f t="shared" si="1"/>
        <v>0.99999999999999967</v>
      </c>
      <c r="I63" s="234">
        <f t="shared" si="1"/>
        <v>0.99999999999999978</v>
      </c>
      <c r="J63" s="234">
        <f t="shared" si="1"/>
        <v>1.0000000000000002</v>
      </c>
      <c r="K63" s="234">
        <f t="shared" si="1"/>
        <v>1</v>
      </c>
      <c r="L63" s="234">
        <f t="shared" si="1"/>
        <v>0.99999999999999989</v>
      </c>
      <c r="M63" s="234">
        <f t="shared" si="1"/>
        <v>1</v>
      </c>
      <c r="N63" s="234">
        <f t="shared" si="1"/>
        <v>1</v>
      </c>
      <c r="O63" s="234">
        <f t="shared" si="1"/>
        <v>0.99999999999999989</v>
      </c>
      <c r="P63" s="234">
        <f t="shared" si="1"/>
        <v>0.99999999999999989</v>
      </c>
      <c r="Q63" s="234">
        <f t="shared" si="1"/>
        <v>1</v>
      </c>
      <c r="R63" s="234">
        <f t="shared" si="1"/>
        <v>0.99999999999999989</v>
      </c>
      <c r="S63" s="234">
        <f t="shared" si="1"/>
        <v>1</v>
      </c>
      <c r="T63" s="234">
        <f t="shared" si="1"/>
        <v>0.99999999999999989</v>
      </c>
      <c r="U63" s="234">
        <f t="shared" si="1"/>
        <v>1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2.1647450461540079E-2</v>
      </c>
      <c r="C64" s="301">
        <f t="shared" si="2"/>
        <v>1.6816615832054675E-2</v>
      </c>
      <c r="D64" s="301">
        <f t="shared" si="2"/>
        <v>1.6266986234026226E-2</v>
      </c>
      <c r="E64" s="301">
        <f t="shared" si="2"/>
        <v>1.482798346981606E-2</v>
      </c>
      <c r="F64" s="301">
        <f t="shared" si="2"/>
        <v>1.4693745202427871E-2</v>
      </c>
      <c r="G64" s="301">
        <f t="shared" si="2"/>
        <v>2.0282549804124576E-2</v>
      </c>
      <c r="H64" s="301">
        <f t="shared" si="2"/>
        <v>2.246330444284134E-2</v>
      </c>
      <c r="I64" s="301">
        <f t="shared" si="2"/>
        <v>2.4597327195264557E-2</v>
      </c>
      <c r="J64" s="301">
        <f t="shared" si="2"/>
        <v>2.2942640365133136E-2</v>
      </c>
      <c r="K64" s="301">
        <f t="shared" si="2"/>
        <v>2.6618239131515068E-2</v>
      </c>
      <c r="L64" s="301">
        <f t="shared" si="2"/>
        <v>1.8985831180238957E-2</v>
      </c>
      <c r="M64" s="301">
        <f t="shared" si="2"/>
        <v>1.8030536421774986E-2</v>
      </c>
      <c r="N64" s="301">
        <f t="shared" si="2"/>
        <v>2.1077056047912601E-2</v>
      </c>
      <c r="O64" s="301">
        <f t="shared" si="2"/>
        <v>2.5875307007858426E-2</v>
      </c>
      <c r="P64" s="301">
        <f t="shared" si="2"/>
        <v>2.1546522469375301E-2</v>
      </c>
      <c r="Q64" s="301">
        <f t="shared" si="2"/>
        <v>2.696195414944496E-2</v>
      </c>
      <c r="R64" s="301">
        <f t="shared" si="2"/>
        <v>2.7206714207857512E-2</v>
      </c>
      <c r="S64" s="301">
        <f t="shared" si="2"/>
        <v>2.8186111811121281E-2</v>
      </c>
      <c r="T64" s="301">
        <f t="shared" si="2"/>
        <v>3.1255746312816218E-2</v>
      </c>
      <c r="U64" s="301">
        <f t="shared" si="2"/>
        <v>3.0714359653942012E-2</v>
      </c>
      <c r="V64" s="301">
        <f t="shared" si="2"/>
        <v>3.0483683226371874E-2</v>
      </c>
      <c r="W64" s="301">
        <f t="shared" si="2"/>
        <v>2.9100286007015169E-2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1.77620106351098E-2</v>
      </c>
      <c r="C65" s="235">
        <f t="shared" si="3"/>
        <v>1.3798248887839724E-2</v>
      </c>
      <c r="D65" s="235">
        <f t="shared" si="3"/>
        <v>1.3347270756124087E-2</v>
      </c>
      <c r="E65" s="235">
        <f t="shared" si="3"/>
        <v>1.2166550539336261E-2</v>
      </c>
      <c r="F65" s="235">
        <f t="shared" si="3"/>
        <v>1.2056406319940814E-2</v>
      </c>
      <c r="G65" s="235">
        <f t="shared" si="3"/>
        <v>1.664209214697401E-2</v>
      </c>
      <c r="H65" s="235">
        <f t="shared" si="3"/>
        <v>1.8431429286433931E-2</v>
      </c>
      <c r="I65" s="235">
        <f t="shared" si="3"/>
        <v>2.0182422314063225E-2</v>
      </c>
      <c r="J65" s="235">
        <f t="shared" si="3"/>
        <v>1.8824730556006673E-2</v>
      </c>
      <c r="K65" s="235">
        <f t="shared" si="3"/>
        <v>2.1840606466884151E-2</v>
      </c>
      <c r="L65" s="235">
        <f t="shared" si="3"/>
        <v>1.5578117891478116E-2</v>
      </c>
      <c r="M65" s="235">
        <f t="shared" si="3"/>
        <v>1.4794286294789731E-2</v>
      </c>
      <c r="N65" s="235">
        <f t="shared" si="3"/>
        <v>1.729399470597957E-2</v>
      </c>
      <c r="O65" s="235">
        <f t="shared" si="3"/>
        <v>2.1231021134653059E-2</v>
      </c>
      <c r="P65" s="235">
        <f t="shared" si="3"/>
        <v>1.767919792358999E-2</v>
      </c>
      <c r="Q65" s="235">
        <f t="shared" si="3"/>
        <v>2.2122629045698429E-2</v>
      </c>
      <c r="R65" s="235">
        <f t="shared" si="3"/>
        <v>2.2323457811575388E-2</v>
      </c>
      <c r="S65" s="235">
        <f t="shared" si="3"/>
        <v>2.3127066101432843E-2</v>
      </c>
      <c r="T65" s="235">
        <f t="shared" si="3"/>
        <v>2.5645740564362023E-2</v>
      </c>
      <c r="U65" s="235">
        <f t="shared" si="3"/>
        <v>2.520152586990114E-2</v>
      </c>
      <c r="V65" s="235">
        <f t="shared" si="3"/>
        <v>2.5012252903689736E-2</v>
      </c>
      <c r="W65" s="235">
        <f t="shared" si="3"/>
        <v>2.3877157749345779E-2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1.2766445143985171E-2</v>
      </c>
      <c r="C66" s="235">
        <f t="shared" si="4"/>
        <v>9.9174913881348026E-3</v>
      </c>
      <c r="D66" s="235">
        <f t="shared" si="4"/>
        <v>9.5933508559641872E-3</v>
      </c>
      <c r="E66" s="235">
        <f t="shared" si="4"/>
        <v>8.744708200147935E-3</v>
      </c>
      <c r="F66" s="235">
        <f t="shared" si="4"/>
        <v>8.6655420424574595E-3</v>
      </c>
      <c r="G66" s="235">
        <f t="shared" si="4"/>
        <v>1.1961503730637577E-2</v>
      </c>
      <c r="H66" s="235">
        <f t="shared" si="4"/>
        <v>1.3247589799624385E-2</v>
      </c>
      <c r="I66" s="235">
        <f t="shared" si="4"/>
        <v>1.4506116038232939E-2</v>
      </c>
      <c r="J66" s="235">
        <f t="shared" si="4"/>
        <v>1.3530275087129799E-2</v>
      </c>
      <c r="K66" s="235">
        <f t="shared" si="4"/>
        <v>1.5697935898072991E-2</v>
      </c>
      <c r="L66" s="235">
        <f t="shared" si="4"/>
        <v>1.1196772234499898E-2</v>
      </c>
      <c r="M66" s="235">
        <f t="shared" si="4"/>
        <v>1.0633393274380116E-2</v>
      </c>
      <c r="N66" s="235">
        <f t="shared" si="4"/>
        <v>1.2430058694922816E-2</v>
      </c>
      <c r="O66" s="235">
        <f t="shared" si="4"/>
        <v>1.5259796440531884E-2</v>
      </c>
      <c r="P66" s="235">
        <f t="shared" si="4"/>
        <v>1.2706923507580306E-2</v>
      </c>
      <c r="Q66" s="235">
        <f t="shared" si="4"/>
        <v>1.5900639626595749E-2</v>
      </c>
      <c r="R66" s="235">
        <f t="shared" si="4"/>
        <v>1.6044985302069815E-2</v>
      </c>
      <c r="S66" s="235">
        <f t="shared" si="4"/>
        <v>1.6622578760404856E-2</v>
      </c>
      <c r="T66" s="235">
        <f t="shared" si="4"/>
        <v>1.8432876030635207E-2</v>
      </c>
      <c r="U66" s="235">
        <f t="shared" si="4"/>
        <v>1.8113596718991449E-2</v>
      </c>
      <c r="V66" s="235">
        <f t="shared" si="4"/>
        <v>1.7977556774526997E-2</v>
      </c>
      <c r="W66" s="235">
        <f t="shared" si="4"/>
        <v>1.7161707132342281E-2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2.4977827455623162E-2</v>
      </c>
      <c r="C67" s="235">
        <f t="shared" si="5"/>
        <v>1.9403787498524609E-2</v>
      </c>
      <c r="D67" s="235">
        <f t="shared" si="5"/>
        <v>1.876959950079949E-2</v>
      </c>
      <c r="E67" s="235">
        <f t="shared" si="5"/>
        <v>1.7109211695941623E-2</v>
      </c>
      <c r="F67" s="235">
        <f t="shared" si="5"/>
        <v>1.6954321387416767E-2</v>
      </c>
      <c r="G67" s="235">
        <f t="shared" si="5"/>
        <v>2.3402942081682216E-2</v>
      </c>
      <c r="H67" s="235">
        <f t="shared" si="5"/>
        <v>2.5919197434047716E-2</v>
      </c>
      <c r="I67" s="235">
        <f t="shared" si="5"/>
        <v>2.8381531379151406E-2</v>
      </c>
      <c r="J67" s="235">
        <f t="shared" si="5"/>
        <v>2.6472277344384388E-2</v>
      </c>
      <c r="K67" s="235">
        <f t="shared" si="5"/>
        <v>3.0713352844055842E-2</v>
      </c>
      <c r="L67" s="235">
        <f t="shared" si="5"/>
        <v>2.1906728284891104E-2</v>
      </c>
      <c r="M67" s="235">
        <f t="shared" si="5"/>
        <v>2.0804465102048066E-2</v>
      </c>
      <c r="N67" s="235">
        <f t="shared" si="5"/>
        <v>2.4319680055283767E-2</v>
      </c>
      <c r="O67" s="235">
        <f t="shared" si="5"/>
        <v>2.9856123470605862E-2</v>
      </c>
      <c r="P67" s="235">
        <f t="shared" si="5"/>
        <v>2.4861372080048429E-2</v>
      </c>
      <c r="Q67" s="235">
        <f t="shared" si="5"/>
        <v>3.1109947095513416E-2</v>
      </c>
      <c r="R67" s="235">
        <f t="shared" si="5"/>
        <v>3.1392362547527905E-2</v>
      </c>
      <c r="S67" s="235">
        <f t="shared" si="5"/>
        <v>3.2522436705139927E-2</v>
      </c>
      <c r="T67" s="235">
        <f t="shared" si="5"/>
        <v>3.6064322668634088E-2</v>
      </c>
      <c r="U67" s="235">
        <f t="shared" si="5"/>
        <v>3.5439645754548478E-2</v>
      </c>
      <c r="V67" s="235">
        <f t="shared" si="5"/>
        <v>3.5173480645813687E-2</v>
      </c>
      <c r="W67" s="235">
        <f t="shared" si="5"/>
        <v>3.3577253085017494E-2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0.10245823331938282</v>
      </c>
      <c r="C68" s="302">
        <f t="shared" si="6"/>
        <v>0.11682114793665567</v>
      </c>
      <c r="D68" s="302">
        <f t="shared" si="6"/>
        <v>0.11760594594202602</v>
      </c>
      <c r="E68" s="302">
        <f t="shared" si="6"/>
        <v>0.11983811157544605</v>
      </c>
      <c r="F68" s="302">
        <f t="shared" si="6"/>
        <v>0.12212482127196624</v>
      </c>
      <c r="G68" s="302">
        <f t="shared" si="6"/>
        <v>0.10249260156790406</v>
      </c>
      <c r="H68" s="302">
        <f t="shared" si="6"/>
        <v>9.8307039504542684E-2</v>
      </c>
      <c r="I68" s="302">
        <f t="shared" si="6"/>
        <v>9.2736184803966823E-2</v>
      </c>
      <c r="J68" s="302">
        <f t="shared" si="6"/>
        <v>9.5444468410281438E-2</v>
      </c>
      <c r="K68" s="302">
        <f t="shared" si="6"/>
        <v>8.8989873963924465E-2</v>
      </c>
      <c r="L68" s="302">
        <f t="shared" si="6"/>
        <v>0.10810420889434441</v>
      </c>
      <c r="M68" s="302">
        <f t="shared" si="6"/>
        <v>0.11142730266608084</v>
      </c>
      <c r="N68" s="302">
        <f t="shared" si="6"/>
        <v>0.10381458232426249</v>
      </c>
      <c r="O68" s="302">
        <f t="shared" si="6"/>
        <v>9.1603604784943074E-2</v>
      </c>
      <c r="P68" s="302">
        <f t="shared" si="6"/>
        <v>0.10269628000874807</v>
      </c>
      <c r="Q68" s="302">
        <f t="shared" si="6"/>
        <v>8.9082696902975239E-2</v>
      </c>
      <c r="R68" s="302">
        <f t="shared" si="6"/>
        <v>8.8166421367659079E-2</v>
      </c>
      <c r="S68" s="302">
        <f t="shared" si="6"/>
        <v>8.6643843726151734E-2</v>
      </c>
      <c r="T68" s="302">
        <f t="shared" si="6"/>
        <v>8.0964653127627878E-2</v>
      </c>
      <c r="U68" s="302">
        <f t="shared" si="6"/>
        <v>8.2282213837122156E-2</v>
      </c>
      <c r="V68" s="302">
        <f t="shared" si="6"/>
        <v>8.2524459002186551E-2</v>
      </c>
      <c r="W68" s="302">
        <f t="shared" si="6"/>
        <v>8.5133311178478166E-2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4.829472729643168E-2</v>
      </c>
      <c r="C69" s="303">
        <f t="shared" si="7"/>
        <v>5.2778686997580315E-2</v>
      </c>
      <c r="D69" s="303">
        <f t="shared" si="7"/>
        <v>5.3409254968751416E-2</v>
      </c>
      <c r="E69" s="303">
        <f t="shared" si="7"/>
        <v>5.4983919070178175E-2</v>
      </c>
      <c r="F69" s="303">
        <f t="shared" si="7"/>
        <v>5.4843684725471291E-2</v>
      </c>
      <c r="G69" s="303">
        <f t="shared" si="7"/>
        <v>5.0050673296720208E-2</v>
      </c>
      <c r="H69" s="303">
        <f t="shared" si="7"/>
        <v>4.7698024446662997E-2</v>
      </c>
      <c r="I69" s="303">
        <f t="shared" si="7"/>
        <v>4.567867451587293E-2</v>
      </c>
      <c r="J69" s="303">
        <f t="shared" si="7"/>
        <v>4.7446715494486265E-2</v>
      </c>
      <c r="K69" s="303">
        <f t="shared" si="7"/>
        <v>4.3631448365800497E-2</v>
      </c>
      <c r="L69" s="303">
        <f t="shared" si="7"/>
        <v>5.1074560252854069E-2</v>
      </c>
      <c r="M69" s="303">
        <f t="shared" si="7"/>
        <v>5.1901165357653788E-2</v>
      </c>
      <c r="N69" s="303">
        <f t="shared" si="7"/>
        <v>4.8891697113279613E-2</v>
      </c>
      <c r="O69" s="303">
        <f t="shared" si="7"/>
        <v>4.4248344209681371E-2</v>
      </c>
      <c r="P69" s="303">
        <f t="shared" si="7"/>
        <v>4.8423765673346622E-2</v>
      </c>
      <c r="Q69" s="303">
        <f t="shared" si="7"/>
        <v>4.318014186476192E-2</v>
      </c>
      <c r="R69" s="303">
        <f t="shared" si="7"/>
        <v>4.2985206149877088E-2</v>
      </c>
      <c r="S69" s="303">
        <f t="shared" si="7"/>
        <v>4.1933326287178142E-2</v>
      </c>
      <c r="T69" s="303">
        <f t="shared" si="7"/>
        <v>3.8795639771490108E-2</v>
      </c>
      <c r="U69" s="303">
        <f t="shared" si="7"/>
        <v>3.9307084181282106E-2</v>
      </c>
      <c r="V69" s="303">
        <f t="shared" si="7"/>
        <v>3.9567384216771452E-2</v>
      </c>
      <c r="W69" s="303">
        <f t="shared" si="7"/>
        <v>4.0976790729041618E-2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0.41050518201966923</v>
      </c>
      <c r="C70" s="303">
        <f t="shared" si="8"/>
        <v>0.44861883947943282</v>
      </c>
      <c r="D70" s="303">
        <f t="shared" si="8"/>
        <v>0.45397866723438696</v>
      </c>
      <c r="E70" s="303">
        <f t="shared" si="8"/>
        <v>0.46736331209651433</v>
      </c>
      <c r="F70" s="303">
        <f t="shared" si="8"/>
        <v>0.46617132016650631</v>
      </c>
      <c r="G70" s="303">
        <f t="shared" si="8"/>
        <v>0.42543072302212176</v>
      </c>
      <c r="H70" s="303">
        <f t="shared" si="8"/>
        <v>0.40543320779663555</v>
      </c>
      <c r="I70" s="303">
        <f t="shared" si="8"/>
        <v>0.38826873338491991</v>
      </c>
      <c r="J70" s="303">
        <f t="shared" si="8"/>
        <v>0.40329708170313344</v>
      </c>
      <c r="K70" s="303">
        <f t="shared" si="8"/>
        <v>0.3708673111093041</v>
      </c>
      <c r="L70" s="303">
        <f t="shared" si="8"/>
        <v>0.43413376214925969</v>
      </c>
      <c r="M70" s="303">
        <f t="shared" si="8"/>
        <v>0.44115990554005735</v>
      </c>
      <c r="N70" s="303">
        <f t="shared" si="8"/>
        <v>0.41557942546287646</v>
      </c>
      <c r="O70" s="303">
        <f t="shared" si="8"/>
        <v>0.37611092578229166</v>
      </c>
      <c r="P70" s="303">
        <f t="shared" si="8"/>
        <v>0.41160200822344617</v>
      </c>
      <c r="Q70" s="303">
        <f t="shared" si="8"/>
        <v>0.36703120585047655</v>
      </c>
      <c r="R70" s="303">
        <f t="shared" si="8"/>
        <v>0.36537425227395548</v>
      </c>
      <c r="S70" s="303">
        <f t="shared" si="8"/>
        <v>0.35643327344101422</v>
      </c>
      <c r="T70" s="303">
        <f t="shared" si="8"/>
        <v>0.32976293805766604</v>
      </c>
      <c r="U70" s="303">
        <f t="shared" si="8"/>
        <v>0.33411021554089787</v>
      </c>
      <c r="V70" s="303">
        <f t="shared" si="8"/>
        <v>0.33632276584255727</v>
      </c>
      <c r="W70" s="303">
        <f t="shared" si="8"/>
        <v>0.34830272119685374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7.8818922193299737E-2</v>
      </c>
      <c r="C71" s="303">
        <f t="shared" si="9"/>
        <v>6.1229729439788785E-2</v>
      </c>
      <c r="D71" s="303">
        <f t="shared" si="9"/>
        <v>5.9228513980300629E-2</v>
      </c>
      <c r="E71" s="303">
        <f t="shared" si="9"/>
        <v>5.3989068018304651E-2</v>
      </c>
      <c r="F71" s="303">
        <f t="shared" si="9"/>
        <v>5.3500303044737359E-2</v>
      </c>
      <c r="G71" s="303">
        <f t="shared" si="9"/>
        <v>7.384928390219718E-2</v>
      </c>
      <c r="H71" s="303">
        <f t="shared" si="9"/>
        <v>8.1789467458550563E-2</v>
      </c>
      <c r="I71" s="303">
        <f t="shared" si="9"/>
        <v>8.9559499018655578E-2</v>
      </c>
      <c r="J71" s="303">
        <f t="shared" si="9"/>
        <v>8.3534741842279617E-2</v>
      </c>
      <c r="K71" s="303">
        <f t="shared" si="9"/>
        <v>9.6917691196798453E-2</v>
      </c>
      <c r="L71" s="303">
        <f t="shared" si="9"/>
        <v>6.9127898143434147E-2</v>
      </c>
      <c r="M71" s="303">
        <f t="shared" si="9"/>
        <v>6.5649645433129428E-2</v>
      </c>
      <c r="N71" s="303">
        <f t="shared" si="9"/>
        <v>7.6742101507784322E-2</v>
      </c>
      <c r="O71" s="303">
        <f t="shared" si="9"/>
        <v>9.4212656285022969E-2</v>
      </c>
      <c r="P71" s="303">
        <f t="shared" si="9"/>
        <v>7.8451440785930568E-2</v>
      </c>
      <c r="Q71" s="303">
        <f t="shared" si="9"/>
        <v>9.8169166390286791E-2</v>
      </c>
      <c r="R71" s="303">
        <f t="shared" si="9"/>
        <v>9.906034403886578E-2</v>
      </c>
      <c r="S71" s="303">
        <f t="shared" si="9"/>
        <v>0.10262635582510822</v>
      </c>
      <c r="T71" s="303">
        <f t="shared" si="9"/>
        <v>0.11380297375435645</v>
      </c>
      <c r="U71" s="303">
        <f t="shared" si="9"/>
        <v>0.1118317710476863</v>
      </c>
      <c r="V71" s="303">
        <f t="shared" si="9"/>
        <v>0.11099187226012319</v>
      </c>
      <c r="W71" s="303">
        <f t="shared" si="9"/>
        <v>0.10595488751272189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0.25384596891735134</v>
      </c>
      <c r="C72" s="303">
        <f t="shared" si="10"/>
        <v>0.23814671464373616</v>
      </c>
      <c r="D72" s="303">
        <f t="shared" si="10"/>
        <v>0.23606603461605424</v>
      </c>
      <c r="E72" s="303">
        <f t="shared" si="10"/>
        <v>0.23116541593485043</v>
      </c>
      <c r="F72" s="303">
        <f t="shared" si="10"/>
        <v>0.231357492647526</v>
      </c>
      <c r="G72" s="303">
        <f t="shared" si="10"/>
        <v>0.24878804632394744</v>
      </c>
      <c r="H72" s="303">
        <f t="shared" si="10"/>
        <v>0.25669744197986144</v>
      </c>
      <c r="I72" s="303">
        <f t="shared" si="10"/>
        <v>0.26322493840498196</v>
      </c>
      <c r="J72" s="303">
        <f t="shared" si="10"/>
        <v>0.25785332898211227</v>
      </c>
      <c r="K72" s="303">
        <f t="shared" si="10"/>
        <v>0.26915882073278996</v>
      </c>
      <c r="L72" s="303">
        <f t="shared" si="10"/>
        <v>0.24452508703116332</v>
      </c>
      <c r="M72" s="303">
        <f t="shared" si="10"/>
        <v>0.24150863856444951</v>
      </c>
      <c r="N72" s="303">
        <f t="shared" si="10"/>
        <v>0.25169027745587774</v>
      </c>
      <c r="O72" s="303">
        <f t="shared" si="10"/>
        <v>0.26703013474348697</v>
      </c>
      <c r="P72" s="303">
        <f t="shared" si="10"/>
        <v>0.25324410700565397</v>
      </c>
      <c r="Q72" s="303">
        <f t="shared" si="10"/>
        <v>0.27041765997303974</v>
      </c>
      <c r="R72" s="303">
        <f t="shared" si="10"/>
        <v>0.27109527244871362</v>
      </c>
      <c r="S72" s="303">
        <f t="shared" si="10"/>
        <v>0.27424544700502468</v>
      </c>
      <c r="T72" s="303">
        <f t="shared" si="10"/>
        <v>0.28351420022455948</v>
      </c>
      <c r="U72" s="303">
        <f t="shared" si="10"/>
        <v>0.28196202647328145</v>
      </c>
      <c r="V72" s="303">
        <f t="shared" si="10"/>
        <v>0.28121719176899351</v>
      </c>
      <c r="W72" s="303">
        <f t="shared" si="10"/>
        <v>0.27703489380376928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7.6947358299581339E-2</v>
      </c>
      <c r="C73" s="304">
        <f t="shared" si="11"/>
        <v>8.4445899196128507E-2</v>
      </c>
      <c r="D73" s="304">
        <f t="shared" si="11"/>
        <v>8.48761238671248E-2</v>
      </c>
      <c r="E73" s="304">
        <f t="shared" si="11"/>
        <v>8.6630713848974458E-2</v>
      </c>
      <c r="F73" s="304">
        <f t="shared" si="11"/>
        <v>8.7749895560754104E-2</v>
      </c>
      <c r="G73" s="304">
        <f t="shared" si="11"/>
        <v>7.7922070070966729E-2</v>
      </c>
      <c r="H73" s="304">
        <f t="shared" si="11"/>
        <v>7.5709805161658747E-2</v>
      </c>
      <c r="I73" s="304">
        <f t="shared" si="11"/>
        <v>7.2030798012850325E-2</v>
      </c>
      <c r="J73" s="304">
        <f t="shared" si="11"/>
        <v>7.4357392631072175E-2</v>
      </c>
      <c r="K73" s="304">
        <f t="shared" si="11"/>
        <v>6.8443060752401141E-2</v>
      </c>
      <c r="L73" s="304">
        <f t="shared" si="11"/>
        <v>8.0077690850405656E-2</v>
      </c>
      <c r="M73" s="304">
        <f t="shared" si="11"/>
        <v>8.1712694675935948E-2</v>
      </c>
      <c r="N73" s="304">
        <f t="shared" si="11"/>
        <v>7.745868149200244E-2</v>
      </c>
      <c r="O73" s="304">
        <f t="shared" si="11"/>
        <v>6.9959490953453038E-2</v>
      </c>
      <c r="P73" s="304">
        <f t="shared" si="11"/>
        <v>7.6792440648510013E-2</v>
      </c>
      <c r="Q73" s="304">
        <f t="shared" si="11"/>
        <v>6.8192461250662473E-2</v>
      </c>
      <c r="R73" s="304">
        <f t="shared" si="11"/>
        <v>6.7660330002681623E-2</v>
      </c>
      <c r="S73" s="304">
        <f t="shared" si="11"/>
        <v>6.6259739213261018E-2</v>
      </c>
      <c r="T73" s="304">
        <f t="shared" si="11"/>
        <v>6.1095722803260755E-2</v>
      </c>
      <c r="U73" s="304">
        <f t="shared" si="11"/>
        <v>6.2133774940828175E-2</v>
      </c>
      <c r="V73" s="304">
        <f t="shared" si="11"/>
        <v>6.2447388195931826E-2</v>
      </c>
      <c r="W73" s="304">
        <f t="shared" si="11"/>
        <v>6.4774500684098194E-2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5.1514375782860472E-2</v>
      </c>
      <c r="C74" s="304">
        <f t="shared" si="12"/>
        <v>5.6297266130752373E-2</v>
      </c>
      <c r="D74" s="304">
        <f t="shared" si="12"/>
        <v>5.6969871966668181E-2</v>
      </c>
      <c r="E74" s="304">
        <f t="shared" si="12"/>
        <v>5.8649513674856719E-2</v>
      </c>
      <c r="F74" s="304">
        <f t="shared" si="12"/>
        <v>5.8499930373836072E-2</v>
      </c>
      <c r="G74" s="304">
        <f t="shared" si="12"/>
        <v>5.33873848498349E-2</v>
      </c>
      <c r="H74" s="304">
        <f t="shared" si="12"/>
        <v>5.0877892743107223E-2</v>
      </c>
      <c r="I74" s="304">
        <f t="shared" si="12"/>
        <v>4.8723919483597791E-2</v>
      </c>
      <c r="J74" s="304">
        <f t="shared" si="12"/>
        <v>5.0609829860785369E-2</v>
      </c>
      <c r="K74" s="304">
        <f t="shared" si="12"/>
        <v>4.6540211590187189E-2</v>
      </c>
      <c r="L74" s="304">
        <f t="shared" si="12"/>
        <v>5.4479530936377703E-2</v>
      </c>
      <c r="M74" s="304">
        <f t="shared" si="12"/>
        <v>5.5361243048164047E-2</v>
      </c>
      <c r="N74" s="304">
        <f t="shared" si="12"/>
        <v>5.2151143587498262E-2</v>
      </c>
      <c r="O74" s="304">
        <f t="shared" si="12"/>
        <v>4.7198233823660174E-2</v>
      </c>
      <c r="P74" s="304">
        <f t="shared" si="12"/>
        <v>5.1652016718236417E-2</v>
      </c>
      <c r="Q74" s="304">
        <f t="shared" si="12"/>
        <v>4.6058817989079397E-2</v>
      </c>
      <c r="R74" s="304">
        <f t="shared" si="12"/>
        <v>4.5850886559868936E-2</v>
      </c>
      <c r="S74" s="304">
        <f t="shared" si="12"/>
        <v>4.4728881372990047E-2</v>
      </c>
      <c r="T74" s="304">
        <f t="shared" si="12"/>
        <v>4.1382015756256156E-2</v>
      </c>
      <c r="U74" s="304">
        <f t="shared" si="12"/>
        <v>4.1927556460034252E-2</v>
      </c>
      <c r="V74" s="304">
        <f t="shared" si="12"/>
        <v>4.220520983122289E-2</v>
      </c>
      <c r="W74" s="304">
        <f t="shared" si="12"/>
        <v>4.3708576777644406E-2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0.12538423483490954</v>
      </c>
      <c r="C76" s="304">
        <f t="shared" si="14"/>
        <v>9.740354931685527E-2</v>
      </c>
      <c r="D76" s="304">
        <f t="shared" si="14"/>
        <v>9.4220038782261276E-2</v>
      </c>
      <c r="E76" s="304">
        <f t="shared" si="14"/>
        <v>8.5885188411019248E-2</v>
      </c>
      <c r="F76" s="304">
        <f t="shared" si="14"/>
        <v>8.510766671293582E-2</v>
      </c>
      <c r="G76" s="304">
        <f t="shared" si="14"/>
        <v>0.11747859140314579</v>
      </c>
      <c r="H76" s="304">
        <f t="shared" si="14"/>
        <v>0.13010974407509548</v>
      </c>
      <c r="I76" s="304">
        <f t="shared" si="14"/>
        <v>0.14247022090853387</v>
      </c>
      <c r="J76" s="304">
        <f t="shared" si="14"/>
        <v>0.13288610649025473</v>
      </c>
      <c r="K76" s="304">
        <f t="shared" si="14"/>
        <v>0.15417554839020164</v>
      </c>
      <c r="L76" s="304">
        <f t="shared" si="14"/>
        <v>0.10996786524437996</v>
      </c>
      <c r="M76" s="304">
        <f t="shared" si="14"/>
        <v>0.1044347008403495</v>
      </c>
      <c r="N76" s="304">
        <f t="shared" si="14"/>
        <v>0.12208045237637705</v>
      </c>
      <c r="O76" s="304">
        <f t="shared" si="14"/>
        <v>0.14987240996637377</v>
      </c>
      <c r="P76" s="304">
        <f t="shared" si="14"/>
        <v>0.12479964963890754</v>
      </c>
      <c r="Q76" s="304">
        <f t="shared" si="14"/>
        <v>0.15616638073329783</v>
      </c>
      <c r="R76" s="304">
        <f t="shared" si="14"/>
        <v>0.15758405588616303</v>
      </c>
      <c r="S76" s="304">
        <f t="shared" si="14"/>
        <v>0.16325682641877359</v>
      </c>
      <c r="T76" s="304">
        <f t="shared" si="14"/>
        <v>0.18103646166504256</v>
      </c>
      <c r="U76" s="304">
        <f t="shared" si="14"/>
        <v>0.17790069507241899</v>
      </c>
      <c r="V76" s="304">
        <f t="shared" si="14"/>
        <v>0.1765645937418388</v>
      </c>
      <c r="W76" s="304">
        <f t="shared" si="14"/>
        <v>0.16855181634202662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2.8923232557606853E-2</v>
      </c>
      <c r="C77" s="237">
        <f t="shared" si="15"/>
        <v>2.2468737896252332E-2</v>
      </c>
      <c r="D77" s="237">
        <f t="shared" si="15"/>
        <v>2.1734375911566701E-2</v>
      </c>
      <c r="E77" s="237">
        <f t="shared" si="15"/>
        <v>1.9811719399464509E-2</v>
      </c>
      <c r="F77" s="237">
        <f t="shared" si="15"/>
        <v>1.9632363191549984E-2</v>
      </c>
      <c r="G77" s="237">
        <f t="shared" si="15"/>
        <v>2.7099584123691001E-2</v>
      </c>
      <c r="H77" s="237">
        <f t="shared" si="15"/>
        <v>3.0013297850799231E-2</v>
      </c>
      <c r="I77" s="237">
        <f t="shared" si="15"/>
        <v>3.2864572944890376E-2</v>
      </c>
      <c r="J77" s="237">
        <f t="shared" si="15"/>
        <v>3.0653740215053245E-2</v>
      </c>
      <c r="K77" s="237">
        <f t="shared" si="15"/>
        <v>3.5564720290854467E-2</v>
      </c>
      <c r="L77" s="237">
        <f t="shared" si="15"/>
        <v>2.5367033937836191E-2</v>
      </c>
      <c r="M77" s="237">
        <f t="shared" si="15"/>
        <v>2.4090661345636217E-2</v>
      </c>
      <c r="N77" s="237">
        <f t="shared" si="15"/>
        <v>2.8161126631820452E-2</v>
      </c>
      <c r="O77" s="237">
        <f t="shared" si="15"/>
        <v>3.457208614092469E-2</v>
      </c>
      <c r="P77" s="237">
        <f t="shared" si="15"/>
        <v>2.8788382322280502E-2</v>
      </c>
      <c r="Q77" s="237">
        <f t="shared" si="15"/>
        <v>3.6023959101207238E-2</v>
      </c>
      <c r="R77" s="237">
        <f t="shared" si="15"/>
        <v>3.635098385189818E-2</v>
      </c>
      <c r="S77" s="237">
        <f t="shared" si="15"/>
        <v>3.7659560337424215E-2</v>
      </c>
      <c r="T77" s="237">
        <f t="shared" si="15"/>
        <v>4.1760909487852528E-2</v>
      </c>
      <c r="U77" s="237">
        <f t="shared" si="15"/>
        <v>4.1037560922347116E-2</v>
      </c>
      <c r="V77" s="237">
        <f t="shared" si="15"/>
        <v>4.0729353358965791E-2</v>
      </c>
      <c r="W77" s="237">
        <f t="shared" si="15"/>
        <v>3.8880991605414791E-2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101.96020815151103</v>
      </c>
      <c r="D81" s="324">
        <f t="shared" si="16"/>
        <v>105.9157525110661</v>
      </c>
      <c r="E81" s="324">
        <f t="shared" si="16"/>
        <v>110.51549896555089</v>
      </c>
      <c r="F81" s="324">
        <f t="shared" si="16"/>
        <v>108.23895091441844</v>
      </c>
      <c r="G81" s="324">
        <f t="shared" si="16"/>
        <v>93.792151207448114</v>
      </c>
      <c r="H81" s="324">
        <f t="shared" si="16"/>
        <v>87.072392026222261</v>
      </c>
      <c r="I81" s="324">
        <f t="shared" si="16"/>
        <v>78.761382371411003</v>
      </c>
      <c r="J81" s="324">
        <f t="shared" si="16"/>
        <v>73.776272626744387</v>
      </c>
      <c r="K81" s="324">
        <f t="shared" si="16"/>
        <v>73.572826684531663</v>
      </c>
      <c r="L81" s="324">
        <f t="shared" si="16"/>
        <v>69.265196416860064</v>
      </c>
      <c r="M81" s="324">
        <f t="shared" si="16"/>
        <v>61.803524648485713</v>
      </c>
      <c r="N81" s="324">
        <f t="shared" si="16"/>
        <v>62.692661169633638</v>
      </c>
      <c r="O81" s="324">
        <f t="shared" si="16"/>
        <v>61.096521775308616</v>
      </c>
      <c r="P81" s="324">
        <f t="shared" si="16"/>
        <v>57.728719467414024</v>
      </c>
      <c r="Q81" s="324">
        <f t="shared" si="16"/>
        <v>57.269464265562767</v>
      </c>
      <c r="R81" s="324">
        <f t="shared" si="16"/>
        <v>56.553604333322589</v>
      </c>
      <c r="S81" s="324">
        <f t="shared" si="16"/>
        <v>56.254919671339714</v>
      </c>
      <c r="T81" s="324">
        <f t="shared" si="16"/>
        <v>56.061305827116101</v>
      </c>
      <c r="U81" s="324">
        <f t="shared" si="16"/>
        <v>55.610520508608708</v>
      </c>
      <c r="V81" s="324">
        <f t="shared" si="16"/>
        <v>58.373479610767866</v>
      </c>
      <c r="W81" s="324">
        <f t="shared" si="16"/>
        <v>55.716544641725619</v>
      </c>
      <c r="DA81" s="95"/>
    </row>
    <row r="82" spans="1:105" ht="12" customHeight="1" x14ac:dyDescent="0.25">
      <c r="A82" s="55" t="s">
        <v>92</v>
      </c>
      <c r="B82" s="336">
        <f>IF(B$6=0,0,B$6/TEL!B$5*1000)</f>
        <v>2.2346638368675427</v>
      </c>
      <c r="C82" s="336">
        <f>IF(C$6=0,0,C$6/TEL!C$5*1000)</f>
        <v>1.7146256506402906</v>
      </c>
      <c r="D82" s="336">
        <f>IF(D$6=0,0,D$6/TEL!D$5*1000)</f>
        <v>1.722930088064041</v>
      </c>
      <c r="E82" s="336">
        <f>IF(E$6=0,0,E$6/TEL!E$5*1000)</f>
        <v>1.6387219918196625</v>
      </c>
      <c r="F82" s="336">
        <f>IF(F$6=0,0,F$6/TEL!F$5*1000)</f>
        <v>1.5904355657145619</v>
      </c>
      <c r="G82" s="336">
        <f>IF(G$6=0,0,G$6/TEL!G$5*1000)</f>
        <v>1.9023439781010496</v>
      </c>
      <c r="H82" s="336">
        <f>IF(H$6=0,0,H$6/TEL!H$5*1000)</f>
        <v>1.9559336506514615</v>
      </c>
      <c r="I82" s="336">
        <f>IF(I$6=0,0,I$6/TEL!I$5*1000)</f>
        <v>1.9373194925409389</v>
      </c>
      <c r="J82" s="336">
        <f>IF(J$6=0,0,J$6/TEL!J$5*1000)</f>
        <v>1.6926224903554121</v>
      </c>
      <c r="K82" s="336">
        <f>IF(K$6=0,0,K$6/TEL!K$5*1000)</f>
        <v>1.9583790942703767</v>
      </c>
      <c r="L82" s="336">
        <f>IF(L$6=0,0,L$6/TEL!L$5*1000)</f>
        <v>1.3150573258365978</v>
      </c>
      <c r="M82" s="336">
        <f>IF(M$6=0,0,M$6/TEL!M$5*1000)</f>
        <v>1.1143507021685899</v>
      </c>
      <c r="N82" s="336">
        <f>IF(N$6=0,0,N$6/TEL!N$5*1000)</f>
        <v>1.321376733265162</v>
      </c>
      <c r="O82" s="336">
        <f>IF(O$6=0,0,O$6/TEL!O$5*1000)</f>
        <v>1.5808912580484178</v>
      </c>
      <c r="P82" s="336">
        <f>IF(P$6=0,0,P$6/TEL!P$5*1000)</f>
        <v>1.2438531511328998</v>
      </c>
      <c r="Q82" s="336">
        <f>IF(Q$6=0,0,Q$6/TEL!Q$5*1000)</f>
        <v>1.5440966696913796</v>
      </c>
      <c r="R82" s="336">
        <f>IF(R$6=0,0,R$6/TEL!R$5*1000)</f>
        <v>1.5386377505209601</v>
      </c>
      <c r="S82" s="336">
        <f>IF(S$6=0,0,S$6/TEL!S$5*1000)</f>
        <v>1.585607455782027</v>
      </c>
      <c r="T82" s="336">
        <f>IF(T$6=0,0,T$6/TEL!T$5*1000)</f>
        <v>1.7522379528975465</v>
      </c>
      <c r="U82" s="336">
        <f>IF(U$6=0,0,U$6/TEL!U$5*1000)</f>
        <v>1.7080415274443261</v>
      </c>
      <c r="V82" s="336">
        <f>IF(V$6=0,0,V$6/TEL!V$5*1000)</f>
        <v>1.7794386612757251</v>
      </c>
      <c r="W82" s="336">
        <f>IF(W$6=0,0,W$6/TEL!W$5*1000)</f>
        <v>1.6213673843968439</v>
      </c>
      <c r="DA82" s="67"/>
    </row>
    <row r="83" spans="1:105" ht="12" customHeight="1" x14ac:dyDescent="0.25">
      <c r="A83" s="202" t="s">
        <v>93</v>
      </c>
      <c r="B83" s="337">
        <f>IF(B$7=0,0,B$7/TEL!B$5*1000)</f>
        <v>1.8335703276861877</v>
      </c>
      <c r="C83" s="337">
        <f>IF(C$7=0,0,C$7/TEL!C$5*1000)</f>
        <v>1.4068723287304941</v>
      </c>
      <c r="D83" s="337">
        <f>IF(D$7=0,0,D$7/TEL!D$5*1000)</f>
        <v>1.413686226103829</v>
      </c>
      <c r="E83" s="337">
        <f>IF(E$7=0,0,E$7/TEL!E$5*1000)</f>
        <v>1.3445924035443391</v>
      </c>
      <c r="F83" s="337">
        <f>IF(F$7=0,0,F$7/TEL!F$5*1000)</f>
        <v>1.3049727718683579</v>
      </c>
      <c r="G83" s="337">
        <f>IF(G$7=0,0,G$7/TEL!G$5*1000)</f>
        <v>1.5608976230572711</v>
      </c>
      <c r="H83" s="337">
        <f>IF(H$7=0,0,H$7/TEL!H$5*1000)</f>
        <v>1.6048686364319691</v>
      </c>
      <c r="I83" s="337">
        <f>IF(I$7=0,0,I$7/TEL!I$5*1000)</f>
        <v>1.5895954810592319</v>
      </c>
      <c r="J83" s="337">
        <f>IF(J$7=0,0,J$7/TEL!J$5*1000)</f>
        <v>1.3888184536249535</v>
      </c>
      <c r="K83" s="337">
        <f>IF(K$7=0,0,K$7/TEL!K$5*1000)</f>
        <v>1.6068751542731292</v>
      </c>
      <c r="L83" s="337">
        <f>IF(L$7=0,0,L$7/TEL!L$5*1000)</f>
        <v>1.0790213955582337</v>
      </c>
      <c r="M83" s="337">
        <f>IF(M$7=0,0,M$7/TEL!M$5*1000)</f>
        <v>0.91433903767679148</v>
      </c>
      <c r="N83" s="337">
        <f>IF(N$7=0,0,N$7/TEL!N$5*1000)</f>
        <v>1.0842065503714151</v>
      </c>
      <c r="O83" s="337">
        <f>IF(O$7=0,0,O$7/TEL!O$5*1000)</f>
        <v>1.2971415450653681</v>
      </c>
      <c r="P83" s="337">
        <f>IF(P$7=0,0,P$7/TEL!P$5*1000)</f>
        <v>1.0205974573398151</v>
      </c>
      <c r="Q83" s="337">
        <f>IF(Q$7=0,0,Q$7/TEL!Q$5*1000)</f>
        <v>1.266951113592927</v>
      </c>
      <c r="R83" s="337">
        <f>IF(R$7=0,0,R$7/TEL!R$5*1000)</f>
        <v>1.2624720004274541</v>
      </c>
      <c r="S83" s="337">
        <f>IF(S$7=0,0,S$7/TEL!S$5*1000)</f>
        <v>1.3010112457698682</v>
      </c>
      <c r="T83" s="337">
        <f>IF(T$7=0,0,T$7/TEL!T$5*1000)</f>
        <v>1.4377337049415766</v>
      </c>
      <c r="U83" s="337">
        <f>IF(U$7=0,0,U$7/TEL!U$5*1000)</f>
        <v>1.4014699712363703</v>
      </c>
      <c r="V83" s="337">
        <f>IF(V$7=0,0,V$7/TEL!V$5*1000)</f>
        <v>1.4600522348929021</v>
      </c>
      <c r="W83" s="337">
        <f>IF(W$7=0,0,W$7/TEL!W$5*1000)</f>
        <v>1.3303527256589489</v>
      </c>
      <c r="DA83" s="174"/>
    </row>
    <row r="84" spans="1:105" ht="12" customHeight="1" x14ac:dyDescent="0.25">
      <c r="A84" s="202" t="s">
        <v>94</v>
      </c>
      <c r="B84" s="337">
        <f>IF(B$8=0,0,B$8/TEL!B$5*1000)</f>
        <v>1.3178786730244478</v>
      </c>
      <c r="C84" s="337">
        <f>IF(C$8=0,0,C$8/TEL!C$5*1000)</f>
        <v>1.0111894862750423</v>
      </c>
      <c r="D84" s="337">
        <f>IF(D$8=0,0,D$8/TEL!D$5*1000)</f>
        <v>1.0160869750121271</v>
      </c>
      <c r="E84" s="337">
        <f>IF(E$8=0,0,E$8/TEL!E$5*1000)</f>
        <v>0.96642579004749352</v>
      </c>
      <c r="F84" s="337">
        <f>IF(F$8=0,0,F$8/TEL!F$5*1000)</f>
        <v>0.93794917978038217</v>
      </c>
      <c r="G84" s="337">
        <f>IF(G$8=0,0,G$8/TEL!G$5*1000)</f>
        <v>1.1218951665724144</v>
      </c>
      <c r="H84" s="337">
        <f>IF(H$8=0,0,H$8/TEL!H$5*1000)</f>
        <v>1.1534993324354776</v>
      </c>
      <c r="I84" s="337">
        <f>IF(I$8=0,0,I$8/TEL!I$5*1000)</f>
        <v>1.1425217520113224</v>
      </c>
      <c r="J84" s="337">
        <f>IF(J$8=0,0,J$8/TEL!J$5*1000)</f>
        <v>0.99821326354293549</v>
      </c>
      <c r="K84" s="337">
        <f>IF(K$8=0,0,K$8/TEL!K$5*1000)</f>
        <v>1.154941517133812</v>
      </c>
      <c r="L84" s="337">
        <f>IF(L$8=0,0,L$8/TEL!L$5*1000)</f>
        <v>0.77554662805748076</v>
      </c>
      <c r="M84" s="337">
        <f>IF(M$8=0,0,M$8/TEL!M$5*1000)</f>
        <v>0.6571811833301936</v>
      </c>
      <c r="N84" s="337">
        <f>IF(N$8=0,0,N$8/TEL!N$5*1000)</f>
        <v>0.77927345807945458</v>
      </c>
      <c r="O84" s="337">
        <f>IF(O$8=0,0,O$8/TEL!O$5*1000)</f>
        <v>0.93232048551573321</v>
      </c>
      <c r="P84" s="337">
        <f>IF(P$8=0,0,P$8/TEL!P$5*1000)</f>
        <v>0.73355442246299229</v>
      </c>
      <c r="Q84" s="337">
        <f>IF(Q$8=0,0,Q$8/TEL!Q$5*1000)</f>
        <v>0.91062111289491643</v>
      </c>
      <c r="R84" s="337">
        <f>IF(R$8=0,0,R$8/TEL!R$5*1000)</f>
        <v>0.90740175030723291</v>
      </c>
      <c r="S84" s="337">
        <f>IF(S$8=0,0,S$8/TEL!S$5*1000)</f>
        <v>0.9351018328970927</v>
      </c>
      <c r="T84" s="337">
        <f>IF(T$8=0,0,T$8/TEL!T$5*1000)</f>
        <v>1.0333711004267583</v>
      </c>
      <c r="U84" s="337">
        <f>IF(U$8=0,0,U$8/TEL!U$5*1000)</f>
        <v>1.0073065418261413</v>
      </c>
      <c r="V84" s="337">
        <f>IF(V$8=0,0,V$8/TEL!V$5*1000)</f>
        <v>1.0494125438292734</v>
      </c>
      <c r="W84" s="337">
        <f>IF(W$8=0,0,W$8/TEL!W$5*1000)</f>
        <v>0.95619102156736957</v>
      </c>
      <c r="DA84" s="174"/>
    </row>
    <row r="85" spans="1:105" ht="12" customHeight="1" x14ac:dyDescent="0.25">
      <c r="A85" s="202" t="s">
        <v>95</v>
      </c>
      <c r="B85" s="337">
        <f>IF(B$9=0,0,B$9/TEL!B$5*1000)</f>
        <v>2.5784582733087023</v>
      </c>
      <c r="C85" s="337">
        <f>IF(C$9=0,0,C$9/TEL!C$5*1000)</f>
        <v>1.9784142122772566</v>
      </c>
      <c r="D85" s="337">
        <f>IF(D$9=0,0,D$9/TEL!D$5*1000)</f>
        <v>1.9879962554585091</v>
      </c>
      <c r="E85" s="337">
        <f>IF(E$9=0,0,E$9/TEL!E$5*1000)</f>
        <v>1.8908330674842275</v>
      </c>
      <c r="F85" s="337">
        <f>IF(F$9=0,0,F$9/TEL!F$5*1000)</f>
        <v>1.835117960439878</v>
      </c>
      <c r="G85" s="337">
        <f>IF(G$9=0,0,G$9/TEL!G$5*1000)</f>
        <v>2.195012282424289</v>
      </c>
      <c r="H85" s="337">
        <f>IF(H$9=0,0,H$9/TEL!H$5*1000)</f>
        <v>2.2568465199824566</v>
      </c>
      <c r="I85" s="337">
        <f>IF(I$9=0,0,I$9/TEL!I$5*1000)</f>
        <v>2.2353686452395447</v>
      </c>
      <c r="J85" s="337">
        <f>IF(J$9=0,0,J$9/TEL!J$5*1000)</f>
        <v>1.9530259504100911</v>
      </c>
      <c r="K85" s="337">
        <f>IF(K$9=0,0,K$9/TEL!K$5*1000)</f>
        <v>2.2596681856965883</v>
      </c>
      <c r="L85" s="337">
        <f>IF(L$9=0,0,L$9/TEL!L$5*1000)</f>
        <v>1.5173738375037666</v>
      </c>
      <c r="M85" s="337">
        <f>IF(M$9=0,0,M$9/TEL!M$5*1000)</f>
        <v>1.2857892717329884</v>
      </c>
      <c r="N85" s="337">
        <f>IF(N$9=0,0,N$9/TEL!N$5*1000)</f>
        <v>1.5246654614598023</v>
      </c>
      <c r="O85" s="337">
        <f>IF(O$9=0,0,O$9/TEL!O$5*1000)</f>
        <v>1.8241052977481735</v>
      </c>
      <c r="P85" s="337">
        <f>IF(P$9=0,0,P$9/TEL!P$5*1000)</f>
        <v>1.4352151743841155</v>
      </c>
      <c r="Q85" s="337">
        <f>IF(Q$9=0,0,Q$9/TEL!Q$5*1000)</f>
        <v>1.7816500034900535</v>
      </c>
      <c r="R85" s="337">
        <f>IF(R$9=0,0,R$9/TEL!R$5*1000)</f>
        <v>1.775351250601108</v>
      </c>
      <c r="S85" s="337">
        <f>IF(S$9=0,0,S$9/TEL!S$5*1000)</f>
        <v>1.8295470643638767</v>
      </c>
      <c r="T85" s="337">
        <f>IF(T$9=0,0,T$9/TEL!T$5*1000)</f>
        <v>2.0218130225740918</v>
      </c>
      <c r="U85" s="337">
        <f>IF(U$9=0,0,U$9/TEL!U$5*1000)</f>
        <v>1.9708171470511457</v>
      </c>
      <c r="V85" s="337">
        <f>IF(V$9=0,0,V$9/TEL!V$5*1000)</f>
        <v>2.0531984553181433</v>
      </c>
      <c r="W85" s="337">
        <f>IF(W$9=0,0,W$9/TEL!W$5*1000)</f>
        <v>1.8708085204578961</v>
      </c>
      <c r="DA85" s="174"/>
    </row>
    <row r="86" spans="1:105" ht="12" customHeight="1" x14ac:dyDescent="0.25">
      <c r="A86" s="56" t="s">
        <v>96</v>
      </c>
      <c r="B86" s="338">
        <f>IF(B$10=0,0,B$10/TEL!B$5*1000)</f>
        <v>10.576751714708525</v>
      </c>
      <c r="C86" s="338">
        <f>IF(C$10=0,0,C$10/TEL!C$5*1000)</f>
        <v>11.911108560119876</v>
      </c>
      <c r="D86" s="338">
        <f>IF(D$10=0,0,D$10/TEL!D$5*1000)</f>
        <v>12.456322264225447</v>
      </c>
      <c r="E86" s="338">
        <f>IF(E$10=0,0,E$10/TEL!E$5*1000)</f>
        <v>13.24396869584978</v>
      </c>
      <c r="F86" s="338">
        <f>IF(F$10=0,0,F$10/TEL!F$5*1000)</f>
        <v>13.218662535088479</v>
      </c>
      <c r="G86" s="338">
        <f>IF(G$10=0,0,G$10/TEL!G$5*1000)</f>
        <v>9.6130015839015908</v>
      </c>
      <c r="H86" s="338">
        <f>IF(H$10=0,0,H$10/TEL!H$5*1000)</f>
        <v>8.5598290826768597</v>
      </c>
      <c r="I86" s="338">
        <f>IF(I$10=0,0,I$10/TEL!I$5*1000)</f>
        <v>7.304030111011067</v>
      </c>
      <c r="J86" s="338">
        <f>IF(J$10=0,0,J$10/TEL!J$5*1000)</f>
        <v>7.0415371221516141</v>
      </c>
      <c r="K86" s="338">
        <f>IF(K$10=0,0,K$10/TEL!K$5*1000)</f>
        <v>6.5472365738261313</v>
      </c>
      <c r="L86" s="338">
        <f>IF(L$10=0,0,L$10/TEL!L$5*1000)</f>
        <v>7.4878592625560376</v>
      </c>
      <c r="M86" s="338">
        <f>IF(M$10=0,0,M$10/TEL!M$5*1000)</f>
        <v>6.8866000468374047</v>
      </c>
      <c r="N86" s="338">
        <f>IF(N$10=0,0,N$10/TEL!N$5*1000)</f>
        <v>6.5084124341220262</v>
      </c>
      <c r="O86" s="338">
        <f>IF(O$10=0,0,O$10/TEL!O$5*1000)</f>
        <v>5.5966616344400393</v>
      </c>
      <c r="P86" s="338">
        <f>IF(P$10=0,0,P$10/TEL!P$5*1000)</f>
        <v>5.9285247389720173</v>
      </c>
      <c r="Q86" s="338">
        <f>IF(Q$10=0,0,Q$10/TEL!Q$5*1000)</f>
        <v>5.1017183269648987</v>
      </c>
      <c r="R86" s="338">
        <f>IF(R$10=0,0,R$10/TEL!R$5*1000)</f>
        <v>4.9861289095115904</v>
      </c>
      <c r="S86" s="338">
        <f>IF(S$10=0,0,S$10/TEL!S$5*1000)</f>
        <v>4.8741424688307768</v>
      </c>
      <c r="T86" s="338">
        <f>IF(T$10=0,0,T$10/TEL!T$5*1000)</f>
        <v>4.5389841801743183</v>
      </c>
      <c r="U86" s="338">
        <f>IF(U$10=0,0,U$10/TEL!U$5*1000)</f>
        <v>4.5757567400830084</v>
      </c>
      <c r="V86" s="338">
        <f>IF(V$10=0,0,V$10/TEL!V$5*1000)</f>
        <v>4.8172398249537851</v>
      </c>
      <c r="W86" s="338">
        <f>IF(W$10=0,0,W$10/TEL!W$5*1000)</f>
        <v>4.7433339327735968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4.9854591787820937</v>
      </c>
      <c r="C87" s="351">
        <f>IF(C$16=0,0,C$16/TEL!C$5*1000)</f>
        <v>5.3813259122367381</v>
      </c>
      <c r="D87" s="351">
        <f>IF(D$16=0,0,D$16/TEL!D$5*1000)</f>
        <v>5.656881431070703</v>
      </c>
      <c r="E87" s="351">
        <f>IF(E$16=0,0,E$16/TEL!E$5*1000)</f>
        <v>6.0765752511222102</v>
      </c>
      <c r="F87" s="351">
        <f>IF(F$16=0,0,F$16/TEL!F$5*1000)</f>
        <v>5.9362228989661281</v>
      </c>
      <c r="G87" s="351">
        <f>IF(G$16=0,0,G$16/TEL!G$5*1000)</f>
        <v>4.6943603178805668</v>
      </c>
      <c r="H87" s="351">
        <f>IF(H$16=0,0,H$16/TEL!H$5*1000)</f>
        <v>4.1531810834961744</v>
      </c>
      <c r="I87" s="351">
        <f>IF(I$16=0,0,I$16/TEL!I$5*1000)</f>
        <v>3.5977155497638962</v>
      </c>
      <c r="J87" s="351">
        <f>IF(J$16=0,0,J$16/TEL!J$5*1000)</f>
        <v>3.5004418175647949</v>
      </c>
      <c r="K87" s="351">
        <f>IF(K$16=0,0,K$16/TEL!K$5*1000)</f>
        <v>3.210088988612132</v>
      </c>
      <c r="L87" s="351">
        <f>IF(L$16=0,0,L$16/TEL!L$5*1000)</f>
        <v>3.5376894478186918</v>
      </c>
      <c r="M87" s="351">
        <f>IF(M$16=0,0,M$16/TEL!M$5*1000)</f>
        <v>3.2076749524668884</v>
      </c>
      <c r="N87" s="351">
        <f>IF(N$16=0,0,N$16/TEL!N$5*1000)</f>
        <v>3.0651506011311942</v>
      </c>
      <c r="O87" s="351">
        <f>IF(O$16=0,0,O$16/TEL!O$5*1000)</f>
        <v>2.7034199255281486</v>
      </c>
      <c r="P87" s="351">
        <f>IF(P$16=0,0,P$16/TEL!P$5*1000)</f>
        <v>2.7954419841124207</v>
      </c>
      <c r="Q87" s="351">
        <f>IF(Q$16=0,0,Q$16/TEL!Q$5*1000)</f>
        <v>2.4729035915059132</v>
      </c>
      <c r="R87" s="351">
        <f>IF(R$16=0,0,R$16/TEL!R$5*1000)</f>
        <v>2.4309683407864542</v>
      </c>
      <c r="S87" s="351">
        <f>IF(S$16=0,0,S$16/TEL!S$5*1000)</f>
        <v>2.3589559018372839</v>
      </c>
      <c r="T87" s="351">
        <f>IF(T$16=0,0,T$16/TEL!T$5*1000)</f>
        <v>2.1749342259881352</v>
      </c>
      <c r="U87" s="351">
        <f>IF(U$16=0,0,U$16/TEL!U$5*1000)</f>
        <v>2.1858874109967976</v>
      </c>
      <c r="V87" s="351">
        <f>IF(V$16=0,0,V$16/TEL!V$5*1000)</f>
        <v>2.3096858958291269</v>
      </c>
      <c r="W87" s="351">
        <f>IF(W$16=0,0,W$16/TEL!W$5*1000)</f>
        <v>2.2830851899292957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42.376403019647796</v>
      </c>
      <c r="C88" s="351">
        <f>IF(C$27=0,0,C$27/TEL!C$5*1000)</f>
        <v>45.741270254012285</v>
      </c>
      <c r="D88" s="351">
        <f>IF(D$27=0,0,D$27/TEL!D$5*1000)</f>
        <v>48.083492164100974</v>
      </c>
      <c r="E88" s="351">
        <f>IF(E$27=0,0,E$27/TEL!E$5*1000)</f>
        <v>51.650889634538764</v>
      </c>
      <c r="F88" s="351">
        <f>IF(F$27=0,0,F$27/TEL!F$5*1000)</f>
        <v>50.457894641212114</v>
      </c>
      <c r="G88" s="351">
        <f>IF(G$27=0,0,G$27/TEL!G$5*1000)</f>
        <v>39.902062701984818</v>
      </c>
      <c r="H88" s="351">
        <f>IF(H$27=0,0,H$27/TEL!H$5*1000)</f>
        <v>35.302039209717485</v>
      </c>
      <c r="I88" s="351">
        <f>IF(I$27=0,0,I$27/TEL!I$5*1000)</f>
        <v>30.580582172993122</v>
      </c>
      <c r="J88" s="351">
        <f>IF(J$27=0,0,J$27/TEL!J$5*1000)</f>
        <v>29.753755449300769</v>
      </c>
      <c r="K88" s="351">
        <f>IF(K$27=0,0,K$27/TEL!K$5*1000)</f>
        <v>27.285756403203116</v>
      </c>
      <c r="L88" s="351">
        <f>IF(L$27=0,0,L$27/TEL!L$5*1000)</f>
        <v>30.070360306458888</v>
      </c>
      <c r="M88" s="351">
        <f>IF(M$27=0,0,M$27/TEL!M$5*1000)</f>
        <v>27.265237095968565</v>
      </c>
      <c r="N88" s="351">
        <f>IF(N$27=0,0,N$27/TEL!N$5*1000)</f>
        <v>26.053780109615136</v>
      </c>
      <c r="O88" s="351">
        <f>IF(O$27=0,0,O$27/TEL!O$5*1000)</f>
        <v>22.979069366989265</v>
      </c>
      <c r="P88" s="351">
        <f>IF(P$27=0,0,P$27/TEL!P$5*1000)</f>
        <v>23.76125686495557</v>
      </c>
      <c r="Q88" s="351">
        <f>IF(Q$27=0,0,Q$27/TEL!Q$5*1000)</f>
        <v>21.019680527800279</v>
      </c>
      <c r="R88" s="351">
        <f>IF(R$27=0,0,R$27/TEL!R$5*1000)</f>
        <v>20.663230896684873</v>
      </c>
      <c r="S88" s="351">
        <f>IF(S$27=0,0,S$27/TEL!S$5*1000)</f>
        <v>20.051125165616916</v>
      </c>
      <c r="T88" s="351">
        <f>IF(T$27=0,0,T$27/TEL!T$5*1000)</f>
        <v>18.486940920899158</v>
      </c>
      <c r="U88" s="351">
        <f>IF(U$27=0,0,U$27/TEL!U$5*1000)</f>
        <v>18.580042993472777</v>
      </c>
      <c r="V88" s="351">
        <f>IF(V$27=0,0,V$27/TEL!V$5*1000)</f>
        <v>19.632330114547571</v>
      </c>
      <c r="W88" s="351">
        <f>IF(W$27=0,0,W$27/TEL!W$5*1000)</f>
        <v>19.406224114399009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8.1364683291074584</v>
      </c>
      <c r="C89" s="351">
        <f>IF(C$38=0,0,C$38/TEL!C$5*1000)</f>
        <v>6.2429959587415667</v>
      </c>
      <c r="D89" s="351">
        <f>IF(D$38=0,0,D$38/TEL!D$5*1000)</f>
        <v>6.27323262833574</v>
      </c>
      <c r="E89" s="351">
        <f>IF(E$38=0,0,E$38/TEL!E$5*1000)</f>
        <v>5.9666287907280049</v>
      </c>
      <c r="F89" s="351">
        <f>IF(F$38=0,0,F$38/TEL!F$5*1000)</f>
        <v>5.7908166751658383</v>
      </c>
      <c r="G89" s="351">
        <f>IF(G$38=0,0,G$38/TEL!G$5*1000)</f>
        <v>6.9264832023166427</v>
      </c>
      <c r="H89" s="351">
        <f>IF(H$38=0,0,H$38/TEL!H$5*1000)</f>
        <v>7.1216045741668639</v>
      </c>
      <c r="I89" s="351">
        <f>IF(I$38=0,0,I$38/TEL!I$5*1000)</f>
        <v>7.0538299472003416</v>
      </c>
      <c r="J89" s="351">
        <f>IF(J$38=0,0,J$38/TEL!J$5*1000)</f>
        <v>6.1628818879607312</v>
      </c>
      <c r="K89" s="351">
        <f>IF(K$38=0,0,K$38/TEL!K$5*1000)</f>
        <v>7.1305084970870132</v>
      </c>
      <c r="L89" s="351">
        <f>IF(L$38=0,0,L$38/TEL!L$5*1000)</f>
        <v>4.7881574427896636</v>
      </c>
      <c r="M89" s="351">
        <f>IF(M$38=0,0,M$38/TEL!M$5*1000)</f>
        <v>4.0573794796907618</v>
      </c>
      <c r="N89" s="351">
        <f>IF(N$38=0,0,N$38/TEL!N$5*1000)</f>
        <v>4.8111665672731529</v>
      </c>
      <c r="O89" s="351">
        <f>IF(O$38=0,0,O$38/TEL!O$5*1000)</f>
        <v>5.7560656062275717</v>
      </c>
      <c r="P89" s="351">
        <f>IF(P$38=0,0,P$38/TEL!P$5*1000)</f>
        <v>4.528901216945429</v>
      </c>
      <c r="Q89" s="351">
        <f>IF(Q$38=0,0,Q$38/TEL!Q$5*1000)</f>
        <v>5.622095566568615</v>
      </c>
      <c r="R89" s="351">
        <f>IF(R$38=0,0,R$38/TEL!R$5*1000)</f>
        <v>5.602219501896827</v>
      </c>
      <c r="S89" s="351">
        <f>IF(S$38=0,0,S$38/TEL!S$5*1000)</f>
        <v>5.7732374031037885</v>
      </c>
      <c r="T89" s="351">
        <f>IF(T$38=0,0,T$38/TEL!T$5*1000)</f>
        <v>6.3799433156782435</v>
      </c>
      <c r="U89" s="351">
        <f>IF(U$38=0,0,U$38/TEL!U$5*1000)</f>
        <v>6.2190229973613924</v>
      </c>
      <c r="V89" s="351">
        <f>IF(V$38=0,0,V$38/TEL!V$5*1000)</f>
        <v>6.4789817923372528</v>
      </c>
      <c r="W89" s="351">
        <f>IF(W$38=0,0,W$38/TEL!W$5*1000)</f>
        <v>5.9034402201115856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26.204490357052897</v>
      </c>
      <c r="C90" s="351">
        <f>IF(C$39=0,0,C$39/TEL!C$5*1000)</f>
        <v>24.281488595673839</v>
      </c>
      <c r="D90" s="351">
        <f>IF(D$39=0,0,D$39/TEL!D$5*1000)</f>
        <v>25.003111698662767</v>
      </c>
      <c r="E90" s="351">
        <f>IF(E$39=0,0,E$39/TEL!E$5*1000)</f>
        <v>25.547361285619107</v>
      </c>
      <c r="F90" s="351">
        <f>IF(F$39=0,0,F$39/TEL!F$5*1000)</f>
        <v>25.04189229035849</v>
      </c>
      <c r="G90" s="351">
        <f>IF(G$39=0,0,G$39/TEL!G$5*1000)</f>
        <v>23.334366059421285</v>
      </c>
      <c r="H90" s="351">
        <f>IF(H$39=0,0,H$39/TEL!H$5*1000)</f>
        <v>22.351260300198941</v>
      </c>
      <c r="I90" s="351">
        <f>IF(I$39=0,0,I$39/TEL!I$5*1000)</f>
        <v>20.7319600234059</v>
      </c>
      <c r="J90" s="351">
        <f>IF(J$39=0,0,J$39/TEL!J$5*1000)</f>
        <v>19.023457496697922</v>
      </c>
      <c r="K90" s="351">
        <f>IF(K$39=0,0,K$39/TEL!K$5*1000)</f>
        <v>19.802775268386487</v>
      </c>
      <c r="L90" s="351">
        <f>IF(L$39=0,0,L$39/TEL!L$5*1000)</f>
        <v>16.937078182063331</v>
      </c>
      <c r="M90" s="351">
        <f>IF(M$39=0,0,M$39/TEL!M$5*1000)</f>
        <v>14.926085096340183</v>
      </c>
      <c r="N90" s="351">
        <f>IF(N$39=0,0,N$39/TEL!N$5*1000)</f>
        <v>15.779133284232422</v>
      </c>
      <c r="O90" s="351">
        <f>IF(O$39=0,0,O$39/TEL!O$5*1000)</f>
        <v>16.314612442019044</v>
      </c>
      <c r="P90" s="351">
        <f>IF(P$39=0,0,P$39/TEL!P$5*1000)</f>
        <v>14.619458010105179</v>
      </c>
      <c r="Q90" s="351">
        <f>IF(Q$39=0,0,Q$39/TEL!Q$5*1000)</f>
        <v>15.4866745146031</v>
      </c>
      <c r="R90" s="351">
        <f>IF(R$39=0,0,R$39/TEL!R$5*1000)</f>
        <v>15.331414774698839</v>
      </c>
      <c r="S90" s="351">
        <f>IF(S$39=0,0,S$39/TEL!S$5*1000)</f>
        <v>15.427655591498315</v>
      </c>
      <c r="T90" s="351">
        <f>IF(T$39=0,0,T$39/TEL!T$5*1000)</f>
        <v>15.894176285119258</v>
      </c>
      <c r="U90" s="351">
        <f>IF(U$39=0,0,U$39/TEL!U$5*1000)</f>
        <v>15.680055055841288</v>
      </c>
      <c r="V90" s="351">
        <f>IF(V$39=0,0,V$39/TEL!V$5*1000)</f>
        <v>16.41562600992474</v>
      </c>
      <c r="W90" s="351">
        <f>IF(W$39=0,0,W$39/TEL!W$5*1000)</f>
        <v>15.435427027933425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2.9857419910314777</v>
      </c>
      <c r="C91" s="339">
        <f>IF(C$59=0,0,C$59/TEL!C$5*1000)</f>
        <v>2.290917192803632</v>
      </c>
      <c r="D91" s="339">
        <f>IF(D$59=0,0,D$59/TEL!D$5*1000)</f>
        <v>2.3020127800319754</v>
      </c>
      <c r="E91" s="339">
        <f>IF(E$59=0,0,E$59/TEL!E$5*1000)</f>
        <v>2.1895020547973045</v>
      </c>
      <c r="F91" s="339">
        <f>IF(F$59=0,0,F$59/TEL!F$5*1000)</f>
        <v>2.1249863958242141</v>
      </c>
      <c r="G91" s="339">
        <f>IF(G$59=0,0,G$59/TEL!G$5*1000)</f>
        <v>2.5417282917881869</v>
      </c>
      <c r="H91" s="339">
        <f>IF(H$59=0,0,H$59/TEL!H$5*1000)</f>
        <v>2.6133296364645648</v>
      </c>
      <c r="I91" s="339">
        <f>IF(I$59=0,0,I$59/TEL!I$5*1000)</f>
        <v>2.58845919618564</v>
      </c>
      <c r="J91" s="339">
        <f>IF(J$59=0,0,J$59/TEL!J$5*1000)</f>
        <v>2.2615186951351656</v>
      </c>
      <c r="K91" s="339">
        <f>IF(K$59=0,0,K$59/TEL!K$5*1000)</f>
        <v>2.6165970020428824</v>
      </c>
      <c r="L91" s="339">
        <f>IF(L$59=0,0,L$59/TEL!L$5*1000)</f>
        <v>1.7570525882173793</v>
      </c>
      <c r="M91" s="339">
        <f>IF(M$59=0,0,M$59/TEL!M$5*1000)</f>
        <v>1.4888877822733499</v>
      </c>
      <c r="N91" s="339">
        <f>IF(N$59=0,0,N$59/TEL!N$5*1000)</f>
        <v>1.7654959700838659</v>
      </c>
      <c r="O91" s="339">
        <f>IF(O$59=0,0,O$59/TEL!O$5*1000)</f>
        <v>2.1122342137268508</v>
      </c>
      <c r="P91" s="339">
        <f>IF(P$59=0,0,P$59/TEL!P$5*1000)</f>
        <v>1.6619164470035923</v>
      </c>
      <c r="Q91" s="339">
        <f>IF(Q$59=0,0,Q$59/TEL!Q$5*1000)</f>
        <v>2.0630728384506822</v>
      </c>
      <c r="R91" s="339">
        <f>IF(R$59=0,0,R$59/TEL!R$5*1000)</f>
        <v>2.0557791578872489</v>
      </c>
      <c r="S91" s="339">
        <f>IF(S$59=0,0,S$59/TEL!S$5*1000)</f>
        <v>2.11853554163977</v>
      </c>
      <c r="T91" s="339">
        <f>IF(T$59=0,0,T$59/TEL!T$5*1000)</f>
        <v>2.3411711184170154</v>
      </c>
      <c r="U91" s="339">
        <f>IF(U$59=0,0,U$59/TEL!U$5*1000)</f>
        <v>2.2821201232954635</v>
      </c>
      <c r="V91" s="339">
        <f>IF(V$59=0,0,V$59/TEL!V$5*1000)</f>
        <v>2.3775140778593493</v>
      </c>
      <c r="W91" s="339">
        <f>IF(W$59=0,0,W$59/TEL!W$5*1000)</f>
        <v>2.1663145044976524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SK: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43.401764838079863</v>
      </c>
      <c r="C5" s="225">
        <v>30.36473882112621</v>
      </c>
      <c r="D5" s="225">
        <v>34.002897203055667</v>
      </c>
      <c r="E5" s="225">
        <v>34.524698111547508</v>
      </c>
      <c r="F5" s="225">
        <v>39.057793817983629</v>
      </c>
      <c r="G5" s="225">
        <v>32.36227755502096</v>
      </c>
      <c r="H5" s="225">
        <v>23.50418890772481</v>
      </c>
      <c r="I5" s="225">
        <v>20.938353148145499</v>
      </c>
      <c r="J5" s="225">
        <v>19.152458841619211</v>
      </c>
      <c r="K5" s="225">
        <v>15.308522668837121</v>
      </c>
      <c r="L5" s="225">
        <v>20.576739205079349</v>
      </c>
      <c r="M5" s="225">
        <v>24.31024674499708</v>
      </c>
      <c r="N5" s="225">
        <v>17.185602803350349</v>
      </c>
      <c r="O5" s="225">
        <v>13.904558256646981</v>
      </c>
      <c r="P5" s="225">
        <v>18.40590656498745</v>
      </c>
      <c r="Q5" s="225">
        <v>13.724230673586939</v>
      </c>
      <c r="R5" s="225">
        <v>13.062423151125341</v>
      </c>
      <c r="S5" s="225">
        <v>12.862331902148441</v>
      </c>
      <c r="T5" s="225">
        <v>11.6506171704922</v>
      </c>
      <c r="U5" s="225">
        <v>11.06306320994015</v>
      </c>
      <c r="V5" s="225">
        <v>9.589475959085032</v>
      </c>
      <c r="W5" s="225">
        <v>9.7141239355502105</v>
      </c>
      <c r="DA5" s="89" t="s">
        <v>2761</v>
      </c>
    </row>
    <row r="6" spans="1:105" ht="12" customHeight="1" x14ac:dyDescent="0.25">
      <c r="A6" s="55" t="s">
        <v>92</v>
      </c>
      <c r="B6" s="261">
        <v>0.92643890662050854</v>
      </c>
      <c r="C6" s="261">
        <v>0.50171673540039496</v>
      </c>
      <c r="D6" s="261">
        <v>0.54210715116570185</v>
      </c>
      <c r="E6" s="261">
        <v>0.50253273902370188</v>
      </c>
      <c r="F6" s="261">
        <v>0.56606326434265197</v>
      </c>
      <c r="G6" s="261">
        <v>0.64550145222071575</v>
      </c>
      <c r="H6" s="261">
        <v>0.52386010503937464</v>
      </c>
      <c r="I6" s="261">
        <v>0.50945171231775599</v>
      </c>
      <c r="J6" s="261">
        <v>0.43495580094499869</v>
      </c>
      <c r="K6" s="261">
        <v>0.40044639051077963</v>
      </c>
      <c r="L6" s="261">
        <v>0.38249453222058782</v>
      </c>
      <c r="M6" s="261">
        <v>0.4289836488150397</v>
      </c>
      <c r="N6" s="261">
        <v>0.35565132283635997</v>
      </c>
      <c r="O6" s="261">
        <v>0.35408731371181318</v>
      </c>
      <c r="P6" s="261">
        <v>0.38944370926796612</v>
      </c>
      <c r="Q6" s="261">
        <v>0.36401841478824681</v>
      </c>
      <c r="R6" s="261">
        <v>0.34954667143741552</v>
      </c>
      <c r="S6" s="261">
        <v>0.35696655747190881</v>
      </c>
      <c r="T6" s="261">
        <v>0.35805847615080733</v>
      </c>
      <c r="U6" s="261">
        <v>0.33429757143642419</v>
      </c>
      <c r="V6" s="261">
        <v>0.28750409327822929</v>
      </c>
      <c r="W6" s="261">
        <v>0.27800793934469492</v>
      </c>
      <c r="DA6" s="67" t="s">
        <v>2762</v>
      </c>
    </row>
    <row r="7" spans="1:105" ht="12" customHeight="1" x14ac:dyDescent="0.25">
      <c r="A7" s="202" t="s">
        <v>93</v>
      </c>
      <c r="B7" s="226">
        <v>0.19526612644468691</v>
      </c>
      <c r="C7" s="226">
        <v>0.105747160221801</v>
      </c>
      <c r="D7" s="226">
        <v>0.1142602742281546</v>
      </c>
      <c r="E7" s="226">
        <v>0.1059191498322862</v>
      </c>
      <c r="F7" s="226">
        <v>0.11930951966819919</v>
      </c>
      <c r="G7" s="226">
        <v>0.13605275781146589</v>
      </c>
      <c r="H7" s="226">
        <v>0.1104143325360652</v>
      </c>
      <c r="I7" s="226">
        <v>0.1073774663002684</v>
      </c>
      <c r="J7" s="226">
        <v>9.1675914966691308E-2</v>
      </c>
      <c r="K7" s="226">
        <v>8.4402344250667713E-2</v>
      </c>
      <c r="L7" s="226">
        <v>8.0618619489369894E-2</v>
      </c>
      <c r="M7" s="226">
        <v>9.0417160606720129E-2</v>
      </c>
      <c r="N7" s="226">
        <v>7.4960858917847512E-2</v>
      </c>
      <c r="O7" s="226">
        <v>7.4631211704963868E-2</v>
      </c>
      <c r="P7" s="226">
        <v>8.2083302021939447E-2</v>
      </c>
      <c r="Q7" s="226">
        <v>7.6724396290226787E-2</v>
      </c>
      <c r="R7" s="226">
        <v>7.3674177601412538E-2</v>
      </c>
      <c r="S7" s="226">
        <v>7.5238071771079607E-2</v>
      </c>
      <c r="T7" s="226">
        <v>7.5468216175958835E-2</v>
      </c>
      <c r="U7" s="226">
        <v>7.0460114949593325E-2</v>
      </c>
      <c r="V7" s="226">
        <v>6.0597423348961288E-2</v>
      </c>
      <c r="W7" s="226">
        <v>5.8595912853803223E-2</v>
      </c>
      <c r="DA7" s="174" t="s">
        <v>2763</v>
      </c>
    </row>
    <row r="8" spans="1:105" ht="12" customHeight="1" x14ac:dyDescent="0.25">
      <c r="A8" s="202" t="s">
        <v>94</v>
      </c>
      <c r="B8" s="226">
        <v>0.75664168636431772</v>
      </c>
      <c r="C8" s="226">
        <v>0.40976236429377022</v>
      </c>
      <c r="D8" s="226">
        <v>0.44275004656749878</v>
      </c>
      <c r="E8" s="226">
        <v>0.41042881121564068</v>
      </c>
      <c r="F8" s="226">
        <v>0.46231549631643398</v>
      </c>
      <c r="G8" s="226">
        <v>0.5271942962116597</v>
      </c>
      <c r="H8" s="226">
        <v>0.42784730915704677</v>
      </c>
      <c r="I8" s="226">
        <v>0.41607967883757557</v>
      </c>
      <c r="J8" s="226">
        <v>0.35523733769071503</v>
      </c>
      <c r="K8" s="226">
        <v>0.32705279328115933</v>
      </c>
      <c r="L8" s="226">
        <v>0.31239114184036132</v>
      </c>
      <c r="M8" s="226">
        <v>0.35035975836352512</v>
      </c>
      <c r="N8" s="226">
        <v>0.2904677413109053</v>
      </c>
      <c r="O8" s="226">
        <v>0.28919038293030441</v>
      </c>
      <c r="P8" s="226">
        <v>0.31806667748809531</v>
      </c>
      <c r="Q8" s="226">
        <v>0.29730131718860131</v>
      </c>
      <c r="R8" s="226">
        <v>0.28548194710887509</v>
      </c>
      <c r="S8" s="226">
        <v>0.29154192045590321</v>
      </c>
      <c r="T8" s="226">
        <v>0.29243371287164738</v>
      </c>
      <c r="U8" s="226">
        <v>0.27302769388415132</v>
      </c>
      <c r="V8" s="226">
        <v>0.2348104990195452</v>
      </c>
      <c r="W8" s="226">
        <v>0.22705479502773551</v>
      </c>
      <c r="DA8" s="174" t="s">
        <v>2764</v>
      </c>
    </row>
    <row r="9" spans="1:105" ht="12" customHeight="1" x14ac:dyDescent="0.25">
      <c r="A9" s="202" t="s">
        <v>95</v>
      </c>
      <c r="B9" s="226">
        <v>1.064197836598229</v>
      </c>
      <c r="C9" s="226">
        <v>0.57632064087841139</v>
      </c>
      <c r="D9" s="226">
        <v>0.62271700092932802</v>
      </c>
      <c r="E9" s="226">
        <v>0.57725798200730183</v>
      </c>
      <c r="F9" s="226">
        <v>0.6502353225736669</v>
      </c>
      <c r="G9" s="226">
        <v>0.74148575158630303</v>
      </c>
      <c r="H9" s="226">
        <v>0.60175666898171931</v>
      </c>
      <c r="I9" s="226">
        <v>0.58520578769464338</v>
      </c>
      <c r="J9" s="226">
        <v>0.49963253817785058</v>
      </c>
      <c r="K9" s="226">
        <v>0.45999167285588111</v>
      </c>
      <c r="L9" s="226">
        <v>0.43937042236778417</v>
      </c>
      <c r="M9" s="226">
        <v>0.49277234337048659</v>
      </c>
      <c r="N9" s="226">
        <v>0.40853570121142191</v>
      </c>
      <c r="O9" s="226">
        <v>0.40673912821036529</v>
      </c>
      <c r="P9" s="226">
        <v>0.44735292302390939</v>
      </c>
      <c r="Q9" s="226">
        <v>0.41814695683786968</v>
      </c>
      <c r="R9" s="226">
        <v>0.40152330485639259</v>
      </c>
      <c r="S9" s="226">
        <v>0.41004650763780121</v>
      </c>
      <c r="T9" s="226">
        <v>0.41130079163593752</v>
      </c>
      <c r="U9" s="226">
        <v>0.38400670541831178</v>
      </c>
      <c r="V9" s="226">
        <v>0.33025516512030062</v>
      </c>
      <c r="W9" s="226">
        <v>0.31934695908550093</v>
      </c>
      <c r="DA9" s="174" t="s">
        <v>2765</v>
      </c>
    </row>
    <row r="10" spans="1:105" ht="12" customHeight="1" x14ac:dyDescent="0.25">
      <c r="A10" s="56" t="s">
        <v>96</v>
      </c>
      <c r="B10" s="262">
        <v>6.1801173314502549</v>
      </c>
      <c r="C10" s="262">
        <v>4.8691666705658019</v>
      </c>
      <c r="D10" s="262">
        <v>5.4731819614342214</v>
      </c>
      <c r="E10" s="262">
        <v>5.6661669939232846</v>
      </c>
      <c r="F10" s="262">
        <v>6.5613271972920613</v>
      </c>
      <c r="G10" s="262">
        <v>4.5913893995273316</v>
      </c>
      <c r="H10" s="262">
        <v>3.2441603384842281</v>
      </c>
      <c r="I10" s="262">
        <v>2.7410080419583309</v>
      </c>
      <c r="J10" s="262">
        <v>2.5684672230909178</v>
      </c>
      <c r="K10" s="262">
        <v>1.9271215697250881</v>
      </c>
      <c r="L10" s="262">
        <v>3.0541456467050239</v>
      </c>
      <c r="M10" s="262">
        <v>3.7111481430275308</v>
      </c>
      <c r="N10" s="262">
        <v>2.465543552686694</v>
      </c>
      <c r="O10" s="262">
        <v>1.794693274752692</v>
      </c>
      <c r="P10" s="262">
        <v>2.615340780121473</v>
      </c>
      <c r="Q10" s="262">
        <v>1.7321064834593181</v>
      </c>
      <c r="R10" s="262">
        <v>1.634818902706741</v>
      </c>
      <c r="S10" s="262">
        <v>1.591741856226826</v>
      </c>
      <c r="T10" s="262">
        <v>1.3786802871143311</v>
      </c>
      <c r="U10" s="262">
        <v>1.324899251897556</v>
      </c>
      <c r="V10" s="262">
        <v>1.1502944957963359</v>
      </c>
      <c r="W10" s="262">
        <v>1.1893752472408661</v>
      </c>
      <c r="DA10" s="68" t="s">
        <v>2766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2767</v>
      </c>
    </row>
    <row r="12" spans="1:105" ht="12" customHeight="1" x14ac:dyDescent="0.25">
      <c r="A12" s="37" t="s">
        <v>162</v>
      </c>
      <c r="B12" s="228">
        <v>5.7572469626200498</v>
      </c>
      <c r="C12" s="228">
        <v>4.7513058052384816</v>
      </c>
      <c r="D12" s="228">
        <v>5.3521764948488277</v>
      </c>
      <c r="E12" s="228">
        <v>5.5685686831671424</v>
      </c>
      <c r="F12" s="228">
        <v>6.4602740776355416</v>
      </c>
      <c r="G12" s="228">
        <v>4.3069791082629862</v>
      </c>
      <c r="H12" s="228">
        <v>2.957510589538606</v>
      </c>
      <c r="I12" s="228">
        <v>2.384033345882854</v>
      </c>
      <c r="J12" s="228">
        <v>2.3019813307033519</v>
      </c>
      <c r="K12" s="228">
        <v>1.594221909407058</v>
      </c>
      <c r="L12" s="228">
        <v>2.9222520917599231</v>
      </c>
      <c r="M12" s="228">
        <v>3.5838214013173491</v>
      </c>
      <c r="N12" s="228">
        <v>2.313870950490871</v>
      </c>
      <c r="O12" s="228">
        <v>1.5323199672696</v>
      </c>
      <c r="P12" s="228">
        <v>2.440413109870438</v>
      </c>
      <c r="Q12" s="228">
        <v>1.4288804730246869</v>
      </c>
      <c r="R12" s="228">
        <v>1.33155894627465</v>
      </c>
      <c r="S12" s="228">
        <v>1.2571361720768579</v>
      </c>
      <c r="T12" s="228">
        <v>0.92746035062872101</v>
      </c>
      <c r="U12" s="228">
        <v>0.92418866794281984</v>
      </c>
      <c r="V12" s="228">
        <v>0.80863127621129505</v>
      </c>
      <c r="W12" s="228">
        <v>0.89724877542613179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6.2496987580597458E-3</v>
      </c>
      <c r="V14" s="228">
        <v>6.9418706607541243E-3</v>
      </c>
      <c r="W14" s="228">
        <v>9.0581941788731805E-3</v>
      </c>
      <c r="DA14" s="69" t="s">
        <v>2770</v>
      </c>
    </row>
    <row r="15" spans="1:105" ht="12" customHeight="1" x14ac:dyDescent="0.25">
      <c r="A15" s="37" t="s">
        <v>38</v>
      </c>
      <c r="B15" s="228">
        <v>0.42287036883020562</v>
      </c>
      <c r="C15" s="228">
        <v>0.11786086532732</v>
      </c>
      <c r="D15" s="228">
        <v>0.12100546658539291</v>
      </c>
      <c r="E15" s="228">
        <v>9.7598310756142226E-2</v>
      </c>
      <c r="F15" s="228">
        <v>0.10105311965651941</v>
      </c>
      <c r="G15" s="228">
        <v>0.28441029126434653</v>
      </c>
      <c r="H15" s="228">
        <v>0.28664974894562217</v>
      </c>
      <c r="I15" s="228">
        <v>0.35697469607547738</v>
      </c>
      <c r="J15" s="228">
        <v>0.26648589238756598</v>
      </c>
      <c r="K15" s="228">
        <v>0.33289966031803009</v>
      </c>
      <c r="L15" s="228">
        <v>0.13189355494510091</v>
      </c>
      <c r="M15" s="228">
        <v>0.12732674171018221</v>
      </c>
      <c r="N15" s="228">
        <v>0.15167260219582371</v>
      </c>
      <c r="O15" s="228">
        <v>0.26237330748309179</v>
      </c>
      <c r="P15" s="228">
        <v>0.17492767025103551</v>
      </c>
      <c r="Q15" s="228">
        <v>0.30322601043463099</v>
      </c>
      <c r="R15" s="228">
        <v>0.30325995643209042</v>
      </c>
      <c r="S15" s="228">
        <v>0.33460568414996777</v>
      </c>
      <c r="T15" s="228">
        <v>0.45121993648560982</v>
      </c>
      <c r="U15" s="228">
        <v>0.3944608851966761</v>
      </c>
      <c r="V15" s="228">
        <v>0.33472134892428701</v>
      </c>
      <c r="W15" s="228">
        <v>0.28306827763586051</v>
      </c>
      <c r="DA15" s="69" t="s">
        <v>2771</v>
      </c>
    </row>
    <row r="16" spans="1:105" ht="12" customHeight="1" x14ac:dyDescent="0.25">
      <c r="A16" s="57" t="s">
        <v>2709</v>
      </c>
      <c r="B16" s="263">
        <v>2.3209987071540348</v>
      </c>
      <c r="C16" s="263">
        <v>1.7676608827747471</v>
      </c>
      <c r="D16" s="263">
        <v>2.0060633235788572</v>
      </c>
      <c r="E16" s="263">
        <v>2.0936013552774742</v>
      </c>
      <c r="F16" s="263">
        <v>2.3517546172430519</v>
      </c>
      <c r="G16" s="263">
        <v>1.799311202748473</v>
      </c>
      <c r="H16" s="263">
        <v>1.2376505368233091</v>
      </c>
      <c r="I16" s="263">
        <v>1.0602411953298669</v>
      </c>
      <c r="J16" s="263">
        <v>1.0067235248340629</v>
      </c>
      <c r="K16" s="263">
        <v>0.74527042337462834</v>
      </c>
      <c r="L16" s="263">
        <v>1.167435367869132</v>
      </c>
      <c r="M16" s="263">
        <v>1.3995220543362581</v>
      </c>
      <c r="N16" s="263">
        <v>0.93299088971701782</v>
      </c>
      <c r="O16" s="263">
        <v>0.68479662573212863</v>
      </c>
      <c r="P16" s="263">
        <v>0.99007810182055944</v>
      </c>
      <c r="Q16" s="263">
        <v>0.66029291174517235</v>
      </c>
      <c r="R16" s="263">
        <v>0.62588123715839983</v>
      </c>
      <c r="S16" s="263">
        <v>0.60037930463916112</v>
      </c>
      <c r="T16" s="263">
        <v>0.50334034507035896</v>
      </c>
      <c r="U16" s="263">
        <v>0.48387229949624749</v>
      </c>
      <c r="V16" s="263">
        <v>0.42240428236467109</v>
      </c>
      <c r="W16" s="263">
        <v>0.44337996845824901</v>
      </c>
      <c r="DA16" s="70" t="s">
        <v>2772</v>
      </c>
    </row>
    <row r="17" spans="1:105" ht="12" customHeight="1" x14ac:dyDescent="0.25">
      <c r="A17" s="46" t="s">
        <v>30</v>
      </c>
      <c r="B17" s="231">
        <v>6.9674391396602045E-2</v>
      </c>
      <c r="C17" s="231">
        <v>4.3613171872538173E-2</v>
      </c>
      <c r="D17" s="231">
        <v>3.2796682263260213E-2</v>
      </c>
      <c r="E17" s="231">
        <v>3.2077457229784258E-2</v>
      </c>
      <c r="F17" s="231">
        <v>3.2771856521065637E-2</v>
      </c>
      <c r="G17" s="231">
        <v>3.2616050124517917E-2</v>
      </c>
      <c r="H17" s="231">
        <v>9.6322249272134605E-3</v>
      </c>
      <c r="I17" s="231">
        <v>0</v>
      </c>
      <c r="J17" s="231">
        <v>9.7844463478855472E-3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2775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2776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7.2630653976484078E-2</v>
      </c>
      <c r="F21" s="231">
        <v>0.14722892030283841</v>
      </c>
      <c r="G21" s="231">
        <v>3.5896844305648393E-2</v>
      </c>
      <c r="H21" s="231">
        <v>0.10961176445491511</v>
      </c>
      <c r="I21" s="231">
        <v>7.2578061806955405E-2</v>
      </c>
      <c r="J21" s="231">
        <v>7.2380070108728239E-2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2.1728756995863612</v>
      </c>
      <c r="C23" s="231">
        <v>1.724047710902209</v>
      </c>
      <c r="D23" s="231">
        <v>1.869094434997481</v>
      </c>
      <c r="E23" s="231">
        <v>1.7535427656816041</v>
      </c>
      <c r="F23" s="231">
        <v>2.1717538404191479</v>
      </c>
      <c r="G23" s="231">
        <v>1.3848447260750829</v>
      </c>
      <c r="H23" s="231">
        <v>1.038670825788401</v>
      </c>
      <c r="I23" s="231">
        <v>0.86677244556270705</v>
      </c>
      <c r="J23" s="231">
        <v>0.76815771897841656</v>
      </c>
      <c r="K23" s="231">
        <v>0.6336305004511853</v>
      </c>
      <c r="L23" s="231">
        <v>0.99867195590312874</v>
      </c>
      <c r="M23" s="231">
        <v>1.2359070643005201</v>
      </c>
      <c r="N23" s="231">
        <v>0.86325589201513075</v>
      </c>
      <c r="O23" s="231">
        <v>0.62174281197581271</v>
      </c>
      <c r="P23" s="231">
        <v>0.9224130127007697</v>
      </c>
      <c r="Q23" s="231">
        <v>0.59262782262712776</v>
      </c>
      <c r="R23" s="231">
        <v>0.54689547442360331</v>
      </c>
      <c r="S23" s="231">
        <v>0.54143246386405375</v>
      </c>
      <c r="T23" s="231">
        <v>0.43874913942390192</v>
      </c>
      <c r="U23" s="231">
        <v>0.43600420537038059</v>
      </c>
      <c r="V23" s="231">
        <v>0.3755730073124891</v>
      </c>
      <c r="W23" s="231">
        <v>0.39990107759561633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2.0736381472234401E-3</v>
      </c>
      <c r="K25" s="231">
        <v>1.0368190735760439E-3</v>
      </c>
      <c r="L25" s="231">
        <v>4.1435467294495222E-3</v>
      </c>
      <c r="M25" s="231">
        <v>4.1435467294427776E-3</v>
      </c>
      <c r="N25" s="231">
        <v>4.1435467293989368E-3</v>
      </c>
      <c r="O25" s="231">
        <v>5.1803658029932094E-3</v>
      </c>
      <c r="P25" s="231">
        <v>2.073638147208884E-3</v>
      </c>
      <c r="Q25" s="231">
        <v>2.0736381471553999E-3</v>
      </c>
      <c r="R25" s="231">
        <v>3.106727655729591E-3</v>
      </c>
      <c r="S25" s="231">
        <v>6.2171848765186612E-3</v>
      </c>
      <c r="T25" s="231">
        <v>4.1435467293136196E-3</v>
      </c>
      <c r="U25" s="231">
        <v>4.1435467292864191E-3</v>
      </c>
      <c r="V25" s="231">
        <v>3.106727655704293E-3</v>
      </c>
      <c r="W25" s="231">
        <v>1.0368190735531261E-3</v>
      </c>
      <c r="DA25" s="73" t="s">
        <v>2781</v>
      </c>
    </row>
    <row r="26" spans="1:105" ht="12" customHeight="1" x14ac:dyDescent="0.25">
      <c r="A26" s="46" t="s">
        <v>79</v>
      </c>
      <c r="B26" s="231">
        <v>7.8448616171071905E-2</v>
      </c>
      <c r="C26" s="231">
        <v>0</v>
      </c>
      <c r="D26" s="231">
        <v>0.1041722063181153</v>
      </c>
      <c r="E26" s="231">
        <v>0.2353504783896013</v>
      </c>
      <c r="F26" s="231">
        <v>0</v>
      </c>
      <c r="G26" s="231">
        <v>0.34595358224322331</v>
      </c>
      <c r="H26" s="231">
        <v>7.9735721652779326E-2</v>
      </c>
      <c r="I26" s="231">
        <v>0.1208906879602043</v>
      </c>
      <c r="J26" s="231">
        <v>0.15432765125180939</v>
      </c>
      <c r="K26" s="231">
        <v>0.1106031038498671</v>
      </c>
      <c r="L26" s="231">
        <v>0.16461986523655359</v>
      </c>
      <c r="M26" s="231">
        <v>0.15947144330629501</v>
      </c>
      <c r="N26" s="231">
        <v>6.5591450972488044E-2</v>
      </c>
      <c r="O26" s="231">
        <v>5.7873447953322728E-2</v>
      </c>
      <c r="P26" s="231">
        <v>6.5591450972580886E-2</v>
      </c>
      <c r="Q26" s="231">
        <v>6.5591450970889115E-2</v>
      </c>
      <c r="R26" s="231">
        <v>7.5879035079066903E-2</v>
      </c>
      <c r="S26" s="231">
        <v>5.2729655898588697E-2</v>
      </c>
      <c r="T26" s="231">
        <v>6.044765891714339E-2</v>
      </c>
      <c r="U26" s="231">
        <v>4.3724547396580479E-2</v>
      </c>
      <c r="V26" s="231">
        <v>4.3724547396477673E-2</v>
      </c>
      <c r="W26" s="231">
        <v>4.2442071789079501E-2</v>
      </c>
      <c r="DA26" s="73" t="s">
        <v>2782</v>
      </c>
    </row>
    <row r="27" spans="1:105" ht="12" customHeight="1" x14ac:dyDescent="0.25">
      <c r="A27" s="57" t="s">
        <v>2721</v>
      </c>
      <c r="B27" s="263">
        <v>17.452124894177459</v>
      </c>
      <c r="C27" s="263">
        <v>13.2914500993255</v>
      </c>
      <c r="D27" s="263">
        <v>15.084053067679481</v>
      </c>
      <c r="E27" s="263">
        <v>15.742271729105619</v>
      </c>
      <c r="F27" s="263">
        <v>17.683385679654499</v>
      </c>
      <c r="G27" s="263">
        <v>13.52943615912794</v>
      </c>
      <c r="H27" s="263">
        <v>9.3061799980368001</v>
      </c>
      <c r="I27" s="263">
        <v>7.972198218730342</v>
      </c>
      <c r="J27" s="263">
        <v>7.5697865040407466</v>
      </c>
      <c r="K27" s="263">
        <v>5.6038602988361479</v>
      </c>
      <c r="L27" s="263">
        <v>8.7782159391698169</v>
      </c>
      <c r="M27" s="263">
        <v>10.52332929318225</v>
      </c>
      <c r="N27" s="263">
        <v>7.0153738053721924</v>
      </c>
      <c r="O27" s="263">
        <v>5.1491438588704286</v>
      </c>
      <c r="P27" s="263">
        <v>7.4446257271507408</v>
      </c>
      <c r="Q27" s="263">
        <v>4.9648947786992768</v>
      </c>
      <c r="R27" s="263">
        <v>4.7061454563256611</v>
      </c>
      <c r="S27" s="263">
        <v>4.5143905406521521</v>
      </c>
      <c r="T27" s="263">
        <v>3.784732210048277</v>
      </c>
      <c r="U27" s="263">
        <v>3.6383474827506301</v>
      </c>
      <c r="V27" s="263">
        <v>3.1761552770112749</v>
      </c>
      <c r="W27" s="263">
        <v>3.333876301291832</v>
      </c>
      <c r="DA27" s="70" t="s">
        <v>2783</v>
      </c>
    </row>
    <row r="28" spans="1:105" ht="12" customHeight="1" x14ac:dyDescent="0.25">
      <c r="A28" s="46" t="s">
        <v>30</v>
      </c>
      <c r="B28" s="231">
        <v>0.52389782761675763</v>
      </c>
      <c r="C28" s="231">
        <v>0.32793750388773912</v>
      </c>
      <c r="D28" s="231">
        <v>0.2466058224025911</v>
      </c>
      <c r="E28" s="231">
        <v>0.24119780340087779</v>
      </c>
      <c r="F28" s="231">
        <v>0.24641915191801281</v>
      </c>
      <c r="G28" s="231">
        <v>0.24524760766704809</v>
      </c>
      <c r="H28" s="231">
        <v>7.242692204885505E-2</v>
      </c>
      <c r="I28" s="231">
        <v>0</v>
      </c>
      <c r="J28" s="231">
        <v>7.3571510038908647E-2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2786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2787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0.54612664816933187</v>
      </c>
      <c r="F32" s="231">
        <v>1.1070482276617271</v>
      </c>
      <c r="G32" s="231">
        <v>0.26991665622131777</v>
      </c>
      <c r="H32" s="231">
        <v>0.82419615195907325</v>
      </c>
      <c r="I32" s="231">
        <v>0.54573119550999161</v>
      </c>
      <c r="J32" s="231">
        <v>0.54424245024062967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16.338353818043601</v>
      </c>
      <c r="C34" s="231">
        <v>12.963512595437759</v>
      </c>
      <c r="D34" s="231">
        <v>14.05415238623106</v>
      </c>
      <c r="E34" s="231">
        <v>13.185292718875139</v>
      </c>
      <c r="F34" s="231">
        <v>16.329918300074759</v>
      </c>
      <c r="G34" s="231">
        <v>10.412967074910719</v>
      </c>
      <c r="H34" s="231">
        <v>7.8100056323704736</v>
      </c>
      <c r="I34" s="231">
        <v>6.5174620425965069</v>
      </c>
      <c r="J34" s="231">
        <v>5.7759551561646338</v>
      </c>
      <c r="K34" s="231">
        <v>4.7644139553156428</v>
      </c>
      <c r="L34" s="231">
        <v>7.5092448991946794</v>
      </c>
      <c r="M34" s="231">
        <v>9.2930704257981454</v>
      </c>
      <c r="N34" s="231">
        <v>6.4910202649599267</v>
      </c>
      <c r="O34" s="231">
        <v>4.6750276823565917</v>
      </c>
      <c r="P34" s="231">
        <v>6.9358363070384756</v>
      </c>
      <c r="Q34" s="231">
        <v>4.4561053586001336</v>
      </c>
      <c r="R34" s="231">
        <v>4.1122332788390183</v>
      </c>
      <c r="S34" s="231">
        <v>4.0711556417470183</v>
      </c>
      <c r="T34" s="231">
        <v>3.2990560291297251</v>
      </c>
      <c r="U34" s="231">
        <v>3.278416236534976</v>
      </c>
      <c r="V34" s="231">
        <v>2.8240201126765991</v>
      </c>
      <c r="W34" s="231">
        <v>3.006948487305499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1.559216376085317E-2</v>
      </c>
      <c r="K36" s="231">
        <v>7.7960818801583289E-3</v>
      </c>
      <c r="L36" s="231">
        <v>3.115628406182238E-2</v>
      </c>
      <c r="M36" s="231">
        <v>3.115628406177165E-2</v>
      </c>
      <c r="N36" s="231">
        <v>3.1156284061442E-2</v>
      </c>
      <c r="O36" s="231">
        <v>3.895236594173742E-2</v>
      </c>
      <c r="P36" s="231">
        <v>1.5592163760743721E-2</v>
      </c>
      <c r="Q36" s="231">
        <v>1.559216376034157E-2</v>
      </c>
      <c r="R36" s="231">
        <v>2.3360202180582129E-2</v>
      </c>
      <c r="S36" s="231">
        <v>4.6748447821515333E-2</v>
      </c>
      <c r="T36" s="231">
        <v>3.1156284060800489E-2</v>
      </c>
      <c r="U36" s="231">
        <v>3.1156284060595951E-2</v>
      </c>
      <c r="V36" s="231">
        <v>2.3360202180391889E-2</v>
      </c>
      <c r="W36" s="231">
        <v>7.796081879986004E-3</v>
      </c>
      <c r="DA36" s="73" t="s">
        <v>2792</v>
      </c>
    </row>
    <row r="37" spans="1:105" ht="12" customHeight="1" x14ac:dyDescent="0.25">
      <c r="A37" s="46" t="s">
        <v>79</v>
      </c>
      <c r="B37" s="231">
        <v>0.58987324851709844</v>
      </c>
      <c r="C37" s="231">
        <v>0</v>
      </c>
      <c r="D37" s="231">
        <v>0.78329485904582818</v>
      </c>
      <c r="E37" s="231">
        <v>1.769654558660271</v>
      </c>
      <c r="F37" s="231">
        <v>0</v>
      </c>
      <c r="G37" s="231">
        <v>2.6013048203288509</v>
      </c>
      <c r="H37" s="231">
        <v>0.59955129165839816</v>
      </c>
      <c r="I37" s="231">
        <v>0.90900498062384416</v>
      </c>
      <c r="J37" s="231">
        <v>1.1604252238357211</v>
      </c>
      <c r="K37" s="231">
        <v>0.83165026164034661</v>
      </c>
      <c r="L37" s="231">
        <v>1.237814755913317</v>
      </c>
      <c r="M37" s="231">
        <v>1.199102583322333</v>
      </c>
      <c r="N37" s="231">
        <v>0.49319725635082351</v>
      </c>
      <c r="O37" s="231">
        <v>0.43516381057209991</v>
      </c>
      <c r="P37" s="231">
        <v>0.49319725635152151</v>
      </c>
      <c r="Q37" s="231">
        <v>0.49319725633880079</v>
      </c>
      <c r="R37" s="231">
        <v>0.57055197530606094</v>
      </c>
      <c r="S37" s="231">
        <v>0.39648645108361902</v>
      </c>
      <c r="T37" s="231">
        <v>0.45451989685775129</v>
      </c>
      <c r="U37" s="231">
        <v>0.32877496215505708</v>
      </c>
      <c r="V37" s="231">
        <v>0.32877496215428398</v>
      </c>
      <c r="W37" s="231">
        <v>0.31913173210634782</v>
      </c>
      <c r="DA37" s="73" t="s">
        <v>2793</v>
      </c>
    </row>
    <row r="38" spans="1:105" ht="12" customHeight="1" x14ac:dyDescent="0.25">
      <c r="A38" s="57" t="s">
        <v>2733</v>
      </c>
      <c r="B38" s="263">
        <v>4.1222955440592557</v>
      </c>
      <c r="C38" s="263">
        <v>2.2324458180038409</v>
      </c>
      <c r="D38" s="263">
        <v>2.4121675781136291</v>
      </c>
      <c r="E38" s="263">
        <v>2.2360767191633841</v>
      </c>
      <c r="F38" s="263">
        <v>2.5187630350796568</v>
      </c>
      <c r="G38" s="263">
        <v>2.8722323092840729</v>
      </c>
      <c r="H38" s="263">
        <v>2.3309752659155261</v>
      </c>
      <c r="I38" s="263">
        <v>2.266863479710377</v>
      </c>
      <c r="J38" s="263">
        <v>1.93538542831595</v>
      </c>
      <c r="K38" s="263">
        <v>1.781831871956765</v>
      </c>
      <c r="L38" s="263">
        <v>1.7019530316917439</v>
      </c>
      <c r="M38" s="263">
        <v>1.9088116564915549</v>
      </c>
      <c r="N38" s="263">
        <v>1.58251111097567</v>
      </c>
      <c r="O38" s="263">
        <v>1.575551874053609</v>
      </c>
      <c r="P38" s="263">
        <v>1.7328741872828699</v>
      </c>
      <c r="Q38" s="263">
        <v>1.6197414405996899</v>
      </c>
      <c r="R38" s="263">
        <v>1.555347768546862</v>
      </c>
      <c r="S38" s="263">
        <v>1.588363397444611</v>
      </c>
      <c r="T38" s="263">
        <v>1.593222014102798</v>
      </c>
      <c r="U38" s="263">
        <v>1.48749515944789</v>
      </c>
      <c r="V38" s="263">
        <v>1.2792822431680511</v>
      </c>
      <c r="W38" s="263">
        <v>1.2370280235253259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9.1869408170800408</v>
      </c>
      <c r="C39" s="263">
        <f t="shared" si="0"/>
        <v>5.9623674461012328</v>
      </c>
      <c r="D39" s="263">
        <f t="shared" si="0"/>
        <v>6.6053207991421923</v>
      </c>
      <c r="E39" s="263">
        <f t="shared" si="0"/>
        <v>6.5412875420784982</v>
      </c>
      <c r="F39" s="263">
        <f t="shared" si="0"/>
        <v>7.413417974808401</v>
      </c>
      <c r="G39" s="263">
        <f t="shared" si="0"/>
        <v>6.6858369046319659</v>
      </c>
      <c r="H39" s="263">
        <f t="shared" si="0"/>
        <v>5.0446392802550299</v>
      </c>
      <c r="I39" s="263">
        <f t="shared" si="0"/>
        <v>4.6218347776061339</v>
      </c>
      <c r="J39" s="263">
        <f t="shared" si="0"/>
        <v>4.1287331222367296</v>
      </c>
      <c r="K39" s="263">
        <f t="shared" si="0"/>
        <v>3.461261966157783</v>
      </c>
      <c r="L39" s="263">
        <f t="shared" si="0"/>
        <v>4.1660207797224489</v>
      </c>
      <c r="M39" s="263">
        <f t="shared" si="0"/>
        <v>4.8507558671121469</v>
      </c>
      <c r="N39" s="263">
        <f t="shared" si="0"/>
        <v>3.6001492620315947</v>
      </c>
      <c r="O39" s="263">
        <f t="shared" si="0"/>
        <v>3.1183263633951728</v>
      </c>
      <c r="P39" s="263">
        <f t="shared" si="0"/>
        <v>3.8829707168622498</v>
      </c>
      <c r="Q39" s="263">
        <f t="shared" si="0"/>
        <v>3.1207770843959812</v>
      </c>
      <c r="R39" s="263">
        <f t="shared" si="0"/>
        <v>2.9784709128738056</v>
      </c>
      <c r="S39" s="263">
        <f t="shared" si="0"/>
        <v>2.9725462111697372</v>
      </c>
      <c r="T39" s="263">
        <f t="shared" si="0"/>
        <v>2.7908530783848051</v>
      </c>
      <c r="U39" s="263">
        <f t="shared" si="0"/>
        <v>2.6348224387065278</v>
      </c>
      <c r="V39" s="263">
        <f t="shared" si="0"/>
        <v>2.2767842478655136</v>
      </c>
      <c r="W39" s="263">
        <f t="shared" si="0"/>
        <v>2.2683373726439622</v>
      </c>
      <c r="DA39" s="70"/>
    </row>
    <row r="40" spans="1:105" ht="12" customHeight="1" x14ac:dyDescent="0.25">
      <c r="A40" s="60" t="s">
        <v>2736</v>
      </c>
      <c r="B40" s="331">
        <v>2.6425719626493551</v>
      </c>
      <c r="C40" s="331">
        <v>2.0243329922814661</v>
      </c>
      <c r="D40" s="331">
        <v>2.2761385546474302</v>
      </c>
      <c r="E40" s="331">
        <v>2.3476735506705588</v>
      </c>
      <c r="F40" s="331">
        <v>2.694674197230877</v>
      </c>
      <c r="G40" s="331">
        <v>1.985528352846254</v>
      </c>
      <c r="H40" s="331">
        <v>1.401758740861375</v>
      </c>
      <c r="I40" s="331">
        <v>1.1897267028310701</v>
      </c>
      <c r="J40" s="331">
        <v>1.1201943556734471</v>
      </c>
      <c r="K40" s="331">
        <v>0.83146988385509168</v>
      </c>
      <c r="L40" s="331">
        <v>1.3027443467016699</v>
      </c>
      <c r="M40" s="331">
        <v>1.5699060519884429</v>
      </c>
      <c r="N40" s="331">
        <v>1.0554474567101411</v>
      </c>
      <c r="O40" s="331">
        <v>0.77307839457708116</v>
      </c>
      <c r="P40" s="331">
        <v>1.120825535387401</v>
      </c>
      <c r="Q40" s="331">
        <v>0.74346476951864626</v>
      </c>
      <c r="R40" s="331">
        <v>0.70196462638719304</v>
      </c>
      <c r="S40" s="331">
        <v>0.67763233679765011</v>
      </c>
      <c r="T40" s="331">
        <v>0.56518019188845003</v>
      </c>
      <c r="U40" s="331">
        <v>0.54609919433881904</v>
      </c>
      <c r="V40" s="331">
        <v>0.47560116637148731</v>
      </c>
      <c r="W40" s="331">
        <v>0.49970771524916863</v>
      </c>
      <c r="DA40" s="72" t="s">
        <v>2795</v>
      </c>
    </row>
    <row r="41" spans="1:105" ht="12" customHeight="1" x14ac:dyDescent="0.25">
      <c r="A41" s="59" t="s">
        <v>30</v>
      </c>
      <c r="B41" s="232">
        <v>8.2702562126138926E-2</v>
      </c>
      <c r="C41" s="232">
        <v>5.031329148016183E-2</v>
      </c>
      <c r="D41" s="232">
        <v>3.9541153834882242E-2</v>
      </c>
      <c r="E41" s="232">
        <v>4.081062714240926E-2</v>
      </c>
      <c r="F41" s="232">
        <v>3.780646760362439E-2</v>
      </c>
      <c r="G41" s="232">
        <v>4.4876523265738787E-2</v>
      </c>
      <c r="H41" s="232">
        <v>1.17369723959666E-2</v>
      </c>
      <c r="I41" s="232">
        <v>0</v>
      </c>
      <c r="J41" s="232">
        <v>1.297505061600413E-2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2797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2798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9.2611962895457645E-2</v>
      </c>
      <c r="F44" s="297">
        <v>0.17022838712621141</v>
      </c>
      <c r="G44" s="297">
        <v>4.9501448711840562E-2</v>
      </c>
      <c r="H44" s="297">
        <v>0.13386296397191411</v>
      </c>
      <c r="I44" s="297">
        <v>9.2754019151655681E-2</v>
      </c>
      <c r="J44" s="297">
        <v>9.6197902849569555E-2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2.5598694005232159</v>
      </c>
      <c r="C45" s="297">
        <v>1.974019700801305</v>
      </c>
      <c r="D45" s="297">
        <v>2.2365974008125482</v>
      </c>
      <c r="E45" s="297">
        <v>2.2142509606326919</v>
      </c>
      <c r="F45" s="297">
        <v>2.486639342501042</v>
      </c>
      <c r="G45" s="297">
        <v>1.8911503808686749</v>
      </c>
      <c r="H45" s="297">
        <v>1.256158804493495</v>
      </c>
      <c r="I45" s="297">
        <v>1.096972683679414</v>
      </c>
      <c r="J45" s="297">
        <v>1.0110214022078741</v>
      </c>
      <c r="K45" s="297">
        <v>0.83146988385509168</v>
      </c>
      <c r="L45" s="297">
        <v>1.3027443467016699</v>
      </c>
      <c r="M45" s="297">
        <v>1.5699060519884429</v>
      </c>
      <c r="N45" s="297">
        <v>1.0554474567101411</v>
      </c>
      <c r="O45" s="297">
        <v>0.77307839457708116</v>
      </c>
      <c r="P45" s="297">
        <v>1.120825535387401</v>
      </c>
      <c r="Q45" s="297">
        <v>0.74346476951864626</v>
      </c>
      <c r="R45" s="297">
        <v>0.70196462638719304</v>
      </c>
      <c r="S45" s="297">
        <v>0.67763233679765011</v>
      </c>
      <c r="T45" s="297">
        <v>0.56518019188845003</v>
      </c>
      <c r="U45" s="297">
        <v>0.54609919433881904</v>
      </c>
      <c r="V45" s="297">
        <v>0.47560116637148731</v>
      </c>
      <c r="W45" s="297">
        <v>0.49970771524916863</v>
      </c>
      <c r="DA45" s="122" t="s">
        <v>2800</v>
      </c>
    </row>
    <row r="46" spans="1:105" ht="12" customHeight="1" x14ac:dyDescent="0.25">
      <c r="A46" s="60" t="s">
        <v>2743</v>
      </c>
      <c r="B46" s="331">
        <v>1.7901446438767541</v>
      </c>
      <c r="C46" s="331">
        <v>1.3633651116375489</v>
      </c>
      <c r="D46" s="331">
        <v>1.5472406352115899</v>
      </c>
      <c r="E46" s="331">
        <v>1.6147571478652929</v>
      </c>
      <c r="F46" s="331">
        <v>1.8138661252992581</v>
      </c>
      <c r="G46" s="331">
        <v>1.387776435350617</v>
      </c>
      <c r="H46" s="331">
        <v>0.95457764481141372</v>
      </c>
      <c r="I46" s="331">
        <v>0.81774500398775363</v>
      </c>
      <c r="J46" s="331">
        <v>0.77646778530791372</v>
      </c>
      <c r="K46" s="331">
        <v>0.57481370090022643</v>
      </c>
      <c r="L46" s="331">
        <v>0.90042194526932018</v>
      </c>
      <c r="M46" s="331">
        <v>1.07942624088294</v>
      </c>
      <c r="N46" s="331">
        <v>0.7195991272484078</v>
      </c>
      <c r="O46" s="331">
        <v>0.5281713462057035</v>
      </c>
      <c r="P46" s="331">
        <v>0.76362946930160081</v>
      </c>
      <c r="Q46" s="331">
        <v>0.50927207141781505</v>
      </c>
      <c r="R46" s="331">
        <v>0.48273096445447877</v>
      </c>
      <c r="S46" s="331">
        <v>0.46306178162938388</v>
      </c>
      <c r="T46" s="331">
        <v>0.38821737383888222</v>
      </c>
      <c r="U46" s="331">
        <v>0.37320201971402878</v>
      </c>
      <c r="V46" s="331">
        <v>0.32579284137254633</v>
      </c>
      <c r="W46" s="331">
        <v>0.34197101156984949</v>
      </c>
      <c r="DA46" s="72" t="s">
        <v>2801</v>
      </c>
    </row>
    <row r="47" spans="1:105" ht="12" customHeight="1" x14ac:dyDescent="0.25">
      <c r="A47" s="64" t="s">
        <v>30</v>
      </c>
      <c r="B47" s="231">
        <v>5.3738607518199727E-2</v>
      </c>
      <c r="C47" s="231">
        <v>3.3638056664767907E-2</v>
      </c>
      <c r="D47" s="231">
        <v>2.529549237125301E-2</v>
      </c>
      <c r="E47" s="231">
        <v>2.4740767012100279E-2</v>
      </c>
      <c r="F47" s="231">
        <v>2.5276344721888569E-2</v>
      </c>
      <c r="G47" s="231">
        <v>2.5156174044756389E-2</v>
      </c>
      <c r="H47" s="231">
        <v>7.4291622002713043E-3</v>
      </c>
      <c r="I47" s="231">
        <v>0</v>
      </c>
      <c r="J47" s="231">
        <v>7.5465678498563421E-3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2804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2805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5.6018719784939518E-2</v>
      </c>
      <c r="F51" s="231">
        <v>0.1135550236592148</v>
      </c>
      <c r="G51" s="231">
        <v>2.768659171061293E-2</v>
      </c>
      <c r="H51" s="231">
        <v>8.4541586533431981E-2</v>
      </c>
      <c r="I51" s="231">
        <v>5.5978156388544073E-2</v>
      </c>
      <c r="J51" s="231">
        <v>5.5825448945398613E-2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1.675900026757891</v>
      </c>
      <c r="C53" s="231">
        <v>1.3297270549727811</v>
      </c>
      <c r="D53" s="231">
        <v>1.4415989898647239</v>
      </c>
      <c r="E53" s="231">
        <v>1.352476061325709</v>
      </c>
      <c r="F53" s="231">
        <v>1.6750347569181541</v>
      </c>
      <c r="G53" s="231">
        <v>1.0681058810343209</v>
      </c>
      <c r="H53" s="231">
        <v>0.8011081651209</v>
      </c>
      <c r="I53" s="231">
        <v>0.66852602980836473</v>
      </c>
      <c r="J53" s="231">
        <v>0.59246626120181489</v>
      </c>
      <c r="K53" s="231">
        <v>0.48870783214286312</v>
      </c>
      <c r="L53" s="231">
        <v>0.77025775470682334</v>
      </c>
      <c r="M53" s="231">
        <v>0.95323293574768342</v>
      </c>
      <c r="N53" s="231">
        <v>0.66581377517474727</v>
      </c>
      <c r="O53" s="231">
        <v>0.47953907139057572</v>
      </c>
      <c r="P53" s="231">
        <v>0.7114406005651065</v>
      </c>
      <c r="Q53" s="231">
        <v>0.45708320268266689</v>
      </c>
      <c r="R53" s="231">
        <v>0.42181066335030748</v>
      </c>
      <c r="S53" s="231">
        <v>0.41759714135976261</v>
      </c>
      <c r="T53" s="231">
        <v>0.33839933625310198</v>
      </c>
      <c r="U53" s="231">
        <v>0.33628221788566792</v>
      </c>
      <c r="V53" s="231">
        <v>0.28967271948614542</v>
      </c>
      <c r="W53" s="231">
        <v>0.30843652343784977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1.599359883807207E-3</v>
      </c>
      <c r="K55" s="231">
        <v>7.9967994187608719E-4</v>
      </c>
      <c r="L55" s="231">
        <v>3.195843221072863E-3</v>
      </c>
      <c r="M55" s="231">
        <v>3.195843221067661E-3</v>
      </c>
      <c r="N55" s="231">
        <v>3.1958432210338469E-3</v>
      </c>
      <c r="O55" s="231">
        <v>3.9955231629239954E-3</v>
      </c>
      <c r="P55" s="231">
        <v>1.59935988379598E-3</v>
      </c>
      <c r="Q55" s="231">
        <v>1.599359883754729E-3</v>
      </c>
      <c r="R55" s="231">
        <v>2.3961632790857989E-3</v>
      </c>
      <c r="S55" s="231">
        <v>4.7952031047610614E-3</v>
      </c>
      <c r="T55" s="231">
        <v>3.1958432209680449E-3</v>
      </c>
      <c r="U55" s="231">
        <v>3.195843220947063E-3</v>
      </c>
      <c r="V55" s="231">
        <v>2.396163279066285E-3</v>
      </c>
      <c r="W55" s="231">
        <v>7.9967994185841111E-4</v>
      </c>
      <c r="DA55" s="73" t="s">
        <v>2810</v>
      </c>
    </row>
    <row r="56" spans="1:105" ht="12" customHeight="1" x14ac:dyDescent="0.25">
      <c r="A56" s="64" t="s">
        <v>79</v>
      </c>
      <c r="B56" s="231">
        <v>6.0506009600662658E-2</v>
      </c>
      <c r="C56" s="231">
        <v>0</v>
      </c>
      <c r="D56" s="231">
        <v>8.0346152975613053E-2</v>
      </c>
      <c r="E56" s="231">
        <v>0.18152159974254381</v>
      </c>
      <c r="F56" s="231">
        <v>0</v>
      </c>
      <c r="G56" s="231">
        <v>0.26682778856092709</v>
      </c>
      <c r="H56" s="231">
        <v>6.1498730956810313E-2</v>
      </c>
      <c r="I56" s="231">
        <v>9.3240817790844768E-2</v>
      </c>
      <c r="J56" s="231">
        <v>0.1190301474270367</v>
      </c>
      <c r="K56" s="231">
        <v>8.5306188815487252E-2</v>
      </c>
      <c r="L56" s="231">
        <v>0.1269683473414239</v>
      </c>
      <c r="M56" s="231">
        <v>0.12299746191418851</v>
      </c>
      <c r="N56" s="231">
        <v>5.058950885262669E-2</v>
      </c>
      <c r="O56" s="231">
        <v>4.46367516522038E-2</v>
      </c>
      <c r="P56" s="231">
        <v>5.0589508852698271E-2</v>
      </c>
      <c r="Q56" s="231">
        <v>5.0589508851393461E-2</v>
      </c>
      <c r="R56" s="231">
        <v>5.8524137825085462E-2</v>
      </c>
      <c r="S56" s="231">
        <v>4.0669437164860232E-2</v>
      </c>
      <c r="T56" s="231">
        <v>4.6622194364812172E-2</v>
      </c>
      <c r="U56" s="231">
        <v>3.3723958607413868E-2</v>
      </c>
      <c r="V56" s="231">
        <v>3.3723958607334577E-2</v>
      </c>
      <c r="W56" s="231">
        <v>3.2734808190141317E-2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4.7542242105539314</v>
      </c>
      <c r="C58" s="331">
        <v>2.5746693421822182</v>
      </c>
      <c r="D58" s="331">
        <v>2.7819416092831721</v>
      </c>
      <c r="E58" s="331">
        <v>2.578856843542646</v>
      </c>
      <c r="F58" s="331">
        <v>2.904877652278266</v>
      </c>
      <c r="G58" s="331">
        <v>3.3125321164350949</v>
      </c>
      <c r="H58" s="331">
        <v>2.6883028945822418</v>
      </c>
      <c r="I58" s="331">
        <v>2.6143630707873098</v>
      </c>
      <c r="J58" s="331">
        <v>2.2320709812553692</v>
      </c>
      <c r="K58" s="331">
        <v>2.0549783814024649</v>
      </c>
      <c r="L58" s="331">
        <v>1.9628544877514591</v>
      </c>
      <c r="M58" s="331">
        <v>2.201423574240764</v>
      </c>
      <c r="N58" s="331">
        <v>1.8251026780730459</v>
      </c>
      <c r="O58" s="331">
        <v>1.817076622612388</v>
      </c>
      <c r="P58" s="331">
        <v>1.998515712173248</v>
      </c>
      <c r="Q58" s="331">
        <v>1.86804024345952</v>
      </c>
      <c r="R58" s="331">
        <v>1.793775322032134</v>
      </c>
      <c r="S58" s="331">
        <v>1.8318520927427031</v>
      </c>
      <c r="T58" s="331">
        <v>1.837455512657473</v>
      </c>
      <c r="U58" s="331">
        <v>1.71552122465368</v>
      </c>
      <c r="V58" s="331">
        <v>1.47539024012148</v>
      </c>
      <c r="W58" s="331">
        <v>1.4266586458249439</v>
      </c>
      <c r="DA58" s="72" t="s">
        <v>2813</v>
      </c>
    </row>
    <row r="59" spans="1:105" ht="12" customHeight="1" x14ac:dyDescent="0.25">
      <c r="A59" s="132" t="s">
        <v>2759</v>
      </c>
      <c r="B59" s="318">
        <v>1.196742988131078</v>
      </c>
      <c r="C59" s="318">
        <v>0.64810100356070988</v>
      </c>
      <c r="D59" s="318">
        <v>0.70027600021661995</v>
      </c>
      <c r="E59" s="318">
        <v>0.64915508992032112</v>
      </c>
      <c r="F59" s="318">
        <v>0.73122171100500855</v>
      </c>
      <c r="G59" s="318">
        <v>0.83383732187102955</v>
      </c>
      <c r="H59" s="318">
        <v>0.67670507249571432</v>
      </c>
      <c r="I59" s="318">
        <v>0.65809278966021034</v>
      </c>
      <c r="J59" s="318">
        <v>0.56186144732054732</v>
      </c>
      <c r="K59" s="318">
        <v>0.51728333788822589</v>
      </c>
      <c r="L59" s="318">
        <v>0.49409372400307627</v>
      </c>
      <c r="M59" s="318">
        <v>0.55414681969156288</v>
      </c>
      <c r="N59" s="318">
        <v>0.45941855829064571</v>
      </c>
      <c r="O59" s="318">
        <v>0.45739822328549989</v>
      </c>
      <c r="P59" s="318">
        <v>0.50307043994764733</v>
      </c>
      <c r="Q59" s="318">
        <v>0.47022688958255499</v>
      </c>
      <c r="R59" s="318">
        <v>0.45153277250977708</v>
      </c>
      <c r="S59" s="318">
        <v>0.4611175346792582</v>
      </c>
      <c r="T59" s="318">
        <v>0.46252803893727562</v>
      </c>
      <c r="U59" s="318">
        <v>0.43183449195281531</v>
      </c>
      <c r="V59" s="318">
        <v>0.37138823211215038</v>
      </c>
      <c r="W59" s="318">
        <v>0.35912141607824039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1.0000000000000002</v>
      </c>
      <c r="D63" s="234">
        <f t="shared" si="1"/>
        <v>1.0000000000000007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1</v>
      </c>
      <c r="H63" s="234">
        <f t="shared" si="1"/>
        <v>1.0000000000000002</v>
      </c>
      <c r="I63" s="234">
        <f t="shared" si="1"/>
        <v>1.0000000000000002</v>
      </c>
      <c r="J63" s="234">
        <f t="shared" si="1"/>
        <v>1</v>
      </c>
      <c r="K63" s="234">
        <f t="shared" si="1"/>
        <v>1.0000000000000004</v>
      </c>
      <c r="L63" s="234">
        <f t="shared" si="1"/>
        <v>0.99999999999999978</v>
      </c>
      <c r="M63" s="234">
        <f t="shared" si="1"/>
        <v>0.99999999999999989</v>
      </c>
      <c r="N63" s="234">
        <f t="shared" si="1"/>
        <v>1</v>
      </c>
      <c r="O63" s="234">
        <f t="shared" si="1"/>
        <v>0.99999999999999978</v>
      </c>
      <c r="P63" s="234">
        <f t="shared" si="1"/>
        <v>1</v>
      </c>
      <c r="Q63" s="234">
        <f t="shared" si="1"/>
        <v>0.99999999999999978</v>
      </c>
      <c r="R63" s="234">
        <f t="shared" si="1"/>
        <v>1</v>
      </c>
      <c r="S63" s="234">
        <f t="shared" si="1"/>
        <v>0.99999999999999989</v>
      </c>
      <c r="T63" s="234">
        <f t="shared" si="1"/>
        <v>0.99999999999999967</v>
      </c>
      <c r="U63" s="234">
        <f t="shared" si="1"/>
        <v>0.99999999999999978</v>
      </c>
      <c r="V63" s="234">
        <f t="shared" si="1"/>
        <v>1.0000000000000002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2.1345650576118258E-2</v>
      </c>
      <c r="C64" s="301">
        <f t="shared" si="2"/>
        <v>1.6523005132892052E-2</v>
      </c>
      <c r="D64" s="301">
        <f t="shared" si="2"/>
        <v>1.5942969445467883E-2</v>
      </c>
      <c r="E64" s="301">
        <f t="shared" si="2"/>
        <v>1.4555746074883687E-2</v>
      </c>
      <c r="F64" s="301">
        <f t="shared" si="2"/>
        <v>1.4492965654450659E-2</v>
      </c>
      <c r="G64" s="301">
        <f t="shared" si="2"/>
        <v>1.9946107041547426E-2</v>
      </c>
      <c r="H64" s="301">
        <f t="shared" si="2"/>
        <v>2.2287946505876E-2</v>
      </c>
      <c r="I64" s="301">
        <f t="shared" si="2"/>
        <v>2.4331030655239373E-2</v>
      </c>
      <c r="J64" s="301">
        <f t="shared" si="2"/>
        <v>2.2710180689688726E-2</v>
      </c>
      <c r="K64" s="301">
        <f t="shared" si="2"/>
        <v>2.6158395501216493E-2</v>
      </c>
      <c r="L64" s="301">
        <f t="shared" si="2"/>
        <v>1.8588685428163925E-2</v>
      </c>
      <c r="M64" s="301">
        <f t="shared" si="2"/>
        <v>1.7646207104143122E-2</v>
      </c>
      <c r="N64" s="301">
        <f t="shared" si="2"/>
        <v>2.0694724933769879E-2</v>
      </c>
      <c r="O64" s="301">
        <f t="shared" si="2"/>
        <v>2.5465556487027849E-2</v>
      </c>
      <c r="P64" s="301">
        <f t="shared" si="2"/>
        <v>2.1158626873005189E-2</v>
      </c>
      <c r="Q64" s="301">
        <f t="shared" si="2"/>
        <v>2.6523775608699212E-2</v>
      </c>
      <c r="R64" s="301">
        <f t="shared" si="2"/>
        <v>2.6759711226113644E-2</v>
      </c>
      <c r="S64" s="301">
        <f t="shared" si="2"/>
        <v>2.7752864736159035E-2</v>
      </c>
      <c r="T64" s="301">
        <f t="shared" si="2"/>
        <v>3.0733005034074133E-2</v>
      </c>
      <c r="U64" s="301">
        <f t="shared" si="2"/>
        <v>3.021745108859707E-2</v>
      </c>
      <c r="V64" s="301">
        <f t="shared" si="2"/>
        <v>2.9981210079144005E-2</v>
      </c>
      <c r="W64" s="301">
        <f t="shared" si="2"/>
        <v>2.8618940955373807E-2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4.4990365523884003E-3</v>
      </c>
      <c r="C65" s="235">
        <f t="shared" si="3"/>
        <v>3.4825644588856999E-3</v>
      </c>
      <c r="D65" s="235">
        <f t="shared" si="3"/>
        <v>3.3603099625842065E-3</v>
      </c>
      <c r="E65" s="235">
        <f t="shared" si="3"/>
        <v>3.0679239971937457E-3</v>
      </c>
      <c r="F65" s="235">
        <f t="shared" si="3"/>
        <v>3.0546917274488954E-3</v>
      </c>
      <c r="G65" s="235">
        <f t="shared" si="3"/>
        <v>4.2040538580807489E-3</v>
      </c>
      <c r="H65" s="235">
        <f t="shared" si="3"/>
        <v>4.6976448738367989E-3</v>
      </c>
      <c r="I65" s="235">
        <f t="shared" si="3"/>
        <v>5.1282670389852878E-3</v>
      </c>
      <c r="J65" s="235">
        <f t="shared" si="3"/>
        <v>4.7866394453476204E-3</v>
      </c>
      <c r="K65" s="235">
        <f t="shared" si="3"/>
        <v>5.5134219072936292E-3</v>
      </c>
      <c r="L65" s="235">
        <f t="shared" si="3"/>
        <v>3.9179492282950873E-3</v>
      </c>
      <c r="M65" s="235">
        <f t="shared" si="3"/>
        <v>3.7193024634901125E-3</v>
      </c>
      <c r="N65" s="235">
        <f t="shared" si="3"/>
        <v>4.3618405345219446E-3</v>
      </c>
      <c r="O65" s="235">
        <f t="shared" si="3"/>
        <v>5.3673917809857006E-3</v>
      </c>
      <c r="P65" s="235">
        <f t="shared" si="3"/>
        <v>4.4596174457433154E-3</v>
      </c>
      <c r="Q65" s="235">
        <f t="shared" si="3"/>
        <v>5.5904333084321614E-3</v>
      </c>
      <c r="R65" s="235">
        <f t="shared" si="3"/>
        <v>5.6401616108314049E-3</v>
      </c>
      <c r="S65" s="235">
        <f t="shared" si="3"/>
        <v>5.8494892173099906E-3</v>
      </c>
      <c r="T65" s="235">
        <f t="shared" si="3"/>
        <v>6.4776153118393598E-3</v>
      </c>
      <c r="U65" s="235">
        <f t="shared" si="3"/>
        <v>6.3689516739165869E-3</v>
      </c>
      <c r="V65" s="235">
        <f t="shared" si="3"/>
        <v>6.3191590038401968E-3</v>
      </c>
      <c r="W65" s="235">
        <f t="shared" si="3"/>
        <v>6.032032661160848E-3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1.7433431317531473E-2</v>
      </c>
      <c r="C66" s="235">
        <f t="shared" si="4"/>
        <v>1.349467771508309E-2</v>
      </c>
      <c r="D66" s="235">
        <f t="shared" si="4"/>
        <v>1.3020950653808143E-2</v>
      </c>
      <c r="E66" s="235">
        <f t="shared" si="4"/>
        <v>1.1887976830081656E-2</v>
      </c>
      <c r="F66" s="235">
        <f t="shared" si="4"/>
        <v>1.1836702771050195E-2</v>
      </c>
      <c r="G66" s="235">
        <f t="shared" si="4"/>
        <v>1.629039536279072E-2</v>
      </c>
      <c r="H66" s="235">
        <f t="shared" si="4"/>
        <v>1.8203023760434117E-2</v>
      </c>
      <c r="I66" s="235">
        <f t="shared" si="4"/>
        <v>1.9871652555178514E-2</v>
      </c>
      <c r="J66" s="235">
        <f t="shared" si="4"/>
        <v>1.8547871092079692E-2</v>
      </c>
      <c r="K66" s="235">
        <f t="shared" si="4"/>
        <v>2.1364098963443819E-2</v>
      </c>
      <c r="L66" s="235">
        <f t="shared" si="4"/>
        <v>1.5181761246371236E-2</v>
      </c>
      <c r="M66" s="235">
        <f t="shared" si="4"/>
        <v>1.4412019838327116E-2</v>
      </c>
      <c r="N66" s="235">
        <f t="shared" si="4"/>
        <v>1.6901806973816384E-2</v>
      </c>
      <c r="O66" s="235">
        <f t="shared" si="4"/>
        <v>2.0798243107943318E-2</v>
      </c>
      <c r="P66" s="235">
        <f t="shared" si="4"/>
        <v>1.7280685217273467E-2</v>
      </c>
      <c r="Q66" s="235">
        <f t="shared" si="4"/>
        <v>2.1662512403028505E-2</v>
      </c>
      <c r="R66" s="235">
        <f t="shared" si="4"/>
        <v>2.1855205868467103E-2</v>
      </c>
      <c r="S66" s="235">
        <f t="shared" si="4"/>
        <v>2.2666334741930111E-2</v>
      </c>
      <c r="T66" s="235">
        <f t="shared" si="4"/>
        <v>2.5100276542628256E-2</v>
      </c>
      <c r="U66" s="235">
        <f t="shared" si="4"/>
        <v>2.4679213044614644E-2</v>
      </c>
      <c r="V66" s="235">
        <f t="shared" si="4"/>
        <v>2.4486270159224569E-2</v>
      </c>
      <c r="W66" s="235">
        <f t="shared" si="4"/>
        <v>2.3373676981492522E-2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2.4519690398960979E-2</v>
      </c>
      <c r="C67" s="235">
        <f t="shared" si="5"/>
        <v>1.8979930776728347E-2</v>
      </c>
      <c r="D67" s="235">
        <f t="shared" si="5"/>
        <v>1.8313645370000048E-2</v>
      </c>
      <c r="E67" s="235">
        <f t="shared" si="5"/>
        <v>1.672014568070114E-2</v>
      </c>
      <c r="F67" s="235">
        <f t="shared" si="5"/>
        <v>1.6648029983564377E-2</v>
      </c>
      <c r="G67" s="235">
        <f t="shared" si="5"/>
        <v>2.2912038571007886E-2</v>
      </c>
      <c r="H67" s="235">
        <f t="shared" si="5"/>
        <v>2.5602103154640145E-2</v>
      </c>
      <c r="I67" s="235">
        <f t="shared" si="5"/>
        <v>2.794898832559211E-2</v>
      </c>
      <c r="J67" s="235">
        <f t="shared" si="5"/>
        <v>2.608712240603411E-2</v>
      </c>
      <c r="K67" s="235">
        <f t="shared" si="5"/>
        <v>3.0048077323115294E-2</v>
      </c>
      <c r="L67" s="235">
        <f t="shared" si="5"/>
        <v>2.1352772078645287E-2</v>
      </c>
      <c r="M67" s="235">
        <f t="shared" si="5"/>
        <v>2.0270149807175303E-2</v>
      </c>
      <c r="N67" s="235">
        <f t="shared" si="5"/>
        <v>2.3771973895019703E-2</v>
      </c>
      <c r="O67" s="235">
        <f t="shared" si="5"/>
        <v>2.9252215043647747E-2</v>
      </c>
      <c r="P67" s="235">
        <f t="shared" si="5"/>
        <v>2.4304856783033138E-2</v>
      </c>
      <c r="Q67" s="235">
        <f t="shared" si="5"/>
        <v>3.0467788452624687E-2</v>
      </c>
      <c r="R67" s="235">
        <f t="shared" si="5"/>
        <v>3.073880705065055E-2</v>
      </c>
      <c r="S67" s="235">
        <f t="shared" si="5"/>
        <v>3.1879639769621375E-2</v>
      </c>
      <c r="T67" s="235">
        <f t="shared" si="5"/>
        <v>3.530291877392118E-2</v>
      </c>
      <c r="U67" s="235">
        <f t="shared" si="5"/>
        <v>3.4710703367696764E-2</v>
      </c>
      <c r="V67" s="235">
        <f t="shared" si="5"/>
        <v>3.4439333966671891E-2</v>
      </c>
      <c r="W67" s="235">
        <f t="shared" si="5"/>
        <v>3.2874499152394543E-2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0.14239322650833636</v>
      </c>
      <c r="C68" s="302">
        <f t="shared" si="6"/>
        <v>0.16035595429452823</v>
      </c>
      <c r="D68" s="302">
        <f t="shared" si="6"/>
        <v>0.16096222415254588</v>
      </c>
      <c r="E68" s="302">
        <f t="shared" si="6"/>
        <v>0.16411923358797209</v>
      </c>
      <c r="F68" s="302">
        <f t="shared" si="6"/>
        <v>0.16799021541946355</v>
      </c>
      <c r="G68" s="302">
        <f t="shared" si="6"/>
        <v>0.1418747302850131</v>
      </c>
      <c r="H68" s="302">
        <f t="shared" si="6"/>
        <v>0.13802477299771926</v>
      </c>
      <c r="I68" s="302">
        <f t="shared" si="6"/>
        <v>0.1309084827524318</v>
      </c>
      <c r="J68" s="302">
        <f t="shared" si="6"/>
        <v>0.13410639565033369</v>
      </c>
      <c r="K68" s="302">
        <f t="shared" si="6"/>
        <v>0.12588553522855891</v>
      </c>
      <c r="L68" s="302">
        <f t="shared" si="6"/>
        <v>0.14842709606540141</v>
      </c>
      <c r="M68" s="302">
        <f t="shared" si="6"/>
        <v>0.15265777356995627</v>
      </c>
      <c r="N68" s="302">
        <f t="shared" si="6"/>
        <v>0.14346564277664056</v>
      </c>
      <c r="O68" s="302">
        <f t="shared" si="6"/>
        <v>0.12907229712923465</v>
      </c>
      <c r="P68" s="302">
        <f t="shared" si="6"/>
        <v>0.14209247291825836</v>
      </c>
      <c r="Q68" s="302">
        <f t="shared" si="6"/>
        <v>0.12620791100464782</v>
      </c>
      <c r="R68" s="302">
        <f t="shared" si="6"/>
        <v>0.12515433651113192</v>
      </c>
      <c r="S68" s="302">
        <f t="shared" si="6"/>
        <v>0.12375219892754841</v>
      </c>
      <c r="T68" s="302">
        <f t="shared" si="6"/>
        <v>0.11833538660991694</v>
      </c>
      <c r="U68" s="302">
        <f t="shared" si="6"/>
        <v>0.11975880700990078</v>
      </c>
      <c r="V68" s="302">
        <f t="shared" si="6"/>
        <v>0.11995384322399301</v>
      </c>
      <c r="W68" s="302">
        <f t="shared" si="6"/>
        <v>0.12243772625632036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5.3477058267401047E-2</v>
      </c>
      <c r="C69" s="303">
        <f t="shared" si="7"/>
        <v>5.8214262707403902E-2</v>
      </c>
      <c r="D69" s="303">
        <f t="shared" si="7"/>
        <v>5.8996835228457604E-2</v>
      </c>
      <c r="E69" s="303">
        <f t="shared" si="7"/>
        <v>6.0640685358439826E-2</v>
      </c>
      <c r="F69" s="303">
        <f t="shared" si="7"/>
        <v>6.0212172459167893E-2</v>
      </c>
      <c r="G69" s="303">
        <f t="shared" si="7"/>
        <v>5.559902882883818E-2</v>
      </c>
      <c r="H69" s="303">
        <f t="shared" si="7"/>
        <v>5.2656594179114467E-2</v>
      </c>
      <c r="I69" s="303">
        <f t="shared" si="7"/>
        <v>5.0636322151428229E-2</v>
      </c>
      <c r="J69" s="303">
        <f t="shared" si="7"/>
        <v>5.2563669926620829E-2</v>
      </c>
      <c r="K69" s="303">
        <f t="shared" si="7"/>
        <v>4.8683366742614705E-2</v>
      </c>
      <c r="L69" s="303">
        <f t="shared" si="7"/>
        <v>5.6735683736563652E-2</v>
      </c>
      <c r="M69" s="303">
        <f t="shared" si="7"/>
        <v>5.7569224574994179E-2</v>
      </c>
      <c r="N69" s="303">
        <f t="shared" si="7"/>
        <v>5.4289098869149378E-2</v>
      </c>
      <c r="O69" s="303">
        <f t="shared" si="7"/>
        <v>4.9249793707381258E-2</v>
      </c>
      <c r="P69" s="303">
        <f t="shared" si="7"/>
        <v>5.3791324992594002E-2</v>
      </c>
      <c r="Q69" s="303">
        <f t="shared" si="7"/>
        <v>4.8111469957725465E-2</v>
      </c>
      <c r="R69" s="303">
        <f t="shared" si="7"/>
        <v>4.7914634973716917E-2</v>
      </c>
      <c r="S69" s="303">
        <f t="shared" si="7"/>
        <v>4.6677329523651744E-2</v>
      </c>
      <c r="T69" s="303">
        <f t="shared" si="7"/>
        <v>4.3202891117663809E-2</v>
      </c>
      <c r="U69" s="303">
        <f t="shared" si="7"/>
        <v>4.3737642126232157E-2</v>
      </c>
      <c r="V69" s="303">
        <f t="shared" si="7"/>
        <v>4.4048734692794855E-2</v>
      </c>
      <c r="W69" s="303">
        <f t="shared" si="7"/>
        <v>4.5642815698041211E-2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0.40210634197218875</v>
      </c>
      <c r="C70" s="303">
        <f t="shared" si="8"/>
        <v>0.43772647535759468</v>
      </c>
      <c r="D70" s="303">
        <f t="shared" si="8"/>
        <v>0.44361081873705616</v>
      </c>
      <c r="E70" s="303">
        <f t="shared" si="8"/>
        <v>0.45597130721442242</v>
      </c>
      <c r="F70" s="303">
        <f t="shared" si="8"/>
        <v>0.45274921983720506</v>
      </c>
      <c r="G70" s="303">
        <f t="shared" si="8"/>
        <v>0.41806192830914857</v>
      </c>
      <c r="H70" s="303">
        <f t="shared" si="8"/>
        <v>0.39593708315449511</v>
      </c>
      <c r="I70" s="303">
        <f t="shared" si="8"/>
        <v>0.38074619156170053</v>
      </c>
      <c r="J70" s="303">
        <f t="shared" si="8"/>
        <v>0.39523836425593761</v>
      </c>
      <c r="K70" s="303">
        <f t="shared" si="8"/>
        <v>0.36606146916081439</v>
      </c>
      <c r="L70" s="303">
        <f t="shared" si="8"/>
        <v>0.42660869886531499</v>
      </c>
      <c r="M70" s="303">
        <f t="shared" si="8"/>
        <v>0.43287628478505247</v>
      </c>
      <c r="N70" s="303">
        <f t="shared" si="8"/>
        <v>0.40821226265071942</v>
      </c>
      <c r="O70" s="303">
        <f t="shared" si="8"/>
        <v>0.37032056422280907</v>
      </c>
      <c r="P70" s="303">
        <f t="shared" si="8"/>
        <v>0.40446938600200466</v>
      </c>
      <c r="Q70" s="303">
        <f t="shared" si="8"/>
        <v>0.36176124525905107</v>
      </c>
      <c r="R70" s="303">
        <f t="shared" si="8"/>
        <v>0.36028119759083305</v>
      </c>
      <c r="S70" s="303">
        <f t="shared" si="8"/>
        <v>0.35097761237976588</v>
      </c>
      <c r="T70" s="303">
        <f t="shared" si="8"/>
        <v>0.3248525082116645</v>
      </c>
      <c r="U70" s="303">
        <f t="shared" si="8"/>
        <v>0.32887342444916873</v>
      </c>
      <c r="V70" s="303">
        <f t="shared" si="8"/>
        <v>0.33121260124774576</v>
      </c>
      <c r="W70" s="303">
        <f t="shared" si="8"/>
        <v>0.34319886419104045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9.4979905988579388E-2</v>
      </c>
      <c r="C71" s="303">
        <f t="shared" si="9"/>
        <v>7.3520995229197264E-2</v>
      </c>
      <c r="D71" s="303">
        <f t="shared" si="9"/>
        <v>7.0940060304533689E-2</v>
      </c>
      <c r="E71" s="303">
        <f t="shared" si="9"/>
        <v>6.4767451751170602E-2</v>
      </c>
      <c r="F71" s="303">
        <f t="shared" si="9"/>
        <v>6.4488103112468345E-2</v>
      </c>
      <c r="G71" s="303">
        <f t="shared" si="9"/>
        <v>8.8752477460859375E-2</v>
      </c>
      <c r="H71" s="303">
        <f t="shared" si="9"/>
        <v>9.917275916504549E-2</v>
      </c>
      <c r="I71" s="303">
        <f t="shared" si="9"/>
        <v>0.10826369503234556</v>
      </c>
      <c r="J71" s="303">
        <f t="shared" si="9"/>
        <v>0.1010515383074608</v>
      </c>
      <c r="K71" s="303">
        <f t="shared" si="9"/>
        <v>0.11639476326373158</v>
      </c>
      <c r="L71" s="303">
        <f t="shared" si="9"/>
        <v>8.2712475224044166E-2</v>
      </c>
      <c r="M71" s="303">
        <f t="shared" si="9"/>
        <v>7.8518810463508698E-2</v>
      </c>
      <c r="N71" s="303">
        <f t="shared" si="9"/>
        <v>9.2083538126876641E-2</v>
      </c>
      <c r="O71" s="303">
        <f t="shared" si="9"/>
        <v>0.11331189707522187</v>
      </c>
      <c r="P71" s="303">
        <f t="shared" si="9"/>
        <v>9.4147722697844272E-2</v>
      </c>
      <c r="Q71" s="303">
        <f t="shared" si="9"/>
        <v>0.1180205637112304</v>
      </c>
      <c r="R71" s="303">
        <f t="shared" si="9"/>
        <v>0.11907038614140036</v>
      </c>
      <c r="S71" s="303">
        <f t="shared" si="9"/>
        <v>0.12348953591994474</v>
      </c>
      <c r="T71" s="303">
        <f t="shared" si="9"/>
        <v>0.13675000995981482</v>
      </c>
      <c r="U71" s="303">
        <f t="shared" si="9"/>
        <v>0.1344559938979086</v>
      </c>
      <c r="V71" s="303">
        <f t="shared" si="9"/>
        <v>0.133404812591043</v>
      </c>
      <c r="W71" s="303">
        <f t="shared" si="9"/>
        <v>0.12734324080406745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0.21167205645563053</v>
      </c>
      <c r="C72" s="303">
        <f t="shared" si="10"/>
        <v>0.19635826546128324</v>
      </c>
      <c r="D72" s="303">
        <f t="shared" si="10"/>
        <v>0.19425758810189286</v>
      </c>
      <c r="E72" s="303">
        <f t="shared" si="10"/>
        <v>0.18946690050536974</v>
      </c>
      <c r="F72" s="303">
        <f t="shared" si="10"/>
        <v>0.1898063676959397</v>
      </c>
      <c r="G72" s="303">
        <f t="shared" si="10"/>
        <v>0.2065935221420987</v>
      </c>
      <c r="H72" s="303">
        <f t="shared" si="10"/>
        <v>0.21462724368238359</v>
      </c>
      <c r="I72" s="303">
        <f t="shared" si="10"/>
        <v>0.22073535320114171</v>
      </c>
      <c r="J72" s="303">
        <f t="shared" si="10"/>
        <v>0.21557196161491257</v>
      </c>
      <c r="K72" s="303">
        <f t="shared" si="10"/>
        <v>0.22610032601014599</v>
      </c>
      <c r="L72" s="303">
        <f t="shared" si="10"/>
        <v>0.20246263211102322</v>
      </c>
      <c r="M72" s="303">
        <f t="shared" si="10"/>
        <v>0.19953544355161293</v>
      </c>
      <c r="N72" s="303">
        <f t="shared" si="10"/>
        <v>0.20948635338701893</v>
      </c>
      <c r="O72" s="303">
        <f t="shared" si="10"/>
        <v>0.22426648195777654</v>
      </c>
      <c r="P72" s="303">
        <f t="shared" si="10"/>
        <v>0.21096329611107625</v>
      </c>
      <c r="Q72" s="303">
        <f t="shared" si="10"/>
        <v>0.22739176851654744</v>
      </c>
      <c r="R72" s="303">
        <f t="shared" si="10"/>
        <v>0.22801825345990323</v>
      </c>
      <c r="S72" s="303">
        <f t="shared" si="10"/>
        <v>0.23110476652163067</v>
      </c>
      <c r="T72" s="303">
        <f t="shared" si="10"/>
        <v>0.23954551398815732</v>
      </c>
      <c r="U72" s="303">
        <f t="shared" si="10"/>
        <v>0.23816391434328449</v>
      </c>
      <c r="V72" s="303">
        <f t="shared" si="10"/>
        <v>0.23742530432108724</v>
      </c>
      <c r="W72" s="303">
        <f t="shared" si="10"/>
        <v>0.23350920656289556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6.0886278991374422E-2</v>
      </c>
      <c r="C73" s="304">
        <f t="shared" si="11"/>
        <v>6.666722886063621E-2</v>
      </c>
      <c r="D73" s="304">
        <f t="shared" si="11"/>
        <v>6.693954756428476E-2</v>
      </c>
      <c r="E73" s="304">
        <f t="shared" si="11"/>
        <v>6.7999828502058074E-2</v>
      </c>
      <c r="F73" s="304">
        <f t="shared" si="11"/>
        <v>6.8991971481762268E-2</v>
      </c>
      <c r="G73" s="304">
        <f t="shared" si="11"/>
        <v>6.1353171125565674E-2</v>
      </c>
      <c r="H73" s="304">
        <f t="shared" si="11"/>
        <v>5.9638677444456611E-2</v>
      </c>
      <c r="I73" s="304">
        <f t="shared" si="11"/>
        <v>5.6820452612169441E-2</v>
      </c>
      <c r="J73" s="304">
        <f t="shared" si="11"/>
        <v>5.8488278969132203E-2</v>
      </c>
      <c r="K73" s="304">
        <f t="shared" si="11"/>
        <v>5.4314181834650706E-2</v>
      </c>
      <c r="L73" s="304">
        <f t="shared" si="11"/>
        <v>6.3311505954261632E-2</v>
      </c>
      <c r="M73" s="304">
        <f t="shared" si="11"/>
        <v>6.4577956301966416E-2</v>
      </c>
      <c r="N73" s="304">
        <f t="shared" si="11"/>
        <v>6.1414631118111296E-2</v>
      </c>
      <c r="O73" s="304">
        <f t="shared" si="11"/>
        <v>5.559891801722764E-2</v>
      </c>
      <c r="P73" s="304">
        <f t="shared" si="11"/>
        <v>6.0894883467434643E-2</v>
      </c>
      <c r="Q73" s="304">
        <f t="shared" si="11"/>
        <v>5.4171689998586688E-2</v>
      </c>
      <c r="R73" s="304">
        <f t="shared" si="11"/>
        <v>5.3739234923400721E-2</v>
      </c>
      <c r="S73" s="304">
        <f t="shared" si="11"/>
        <v>5.2683474657069206E-2</v>
      </c>
      <c r="T73" s="304">
        <f t="shared" si="11"/>
        <v>4.851075128619757E-2</v>
      </c>
      <c r="U73" s="304">
        <f t="shared" si="11"/>
        <v>4.936238580361265E-2</v>
      </c>
      <c r="V73" s="304">
        <f t="shared" si="11"/>
        <v>4.9596158163460913E-2</v>
      </c>
      <c r="W73" s="304">
        <f t="shared" si="11"/>
        <v>5.1441356787761128E-2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4.1245895197010884E-2</v>
      </c>
      <c r="C74" s="304">
        <f t="shared" si="12"/>
        <v>4.4899615954838719E-2</v>
      </c>
      <c r="D74" s="304">
        <f t="shared" si="12"/>
        <v>4.5503200094153956E-2</v>
      </c>
      <c r="E74" s="304">
        <f t="shared" si="12"/>
        <v>4.6771072194406925E-2</v>
      </c>
      <c r="F74" s="304">
        <f t="shared" si="12"/>
        <v>4.6440567886455689E-2</v>
      </c>
      <c r="G74" s="304">
        <f t="shared" si="12"/>
        <v>4.2882533004396213E-2</v>
      </c>
      <c r="H74" s="304">
        <f t="shared" si="12"/>
        <v>4.0613085971993923E-2</v>
      </c>
      <c r="I74" s="304">
        <f t="shared" si="12"/>
        <v>3.9054886418332331E-2</v>
      </c>
      <c r="J74" s="304">
        <f t="shared" si="12"/>
        <v>4.0541415163916815E-2</v>
      </c>
      <c r="K74" s="304">
        <f t="shared" si="12"/>
        <v>3.7548606964560277E-2</v>
      </c>
      <c r="L74" s="304">
        <f t="shared" si="12"/>
        <v>4.3759214533226523E-2</v>
      </c>
      <c r="M74" s="304">
        <f t="shared" si="12"/>
        <v>4.4402109620918603E-2</v>
      </c>
      <c r="N74" s="304">
        <f t="shared" si="12"/>
        <v>4.1872207538051633E-2</v>
      </c>
      <c r="O74" s="304">
        <f t="shared" si="12"/>
        <v>3.7985481915846893E-2</v>
      </c>
      <c r="P74" s="304">
        <f t="shared" si="12"/>
        <v>4.1488283481467381E-2</v>
      </c>
      <c r="Q74" s="304">
        <f t="shared" si="12"/>
        <v>3.7107513239189288E-2</v>
      </c>
      <c r="R74" s="304">
        <f t="shared" si="12"/>
        <v>3.6955697948959115E-2</v>
      </c>
      <c r="S74" s="304">
        <f t="shared" si="12"/>
        <v>3.600138646337038E-2</v>
      </c>
      <c r="T74" s="304">
        <f t="shared" si="12"/>
        <v>3.3321614482546877E-2</v>
      </c>
      <c r="U74" s="304">
        <f t="shared" si="12"/>
        <v>3.3734058337360595E-2</v>
      </c>
      <c r="V74" s="304">
        <f t="shared" si="12"/>
        <v>3.3973998450237679E-2</v>
      </c>
      <c r="W74" s="304">
        <f t="shared" si="12"/>
        <v>3.5203484517873834E-2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0.10953988226724522</v>
      </c>
      <c r="C76" s="304">
        <f t="shared" si="14"/>
        <v>8.4791420645808316E-2</v>
      </c>
      <c r="D76" s="304">
        <f t="shared" si="14"/>
        <v>8.1814840443454134E-2</v>
      </c>
      <c r="E76" s="304">
        <f t="shared" si="14"/>
        <v>7.469599980890472E-2</v>
      </c>
      <c r="F76" s="304">
        <f t="shared" si="14"/>
        <v>7.4373828327721742E-2</v>
      </c>
      <c r="G76" s="304">
        <f t="shared" si="14"/>
        <v>0.10235781801213681</v>
      </c>
      <c r="H76" s="304">
        <f t="shared" si="14"/>
        <v>0.11437548026593307</v>
      </c>
      <c r="I76" s="304">
        <f t="shared" si="14"/>
        <v>0.12486001417063991</v>
      </c>
      <c r="J76" s="304">
        <f t="shared" si="14"/>
        <v>0.11654226748186358</v>
      </c>
      <c r="K76" s="304">
        <f t="shared" si="14"/>
        <v>0.13423753721093501</v>
      </c>
      <c r="L76" s="304">
        <f t="shared" si="14"/>
        <v>9.5391911623535094E-2</v>
      </c>
      <c r="M76" s="304">
        <f t="shared" si="14"/>
        <v>9.0555377628727909E-2</v>
      </c>
      <c r="N76" s="304">
        <f t="shared" si="14"/>
        <v>0.10619951473085602</v>
      </c>
      <c r="O76" s="304">
        <f t="shared" si="14"/>
        <v>0.130682082024702</v>
      </c>
      <c r="P76" s="304">
        <f t="shared" si="14"/>
        <v>0.10858012916217423</v>
      </c>
      <c r="Q76" s="304">
        <f t="shared" si="14"/>
        <v>0.13611256527877147</v>
      </c>
      <c r="R76" s="304">
        <f t="shared" si="14"/>
        <v>0.1373233205875434</v>
      </c>
      <c r="S76" s="304">
        <f t="shared" si="14"/>
        <v>0.14241990540119109</v>
      </c>
      <c r="T76" s="304">
        <f t="shared" si="14"/>
        <v>0.15771314821941287</v>
      </c>
      <c r="U76" s="304">
        <f t="shared" si="14"/>
        <v>0.15506747020231124</v>
      </c>
      <c r="V76" s="304">
        <f t="shared" si="14"/>
        <v>0.15385514770738865</v>
      </c>
      <c r="W76" s="304">
        <f t="shared" si="14"/>
        <v>0.1468643652572606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2.757360196286486E-2</v>
      </c>
      <c r="C77" s="237">
        <f t="shared" si="15"/>
        <v>2.1343868866403513E-2</v>
      </c>
      <c r="D77" s="237">
        <f t="shared" si="15"/>
        <v>2.0594598043654048E-2</v>
      </c>
      <c r="E77" s="237">
        <f t="shared" si="15"/>
        <v>1.8802628999765175E-2</v>
      </c>
      <c r="F77" s="237">
        <f t="shared" si="15"/>
        <v>1.8721531339241374E-2</v>
      </c>
      <c r="G77" s="237">
        <f t="shared" si="15"/>
        <v>2.5765718140615259E-2</v>
      </c>
      <c r="H77" s="237">
        <f t="shared" si="15"/>
        <v>2.8790828526455155E-2</v>
      </c>
      <c r="I77" s="237">
        <f t="shared" si="15"/>
        <v>3.143001672595714E-2</v>
      </c>
      <c r="J77" s="237">
        <f t="shared" si="15"/>
        <v>2.9336256611584278E-2</v>
      </c>
      <c r="K77" s="237">
        <f t="shared" si="15"/>
        <v>3.3790545899065529E-2</v>
      </c>
      <c r="L77" s="237">
        <f t="shared" si="15"/>
        <v>2.4012246016176835E-2</v>
      </c>
      <c r="M77" s="237">
        <f t="shared" si="15"/>
        <v>2.2794783841739628E-2</v>
      </c>
      <c r="N77" s="237">
        <f t="shared" si="15"/>
        <v>2.6732757852467162E-2</v>
      </c>
      <c r="O77" s="237">
        <f t="shared" si="15"/>
        <v>3.2895559487971779E-2</v>
      </c>
      <c r="P77" s="237">
        <f t="shared" si="15"/>
        <v>2.7332010959167354E-2</v>
      </c>
      <c r="Q77" s="237">
        <f t="shared" si="15"/>
        <v>3.4262531778013125E-2</v>
      </c>
      <c r="R77" s="237">
        <f t="shared" si="15"/>
        <v>3.4567305566951957E-2</v>
      </c>
      <c r="S77" s="237">
        <f t="shared" si="15"/>
        <v>3.5850228262437868E-2</v>
      </c>
      <c r="T77" s="237">
        <f t="shared" si="15"/>
        <v>3.9699874450319382E-2</v>
      </c>
      <c r="U77" s="237">
        <f t="shared" si="15"/>
        <v>3.9033898998679907E-2</v>
      </c>
      <c r="V77" s="237">
        <f t="shared" si="15"/>
        <v>3.8728730714455636E-2</v>
      </c>
      <c r="W77" s="237">
        <f t="shared" si="15"/>
        <v>3.6968996737213197E-2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0.48925367288993094</v>
      </c>
      <c r="C81" s="324">
        <f>IF(C$5=0,0,C$5/TEL_fec!C$5)</f>
        <v>0.49100543711079175</v>
      </c>
      <c r="D81" s="324">
        <f>IF(D$5=0,0,D$5/TEL_fec!D$5)</f>
        <v>0.49223741501100038</v>
      </c>
      <c r="E81" s="324">
        <f>IF(E$5=0,0,E$5/TEL_fec!E$5)</f>
        <v>0.49145567968570331</v>
      </c>
      <c r="F81" s="324">
        <f>IF(F$5=0,0,F$5/TEL_fec!F$5)</f>
        <v>0.48911612157117451</v>
      </c>
      <c r="G81" s="324">
        <f>IF(G$5=0,0,G$5/TEL_fec!G$5)</f>
        <v>0.49057017575870909</v>
      </c>
      <c r="H81" s="324">
        <f>IF(H$5=0,0,H$5/TEL_fec!H$5)</f>
        <v>0.4862284006119611</v>
      </c>
      <c r="I81" s="324">
        <f>IF(I$5=0,0,I$5/TEL_fec!I$5)</f>
        <v>0.4877127938395906</v>
      </c>
      <c r="J81" s="324">
        <f>IF(J$5=0,0,J$5/TEL_fec!J$5)</f>
        <v>0.48737084289440857</v>
      </c>
      <c r="K81" s="324">
        <f>IF(K$5=0,0,K$5/TEL_fec!K$5)</f>
        <v>0.49091347886236064</v>
      </c>
      <c r="L81" s="324">
        <f>IF(L$5=0,0,L$5/TEL_fec!L$5)</f>
        <v>0.49273983399134175</v>
      </c>
      <c r="M81" s="324">
        <f>IF(M$5=0,0,M$5/TEL_fec!M$5)</f>
        <v>0.49293994411053182</v>
      </c>
      <c r="N81" s="324">
        <f>IF(N$5=0,0,N$5/TEL_fec!N$5)</f>
        <v>0.49134555114328848</v>
      </c>
      <c r="O81" s="324">
        <f>IF(O$5=0,0,O$5/TEL_fec!O$5)</f>
        <v>0.49019522483260891</v>
      </c>
      <c r="P81" s="324">
        <f>IF(P$5=0,0,P$5/TEL_fec!P$5)</f>
        <v>0.49127701165833376</v>
      </c>
      <c r="Q81" s="324">
        <f>IF(Q$5=0,0,Q$5/TEL_fec!Q$5)</f>
        <v>0.4904025917167204</v>
      </c>
      <c r="R81" s="324">
        <f>IF(R$5=0,0,R$5/TEL_fec!R$5)</f>
        <v>0.49049141245241779</v>
      </c>
      <c r="S81" s="324">
        <f>IF(S$5=0,0,S$5/TEL_fec!S$5)</f>
        <v>0.48996390513775168</v>
      </c>
      <c r="T81" s="324">
        <f>IF(T$5=0,0,T$5/TEL_fec!T$5)</f>
        <v>0.49063845284984398</v>
      </c>
      <c r="U81" s="324">
        <f>IF(U$5=0,0,U$5/TEL_fec!U$5)</f>
        <v>0.49036602627592146</v>
      </c>
      <c r="V81" s="324">
        <f>IF(V$5=0,0,V$5/TEL_fec!V$5)</f>
        <v>0.49051807863051955</v>
      </c>
      <c r="W81" s="324">
        <f>IF(W$5=0,0,W$5/TEL_fec!W$5)</f>
        <v>0.49054678616938641</v>
      </c>
      <c r="DA81" s="95"/>
    </row>
    <row r="82" spans="1:105" ht="12" customHeight="1" x14ac:dyDescent="0.25">
      <c r="A82" s="55" t="s">
        <v>92</v>
      </c>
      <c r="B82" s="336">
        <f>IF(B$6=0,0,B$6/TEL_fec!B$6)</f>
        <v>0.48243269862865612</v>
      </c>
      <c r="C82" s="336">
        <f>IF(C$6=0,0,C$6/TEL_fec!C$6)</f>
        <v>0.48243269862865601</v>
      </c>
      <c r="D82" s="336">
        <f>IF(D$6=0,0,D$6/TEL_fec!D$6)</f>
        <v>0.48243269862865623</v>
      </c>
      <c r="E82" s="336">
        <f>IF(E$6=0,0,E$6/TEL_fec!E$6)</f>
        <v>0.4824326986286564</v>
      </c>
      <c r="F82" s="336">
        <f>IF(F$6=0,0,F$6/TEL_fec!F$6)</f>
        <v>0.48243269862865595</v>
      </c>
      <c r="G82" s="336">
        <f>IF(G$6=0,0,G$6/TEL_fec!G$6)</f>
        <v>0.48243269862865634</v>
      </c>
      <c r="H82" s="336">
        <f>IF(H$6=0,0,H$6/TEL_fec!H$6)</f>
        <v>0.4824326986286564</v>
      </c>
      <c r="I82" s="336">
        <f>IF(I$6=0,0,I$6/TEL_fec!I$6)</f>
        <v>0.4824326986286564</v>
      </c>
      <c r="J82" s="336">
        <f>IF(J$6=0,0,J$6/TEL_fec!J$6)</f>
        <v>0.48243269862865612</v>
      </c>
      <c r="K82" s="336">
        <f>IF(K$6=0,0,K$6/TEL_fec!K$6)</f>
        <v>0.48243269862865623</v>
      </c>
      <c r="L82" s="336">
        <f>IF(L$6=0,0,L$6/TEL_fec!L$6)</f>
        <v>0.48243269862865623</v>
      </c>
      <c r="M82" s="336">
        <f>IF(M$6=0,0,M$6/TEL_fec!M$6)</f>
        <v>0.48243269862865618</v>
      </c>
      <c r="N82" s="336">
        <f>IF(N$6=0,0,N$6/TEL_fec!N$6)</f>
        <v>0.48243269862865623</v>
      </c>
      <c r="O82" s="336">
        <f>IF(O$6=0,0,O$6/TEL_fec!O$6)</f>
        <v>0.48243269862865618</v>
      </c>
      <c r="P82" s="336">
        <f>IF(P$6=0,0,P$6/TEL_fec!P$6)</f>
        <v>0.48243269862865623</v>
      </c>
      <c r="Q82" s="336">
        <f>IF(Q$6=0,0,Q$6/TEL_fec!Q$6)</f>
        <v>0.48243269862865618</v>
      </c>
      <c r="R82" s="336">
        <f>IF(R$6=0,0,R$6/TEL_fec!R$6)</f>
        <v>0.48243269862865618</v>
      </c>
      <c r="S82" s="336">
        <f>IF(S$6=0,0,S$6/TEL_fec!S$6)</f>
        <v>0.48243269862865618</v>
      </c>
      <c r="T82" s="336">
        <f>IF(T$6=0,0,T$6/TEL_fec!T$6)</f>
        <v>0.48243269862865618</v>
      </c>
      <c r="U82" s="336">
        <f>IF(U$6=0,0,U$6/TEL_fec!U$6)</f>
        <v>0.48243269862865612</v>
      </c>
      <c r="V82" s="336">
        <f>IF(V$6=0,0,V$6/TEL_fec!V$6)</f>
        <v>0.48243269862865618</v>
      </c>
      <c r="W82" s="336">
        <f>IF(W$6=0,0,W$6/TEL_fec!W$6)</f>
        <v>0.48243269862865623</v>
      </c>
      <c r="DA82" s="67"/>
    </row>
    <row r="83" spans="1:105" ht="12" customHeight="1" x14ac:dyDescent="0.25">
      <c r="A83" s="202" t="s">
        <v>93</v>
      </c>
      <c r="B83" s="337">
        <f>IF(B$7=0,0,B$7/TEL_fec!B$7)</f>
        <v>0.12392573132295448</v>
      </c>
      <c r="C83" s="337">
        <f>IF(C$7=0,0,C$7/TEL_fec!C$7)</f>
        <v>0.12392573132295445</v>
      </c>
      <c r="D83" s="337">
        <f>IF(D$7=0,0,D$7/TEL_fec!D$7)</f>
        <v>0.12392573132295449</v>
      </c>
      <c r="E83" s="337">
        <f>IF(E$7=0,0,E$7/TEL_fec!E$7)</f>
        <v>0.12392573132295445</v>
      </c>
      <c r="F83" s="337">
        <f>IF(F$7=0,0,F$7/TEL_fec!F$7)</f>
        <v>0.12392573132295441</v>
      </c>
      <c r="G83" s="337">
        <f>IF(G$7=0,0,G$7/TEL_fec!G$7)</f>
        <v>0.12392573132295451</v>
      </c>
      <c r="H83" s="337">
        <f>IF(H$7=0,0,H$7/TEL_fec!H$7)</f>
        <v>0.1239257313229544</v>
      </c>
      <c r="I83" s="337">
        <f>IF(I$7=0,0,I$7/TEL_fec!I$7)</f>
        <v>0.12392573132295442</v>
      </c>
      <c r="J83" s="337">
        <f>IF(J$7=0,0,J$7/TEL_fec!J$7)</f>
        <v>0.12392573132295445</v>
      </c>
      <c r="K83" s="337">
        <f>IF(K$7=0,0,K$7/TEL_fec!K$7)</f>
        <v>0.12392573132295445</v>
      </c>
      <c r="L83" s="337">
        <f>IF(L$7=0,0,L$7/TEL_fec!L$7)</f>
        <v>0.12392573132295445</v>
      </c>
      <c r="M83" s="337">
        <f>IF(M$7=0,0,M$7/TEL_fec!M$7)</f>
        <v>0.12392573132295444</v>
      </c>
      <c r="N83" s="337">
        <f>IF(N$7=0,0,N$7/TEL_fec!N$7)</f>
        <v>0.12392573132295444</v>
      </c>
      <c r="O83" s="337">
        <f>IF(O$7=0,0,O$7/TEL_fec!O$7)</f>
        <v>0.12392573132295445</v>
      </c>
      <c r="P83" s="337">
        <f>IF(P$7=0,0,P$7/TEL_fec!P$7)</f>
        <v>0.12392573132295445</v>
      </c>
      <c r="Q83" s="337">
        <f>IF(Q$7=0,0,Q$7/TEL_fec!Q$7)</f>
        <v>0.12392573132295444</v>
      </c>
      <c r="R83" s="337">
        <f>IF(R$7=0,0,R$7/TEL_fec!R$7)</f>
        <v>0.12392573132295444</v>
      </c>
      <c r="S83" s="337">
        <f>IF(S$7=0,0,S$7/TEL_fec!S$7)</f>
        <v>0.12392573132295444</v>
      </c>
      <c r="T83" s="337">
        <f>IF(T$7=0,0,T$7/TEL_fec!T$7)</f>
        <v>0.12392573132295448</v>
      </c>
      <c r="U83" s="337">
        <f>IF(U$7=0,0,U$7/TEL_fec!U$7)</f>
        <v>0.12392573132295445</v>
      </c>
      <c r="V83" s="337">
        <f>IF(V$7=0,0,V$7/TEL_fec!V$7)</f>
        <v>0.12392573132295444</v>
      </c>
      <c r="W83" s="337">
        <f>IF(W$7=0,0,W$7/TEL_fec!W$7)</f>
        <v>0.12392573132295445</v>
      </c>
      <c r="DA83" s="174"/>
    </row>
    <row r="84" spans="1:105" ht="12" customHeight="1" x14ac:dyDescent="0.25">
      <c r="A84" s="202" t="s">
        <v>94</v>
      </c>
      <c r="B84" s="337">
        <f>IF(B$8=0,0,B$8/TEL_fec!B$8)</f>
        <v>0.66810848337018702</v>
      </c>
      <c r="C84" s="337">
        <f>IF(C$8=0,0,C$8/TEL_fec!C$8)</f>
        <v>0.66810848337018691</v>
      </c>
      <c r="D84" s="337">
        <f>IF(D$8=0,0,D$8/TEL_fec!D$8)</f>
        <v>0.66810848337018669</v>
      </c>
      <c r="E84" s="337">
        <f>IF(E$8=0,0,E$8/TEL_fec!E$8)</f>
        <v>0.6681084833701868</v>
      </c>
      <c r="F84" s="337">
        <f>IF(F$8=0,0,F$8/TEL_fec!F$8)</f>
        <v>0.66810848337018691</v>
      </c>
      <c r="G84" s="337">
        <f>IF(G$8=0,0,G$8/TEL_fec!G$8)</f>
        <v>0.66810848337018691</v>
      </c>
      <c r="H84" s="337">
        <f>IF(H$8=0,0,H$8/TEL_fec!H$8)</f>
        <v>0.66810848337018691</v>
      </c>
      <c r="I84" s="337">
        <f>IF(I$8=0,0,I$8/TEL_fec!I$8)</f>
        <v>0.66810848337018691</v>
      </c>
      <c r="J84" s="337">
        <f>IF(J$8=0,0,J$8/TEL_fec!J$8)</f>
        <v>0.6681084833701868</v>
      </c>
      <c r="K84" s="337">
        <f>IF(K$8=0,0,K$8/TEL_fec!K$8)</f>
        <v>0.66810848337018691</v>
      </c>
      <c r="L84" s="337">
        <f>IF(L$8=0,0,L$8/TEL_fec!L$8)</f>
        <v>0.66810848337018713</v>
      </c>
      <c r="M84" s="337">
        <f>IF(M$8=0,0,M$8/TEL_fec!M$8)</f>
        <v>0.66810848337018691</v>
      </c>
      <c r="N84" s="337">
        <f>IF(N$8=0,0,N$8/TEL_fec!N$8)</f>
        <v>0.66810848337018691</v>
      </c>
      <c r="O84" s="337">
        <f>IF(O$8=0,0,O$8/TEL_fec!O$8)</f>
        <v>0.6681084833701868</v>
      </c>
      <c r="P84" s="337">
        <f>IF(P$8=0,0,P$8/TEL_fec!P$8)</f>
        <v>0.6681084833701868</v>
      </c>
      <c r="Q84" s="337">
        <f>IF(Q$8=0,0,Q$8/TEL_fec!Q$8)</f>
        <v>0.6681084833701868</v>
      </c>
      <c r="R84" s="337">
        <f>IF(R$8=0,0,R$8/TEL_fec!R$8)</f>
        <v>0.66810848337018658</v>
      </c>
      <c r="S84" s="337">
        <f>IF(S$8=0,0,S$8/TEL_fec!S$8)</f>
        <v>0.66810848337018702</v>
      </c>
      <c r="T84" s="337">
        <f>IF(T$8=0,0,T$8/TEL_fec!T$8)</f>
        <v>0.66810848337018691</v>
      </c>
      <c r="U84" s="337">
        <f>IF(U$8=0,0,U$8/TEL_fec!U$8)</f>
        <v>0.6681084833701868</v>
      </c>
      <c r="V84" s="337">
        <f>IF(V$8=0,0,V$8/TEL_fec!V$8)</f>
        <v>0.6681084833701868</v>
      </c>
      <c r="W84" s="337">
        <f>IF(W$8=0,0,W$8/TEL_fec!W$8)</f>
        <v>0.66810848337018702</v>
      </c>
      <c r="DA84" s="174"/>
    </row>
    <row r="85" spans="1:105" ht="12" customHeight="1" x14ac:dyDescent="0.25">
      <c r="A85" s="202" t="s">
        <v>95</v>
      </c>
      <c r="B85" s="337">
        <f>IF(B$9=0,0,B$9/TEL_fec!B$9)</f>
        <v>0.48027990453248737</v>
      </c>
      <c r="C85" s="337">
        <f>IF(C$9=0,0,C$9/TEL_fec!C$9)</f>
        <v>0.48027990453248737</v>
      </c>
      <c r="D85" s="337">
        <f>IF(D$9=0,0,D$9/TEL_fec!D$9)</f>
        <v>0.48027990453248726</v>
      </c>
      <c r="E85" s="337">
        <f>IF(E$9=0,0,E$9/TEL_fec!E$9)</f>
        <v>0.48027990453248715</v>
      </c>
      <c r="F85" s="337">
        <f>IF(F$9=0,0,F$9/TEL_fec!F$9)</f>
        <v>0.48027990453248737</v>
      </c>
      <c r="G85" s="337">
        <f>IF(G$9=0,0,G$9/TEL_fec!G$9)</f>
        <v>0.48027990453248715</v>
      </c>
      <c r="H85" s="337">
        <f>IF(H$9=0,0,H$9/TEL_fec!H$9)</f>
        <v>0.48027990453248715</v>
      </c>
      <c r="I85" s="337">
        <f>IF(I$9=0,0,I$9/TEL_fec!I$9)</f>
        <v>0.48027990453248726</v>
      </c>
      <c r="J85" s="337">
        <f>IF(J$9=0,0,J$9/TEL_fec!J$9)</f>
        <v>0.48027990453248709</v>
      </c>
      <c r="K85" s="337">
        <f>IF(K$9=0,0,K$9/TEL_fec!K$9)</f>
        <v>0.48027990453248731</v>
      </c>
      <c r="L85" s="337">
        <f>IF(L$9=0,0,L$9/TEL_fec!L$9)</f>
        <v>0.4802799045324872</v>
      </c>
      <c r="M85" s="337">
        <f>IF(M$9=0,0,M$9/TEL_fec!M$9)</f>
        <v>0.48027990453248698</v>
      </c>
      <c r="N85" s="337">
        <f>IF(N$9=0,0,N$9/TEL_fec!N$9)</f>
        <v>0.48027990453248726</v>
      </c>
      <c r="O85" s="337">
        <f>IF(O$9=0,0,O$9/TEL_fec!O$9)</f>
        <v>0.48027990453248715</v>
      </c>
      <c r="P85" s="337">
        <f>IF(P$9=0,0,P$9/TEL_fec!P$9)</f>
        <v>0.4802799045324872</v>
      </c>
      <c r="Q85" s="337">
        <f>IF(Q$9=0,0,Q$9/TEL_fec!Q$9)</f>
        <v>0.48027990453248726</v>
      </c>
      <c r="R85" s="337">
        <f>IF(R$9=0,0,R$9/TEL_fec!R$9)</f>
        <v>0.4802799045324872</v>
      </c>
      <c r="S85" s="337">
        <f>IF(S$9=0,0,S$9/TEL_fec!S$9)</f>
        <v>0.48027990453248726</v>
      </c>
      <c r="T85" s="337">
        <f>IF(T$9=0,0,T$9/TEL_fec!T$9)</f>
        <v>0.48027990453248726</v>
      </c>
      <c r="U85" s="337">
        <f>IF(U$9=0,0,U$9/TEL_fec!U$9)</f>
        <v>0.4802799045324872</v>
      </c>
      <c r="V85" s="337">
        <f>IF(V$9=0,0,V$9/TEL_fec!V$9)</f>
        <v>0.4802799045324872</v>
      </c>
      <c r="W85" s="337">
        <f>IF(W$9=0,0,W$9/TEL_fec!W$9)</f>
        <v>0.48027990453248715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0.67994934918199601</v>
      </c>
      <c r="C86" s="338">
        <f>IF(C$10=0,0,C$10/TEL_fec!C$10)</f>
        <v>0.67398452097385719</v>
      </c>
      <c r="D86" s="338">
        <f>IF(D$10=0,0,D$10/TEL_fec!D$10)</f>
        <v>0.67370427997176019</v>
      </c>
      <c r="E86" s="338">
        <f>IF(E$10=0,0,E$10/TEL_fec!E$10)</f>
        <v>0.6730524073862294</v>
      </c>
      <c r="F86" s="338">
        <f>IF(F$10=0,0,F$10/TEL_fec!F$10)</f>
        <v>0.67280935826217259</v>
      </c>
      <c r="G86" s="338">
        <f>IF(G$10=0,0,G$10/TEL_fec!G$10)</f>
        <v>0.67906863819362417</v>
      </c>
      <c r="H86" s="338">
        <f>IF(H$10=0,0,H$10/TEL_fec!H$10)</f>
        <v>0.68267303092174658</v>
      </c>
      <c r="I86" s="338">
        <f>IF(I$10=0,0,I$10/TEL_fec!I$10)</f>
        <v>0.68846634132569307</v>
      </c>
      <c r="J86" s="338">
        <f>IF(J$10=0,0,J$10/TEL_fec!J$10)</f>
        <v>0.68479135746952879</v>
      </c>
      <c r="K86" s="338">
        <f>IF(K$10=0,0,K$10/TEL_fec!K$10)</f>
        <v>0.69444874214064767</v>
      </c>
      <c r="L86" s="338">
        <f>IF(L$10=0,0,L$10/TEL_fec!L$10)</f>
        <v>0.6765318707115483</v>
      </c>
      <c r="M86" s="338">
        <f>IF(M$10=0,0,M$10/TEL_fec!M$10)</f>
        <v>0.67533820321506699</v>
      </c>
      <c r="N86" s="338">
        <f>IF(N$10=0,0,N$10/TEL_fec!N$10)</f>
        <v>0.67901063359323577</v>
      </c>
      <c r="O86" s="338">
        <f>IF(O$10=0,0,O$10/TEL_fec!O$10)</f>
        <v>0.69070015158755305</v>
      </c>
      <c r="P86" s="338">
        <f>IF(P$10=0,0,P$10/TEL_fec!P$10)</f>
        <v>0.67973996203638798</v>
      </c>
      <c r="Q86" s="338">
        <f>IF(Q$10=0,0,Q$10/TEL_fec!Q$10)</f>
        <v>0.6947778727359718</v>
      </c>
      <c r="R86" s="338">
        <f>IF(R$10=0,0,R$10/TEL_fec!R$10)</f>
        <v>0.69626425046676699</v>
      </c>
      <c r="S86" s="338">
        <f>IF(S$10=0,0,S$10/TEL_fec!S$10)</f>
        <v>0.69980864246474206</v>
      </c>
      <c r="T86" s="338">
        <f>IF(T$10=0,0,T$10/TEL_fec!T$10)</f>
        <v>0.71710170748407487</v>
      </c>
      <c r="U86" s="338">
        <f>IF(U$10=0,0,U$10/TEL_fec!U$10)</f>
        <v>0.71371013936544758</v>
      </c>
      <c r="V86" s="338">
        <f>IF(V$10=0,0,V$10/TEL_fec!V$10)</f>
        <v>0.71299502491765043</v>
      </c>
      <c r="W86" s="338">
        <f>IF(W$10=0,0,W$10/TEL_fec!W$10)</f>
        <v>0.70549861493122179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0.54175369936518847</v>
      </c>
      <c r="C87" s="351">
        <f>IF(C$16=0,0,C$16/TEL_fec!C$16)</f>
        <v>0.54157314500911613</v>
      </c>
      <c r="D87" s="351">
        <f>IF(D$16=0,0,D$16/TEL_fec!D$16)</f>
        <v>0.54373440864653189</v>
      </c>
      <c r="E87" s="351">
        <f>IF(E$16=0,0,E$16/TEL_fec!E$16)</f>
        <v>0.542016824981158</v>
      </c>
      <c r="F87" s="351">
        <f>IF(F$16=0,0,F$16/TEL_fec!F$16)</f>
        <v>0.53699426674234663</v>
      </c>
      <c r="G87" s="351">
        <f>IF(G$16=0,0,G$16/TEL_fec!G$16)</f>
        <v>0.54495221638434999</v>
      </c>
      <c r="H87" s="351">
        <f>IF(H$16=0,0,H$16/TEL_fec!H$16)</f>
        <v>0.53677551358576547</v>
      </c>
      <c r="I87" s="351">
        <f>IF(I$16=0,0,I$16/TEL_fec!I$16)</f>
        <v>0.54064576978154166</v>
      </c>
      <c r="J87" s="351">
        <f>IF(J$16=0,0,J$16/TEL_fec!J$16)</f>
        <v>0.53993200268494268</v>
      </c>
      <c r="K87" s="351">
        <f>IF(K$16=0,0,K$16/TEL_fec!K$16)</f>
        <v>0.54775447126990329</v>
      </c>
      <c r="L87" s="351">
        <f>IF(L$16=0,0,L$16/TEL_fec!L$16)</f>
        <v>0.54735530266611454</v>
      </c>
      <c r="M87" s="351">
        <f>IF(M$16=0,0,M$16/TEL_fec!M$16)</f>
        <v>0.54677327857532199</v>
      </c>
      <c r="N87" s="351">
        <f>IF(N$16=0,0,N$16/TEL_fec!N$16)</f>
        <v>0.54558767193396296</v>
      </c>
      <c r="O87" s="351">
        <f>IF(O$16=0,0,O$16/TEL_fec!O$16)</f>
        <v>0.54560264639387757</v>
      </c>
      <c r="P87" s="351">
        <f>IF(P$16=0,0,P$16/TEL_fec!P$16)</f>
        <v>0.54573288607435688</v>
      </c>
      <c r="Q87" s="351">
        <f>IF(Q$16=0,0,Q$16/TEL_fec!Q$16)</f>
        <v>0.54640833817695444</v>
      </c>
      <c r="R87" s="351">
        <f>IF(R$16=0,0,R$16/TEL_fec!R$16)</f>
        <v>0.54673965976705297</v>
      </c>
      <c r="S87" s="351">
        <f>IF(S$16=0,0,S$16/TEL_fec!S$16)</f>
        <v>0.54539452697324065</v>
      </c>
      <c r="T87" s="351">
        <f>IF(T$16=0,0,T$16/TEL_fec!T$16)</f>
        <v>0.54637582422826692</v>
      </c>
      <c r="U87" s="351">
        <f>IF(U$16=0,0,U$16/TEL_fec!U$16)</f>
        <v>0.54563838083751859</v>
      </c>
      <c r="V87" s="351">
        <f>IF(V$16=0,0,V$16/TEL_fec!V$16)</f>
        <v>0.54607351826044626</v>
      </c>
      <c r="W87" s="351">
        <f>IF(W$16=0,0,W$16/TEL_fec!W$16)</f>
        <v>0.5464053224775175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0.47924365713074379</v>
      </c>
      <c r="C88" s="351">
        <f>IF(C$27=0,0,C$27/TEL_fec!C$27)</f>
        <v>0.47908393596960253</v>
      </c>
      <c r="D88" s="351">
        <f>IF(D$27=0,0,D$27/TEL_fec!D$27)</f>
        <v>0.48099582303347044</v>
      </c>
      <c r="E88" s="351">
        <f>IF(E$27=0,0,E$27/TEL_fec!E$27)</f>
        <v>0.47947642209871677</v>
      </c>
      <c r="F88" s="351">
        <f>IF(F$27=0,0,F$27/TEL_fec!F$27)</f>
        <v>0.47503338981053739</v>
      </c>
      <c r="G88" s="351">
        <f>IF(G$27=0,0,G$27/TEL_fec!G$27)</f>
        <v>0.48207311449384804</v>
      </c>
      <c r="H88" s="351">
        <f>IF(H$27=0,0,H$27/TEL_fec!H$27)</f>
        <v>0.47483987740279221</v>
      </c>
      <c r="I88" s="351">
        <f>IF(I$27=0,0,I$27/TEL_fec!I$27)</f>
        <v>0.47826356557597893</v>
      </c>
      <c r="J88" s="351">
        <f>IF(J$27=0,0,J$27/TEL_fec!J$27)</f>
        <v>0.47763215622129551</v>
      </c>
      <c r="K88" s="351">
        <f>IF(K$27=0,0,K$27/TEL_fec!K$27)</f>
        <v>0.48455203227722221</v>
      </c>
      <c r="L88" s="351">
        <f>IF(L$27=0,0,L$27/TEL_fec!L$27)</f>
        <v>0.48419892158925487</v>
      </c>
      <c r="M88" s="351">
        <f>IF(M$27=0,0,M$27/TEL_fec!M$27)</f>
        <v>0.48368405412432319</v>
      </c>
      <c r="N88" s="351">
        <f>IF(N$27=0,0,N$27/TEL_fec!N$27)</f>
        <v>0.48263524824927528</v>
      </c>
      <c r="O88" s="351">
        <f>IF(O$27=0,0,O$27/TEL_fec!O$27)</f>
        <v>0.48264849488689165</v>
      </c>
      <c r="P88" s="351">
        <f>IF(P$27=0,0,P$27/TEL_fec!P$27)</f>
        <v>0.48276370691193088</v>
      </c>
      <c r="Q88" s="351">
        <f>IF(Q$27=0,0,Q$27/TEL_fec!Q$27)</f>
        <v>0.4833612222334594</v>
      </c>
      <c r="R88" s="351">
        <f>IF(R$27=0,0,R$27/TEL_fec!R$27)</f>
        <v>0.48365431440931583</v>
      </c>
      <c r="S88" s="351">
        <f>IF(S$27=0,0,S$27/TEL_fec!S$27)</f>
        <v>0.48246438924555884</v>
      </c>
      <c r="T88" s="351">
        <f>IF(T$27=0,0,T$27/TEL_fec!T$27)</f>
        <v>0.48333245989423601</v>
      </c>
      <c r="U88" s="351">
        <f>IF(U$27=0,0,U$27/TEL_fec!U$27)</f>
        <v>0.48268010612549722</v>
      </c>
      <c r="V88" s="351">
        <f>IF(V$27=0,0,V$27/TEL_fec!V$27)</f>
        <v>0.48306503538424078</v>
      </c>
      <c r="W88" s="351">
        <f>IF(W$27=0,0,W$27/TEL_fec!W$27)</f>
        <v>0.48335855449934212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0.589569947958551</v>
      </c>
      <c r="C89" s="351">
        <f>IF(C$38=0,0,C$38/TEL_fec!C$38)</f>
        <v>0.58956994795855111</v>
      </c>
      <c r="D89" s="351">
        <f>IF(D$38=0,0,D$38/TEL_fec!D$38)</f>
        <v>0.589569947958551</v>
      </c>
      <c r="E89" s="351">
        <f>IF(E$38=0,0,E$38/TEL_fec!E$38)</f>
        <v>0.589569947958551</v>
      </c>
      <c r="F89" s="351">
        <f>IF(F$38=0,0,F$38/TEL_fec!F$38)</f>
        <v>0.58956994795855089</v>
      </c>
      <c r="G89" s="351">
        <f>IF(G$38=0,0,G$38/TEL_fec!G$38)</f>
        <v>0.589569947958551</v>
      </c>
      <c r="H89" s="351">
        <f>IF(H$38=0,0,H$38/TEL_fec!H$38)</f>
        <v>0.58956994795855111</v>
      </c>
      <c r="I89" s="351">
        <f>IF(I$38=0,0,I$38/TEL_fec!I$38)</f>
        <v>0.589569947958551</v>
      </c>
      <c r="J89" s="351">
        <f>IF(J$38=0,0,J$38/TEL_fec!J$38)</f>
        <v>0.589569947958551</v>
      </c>
      <c r="K89" s="351">
        <f>IF(K$38=0,0,K$38/TEL_fec!K$38)</f>
        <v>0.58956994795855089</v>
      </c>
      <c r="L89" s="351">
        <f>IF(L$38=0,0,L$38/TEL_fec!L$38)</f>
        <v>0.58956994795855111</v>
      </c>
      <c r="M89" s="351">
        <f>IF(M$38=0,0,M$38/TEL_fec!M$38)</f>
        <v>0.58956994795855067</v>
      </c>
      <c r="N89" s="351">
        <f>IF(N$38=0,0,N$38/TEL_fec!N$38)</f>
        <v>0.58956994795855078</v>
      </c>
      <c r="O89" s="351">
        <f>IF(O$38=0,0,O$38/TEL_fec!O$38)</f>
        <v>0.58956994795855067</v>
      </c>
      <c r="P89" s="351">
        <f>IF(P$38=0,0,P$38/TEL_fec!P$38)</f>
        <v>0.58956994795855089</v>
      </c>
      <c r="Q89" s="351">
        <f>IF(Q$38=0,0,Q$38/TEL_fec!Q$38)</f>
        <v>0.58956994795855089</v>
      </c>
      <c r="R89" s="351">
        <f>IF(R$38=0,0,R$38/TEL_fec!R$38)</f>
        <v>0.589569947958551</v>
      </c>
      <c r="S89" s="351">
        <f>IF(S$38=0,0,S$38/TEL_fec!S$38)</f>
        <v>0.589569947958551</v>
      </c>
      <c r="T89" s="351">
        <f>IF(T$38=0,0,T$38/TEL_fec!T$38)</f>
        <v>0.58956994795855122</v>
      </c>
      <c r="U89" s="351">
        <f>IF(U$38=0,0,U$38/TEL_fec!U$38)</f>
        <v>0.58956994795855089</v>
      </c>
      <c r="V89" s="351">
        <f>IF(V$38=0,0,V$38/TEL_fec!V$38)</f>
        <v>0.58956994795855089</v>
      </c>
      <c r="W89" s="351">
        <f>IF(W$38=0,0,W$38/TEL_fec!W$38)</f>
        <v>0.58956994795855089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0.40796917717767722</v>
      </c>
      <c r="C90" s="351">
        <f>IF(C$39=0,0,C$39/TEL_fec!C$39)</f>
        <v>0.40484697052137208</v>
      </c>
      <c r="D90" s="351">
        <f>IF(D$39=0,0,D$39/TEL_fec!D$39)</f>
        <v>0.40505976714976544</v>
      </c>
      <c r="E90" s="351">
        <f>IF(E$39=0,0,E$39/TEL_fec!E$39)</f>
        <v>0.40280499567483991</v>
      </c>
      <c r="F90" s="351">
        <f>IF(F$39=0,0,F$39/TEL_fec!F$39)</f>
        <v>0.40127230527341662</v>
      </c>
      <c r="G90" s="351">
        <f>IF(G$39=0,0,G$39/TEL_fec!G$39)</f>
        <v>0.40736933291358324</v>
      </c>
      <c r="H90" s="351">
        <f>IF(H$39=0,0,H$39/TEL_fec!H$39)</f>
        <v>0.40654032474396895</v>
      </c>
      <c r="I90" s="351">
        <f>IF(I$39=0,0,I$39/TEL_fec!I$39)</f>
        <v>0.40898653623489678</v>
      </c>
      <c r="J90" s="351">
        <f>IF(J$39=0,0,J$39/TEL_fec!J$39)</f>
        <v>0.40745445890267895</v>
      </c>
      <c r="K90" s="351">
        <f>IF(K$39=0,0,K$39/TEL_fec!K$39)</f>
        <v>0.41237993728523092</v>
      </c>
      <c r="L90" s="351">
        <f>IF(L$39=0,0,L$39/TEL_fec!L$39)</f>
        <v>0.40798024017519996</v>
      </c>
      <c r="M90" s="351">
        <f>IF(M$39=0,0,M$39/TEL_fec!M$39)</f>
        <v>0.40726903591133434</v>
      </c>
      <c r="N90" s="351">
        <f>IF(N$39=0,0,N$39/TEL_fec!N$39)</f>
        <v>0.408955756266694</v>
      </c>
      <c r="O90" s="351">
        <f>IF(O$39=0,0,O$39/TEL_fec!O$39)</f>
        <v>0.41169270521214779</v>
      </c>
      <c r="P90" s="351">
        <f>IF(P$39=0,0,P$39/TEL_fec!P$39)</f>
        <v>0.40925500264741721</v>
      </c>
      <c r="Q90" s="351">
        <f>IF(Q$39=0,0,Q$39/TEL_fec!Q$39)</f>
        <v>0.41237511125080051</v>
      </c>
      <c r="R90" s="351">
        <f>IF(R$39=0,0,R$39/TEL_fec!R$39)</f>
        <v>0.41255236284372926</v>
      </c>
      <c r="S90" s="351">
        <f>IF(S$39=0,0,S$39/TEL_fec!S$39)</f>
        <v>0.41288923895539414</v>
      </c>
      <c r="T90" s="351">
        <f>IF(T$39=0,0,T$39/TEL_fec!T$39)</f>
        <v>0.41454798481761934</v>
      </c>
      <c r="U90" s="351">
        <f>IF(U$39=0,0,U$39/TEL_fec!U$39)</f>
        <v>0.41419581827945917</v>
      </c>
      <c r="V90" s="351">
        <f>IF(V$39=0,0,V$39/TEL_fec!V$39)</f>
        <v>0.41413330159954648</v>
      </c>
      <c r="W90" s="351">
        <f>IF(W$39=0,0,W$39/TEL_fec!W$39)</f>
        <v>0.41347567899345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0.46642386905638678</v>
      </c>
      <c r="C91" s="339">
        <f>IF(C$59=0,0,C$59/TEL_fec!C$59)</f>
        <v>0.46642386905638694</v>
      </c>
      <c r="D91" s="339">
        <f>IF(D$59=0,0,D$59/TEL_fec!D$59)</f>
        <v>0.46642386905638678</v>
      </c>
      <c r="E91" s="339">
        <f>IF(E$59=0,0,E$59/TEL_fec!E$59)</f>
        <v>0.46642386905638661</v>
      </c>
      <c r="F91" s="339">
        <f>IF(F$59=0,0,F$59/TEL_fec!F$59)</f>
        <v>0.46642386905638678</v>
      </c>
      <c r="G91" s="339">
        <f>IF(G$59=0,0,G$59/TEL_fec!G$59)</f>
        <v>0.46642386905638666</v>
      </c>
      <c r="H91" s="339">
        <f>IF(H$59=0,0,H$59/TEL_fec!H$59)</f>
        <v>0.46642386905638672</v>
      </c>
      <c r="I91" s="339">
        <f>IF(I$59=0,0,I$59/TEL_fec!I$59)</f>
        <v>0.46642386905638678</v>
      </c>
      <c r="J91" s="339">
        <f>IF(J$59=0,0,J$59/TEL_fec!J$59)</f>
        <v>0.46642386905638689</v>
      </c>
      <c r="K91" s="339">
        <f>IF(K$59=0,0,K$59/TEL_fec!K$59)</f>
        <v>0.466423869056387</v>
      </c>
      <c r="L91" s="339">
        <f>IF(L$59=0,0,L$59/TEL_fec!L$59)</f>
        <v>0.46642386905638689</v>
      </c>
      <c r="M91" s="339">
        <f>IF(M$59=0,0,M$59/TEL_fec!M$59)</f>
        <v>0.46642386905638683</v>
      </c>
      <c r="N91" s="339">
        <f>IF(N$59=0,0,N$59/TEL_fec!N$59)</f>
        <v>0.46642386905638689</v>
      </c>
      <c r="O91" s="339">
        <f>IF(O$59=0,0,O$59/TEL_fec!O$59)</f>
        <v>0.46642386905638689</v>
      </c>
      <c r="P91" s="339">
        <f>IF(P$59=0,0,P$59/TEL_fec!P$59)</f>
        <v>0.46642386905638694</v>
      </c>
      <c r="Q91" s="339">
        <f>IF(Q$59=0,0,Q$59/TEL_fec!Q$59)</f>
        <v>0.46642386905638711</v>
      </c>
      <c r="R91" s="339">
        <f>IF(R$59=0,0,R$59/TEL_fec!R$59)</f>
        <v>0.46642386905638683</v>
      </c>
      <c r="S91" s="339">
        <f>IF(S$59=0,0,S$59/TEL_fec!S$59)</f>
        <v>0.46642386905638689</v>
      </c>
      <c r="T91" s="339">
        <f>IF(T$59=0,0,T$59/TEL_fec!T$59)</f>
        <v>0.46642386905638689</v>
      </c>
      <c r="U91" s="339">
        <f>IF(U$59=0,0,U$59/TEL_fec!U$59)</f>
        <v>0.46642386905638694</v>
      </c>
      <c r="V91" s="339">
        <f>IF(V$59=0,0,V$59/TEL_fec!V$59)</f>
        <v>0.46642386905638672</v>
      </c>
      <c r="W91" s="339">
        <f>IF(W$59=0,0,W$59/TEL_fec!W$59)</f>
        <v>0.46642386905638689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SK: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142.95324613553879</v>
      </c>
      <c r="C5" s="225">
        <v>112.104825065593</v>
      </c>
      <c r="D5" s="225">
        <v>121.14116975848241</v>
      </c>
      <c r="E5" s="225">
        <v>122.6952168338974</v>
      </c>
      <c r="F5" s="225">
        <v>152.81181494384731</v>
      </c>
      <c r="G5" s="225">
        <v>96.536187195062894</v>
      </c>
      <c r="H5" s="225">
        <v>75.81559756891653</v>
      </c>
      <c r="I5" s="225">
        <v>60.729998397935368</v>
      </c>
      <c r="J5" s="225">
        <v>56.642369359122313</v>
      </c>
      <c r="K5" s="225">
        <v>39.483179997929817</v>
      </c>
      <c r="L5" s="225">
        <v>63.617399998928477</v>
      </c>
      <c r="M5" s="225">
        <v>78.360479998549863</v>
      </c>
      <c r="N5" s="225">
        <v>53.822339998456258</v>
      </c>
      <c r="O5" s="225">
        <v>38.372399998860743</v>
      </c>
      <c r="P5" s="225">
        <v>57.356639998436052</v>
      </c>
      <c r="Q5" s="225">
        <v>36.504269998136813</v>
      </c>
      <c r="R5" s="225">
        <v>33.82829999837567</v>
      </c>
      <c r="S5" s="225">
        <v>33.171929998646043</v>
      </c>
      <c r="T5" s="225">
        <v>26.658114118766559</v>
      </c>
      <c r="U5" s="225">
        <v>26.406471958609629</v>
      </c>
      <c r="V5" s="225">
        <v>22.82168195874846</v>
      </c>
      <c r="W5" s="225">
        <v>24.386468038225932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20.160000581148122</v>
      </c>
      <c r="C10" s="262">
        <v>16.637522832827909</v>
      </c>
      <c r="D10" s="262">
        <v>18.74157595585509</v>
      </c>
      <c r="E10" s="262">
        <v>19.49931080214138</v>
      </c>
      <c r="F10" s="262">
        <v>22.621772177762971</v>
      </c>
      <c r="G10" s="262">
        <v>15.08163570007078</v>
      </c>
      <c r="H10" s="262">
        <v>10.35623720694381</v>
      </c>
      <c r="I10" s="262">
        <v>8.3481069946324418</v>
      </c>
      <c r="J10" s="262">
        <v>8.0607876066605311</v>
      </c>
      <c r="K10" s="262">
        <v>5.582445017348892</v>
      </c>
      <c r="L10" s="262">
        <v>10.23277345068605</v>
      </c>
      <c r="M10" s="262">
        <v>12.54937333805268</v>
      </c>
      <c r="N10" s="262">
        <v>8.1024211762090097</v>
      </c>
      <c r="O10" s="262">
        <v>5.36568461127845</v>
      </c>
      <c r="P10" s="262">
        <v>8.5455305344135866</v>
      </c>
      <c r="Q10" s="262">
        <v>5.0034732492106837</v>
      </c>
      <c r="R10" s="262">
        <v>4.6626850133442002</v>
      </c>
      <c r="S10" s="262">
        <v>4.4020807382767044</v>
      </c>
      <c r="T10" s="262">
        <v>3.2476635671640199</v>
      </c>
      <c r="U10" s="262">
        <v>3.2362072017731758</v>
      </c>
      <c r="V10" s="262">
        <v>2.8315629161295202</v>
      </c>
      <c r="W10" s="262">
        <v>3.1418724872266708</v>
      </c>
      <c r="DA10" s="68" t="s">
        <v>2820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2821</v>
      </c>
    </row>
    <row r="12" spans="1:105" ht="12" customHeight="1" x14ac:dyDescent="0.25">
      <c r="A12" s="37" t="s">
        <v>162</v>
      </c>
      <c r="B12" s="228">
        <v>20.160000581148122</v>
      </c>
      <c r="C12" s="228">
        <v>16.637522832827909</v>
      </c>
      <c r="D12" s="228">
        <v>18.74157595585509</v>
      </c>
      <c r="E12" s="228">
        <v>19.49931080214138</v>
      </c>
      <c r="F12" s="228">
        <v>22.621772177762971</v>
      </c>
      <c r="G12" s="228">
        <v>15.08163570007078</v>
      </c>
      <c r="H12" s="228">
        <v>10.35623720694381</v>
      </c>
      <c r="I12" s="228">
        <v>8.3481069946324418</v>
      </c>
      <c r="J12" s="228">
        <v>8.0607876066605311</v>
      </c>
      <c r="K12" s="228">
        <v>5.582445017348892</v>
      </c>
      <c r="L12" s="228">
        <v>10.23277345068605</v>
      </c>
      <c r="M12" s="228">
        <v>12.54937333805268</v>
      </c>
      <c r="N12" s="228">
        <v>8.1024211762090097</v>
      </c>
      <c r="O12" s="228">
        <v>5.36568461127845</v>
      </c>
      <c r="P12" s="228">
        <v>8.5455305344135866</v>
      </c>
      <c r="Q12" s="228">
        <v>5.0034732492106837</v>
      </c>
      <c r="R12" s="228">
        <v>4.6626850133442002</v>
      </c>
      <c r="S12" s="228">
        <v>4.4020807382767044</v>
      </c>
      <c r="T12" s="228">
        <v>3.2476635671640199</v>
      </c>
      <c r="U12" s="228">
        <v>3.2362072017731758</v>
      </c>
      <c r="V12" s="228">
        <v>2.8315629161295202</v>
      </c>
      <c r="W12" s="228">
        <v>3.1418724872266708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10.05435977798456</v>
      </c>
      <c r="C16" s="263">
        <v>7.8466275807752126</v>
      </c>
      <c r="D16" s="263">
        <v>8.3667910868065469</v>
      </c>
      <c r="E16" s="263">
        <v>8.3686876110330335</v>
      </c>
      <c r="F16" s="263">
        <v>10.7005514602261</v>
      </c>
      <c r="G16" s="263">
        <v>6.529449351608962</v>
      </c>
      <c r="H16" s="263">
        <v>5.340718661186755</v>
      </c>
      <c r="I16" s="263">
        <v>4.2465443283920159</v>
      </c>
      <c r="J16" s="263">
        <v>3.9160183983548271</v>
      </c>
      <c r="K16" s="263">
        <v>2.7338494523995731</v>
      </c>
      <c r="L16" s="263">
        <v>4.3088499966912712</v>
      </c>
      <c r="M16" s="263">
        <v>5.3324198386107229</v>
      </c>
      <c r="N16" s="263">
        <v>3.724586562650932</v>
      </c>
      <c r="O16" s="263">
        <v>2.682559070062307</v>
      </c>
      <c r="P16" s="263">
        <v>3.9798246894090492</v>
      </c>
      <c r="Q16" s="263">
        <v>2.5569401207995361</v>
      </c>
      <c r="R16" s="263">
        <v>2.3596242482142902</v>
      </c>
      <c r="S16" s="263">
        <v>2.3360536523922089</v>
      </c>
      <c r="T16" s="263">
        <v>1.893018239653419</v>
      </c>
      <c r="U16" s="263">
        <v>1.8811750022244309</v>
      </c>
      <c r="V16" s="263">
        <v>1.62043976678236</v>
      </c>
      <c r="W16" s="263">
        <v>1.725405171026801</v>
      </c>
      <c r="DA16" s="70" t="s">
        <v>2826</v>
      </c>
    </row>
    <row r="17" spans="1:105" ht="12" customHeight="1" x14ac:dyDescent="0.25">
      <c r="A17" s="46" t="s">
        <v>30</v>
      </c>
      <c r="B17" s="231">
        <v>0.6793138526122382</v>
      </c>
      <c r="C17" s="231">
        <v>0.4080858959848197</v>
      </c>
      <c r="D17" s="231">
        <v>0.30243371454868762</v>
      </c>
      <c r="E17" s="231">
        <v>0.29573460863471379</v>
      </c>
      <c r="F17" s="231">
        <v>0.30230169744093732</v>
      </c>
      <c r="G17" s="231">
        <v>0.3037718982191131</v>
      </c>
      <c r="H17" s="231">
        <v>9.391260825354153E-2</v>
      </c>
      <c r="I17" s="231">
        <v>0</v>
      </c>
      <c r="J17" s="231">
        <v>9.6337693550226117E-2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2829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2830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0.50715254565845713</v>
      </c>
      <c r="F21" s="231">
        <v>1.028044188481436</v>
      </c>
      <c r="G21" s="231">
        <v>0.25065416561730591</v>
      </c>
      <c r="H21" s="231">
        <v>0.76537773424736</v>
      </c>
      <c r="I21" s="231">
        <v>0.5067853143146942</v>
      </c>
      <c r="J21" s="231">
        <v>0.50540281273612286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9.3750459253723246</v>
      </c>
      <c r="C23" s="231">
        <v>7.4385416847903931</v>
      </c>
      <c r="D23" s="231">
        <v>8.0643573722578594</v>
      </c>
      <c r="E23" s="231">
        <v>7.5658004567398631</v>
      </c>
      <c r="F23" s="231">
        <v>9.3702055743037285</v>
      </c>
      <c r="G23" s="231">
        <v>5.9750232877725438</v>
      </c>
      <c r="H23" s="231">
        <v>4.4814283186858539</v>
      </c>
      <c r="I23" s="231">
        <v>3.7397590140773218</v>
      </c>
      <c r="J23" s="231">
        <v>3.314277892068477</v>
      </c>
      <c r="K23" s="231">
        <v>2.7338494523995731</v>
      </c>
      <c r="L23" s="231">
        <v>4.3088499966912712</v>
      </c>
      <c r="M23" s="231">
        <v>5.3324198386107229</v>
      </c>
      <c r="N23" s="231">
        <v>3.724586562650932</v>
      </c>
      <c r="O23" s="231">
        <v>2.682559070062307</v>
      </c>
      <c r="P23" s="231">
        <v>3.9798246894090492</v>
      </c>
      <c r="Q23" s="231">
        <v>2.5569401207995361</v>
      </c>
      <c r="R23" s="231">
        <v>2.3596242482142902</v>
      </c>
      <c r="S23" s="231">
        <v>2.3360536523922089</v>
      </c>
      <c r="T23" s="231">
        <v>1.893018239653419</v>
      </c>
      <c r="U23" s="231">
        <v>1.8811750022244309</v>
      </c>
      <c r="V23" s="231">
        <v>1.62043976678236</v>
      </c>
      <c r="W23" s="231">
        <v>1.725405171026801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85.462058112868817</v>
      </c>
      <c r="C27" s="263">
        <v>66.696334436589325</v>
      </c>
      <c r="D27" s="263">
        <v>71.11772423785564</v>
      </c>
      <c r="E27" s="263">
        <v>71.133844693780787</v>
      </c>
      <c r="F27" s="263">
        <v>90.95468741192191</v>
      </c>
      <c r="G27" s="263">
        <v>55.50031948867619</v>
      </c>
      <c r="H27" s="263">
        <v>45.396108620087418</v>
      </c>
      <c r="I27" s="263">
        <v>36.095626791332137</v>
      </c>
      <c r="J27" s="263">
        <v>33.286156386016039</v>
      </c>
      <c r="K27" s="263">
        <v>23.237720345396369</v>
      </c>
      <c r="L27" s="263">
        <v>36.625224971875809</v>
      </c>
      <c r="M27" s="263">
        <v>45.325568628191157</v>
      </c>
      <c r="N27" s="263">
        <v>31.65898578253293</v>
      </c>
      <c r="O27" s="263">
        <v>22.801752095529611</v>
      </c>
      <c r="P27" s="263">
        <v>33.828509859976897</v>
      </c>
      <c r="Q27" s="263">
        <v>21.733991026796058</v>
      </c>
      <c r="R27" s="263">
        <v>20.056806109821469</v>
      </c>
      <c r="S27" s="263">
        <v>19.856456045333779</v>
      </c>
      <c r="T27" s="263">
        <v>16.09065503705407</v>
      </c>
      <c r="U27" s="263">
        <v>15.989987518907659</v>
      </c>
      <c r="V27" s="263">
        <v>13.773738017650061</v>
      </c>
      <c r="W27" s="263">
        <v>14.66594395372781</v>
      </c>
      <c r="DA27" s="70" t="s">
        <v>2837</v>
      </c>
    </row>
    <row r="28" spans="1:105" ht="12" customHeight="1" x14ac:dyDescent="0.25">
      <c r="A28" s="46" t="s">
        <v>30</v>
      </c>
      <c r="B28" s="231">
        <v>5.774167747204026</v>
      </c>
      <c r="C28" s="231">
        <v>3.4687301158709691</v>
      </c>
      <c r="D28" s="231">
        <v>2.5706865736638451</v>
      </c>
      <c r="E28" s="231">
        <v>2.5137441733950672</v>
      </c>
      <c r="F28" s="231">
        <v>2.569564428247967</v>
      </c>
      <c r="G28" s="231">
        <v>2.582061134862462</v>
      </c>
      <c r="H28" s="231">
        <v>0.798257170155103</v>
      </c>
      <c r="I28" s="231">
        <v>0</v>
      </c>
      <c r="J28" s="231">
        <v>0.81887039517692217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2840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2841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4.3107966380968827</v>
      </c>
      <c r="F32" s="231">
        <v>8.7383756020922103</v>
      </c>
      <c r="G32" s="231">
        <v>2.1305604077471001</v>
      </c>
      <c r="H32" s="231">
        <v>6.5057107411025594</v>
      </c>
      <c r="I32" s="231">
        <v>4.3076751716748998</v>
      </c>
      <c r="J32" s="231">
        <v>4.2959239082570448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79.687890365664785</v>
      </c>
      <c r="C34" s="231">
        <v>63.227604320718349</v>
      </c>
      <c r="D34" s="231">
        <v>68.547037664191791</v>
      </c>
      <c r="E34" s="231">
        <v>64.30930388228883</v>
      </c>
      <c r="F34" s="231">
        <v>79.646747381581733</v>
      </c>
      <c r="G34" s="231">
        <v>50.787697946066629</v>
      </c>
      <c r="H34" s="231">
        <v>38.09214070882976</v>
      </c>
      <c r="I34" s="231">
        <v>31.787951619657239</v>
      </c>
      <c r="J34" s="231">
        <v>28.171362082582071</v>
      </c>
      <c r="K34" s="231">
        <v>23.237720345396369</v>
      </c>
      <c r="L34" s="231">
        <v>36.625224971875809</v>
      </c>
      <c r="M34" s="231">
        <v>45.325568628191157</v>
      </c>
      <c r="N34" s="231">
        <v>31.65898578253293</v>
      </c>
      <c r="O34" s="231">
        <v>22.801752095529611</v>
      </c>
      <c r="P34" s="231">
        <v>33.828509859976897</v>
      </c>
      <c r="Q34" s="231">
        <v>21.733991026796058</v>
      </c>
      <c r="R34" s="231">
        <v>20.056806109821469</v>
      </c>
      <c r="S34" s="231">
        <v>19.856456045333779</v>
      </c>
      <c r="T34" s="231">
        <v>16.09065503705407</v>
      </c>
      <c r="U34" s="231">
        <v>15.989987518907659</v>
      </c>
      <c r="V34" s="231">
        <v>13.773738017650061</v>
      </c>
      <c r="W34" s="231">
        <v>14.66594395372781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27.276827663537329</v>
      </c>
      <c r="C39" s="263">
        <f t="shared" si="0"/>
        <v>20.924340215400569</v>
      </c>
      <c r="D39" s="263">
        <f t="shared" si="0"/>
        <v>22.915078477965118</v>
      </c>
      <c r="E39" s="263">
        <f t="shared" si="0"/>
        <v>23.693373726942241</v>
      </c>
      <c r="F39" s="263">
        <f t="shared" si="0"/>
        <v>28.534803893936278</v>
      </c>
      <c r="G39" s="263">
        <f t="shared" si="0"/>
        <v>19.424782654706963</v>
      </c>
      <c r="H39" s="263">
        <f t="shared" si="0"/>
        <v>14.722533080698552</v>
      </c>
      <c r="I39" s="263">
        <f t="shared" si="0"/>
        <v>12.039720283578772</v>
      </c>
      <c r="J39" s="263">
        <f t="shared" si="0"/>
        <v>11.379406968090915</v>
      </c>
      <c r="K39" s="263">
        <f t="shared" si="0"/>
        <v>7.9291651827849874</v>
      </c>
      <c r="L39" s="263">
        <f t="shared" si="0"/>
        <v>12.450551579675345</v>
      </c>
      <c r="M39" s="263">
        <f t="shared" si="0"/>
        <v>15.153118193695313</v>
      </c>
      <c r="N39" s="263">
        <f t="shared" si="0"/>
        <v>10.33634647706339</v>
      </c>
      <c r="O39" s="263">
        <f t="shared" si="0"/>
        <v>7.5224042219903691</v>
      </c>
      <c r="P39" s="263">
        <f t="shared" si="0"/>
        <v>11.002774914636511</v>
      </c>
      <c r="Q39" s="263">
        <f t="shared" si="0"/>
        <v>7.2098656013305291</v>
      </c>
      <c r="R39" s="263">
        <f t="shared" si="0"/>
        <v>6.7491846269957065</v>
      </c>
      <c r="S39" s="263">
        <f t="shared" si="0"/>
        <v>6.577339562643342</v>
      </c>
      <c r="T39" s="263">
        <f t="shared" si="0"/>
        <v>5.4267772748950467</v>
      </c>
      <c r="U39" s="263">
        <f t="shared" si="0"/>
        <v>5.2991022357043569</v>
      </c>
      <c r="V39" s="263">
        <f t="shared" si="0"/>
        <v>4.5959412581865156</v>
      </c>
      <c r="W39" s="263">
        <f t="shared" si="0"/>
        <v>4.8532464262446506</v>
      </c>
      <c r="DA39" s="70"/>
    </row>
    <row r="40" spans="1:105" ht="12" customHeight="1" x14ac:dyDescent="0.25">
      <c r="A40" s="60" t="s">
        <v>2736</v>
      </c>
      <c r="B40" s="331">
        <v>16.552177233687129</v>
      </c>
      <c r="C40" s="331">
        <v>12.554604129240341</v>
      </c>
      <c r="D40" s="331">
        <v>13.9905013187048</v>
      </c>
      <c r="E40" s="331">
        <v>14.766773608507</v>
      </c>
      <c r="F40" s="331">
        <v>17.12088233636177</v>
      </c>
      <c r="G40" s="331">
        <v>12.460036679657399</v>
      </c>
      <c r="H40" s="331">
        <v>9.0257665087660115</v>
      </c>
      <c r="I40" s="331">
        <v>7.5100729999606202</v>
      </c>
      <c r="J40" s="331">
        <v>7.2023206765124312</v>
      </c>
      <c r="K40" s="331">
        <v>5.0130591002254414</v>
      </c>
      <c r="L40" s="331">
        <v>7.8544449165379877</v>
      </c>
      <c r="M40" s="331">
        <v>9.4652036991772075</v>
      </c>
      <c r="N40" s="331">
        <v>6.3634541435690606</v>
      </c>
      <c r="O40" s="331">
        <v>4.6610078805905726</v>
      </c>
      <c r="P40" s="331">
        <v>6.757628579266858</v>
      </c>
      <c r="Q40" s="331">
        <v>4.4824628058110223</v>
      </c>
      <c r="R40" s="331">
        <v>4.2322520955671292</v>
      </c>
      <c r="S40" s="331">
        <v>4.0855490000916506</v>
      </c>
      <c r="T40" s="331">
        <v>3.4075578192647309</v>
      </c>
      <c r="U40" s="331">
        <v>3.2925155666649641</v>
      </c>
      <c r="V40" s="331">
        <v>2.867472173618665</v>
      </c>
      <c r="W40" s="331">
        <v>3.012814243816063</v>
      </c>
      <c r="DA40" s="72" t="s">
        <v>2849</v>
      </c>
    </row>
    <row r="41" spans="1:105" ht="12" customHeight="1" x14ac:dyDescent="0.25">
      <c r="A41" s="59" t="s">
        <v>30</v>
      </c>
      <c r="B41" s="232">
        <v>1.118333094699592</v>
      </c>
      <c r="C41" s="232">
        <v>0.65293743357571177</v>
      </c>
      <c r="D41" s="232">
        <v>0.50571350931497616</v>
      </c>
      <c r="E41" s="232">
        <v>0.52183164396671367</v>
      </c>
      <c r="F41" s="232">
        <v>0.48368271590549972</v>
      </c>
      <c r="G41" s="232">
        <v>0.57968272517905595</v>
      </c>
      <c r="H41" s="232">
        <v>0.15871146340019451</v>
      </c>
      <c r="I41" s="232">
        <v>0</v>
      </c>
      <c r="J41" s="232">
        <v>0.17718378505979701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2851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2852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0.89488426080609773</v>
      </c>
      <c r="F44" s="297">
        <v>1.6448707015702979</v>
      </c>
      <c r="G44" s="297">
        <v>0.47831906326541201</v>
      </c>
      <c r="H44" s="297">
        <v>1.293481487899605</v>
      </c>
      <c r="I44" s="297">
        <v>0.89625691185296252</v>
      </c>
      <c r="J44" s="297">
        <v>0.92953422529019858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15.43384413898753</v>
      </c>
      <c r="C45" s="297">
        <v>11.90166669566463</v>
      </c>
      <c r="D45" s="297">
        <v>13.48478780938982</v>
      </c>
      <c r="E45" s="297">
        <v>13.350057703734191</v>
      </c>
      <c r="F45" s="297">
        <v>14.992328918885971</v>
      </c>
      <c r="G45" s="297">
        <v>11.40203489121293</v>
      </c>
      <c r="H45" s="297">
        <v>7.5735735574662124</v>
      </c>
      <c r="I45" s="297">
        <v>6.613816088107658</v>
      </c>
      <c r="J45" s="297">
        <v>6.0956026661624358</v>
      </c>
      <c r="K45" s="297">
        <v>5.0130591002254414</v>
      </c>
      <c r="L45" s="297">
        <v>7.8544449165379877</v>
      </c>
      <c r="M45" s="297">
        <v>9.4652036991772075</v>
      </c>
      <c r="N45" s="297">
        <v>6.3634541435690606</v>
      </c>
      <c r="O45" s="297">
        <v>4.6610078805905726</v>
      </c>
      <c r="P45" s="297">
        <v>6.757628579266858</v>
      </c>
      <c r="Q45" s="297">
        <v>4.4824628058110223</v>
      </c>
      <c r="R45" s="297">
        <v>4.2322520955671292</v>
      </c>
      <c r="S45" s="297">
        <v>4.0855490000916506</v>
      </c>
      <c r="T45" s="297">
        <v>3.4075578192647309</v>
      </c>
      <c r="U45" s="297">
        <v>3.2925155666649641</v>
      </c>
      <c r="V45" s="297">
        <v>2.867472173618665</v>
      </c>
      <c r="W45" s="297">
        <v>3.012814243816063</v>
      </c>
      <c r="DA45" s="122" t="s">
        <v>2854</v>
      </c>
    </row>
    <row r="46" spans="1:105" ht="12" customHeight="1" x14ac:dyDescent="0.25">
      <c r="A46" s="60" t="s">
        <v>2743</v>
      </c>
      <c r="B46" s="331">
        <v>10.7246504298502</v>
      </c>
      <c r="C46" s="331">
        <v>8.3697360861602306</v>
      </c>
      <c r="D46" s="331">
        <v>8.924577159260318</v>
      </c>
      <c r="E46" s="331">
        <v>8.926600118435239</v>
      </c>
      <c r="F46" s="331">
        <v>11.413921557574509</v>
      </c>
      <c r="G46" s="331">
        <v>6.9647459750495626</v>
      </c>
      <c r="H46" s="331">
        <v>5.6967665719325407</v>
      </c>
      <c r="I46" s="331">
        <v>4.5296472836181518</v>
      </c>
      <c r="J46" s="331">
        <v>4.1770862915784832</v>
      </c>
      <c r="K46" s="331">
        <v>2.916106082559546</v>
      </c>
      <c r="L46" s="331">
        <v>4.5961066631373573</v>
      </c>
      <c r="M46" s="331">
        <v>5.6879144945181057</v>
      </c>
      <c r="N46" s="331">
        <v>3.9728923334943289</v>
      </c>
      <c r="O46" s="331">
        <v>2.861396341399796</v>
      </c>
      <c r="P46" s="331">
        <v>4.2451463353696539</v>
      </c>
      <c r="Q46" s="331">
        <v>2.7274027955195068</v>
      </c>
      <c r="R46" s="331">
        <v>2.5169325314285769</v>
      </c>
      <c r="S46" s="331">
        <v>2.491790562551691</v>
      </c>
      <c r="T46" s="331">
        <v>2.0192194556303158</v>
      </c>
      <c r="U46" s="331">
        <v>2.0065866690393932</v>
      </c>
      <c r="V46" s="331">
        <v>1.728469084567851</v>
      </c>
      <c r="W46" s="331">
        <v>1.8404321824285881</v>
      </c>
      <c r="DA46" s="72" t="s">
        <v>2855</v>
      </c>
    </row>
    <row r="47" spans="1:105" ht="12" customHeight="1" x14ac:dyDescent="0.25">
      <c r="A47" s="64" t="s">
        <v>30</v>
      </c>
      <c r="B47" s="231">
        <v>0.72460144278638761</v>
      </c>
      <c r="C47" s="231">
        <v>0.43529162238380797</v>
      </c>
      <c r="D47" s="231">
        <v>0.32259596218526693</v>
      </c>
      <c r="E47" s="231">
        <v>0.31545024921036158</v>
      </c>
      <c r="F47" s="231">
        <v>0.32245514393699981</v>
      </c>
      <c r="G47" s="231">
        <v>0.32402335810038752</v>
      </c>
      <c r="H47" s="231">
        <v>0.1001734488037777</v>
      </c>
      <c r="I47" s="231">
        <v>0</v>
      </c>
      <c r="J47" s="231">
        <v>0.1027602064535746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2858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2859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0.54096271536902096</v>
      </c>
      <c r="F51" s="231">
        <v>1.096580467713532</v>
      </c>
      <c r="G51" s="231">
        <v>0.26736444332512638</v>
      </c>
      <c r="H51" s="231">
        <v>0.81640291653051744</v>
      </c>
      <c r="I51" s="231">
        <v>0.54057100193567376</v>
      </c>
      <c r="J51" s="231">
        <v>0.53909633358519793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10.000048987063821</v>
      </c>
      <c r="C53" s="231">
        <v>7.9344444637764227</v>
      </c>
      <c r="D53" s="231">
        <v>8.6019811970750517</v>
      </c>
      <c r="E53" s="231">
        <v>8.0701871538558567</v>
      </c>
      <c r="F53" s="231">
        <v>9.9948859459239827</v>
      </c>
      <c r="G53" s="231">
        <v>6.373358173624049</v>
      </c>
      <c r="H53" s="231">
        <v>4.7801902065982453</v>
      </c>
      <c r="I53" s="231">
        <v>3.9890762816824781</v>
      </c>
      <c r="J53" s="231">
        <v>3.535229751539712</v>
      </c>
      <c r="K53" s="231">
        <v>2.916106082559546</v>
      </c>
      <c r="L53" s="231">
        <v>4.5961066631373573</v>
      </c>
      <c r="M53" s="231">
        <v>5.6879144945181057</v>
      </c>
      <c r="N53" s="231">
        <v>3.9728923334943289</v>
      </c>
      <c r="O53" s="231">
        <v>2.861396341399796</v>
      </c>
      <c r="P53" s="231">
        <v>4.2451463353696539</v>
      </c>
      <c r="Q53" s="231">
        <v>2.7274027955195068</v>
      </c>
      <c r="R53" s="231">
        <v>2.5169325314285769</v>
      </c>
      <c r="S53" s="231">
        <v>2.491790562551691</v>
      </c>
      <c r="T53" s="231">
        <v>2.0192194556303158</v>
      </c>
      <c r="U53" s="231">
        <v>2.0065866690393932</v>
      </c>
      <c r="V53" s="231">
        <v>1.728469084567851</v>
      </c>
      <c r="W53" s="231">
        <v>1.8404321824285881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1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0.99999999999999967</v>
      </c>
      <c r="G63" s="234">
        <f t="shared" si="1"/>
        <v>1</v>
      </c>
      <c r="H63" s="234">
        <f t="shared" si="1"/>
        <v>1</v>
      </c>
      <c r="I63" s="234">
        <f t="shared" si="1"/>
        <v>1</v>
      </c>
      <c r="J63" s="234">
        <f t="shared" si="1"/>
        <v>0.99999999999999989</v>
      </c>
      <c r="K63" s="234">
        <f t="shared" si="1"/>
        <v>1</v>
      </c>
      <c r="L63" s="234">
        <f t="shared" si="1"/>
        <v>1</v>
      </c>
      <c r="M63" s="234">
        <f t="shared" si="1"/>
        <v>1.0000000000000002</v>
      </c>
      <c r="N63" s="234">
        <f t="shared" si="1"/>
        <v>1</v>
      </c>
      <c r="O63" s="234">
        <f t="shared" si="1"/>
        <v>0.99999999999999978</v>
      </c>
      <c r="P63" s="234">
        <f t="shared" si="1"/>
        <v>0.99999999999999989</v>
      </c>
      <c r="Q63" s="234">
        <f t="shared" si="1"/>
        <v>0.99999999999999989</v>
      </c>
      <c r="R63" s="234">
        <f t="shared" si="1"/>
        <v>0.99999999999999989</v>
      </c>
      <c r="S63" s="234">
        <f t="shared" si="1"/>
        <v>0.99999999999999967</v>
      </c>
      <c r="T63" s="234">
        <f t="shared" si="1"/>
        <v>0.99999999999999989</v>
      </c>
      <c r="U63" s="234">
        <f t="shared" si="1"/>
        <v>0.99999999999999978</v>
      </c>
      <c r="V63" s="234">
        <f t="shared" si="1"/>
        <v>0.99999999999999989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0.14102513322456312</v>
      </c>
      <c r="C68" s="302">
        <f t="shared" si="6"/>
        <v>0.14841040805418701</v>
      </c>
      <c r="D68" s="302">
        <f t="shared" si="6"/>
        <v>0.15470856021301371</v>
      </c>
      <c r="E68" s="302">
        <f t="shared" si="6"/>
        <v>0.15892478374718713</v>
      </c>
      <c r="F68" s="302">
        <f t="shared" si="6"/>
        <v>0.1480368005973598</v>
      </c>
      <c r="G68" s="302">
        <f t="shared" si="6"/>
        <v>0.1562277953820212</v>
      </c>
      <c r="H68" s="302">
        <f t="shared" si="6"/>
        <v>0.13659771259508929</v>
      </c>
      <c r="I68" s="302">
        <f t="shared" si="6"/>
        <v>0.13746265790970696</v>
      </c>
      <c r="J68" s="302">
        <f t="shared" si="6"/>
        <v>0.14231021226449336</v>
      </c>
      <c r="K68" s="302">
        <f t="shared" si="6"/>
        <v>0.14138792816692047</v>
      </c>
      <c r="L68" s="302">
        <f t="shared" si="6"/>
        <v>0.16084865855659619</v>
      </c>
      <c r="M68" s="302">
        <f t="shared" si="6"/>
        <v>0.16014926578148728</v>
      </c>
      <c r="N68" s="302">
        <f t="shared" si="6"/>
        <v>0.15054011357442662</v>
      </c>
      <c r="O68" s="302">
        <f t="shared" si="6"/>
        <v>0.13983187424914142</v>
      </c>
      <c r="P68" s="302">
        <f t="shared" si="6"/>
        <v>0.14898938526815025</v>
      </c>
      <c r="Q68" s="302">
        <f t="shared" si="6"/>
        <v>0.13706542411246855</v>
      </c>
      <c r="R68" s="302">
        <f t="shared" si="6"/>
        <v>0.1378338554869174</v>
      </c>
      <c r="S68" s="302">
        <f t="shared" si="6"/>
        <v>0.13270499300029817</v>
      </c>
      <c r="T68" s="302">
        <f t="shared" si="6"/>
        <v>0.12182645601617245</v>
      </c>
      <c r="U68" s="302">
        <f t="shared" si="6"/>
        <v>0.12255356212847036</v>
      </c>
      <c r="V68" s="302">
        <f t="shared" si="6"/>
        <v>0.12407336677672301</v>
      </c>
      <c r="W68" s="302">
        <f t="shared" si="6"/>
        <v>0.12883671724424248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7.0333203685711915E-2</v>
      </c>
      <c r="C69" s="303">
        <f t="shared" si="7"/>
        <v>6.9993665091436674E-2</v>
      </c>
      <c r="D69" s="303">
        <f t="shared" si="7"/>
        <v>6.9066454480234185E-2</v>
      </c>
      <c r="E69" s="303">
        <f t="shared" si="7"/>
        <v>6.8207121899156134E-2</v>
      </c>
      <c r="F69" s="303">
        <f t="shared" si="7"/>
        <v>7.0024372553641592E-2</v>
      </c>
      <c r="G69" s="303">
        <f t="shared" si="7"/>
        <v>6.7637323798747401E-2</v>
      </c>
      <c r="H69" s="303">
        <f t="shared" si="7"/>
        <v>7.0443534476293368E-2</v>
      </c>
      <c r="I69" s="303">
        <f t="shared" si="7"/>
        <v>6.9924986669131634E-2</v>
      </c>
      <c r="J69" s="303">
        <f t="shared" si="7"/>
        <v>6.9135850824434977E-2</v>
      </c>
      <c r="K69" s="303">
        <f t="shared" si="7"/>
        <v>6.9240862882445492E-2</v>
      </c>
      <c r="L69" s="303">
        <f t="shared" si="7"/>
        <v>6.7730683692886637E-2</v>
      </c>
      <c r="M69" s="303">
        <f t="shared" si="7"/>
        <v>6.8049861852676308E-2</v>
      </c>
      <c r="N69" s="303">
        <f t="shared" si="7"/>
        <v>6.9201498165218409E-2</v>
      </c>
      <c r="O69" s="303">
        <f t="shared" si="7"/>
        <v>6.9908555892827934E-2</v>
      </c>
      <c r="P69" s="303">
        <f t="shared" si="7"/>
        <v>6.9387340149589791E-2</v>
      </c>
      <c r="Q69" s="303">
        <f t="shared" si="7"/>
        <v>7.0044959697318776E-2</v>
      </c>
      <c r="R69" s="303">
        <f t="shared" si="7"/>
        <v>6.9752965662702296E-2</v>
      </c>
      <c r="S69" s="303">
        <f t="shared" si="7"/>
        <v>7.0422602859934832E-2</v>
      </c>
      <c r="T69" s="303">
        <f t="shared" si="7"/>
        <v>7.1010958660454815E-2</v>
      </c>
      <c r="U69" s="303">
        <f t="shared" si="7"/>
        <v>7.1239164594689E-2</v>
      </c>
      <c r="V69" s="303">
        <f t="shared" si="7"/>
        <v>7.1004397033987268E-2</v>
      </c>
      <c r="W69" s="303">
        <f t="shared" si="7"/>
        <v>7.0752565247342025E-2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0.59783223132855168</v>
      </c>
      <c r="C70" s="303">
        <f t="shared" si="8"/>
        <v>0.5949461532772119</v>
      </c>
      <c r="D70" s="303">
        <f t="shared" si="8"/>
        <v>0.58706486308199046</v>
      </c>
      <c r="E70" s="303">
        <f t="shared" si="8"/>
        <v>0.57976053614282708</v>
      </c>
      <c r="F70" s="303">
        <f t="shared" si="8"/>
        <v>0.59520716670595397</v>
      </c>
      <c r="G70" s="303">
        <f t="shared" si="8"/>
        <v>0.57491725228935309</v>
      </c>
      <c r="H70" s="303">
        <f t="shared" si="8"/>
        <v>0.59877004304849357</v>
      </c>
      <c r="I70" s="303">
        <f t="shared" si="8"/>
        <v>0.59436238668761887</v>
      </c>
      <c r="J70" s="303">
        <f t="shared" si="8"/>
        <v>0.58765473200769747</v>
      </c>
      <c r="K70" s="303">
        <f t="shared" si="8"/>
        <v>0.58854733450078667</v>
      </c>
      <c r="L70" s="303">
        <f t="shared" si="8"/>
        <v>0.5757108113895365</v>
      </c>
      <c r="M70" s="303">
        <f t="shared" si="8"/>
        <v>0.57842382574774875</v>
      </c>
      <c r="N70" s="303">
        <f t="shared" si="8"/>
        <v>0.58821273440435662</v>
      </c>
      <c r="O70" s="303">
        <f t="shared" si="8"/>
        <v>0.59422272508903751</v>
      </c>
      <c r="P70" s="303">
        <f t="shared" si="8"/>
        <v>0.58979239127151284</v>
      </c>
      <c r="Q70" s="303">
        <f t="shared" si="8"/>
        <v>0.59538215742720968</v>
      </c>
      <c r="R70" s="303">
        <f t="shared" si="8"/>
        <v>0.59290020813296962</v>
      </c>
      <c r="S70" s="303">
        <f t="shared" si="8"/>
        <v>0.59859212430944619</v>
      </c>
      <c r="T70" s="303">
        <f t="shared" si="8"/>
        <v>0.60359314861386626</v>
      </c>
      <c r="U70" s="303">
        <f t="shared" si="8"/>
        <v>0.6055328990548563</v>
      </c>
      <c r="V70" s="303">
        <f t="shared" si="8"/>
        <v>0.6035373747888918</v>
      </c>
      <c r="W70" s="303">
        <f t="shared" si="8"/>
        <v>0.60139680460240719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0.19080943176117351</v>
      </c>
      <c r="C72" s="303">
        <f t="shared" si="10"/>
        <v>0.1866497735771645</v>
      </c>
      <c r="D72" s="303">
        <f t="shared" si="10"/>
        <v>0.18916012222476153</v>
      </c>
      <c r="E72" s="303">
        <f t="shared" si="10"/>
        <v>0.19310755821082992</v>
      </c>
      <c r="F72" s="303">
        <f t="shared" si="10"/>
        <v>0.18673166014304432</v>
      </c>
      <c r="G72" s="303">
        <f t="shared" si="10"/>
        <v>0.20121762852987835</v>
      </c>
      <c r="H72" s="303">
        <f t="shared" si="10"/>
        <v>0.19418870988012382</v>
      </c>
      <c r="I72" s="303">
        <f t="shared" si="10"/>
        <v>0.19824996873354248</v>
      </c>
      <c r="J72" s="303">
        <f t="shared" si="10"/>
        <v>0.20089920490337415</v>
      </c>
      <c r="K72" s="303">
        <f t="shared" si="10"/>
        <v>0.20082387444984751</v>
      </c>
      <c r="L72" s="303">
        <f t="shared" si="10"/>
        <v>0.19570984636098068</v>
      </c>
      <c r="M72" s="303">
        <f t="shared" si="10"/>
        <v>0.1933770466180878</v>
      </c>
      <c r="N72" s="303">
        <f t="shared" si="10"/>
        <v>0.19204565385599845</v>
      </c>
      <c r="O72" s="303">
        <f t="shared" si="10"/>
        <v>0.19603684476899297</v>
      </c>
      <c r="P72" s="303">
        <f t="shared" si="10"/>
        <v>0.19183088331074702</v>
      </c>
      <c r="Q72" s="303">
        <f t="shared" si="10"/>
        <v>0.19750745876300285</v>
      </c>
      <c r="R72" s="303">
        <f t="shared" si="10"/>
        <v>0.19951297071741061</v>
      </c>
      <c r="S72" s="303">
        <f t="shared" si="10"/>
        <v>0.19828027983032054</v>
      </c>
      <c r="T72" s="303">
        <f t="shared" si="10"/>
        <v>0.20356943670950636</v>
      </c>
      <c r="U72" s="303">
        <f t="shared" si="10"/>
        <v>0.20067437422198406</v>
      </c>
      <c r="V72" s="303">
        <f t="shared" si="10"/>
        <v>0.20138486140039771</v>
      </c>
      <c r="W72" s="303">
        <f t="shared" si="10"/>
        <v>0.19901391290600831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0.11578734782974744</v>
      </c>
      <c r="C73" s="304">
        <f t="shared" si="11"/>
        <v>0.11198986414629869</v>
      </c>
      <c r="D73" s="304">
        <f t="shared" si="11"/>
        <v>0.11548923744584506</v>
      </c>
      <c r="E73" s="304">
        <f t="shared" si="11"/>
        <v>0.12035329485172999</v>
      </c>
      <c r="F73" s="304">
        <f t="shared" si="11"/>
        <v>0.11203899608582663</v>
      </c>
      <c r="G73" s="304">
        <f t="shared" si="11"/>
        <v>0.1290711498112144</v>
      </c>
      <c r="H73" s="304">
        <f t="shared" si="11"/>
        <v>0.11904893977207753</v>
      </c>
      <c r="I73" s="304">
        <f t="shared" si="11"/>
        <v>0.12366331628646872</v>
      </c>
      <c r="J73" s="304">
        <f t="shared" si="11"/>
        <v>0.12715429735731015</v>
      </c>
      <c r="K73" s="304">
        <f t="shared" si="11"/>
        <v>0.12696695404190561</v>
      </c>
      <c r="L73" s="304">
        <f t="shared" si="11"/>
        <v>0.12346378375523492</v>
      </c>
      <c r="M73" s="304">
        <f t="shared" si="11"/>
        <v>0.12079052730856639</v>
      </c>
      <c r="N73" s="304">
        <f t="shared" si="11"/>
        <v>0.11823072247976543</v>
      </c>
      <c r="O73" s="304">
        <f t="shared" si="11"/>
        <v>0.12146771848330976</v>
      </c>
      <c r="P73" s="304">
        <f t="shared" si="11"/>
        <v>0.1178177204845179</v>
      </c>
      <c r="Q73" s="304">
        <f t="shared" si="11"/>
        <v>0.12279283508586279</v>
      </c>
      <c r="R73" s="304">
        <f t="shared" si="11"/>
        <v>0.12510980734386146</v>
      </c>
      <c r="S73" s="304">
        <f t="shared" si="11"/>
        <v>0.12316283677972333</v>
      </c>
      <c r="T73" s="304">
        <f t="shared" si="11"/>
        <v>0.12782441413835446</v>
      </c>
      <c r="U73" s="304">
        <f t="shared" si="11"/>
        <v>0.12468593198764913</v>
      </c>
      <c r="V73" s="304">
        <f t="shared" si="11"/>
        <v>0.12564683789747796</v>
      </c>
      <c r="W73" s="304">
        <f t="shared" si="11"/>
        <v>0.12354450997551014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7.5022083931426065E-2</v>
      </c>
      <c r="C74" s="304">
        <f t="shared" si="12"/>
        <v>7.4659909430865826E-2</v>
      </c>
      <c r="D74" s="304">
        <f t="shared" si="12"/>
        <v>7.3670884778916479E-2</v>
      </c>
      <c r="E74" s="304">
        <f t="shared" si="12"/>
        <v>7.2754263359099902E-2</v>
      </c>
      <c r="F74" s="304">
        <f t="shared" si="12"/>
        <v>7.4692664057217723E-2</v>
      </c>
      <c r="G74" s="304">
        <f t="shared" si="12"/>
        <v>7.2146478718663934E-2</v>
      </c>
      <c r="H74" s="304">
        <f t="shared" si="12"/>
        <v>7.5139770108046289E-2</v>
      </c>
      <c r="I74" s="304">
        <f t="shared" si="12"/>
        <v>7.458665244707377E-2</v>
      </c>
      <c r="J74" s="304">
        <f t="shared" si="12"/>
        <v>7.3744907546063998E-2</v>
      </c>
      <c r="K74" s="304">
        <f t="shared" si="12"/>
        <v>7.3856920407941895E-2</v>
      </c>
      <c r="L74" s="304">
        <f t="shared" si="12"/>
        <v>7.2246062605745759E-2</v>
      </c>
      <c r="M74" s="304">
        <f t="shared" si="12"/>
        <v>7.2586519309521411E-2</v>
      </c>
      <c r="N74" s="304">
        <f t="shared" si="12"/>
        <v>7.381493137623299E-2</v>
      </c>
      <c r="O74" s="304">
        <f t="shared" si="12"/>
        <v>7.4569126285683185E-2</v>
      </c>
      <c r="P74" s="304">
        <f t="shared" si="12"/>
        <v>7.4013162826229134E-2</v>
      </c>
      <c r="Q74" s="304">
        <f t="shared" si="12"/>
        <v>7.4714623677140074E-2</v>
      </c>
      <c r="R74" s="304">
        <f t="shared" si="12"/>
        <v>7.440316337354913E-2</v>
      </c>
      <c r="S74" s="304">
        <f t="shared" si="12"/>
        <v>7.5117443050597199E-2</v>
      </c>
      <c r="T74" s="304">
        <f t="shared" si="12"/>
        <v>7.5745022571151885E-2</v>
      </c>
      <c r="U74" s="304">
        <f t="shared" si="12"/>
        <v>7.5988442234334944E-2</v>
      </c>
      <c r="V74" s="304">
        <f t="shared" si="12"/>
        <v>7.5738023502919777E-2</v>
      </c>
      <c r="W74" s="304">
        <f t="shared" si="12"/>
        <v>7.546940293049817E-2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1.6114644412336507</v>
      </c>
      <c r="C81" s="324">
        <f>IF(C$5=0,0,C$5/TEL_fec!C$5)</f>
        <v>1.8127631183596258</v>
      </c>
      <c r="D81" s="324">
        <f>IF(D$5=0,0,D$5/TEL_fec!D$5)</f>
        <v>1.7536804554397056</v>
      </c>
      <c r="E81" s="324">
        <f>IF(E$5=0,0,E$5/TEL_fec!E$5)</f>
        <v>1.7465543359268199</v>
      </c>
      <c r="F81" s="324">
        <f>IF(F$5=0,0,F$5/TEL_fec!F$5)</f>
        <v>1.9136442422708568</v>
      </c>
      <c r="G81" s="324">
        <f>IF(G$5=0,0,G$5/TEL_fec!G$5)</f>
        <v>1.4633634557654969</v>
      </c>
      <c r="H81" s="324">
        <f>IF(H$5=0,0,H$5/TEL_fec!H$5)</f>
        <v>1.5683883792841227</v>
      </c>
      <c r="I81" s="324">
        <f>IF(I$5=0,0,I$5/TEL_fec!I$5)</f>
        <v>1.4145714793789426</v>
      </c>
      <c r="J81" s="324">
        <f>IF(J$5=0,0,J$5/TEL_fec!J$5)</f>
        <v>1.4413731169651727</v>
      </c>
      <c r="K81" s="324">
        <f>IF(K$5=0,0,K$5/TEL_fec!K$5)</f>
        <v>1.2661460330714509</v>
      </c>
      <c r="L81" s="324">
        <f>IF(L$5=0,0,L$5/TEL_fec!L$5)</f>
        <v>1.523410818498145</v>
      </c>
      <c r="M81" s="324">
        <f>IF(M$5=0,0,M$5/TEL_fec!M$5)</f>
        <v>1.588918904696385</v>
      </c>
      <c r="N81" s="324">
        <f>IF(N$5=0,0,N$5/TEL_fec!N$5)</f>
        <v>1.5388094100026217</v>
      </c>
      <c r="O81" s="324">
        <f>IF(O$5=0,0,O$5/TEL_fec!O$5)</f>
        <v>1.3527914298044215</v>
      </c>
      <c r="P81" s="324">
        <f>IF(P$5=0,0,P$5/TEL_fec!P$5)</f>
        <v>1.5309215331341508</v>
      </c>
      <c r="Q81" s="324">
        <f>IF(Q$5=0,0,Q$5/TEL_fec!Q$5)</f>
        <v>1.3043928684662973</v>
      </c>
      <c r="R81" s="324">
        <f>IF(R$5=0,0,R$5/TEL_fec!R$5)</f>
        <v>1.2702459915056377</v>
      </c>
      <c r="S81" s="324">
        <f>IF(S$5=0,0,S$5/TEL_fec!S$5)</f>
        <v>1.2636159979962844</v>
      </c>
      <c r="T81" s="324">
        <f>IF(T$5=0,0,T$5/TEL_fec!T$5)</f>
        <v>1.1226440347085613</v>
      </c>
      <c r="U81" s="324">
        <f>IF(U$5=0,0,U$5/TEL_fec!U$5)</f>
        <v>1.1704567240179407</v>
      </c>
      <c r="V81" s="324">
        <f>IF(V$5=0,0,V$5/TEL_fec!V$5)</f>
        <v>1.1673680223283223</v>
      </c>
      <c r="W81" s="324">
        <f>IF(W$5=0,0,W$5/TEL_fec!W$5)</f>
        <v>1.2314752829532045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2.2180451501951657</v>
      </c>
      <c r="C86" s="338">
        <f>IF(C$10=0,0,C$10/TEL_fec!C$10)</f>
        <v>2.3029470164700929</v>
      </c>
      <c r="D86" s="338">
        <f>IF(D$10=0,0,D$10/TEL_fec!D$10)</f>
        <v>2.3069358964938838</v>
      </c>
      <c r="E86" s="338">
        <f>IF(E$10=0,0,E$10/TEL_fec!E$10)</f>
        <v>2.3162144871177537</v>
      </c>
      <c r="F86" s="338">
        <f>IF(F$10=0,0,F$10/TEL_fec!F$10)</f>
        <v>2.3196739872925876</v>
      </c>
      <c r="G86" s="338">
        <f>IF(G$10=0,0,G$10/TEL_fec!G$10)</f>
        <v>2.2305809691579928</v>
      </c>
      <c r="H86" s="338">
        <f>IF(H$10=0,0,H$10/TEL_fec!H$10)</f>
        <v>2.1792769485346031</v>
      </c>
      <c r="I86" s="338">
        <f>IF(I$10=0,0,I$10/TEL_fec!I$10)</f>
        <v>2.0968164235971245</v>
      </c>
      <c r="J86" s="338">
        <f>IF(J$10=0,0,J$10/TEL_fec!J$10)</f>
        <v>2.1491252206036915</v>
      </c>
      <c r="K86" s="338">
        <f>IF(K$10=0,0,K$10/TEL_fec!K$10)</f>
        <v>2.0116644332512426</v>
      </c>
      <c r="L86" s="338">
        <f>IF(L$10=0,0,L$10/TEL_fec!L$10)</f>
        <v>2.266688680230029</v>
      </c>
      <c r="M86" s="338">
        <f>IF(M$10=0,0,M$10/TEL_fec!M$10)</f>
        <v>2.2836790435106842</v>
      </c>
      <c r="N86" s="338">
        <f>IF(N$10=0,0,N$10/TEL_fec!N$10)</f>
        <v>2.2314065920684398</v>
      </c>
      <c r="O86" s="338">
        <f>IF(O$10=0,0,O$10/TEL_fec!O$10)</f>
        <v>2.065020929490986</v>
      </c>
      <c r="P86" s="338">
        <f>IF(P$10=0,0,P$10/TEL_fec!P$10)</f>
        <v>2.2210255142250683</v>
      </c>
      <c r="Q86" s="338">
        <f>IF(Q$10=0,0,Q$10/TEL_fec!Q$10)</f>
        <v>2.0069796710391379</v>
      </c>
      <c r="R86" s="338">
        <f>IF(R$10=0,0,R$10/TEL_fec!R$10)</f>
        <v>1.9858229438157453</v>
      </c>
      <c r="S86" s="338">
        <f>IF(S$10=0,0,S$10/TEL_fec!S$10)</f>
        <v>1.9353729585123238</v>
      </c>
      <c r="T86" s="338">
        <f>IF(T$10=0,0,T$10/TEL_fec!T$10)</f>
        <v>1.6892278152621536</v>
      </c>
      <c r="U86" s="338">
        <f>IF(U$10=0,0,U$10/TEL_fec!U$10)</f>
        <v>1.7433128516639773</v>
      </c>
      <c r="V86" s="338">
        <f>IF(V$10=0,0,V$10/TEL_fec!V$10)</f>
        <v>1.7551073045377019</v>
      </c>
      <c r="W86" s="338">
        <f>IF(W$10=0,0,W$10/TEL_fec!W$10)</f>
        <v>1.8636563129853312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2.346828797311431</v>
      </c>
      <c r="C87" s="351">
        <f>IF(C$16=0,0,C$16/TEL_fec!C$16)</f>
        <v>2.4040373456503197</v>
      </c>
      <c r="D87" s="351">
        <f>IF(D$16=0,0,D$16/TEL_fec!D$16)</f>
        <v>2.2677809570526253</v>
      </c>
      <c r="E87" s="351">
        <f>IF(E$16=0,0,E$16/TEL_fec!E$16)</f>
        <v>2.1665870041386674</v>
      </c>
      <c r="F87" s="351">
        <f>IF(F$16=0,0,F$16/TEL_fec!F$16)</f>
        <v>2.4433394296293636</v>
      </c>
      <c r="G87" s="351">
        <f>IF(G$16=0,0,G$16/TEL_fec!G$16)</f>
        <v>1.977555572651025</v>
      </c>
      <c r="H87" s="351">
        <f>IF(H$16=0,0,H$16/TEL_fec!H$16)</f>
        <v>2.3162976276273946</v>
      </c>
      <c r="I87" s="351">
        <f>IF(I$16=0,0,I$16/TEL_fec!I$16)</f>
        <v>2.1654282416565018</v>
      </c>
      <c r="J87" s="351">
        <f>IF(J$16=0,0,J$16/TEL_fec!J$16)</f>
        <v>2.1002624893694772</v>
      </c>
      <c r="K87" s="351">
        <f>IF(K$16=0,0,K$16/TEL_fec!K$16)</f>
        <v>2.0093085870092269</v>
      </c>
      <c r="L87" s="351">
        <f>IF(L$16=0,0,L$16/TEL_fec!L$16)</f>
        <v>2.0202162440792342</v>
      </c>
      <c r="M87" s="351">
        <f>IF(M$16=0,0,M$16/TEL_fec!M$16)</f>
        <v>2.0833002730207406</v>
      </c>
      <c r="N87" s="351">
        <f>IF(N$16=0,0,N$16/TEL_fec!N$16)</f>
        <v>2.1780368211843837</v>
      </c>
      <c r="O87" s="351">
        <f>IF(O$16=0,0,O$16/TEL_fec!O$16)</f>
        <v>2.1372934280584692</v>
      </c>
      <c r="P87" s="351">
        <f>IF(P$16=0,0,P$16/TEL_fec!P$16)</f>
        <v>2.1936867503962003</v>
      </c>
      <c r="Q87" s="351">
        <f>IF(Q$16=0,0,Q$16/TEL_fec!Q$16)</f>
        <v>2.1159297296277098</v>
      </c>
      <c r="R87" s="351">
        <f>IF(R$16=0,0,R$16/TEL_fec!R$16)</f>
        <v>2.0612539281478202</v>
      </c>
      <c r="S87" s="351">
        <f>IF(S$16=0,0,S$16/TEL_fec!S$16)</f>
        <v>2.1221099176566383</v>
      </c>
      <c r="T87" s="351">
        <f>IF(T$16=0,0,T$16/TEL_fec!T$16)</f>
        <v>2.0548708465346666</v>
      </c>
      <c r="U87" s="351">
        <f>IF(U$16=0,0,U$16/TEL_fec!U$16)</f>
        <v>2.1213061449361064</v>
      </c>
      <c r="V87" s="351">
        <f>IF(V$16=0,0,V$16/TEL_fec!V$16)</f>
        <v>2.0948633371383396</v>
      </c>
      <c r="W87" s="351">
        <f>IF(W$16=0,0,W$16/TEL_fec!W$16)</f>
        <v>2.1263264828078303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2.3468287973114328</v>
      </c>
      <c r="C88" s="351">
        <f>IF(C$27=0,0,C$27/TEL_fec!C$27)</f>
        <v>2.4040373456503197</v>
      </c>
      <c r="D88" s="351">
        <f>IF(D$27=0,0,D$27/TEL_fec!D$27)</f>
        <v>2.2677809570526253</v>
      </c>
      <c r="E88" s="351">
        <f>IF(E$27=0,0,E$27/TEL_fec!E$27)</f>
        <v>2.1665870041386683</v>
      </c>
      <c r="F88" s="351">
        <f>IF(F$27=0,0,F$27/TEL_fec!F$27)</f>
        <v>2.4433394296293636</v>
      </c>
      <c r="G88" s="351">
        <f>IF(G$27=0,0,G$27/TEL_fec!G$27)</f>
        <v>1.9775555726510254</v>
      </c>
      <c r="H88" s="351">
        <f>IF(H$27=0,0,H$27/TEL_fec!H$27)</f>
        <v>2.3162976276273941</v>
      </c>
      <c r="I88" s="351">
        <f>IF(I$27=0,0,I$27/TEL_fec!I$27)</f>
        <v>2.1654282416565018</v>
      </c>
      <c r="J88" s="351">
        <f>IF(J$27=0,0,J$27/TEL_fec!J$27)</f>
        <v>2.1002624893694763</v>
      </c>
      <c r="K88" s="351">
        <f>IF(K$27=0,0,K$27/TEL_fec!K$27)</f>
        <v>2.0093085870092269</v>
      </c>
      <c r="L88" s="351">
        <f>IF(L$27=0,0,L$27/TEL_fec!L$27)</f>
        <v>2.0202162440792342</v>
      </c>
      <c r="M88" s="351">
        <f>IF(M$27=0,0,M$27/TEL_fec!M$27)</f>
        <v>2.0833002730207402</v>
      </c>
      <c r="N88" s="351">
        <f>IF(N$27=0,0,N$27/TEL_fec!N$27)</f>
        <v>2.1780368211843855</v>
      </c>
      <c r="O88" s="351">
        <f>IF(O$27=0,0,O$27/TEL_fec!O$27)</f>
        <v>2.1372934280584697</v>
      </c>
      <c r="P88" s="351">
        <f>IF(P$27=0,0,P$27/TEL_fec!P$27)</f>
        <v>2.1936867503961994</v>
      </c>
      <c r="Q88" s="351">
        <f>IF(Q$27=0,0,Q$27/TEL_fec!Q$27)</f>
        <v>2.1159297296277084</v>
      </c>
      <c r="R88" s="351">
        <f>IF(R$27=0,0,R$27/TEL_fec!R$27)</f>
        <v>2.0612539281478193</v>
      </c>
      <c r="S88" s="351">
        <f>IF(S$27=0,0,S$27/TEL_fec!S$27)</f>
        <v>2.1221099176566387</v>
      </c>
      <c r="T88" s="351">
        <f>IF(T$27=0,0,T$27/TEL_fec!T$27)</f>
        <v>2.0548708465346666</v>
      </c>
      <c r="U88" s="351">
        <f>IF(U$27=0,0,U$27/TEL_fec!U$27)</f>
        <v>2.1213061449361059</v>
      </c>
      <c r="V88" s="351">
        <f>IF(V$27=0,0,V$27/TEL_fec!V$27)</f>
        <v>2.0948633371383405</v>
      </c>
      <c r="W88" s="351">
        <f>IF(W$27=0,0,W$27/TEL_fec!W$27)</f>
        <v>2.1263264828078308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1.2112960298189406</v>
      </c>
      <c r="C90" s="351">
        <f>IF(C$39=0,0,C$39/TEL_fec!C$39)</f>
        <v>1.4207704947642379</v>
      </c>
      <c r="D90" s="351">
        <f>IF(D$39=0,0,D$39/TEL_fec!D$39)</f>
        <v>1.4052271849852571</v>
      </c>
      <c r="E90" s="351">
        <f>IF(E$39=0,0,E$39/TEL_fec!E$39)</f>
        <v>1.4590108201497567</v>
      </c>
      <c r="F90" s="351">
        <f>IF(F$39=0,0,F$39/TEL_fec!F$39)</f>
        <v>1.5445273122268013</v>
      </c>
      <c r="G90" s="351">
        <f>IF(G$39=0,0,G$39/TEL_fec!G$39)</f>
        <v>1.1835557559827892</v>
      </c>
      <c r="H90" s="351">
        <f>IF(H$39=0,0,H$39/TEL_fec!H$39)</f>
        <v>1.186468059888403</v>
      </c>
      <c r="I90" s="351">
        <f>IF(I$39=0,0,I$39/TEL_fec!I$39)</f>
        <v>1.0653958293524992</v>
      </c>
      <c r="J90" s="351">
        <f>IF(J$39=0,0,J$39/TEL_fec!J$39)</f>
        <v>1.1230055253135371</v>
      </c>
      <c r="K90" s="351">
        <f>IF(K$39=0,0,K$39/TEL_fec!K$39)</f>
        <v>0.944692621584729</v>
      </c>
      <c r="L90" s="351">
        <f>IF(L$39=0,0,L$39/TEL_fec!L$39)</f>
        <v>1.2192879710331348</v>
      </c>
      <c r="M90" s="351">
        <f>IF(M$39=0,0,M$39/TEL_fec!M$39)</f>
        <v>1.272254470615293</v>
      </c>
      <c r="N90" s="351">
        <f>IF(N$39=0,0,N$39/TEL_fec!N$39)</f>
        <v>1.1741480930089672</v>
      </c>
      <c r="O90" s="351">
        <f>IF(O$39=0,0,O$39/TEL_fec!O$39)</f>
        <v>0.99313496502612131</v>
      </c>
      <c r="P90" s="351">
        <f>IF(P$39=0,0,P$39/TEL_fec!P$39)</f>
        <v>1.1596638257569032</v>
      </c>
      <c r="Q90" s="351">
        <f>IF(Q$39=0,0,Q$39/TEL_fec!Q$39)</f>
        <v>0.95270153844629579</v>
      </c>
      <c r="R90" s="351">
        <f>IF(R$39=0,0,R$39/TEL_fec!R$39)</f>
        <v>0.93483943492639499</v>
      </c>
      <c r="S90" s="351">
        <f>IF(S$39=0,0,S$39/TEL_fec!S$39)</f>
        <v>0.91359815237400288</v>
      </c>
      <c r="T90" s="351">
        <f>IF(T$39=0,0,T$39/TEL_fec!T$39)</f>
        <v>0.80608312948662086</v>
      </c>
      <c r="U90" s="351">
        <f>IF(U$39=0,0,U$39/TEL_fec!U$39)</f>
        <v>0.83302235263396684</v>
      </c>
      <c r="V90" s="351">
        <f>IF(V$39=0,0,V$39/TEL_fec!V$39)</f>
        <v>0.83597395273387476</v>
      </c>
      <c r="W90" s="351">
        <f>IF(W$39=0,0,W$39/TEL_fec!W$39)</f>
        <v>0.88465648259149543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SK: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286.94516462309201</v>
      </c>
      <c r="C3" s="205">
        <v>306.33006782215517</v>
      </c>
      <c r="D3" s="205">
        <v>317.53951424651189</v>
      </c>
      <c r="E3" s="205">
        <v>347.36599953991259</v>
      </c>
      <c r="F3" s="205">
        <v>409.70873786407759</v>
      </c>
      <c r="G3" s="205">
        <v>449.77364149859142</v>
      </c>
      <c r="H3" s="205">
        <v>554.22066411943115</v>
      </c>
      <c r="I3" s="205">
        <v>600.56904714118741</v>
      </c>
      <c r="J3" s="205">
        <v>645.02422027704608</v>
      </c>
      <c r="K3" s="205">
        <v>526.69193959356153</v>
      </c>
      <c r="L3" s="205">
        <v>527.89911810764033</v>
      </c>
      <c r="M3" s="205">
        <v>503.9940873333266</v>
      </c>
      <c r="N3" s="205">
        <v>444.04920113110637</v>
      </c>
      <c r="O3" s="205">
        <v>455.26838966202791</v>
      </c>
      <c r="P3" s="205">
        <v>575.35585679943335</v>
      </c>
      <c r="Q3" s="205">
        <v>588.6</v>
      </c>
      <c r="R3" s="205">
        <v>531.81434259743389</v>
      </c>
      <c r="S3" s="205">
        <v>568.91192738900315</v>
      </c>
      <c r="T3" s="205">
        <v>521.30535405200419</v>
      </c>
      <c r="U3" s="205">
        <v>543.94137362949505</v>
      </c>
      <c r="V3" s="205">
        <v>541.74863085178106</v>
      </c>
      <c r="W3" s="205">
        <v>542.73754332268084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205.37564356194719</v>
      </c>
      <c r="C5" s="205">
        <v>289.01140340147032</v>
      </c>
      <c r="D5" s="205">
        <v>251.213912680768</v>
      </c>
      <c r="E5" s="205">
        <v>354.72526912194883</v>
      </c>
      <c r="F5" s="205">
        <v>278.22549117847262</v>
      </c>
      <c r="G5" s="205">
        <v>266.89846065103319</v>
      </c>
      <c r="H5" s="205">
        <v>315.79639262500831</v>
      </c>
      <c r="I5" s="205">
        <v>307.89103428802213</v>
      </c>
      <c r="J5" s="205">
        <v>362.13586339042621</v>
      </c>
      <c r="K5" s="205">
        <v>324.68923595541088</v>
      </c>
      <c r="L5" s="205">
        <v>281.70437310060811</v>
      </c>
      <c r="M5" s="205">
        <v>282.59746942276769</v>
      </c>
      <c r="N5" s="205">
        <v>251.04946265702719</v>
      </c>
      <c r="O5" s="205">
        <v>158.91591637850789</v>
      </c>
      <c r="P5" s="205">
        <v>174.74938066609931</v>
      </c>
      <c r="Q5" s="205">
        <v>232.4760525372233</v>
      </c>
      <c r="R5" s="205">
        <v>159.2357673918593</v>
      </c>
      <c r="S5" s="205">
        <v>190.238069840337</v>
      </c>
      <c r="T5" s="205">
        <v>223.9190845485841</v>
      </c>
      <c r="U5" s="205">
        <v>211.48381340606139</v>
      </c>
      <c r="V5" s="205">
        <v>194.0118885670328</v>
      </c>
      <c r="W5" s="205">
        <v>196.20844827229101</v>
      </c>
      <c r="DA5" s="112" t="s">
        <v>2870</v>
      </c>
    </row>
    <row r="6" spans="1:105" ht="12" customHeight="1" x14ac:dyDescent="0.25">
      <c r="A6" s="154" t="s">
        <v>2114</v>
      </c>
      <c r="B6" s="340">
        <v>256.71955445243401</v>
      </c>
      <c r="C6" s="340">
        <v>308.06346534292078</v>
      </c>
      <c r="D6" s="340">
        <v>308.06346534292078</v>
      </c>
      <c r="E6" s="340">
        <v>385.07933167865099</v>
      </c>
      <c r="F6" s="340">
        <v>372.2433539560293</v>
      </c>
      <c r="G6" s="340">
        <v>372.2433539560293</v>
      </c>
      <c r="H6" s="340">
        <v>359.4073762334076</v>
      </c>
      <c r="I6" s="340">
        <v>346.57139851078591</v>
      </c>
      <c r="J6" s="340">
        <v>385.07933167865099</v>
      </c>
      <c r="K6" s="340">
        <v>372.2433539560293</v>
      </c>
      <c r="L6" s="340">
        <v>359.4073762334076</v>
      </c>
      <c r="M6" s="340">
        <v>359.4073762334076</v>
      </c>
      <c r="N6" s="340">
        <v>346.57139851078591</v>
      </c>
      <c r="O6" s="340">
        <v>333.73542078816422</v>
      </c>
      <c r="P6" s="340">
        <v>333.73542078816422</v>
      </c>
      <c r="Q6" s="340">
        <v>320.89944306554253</v>
      </c>
      <c r="R6" s="340">
        <v>308.06346534292078</v>
      </c>
      <c r="S6" s="340">
        <v>308.06346534292078</v>
      </c>
      <c r="T6" s="340">
        <v>295.22748762029909</v>
      </c>
      <c r="U6" s="340">
        <v>282.39150989767751</v>
      </c>
      <c r="V6" s="340">
        <v>282.39150989767751</v>
      </c>
      <c r="W6" s="340">
        <v>269.55553217505582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64.179888613108503</v>
      </c>
      <c r="D7" s="342">
        <v>0</v>
      </c>
      <c r="E7" s="342">
        <v>89.851844058351915</v>
      </c>
      <c r="F7" s="342">
        <v>0</v>
      </c>
      <c r="G7" s="342">
        <v>0</v>
      </c>
      <c r="H7" s="342">
        <v>0</v>
      </c>
      <c r="I7" s="342">
        <v>0</v>
      </c>
      <c r="J7" s="342">
        <v>38.507933167865097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12.835977722621749</v>
      </c>
      <c r="D8" s="344">
        <f t="shared" si="0"/>
        <v>0</v>
      </c>
      <c r="E8" s="344">
        <f t="shared" si="0"/>
        <v>12.835977722621692</v>
      </c>
      <c r="F8" s="344">
        <f t="shared" si="0"/>
        <v>12.835977722621692</v>
      </c>
      <c r="G8" s="344">
        <f t="shared" si="0"/>
        <v>0</v>
      </c>
      <c r="H8" s="344">
        <f t="shared" si="0"/>
        <v>12.835977722621692</v>
      </c>
      <c r="I8" s="344">
        <f t="shared" si="0"/>
        <v>12.835977722621692</v>
      </c>
      <c r="J8" s="344">
        <f t="shared" si="0"/>
        <v>0</v>
      </c>
      <c r="K8" s="344">
        <f t="shared" si="0"/>
        <v>12.835977722621692</v>
      </c>
      <c r="L8" s="344">
        <f t="shared" si="0"/>
        <v>12.835977722621692</v>
      </c>
      <c r="M8" s="344">
        <f t="shared" si="0"/>
        <v>0</v>
      </c>
      <c r="N8" s="344">
        <f t="shared" si="0"/>
        <v>12.835977722621692</v>
      </c>
      <c r="O8" s="344">
        <f t="shared" si="0"/>
        <v>12.835977722621692</v>
      </c>
      <c r="P8" s="344">
        <f t="shared" si="0"/>
        <v>0</v>
      </c>
      <c r="Q8" s="344">
        <f t="shared" si="0"/>
        <v>12.835977722621692</v>
      </c>
      <c r="R8" s="344">
        <f t="shared" si="0"/>
        <v>12.835977722621749</v>
      </c>
      <c r="S8" s="344">
        <f t="shared" si="0"/>
        <v>0</v>
      </c>
      <c r="T8" s="344">
        <f t="shared" si="0"/>
        <v>12.835977722621692</v>
      </c>
      <c r="U8" s="344">
        <f t="shared" si="0"/>
        <v>12.835977722621578</v>
      </c>
      <c r="V8" s="344">
        <f t="shared" si="0"/>
        <v>0</v>
      </c>
      <c r="W8" s="344">
        <f t="shared" si="0"/>
        <v>12.835977722621692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51.343910890486825</v>
      </c>
      <c r="C9" s="345">
        <f t="shared" si="1"/>
        <v>19.052061941450461</v>
      </c>
      <c r="D9" s="345">
        <f t="shared" si="1"/>
        <v>56.849552662152774</v>
      </c>
      <c r="E9" s="345">
        <f t="shared" si="1"/>
        <v>30.354062556702161</v>
      </c>
      <c r="F9" s="345">
        <f t="shared" si="1"/>
        <v>94.017862777556672</v>
      </c>
      <c r="G9" s="345">
        <f t="shared" si="1"/>
        <v>105.34489330499611</v>
      </c>
      <c r="H9" s="345">
        <f t="shared" si="1"/>
        <v>43.610983608399295</v>
      </c>
      <c r="I9" s="345">
        <f t="shared" si="1"/>
        <v>38.680364222763785</v>
      </c>
      <c r="J9" s="345">
        <f t="shared" si="1"/>
        <v>22.943468288224778</v>
      </c>
      <c r="K9" s="345">
        <f t="shared" si="1"/>
        <v>47.554118000618416</v>
      </c>
      <c r="L9" s="345">
        <f t="shared" si="1"/>
        <v>77.703003132799495</v>
      </c>
      <c r="M9" s="345">
        <f t="shared" si="1"/>
        <v>76.809906810639916</v>
      </c>
      <c r="N9" s="345">
        <f t="shared" si="1"/>
        <v>95.52193585375872</v>
      </c>
      <c r="O9" s="345">
        <f t="shared" si="1"/>
        <v>174.81950440965633</v>
      </c>
      <c r="P9" s="345">
        <f t="shared" si="1"/>
        <v>158.98604012206491</v>
      </c>
      <c r="Q9" s="345">
        <f t="shared" si="1"/>
        <v>88.423390528319231</v>
      </c>
      <c r="R9" s="345">
        <f t="shared" si="1"/>
        <v>148.82769795106148</v>
      </c>
      <c r="S9" s="345">
        <f t="shared" si="1"/>
        <v>117.82539550258377</v>
      </c>
      <c r="T9" s="345">
        <f t="shared" si="1"/>
        <v>71.308403071714991</v>
      </c>
      <c r="U9" s="345">
        <f t="shared" si="1"/>
        <v>70.907696491616122</v>
      </c>
      <c r="V9" s="345">
        <f t="shared" si="1"/>
        <v>88.37962133064471</v>
      </c>
      <c r="W9" s="345">
        <f t="shared" si="1"/>
        <v>73.347083902764808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31.98108340498711</v>
      </c>
      <c r="C12" s="212">
        <v>43.168099742046437</v>
      </c>
      <c r="D12" s="212">
        <v>39.540928632846089</v>
      </c>
      <c r="E12" s="212">
        <v>61.4621668099742</v>
      </c>
      <c r="F12" s="212">
        <v>52.768185726569207</v>
      </c>
      <c r="G12" s="212">
        <v>49.123473774720537</v>
      </c>
      <c r="H12" s="212">
        <v>53.630438521066203</v>
      </c>
      <c r="I12" s="212">
        <v>53.821496130696467</v>
      </c>
      <c r="J12" s="212">
        <v>69.317798796216678</v>
      </c>
      <c r="K12" s="212">
        <v>69.623559759243335</v>
      </c>
      <c r="L12" s="212">
        <v>61.591229578675843</v>
      </c>
      <c r="M12" s="212">
        <v>63.571281169389508</v>
      </c>
      <c r="N12" s="212">
        <v>61.186672398968177</v>
      </c>
      <c r="O12" s="212">
        <v>40.436629406706793</v>
      </c>
      <c r="P12" s="212">
        <v>42.820292347377467</v>
      </c>
      <c r="Q12" s="212">
        <v>56.353310404127257</v>
      </c>
      <c r="R12" s="212">
        <v>40.460533104041268</v>
      </c>
      <c r="S12" s="212">
        <v>47.470593293207223</v>
      </c>
      <c r="T12" s="212">
        <v>55.789595872742908</v>
      </c>
      <c r="U12" s="212">
        <v>50.404104417976463</v>
      </c>
      <c r="V12" s="212">
        <v>46.864530063734158</v>
      </c>
      <c r="W12" s="212">
        <v>41.80858555161717</v>
      </c>
      <c r="DA12" s="109" t="s">
        <v>2873</v>
      </c>
    </row>
    <row r="13" spans="1:105" ht="12" customHeight="1" x14ac:dyDescent="0.25">
      <c r="A13" s="24" t="s">
        <v>30</v>
      </c>
      <c r="B13" s="215">
        <v>1.351504729148753</v>
      </c>
      <c r="C13" s="215">
        <v>0.86612209802235596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3.0810834049871021</v>
      </c>
      <c r="C14" s="206">
        <f t="shared" si="2"/>
        <v>1.026999140154772</v>
      </c>
      <c r="D14" s="206">
        <f t="shared" si="2"/>
        <v>3.0810834049871021</v>
      </c>
      <c r="E14" s="206">
        <f t="shared" si="2"/>
        <v>1.026999140154772</v>
      </c>
      <c r="F14" s="206">
        <f t="shared" si="2"/>
        <v>3.0810834049871021</v>
      </c>
      <c r="G14" s="206">
        <f t="shared" si="2"/>
        <v>0</v>
      </c>
      <c r="H14" s="206">
        <f t="shared" si="2"/>
        <v>4.958469475494411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1.009458297506449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1.00524505588994</v>
      </c>
      <c r="W14" s="206">
        <f t="shared" si="2"/>
        <v>1.026999140154772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1.098710232158211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2876</v>
      </c>
    </row>
    <row r="17" spans="1:105" ht="12" customHeight="1" x14ac:dyDescent="0.25">
      <c r="A17" s="18" t="s">
        <v>69</v>
      </c>
      <c r="B17" s="206">
        <v>3.0810834049871021</v>
      </c>
      <c r="C17" s="206">
        <v>1.026999140154772</v>
      </c>
      <c r="D17" s="206">
        <v>3.0810834049871021</v>
      </c>
      <c r="E17" s="206">
        <v>1.026999140154772</v>
      </c>
      <c r="F17" s="206">
        <v>3.0810834049871021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1.009458297506449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1.00524505588994</v>
      </c>
      <c r="W17" s="206">
        <v>1.026999140154772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3.8597592433362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6.8357695614789344</v>
      </c>
      <c r="C20" s="206">
        <f t="shared" si="3"/>
        <v>6.6852966466036108</v>
      </c>
      <c r="D20" s="206">
        <f t="shared" si="3"/>
        <v>8.2330180567497848</v>
      </c>
      <c r="E20" s="206">
        <f t="shared" si="3"/>
        <v>12.747205503009461</v>
      </c>
      <c r="F20" s="206">
        <f t="shared" si="3"/>
        <v>10.29664660361135</v>
      </c>
      <c r="G20" s="206">
        <f t="shared" si="3"/>
        <v>10.21066208082545</v>
      </c>
      <c r="H20" s="206">
        <f t="shared" si="3"/>
        <v>10.275150472914881</v>
      </c>
      <c r="I20" s="206">
        <f t="shared" si="3"/>
        <v>9.0713671539122949</v>
      </c>
      <c r="J20" s="206">
        <f t="shared" si="3"/>
        <v>10.275150472914881</v>
      </c>
      <c r="K20" s="206">
        <f t="shared" si="3"/>
        <v>6.1049011177987964</v>
      </c>
      <c r="L20" s="206">
        <f t="shared" si="3"/>
        <v>5.7394668959587269</v>
      </c>
      <c r="M20" s="206">
        <f t="shared" si="3"/>
        <v>4.4282029234737754</v>
      </c>
      <c r="N20" s="206">
        <f t="shared" si="3"/>
        <v>4.3637145313843506</v>
      </c>
      <c r="O20" s="206">
        <f t="shared" si="3"/>
        <v>4.3852106620808264</v>
      </c>
      <c r="P20" s="206">
        <f t="shared" si="3"/>
        <v>4.7721410146173682</v>
      </c>
      <c r="Q20" s="206">
        <f t="shared" si="3"/>
        <v>4.9871023215821149</v>
      </c>
      <c r="R20" s="206">
        <f t="shared" si="3"/>
        <v>5.0300945829750638</v>
      </c>
      <c r="S20" s="206">
        <f t="shared" si="3"/>
        <v>5.6104901117798791</v>
      </c>
      <c r="T20" s="206">
        <f t="shared" si="3"/>
        <v>5.9328460877042124</v>
      </c>
      <c r="U20" s="206">
        <f t="shared" si="3"/>
        <v>7.0723129836629406</v>
      </c>
      <c r="V20" s="206">
        <f t="shared" si="3"/>
        <v>6.8143594153052449</v>
      </c>
      <c r="W20" s="206">
        <f t="shared" si="3"/>
        <v>6.491831470335339</v>
      </c>
      <c r="DA20" s="71"/>
    </row>
    <row r="21" spans="1:105" ht="12" customHeight="1" x14ac:dyDescent="0.25">
      <c r="A21" s="18" t="s">
        <v>72</v>
      </c>
      <c r="B21" s="206">
        <v>6.8357695614789344</v>
      </c>
      <c r="C21" s="206">
        <v>6.6852966466036108</v>
      </c>
      <c r="D21" s="206">
        <v>8.2330180567497848</v>
      </c>
      <c r="E21" s="206">
        <v>12.747205503009461</v>
      </c>
      <c r="F21" s="206">
        <v>10.29664660361135</v>
      </c>
      <c r="G21" s="206">
        <v>10.21066208082545</v>
      </c>
      <c r="H21" s="206">
        <v>10.275150472914881</v>
      </c>
      <c r="I21" s="206">
        <v>9.0713671539122949</v>
      </c>
      <c r="J21" s="206">
        <v>10.275150472914881</v>
      </c>
      <c r="K21" s="206">
        <v>6.1049011177987964</v>
      </c>
      <c r="L21" s="206">
        <v>5.7394668959587269</v>
      </c>
      <c r="M21" s="206">
        <v>4.4282029234737754</v>
      </c>
      <c r="N21" s="206">
        <v>4.3637145313843506</v>
      </c>
      <c r="O21" s="206">
        <v>4.3852106620808264</v>
      </c>
      <c r="P21" s="206">
        <v>4.7721410146173682</v>
      </c>
      <c r="Q21" s="206">
        <v>4.9871023215821149</v>
      </c>
      <c r="R21" s="206">
        <v>5.0300945829750638</v>
      </c>
      <c r="S21" s="206">
        <v>5.6104901117798791</v>
      </c>
      <c r="T21" s="206">
        <v>5.9328460877042124</v>
      </c>
      <c r="U21" s="206">
        <v>7.0723129836629406</v>
      </c>
      <c r="V21" s="206">
        <v>6.8143594153052449</v>
      </c>
      <c r="W21" s="206">
        <v>6.491831470335339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15.8116079105761</v>
      </c>
      <c r="D23" s="206">
        <f t="shared" si="4"/>
        <v>12.921582115219261</v>
      </c>
      <c r="E23" s="206">
        <f t="shared" si="4"/>
        <v>34.274376612209799</v>
      </c>
      <c r="F23" s="206">
        <f t="shared" si="4"/>
        <v>23.74127257093723</v>
      </c>
      <c r="G23" s="206">
        <f t="shared" si="4"/>
        <v>24.553396388650039</v>
      </c>
      <c r="H23" s="206">
        <f t="shared" si="4"/>
        <v>24.553310404127249</v>
      </c>
      <c r="I23" s="206">
        <f t="shared" si="4"/>
        <v>25.747549441100599</v>
      </c>
      <c r="J23" s="206">
        <f t="shared" si="4"/>
        <v>39.099054170249353</v>
      </c>
      <c r="K23" s="206">
        <f t="shared" si="4"/>
        <v>44.616423043852102</v>
      </c>
      <c r="L23" s="206">
        <f t="shared" si="4"/>
        <v>38.716938950988819</v>
      </c>
      <c r="M23" s="206">
        <f t="shared" si="4"/>
        <v>40.651590713671538</v>
      </c>
      <c r="N23" s="206">
        <f t="shared" si="4"/>
        <v>40.532158211521917</v>
      </c>
      <c r="O23" s="206">
        <f t="shared" si="4"/>
        <v>23.02476354256234</v>
      </c>
      <c r="P23" s="206">
        <f t="shared" si="4"/>
        <v>25.4609630266552</v>
      </c>
      <c r="Q23" s="206">
        <f t="shared" si="4"/>
        <v>37.259931212381773</v>
      </c>
      <c r="R23" s="206">
        <f t="shared" si="4"/>
        <v>20.97067927773001</v>
      </c>
      <c r="S23" s="206">
        <f t="shared" si="4"/>
        <v>23.62184006878762</v>
      </c>
      <c r="T23" s="206">
        <f t="shared" si="4"/>
        <v>28.948151332760101</v>
      </c>
      <c r="U23" s="206">
        <f t="shared" si="4"/>
        <v>24.400837006110589</v>
      </c>
      <c r="V23" s="206">
        <f t="shared" si="4"/>
        <v>20.916550700019624</v>
      </c>
      <c r="W23" s="206">
        <f t="shared" si="4"/>
        <v>15.521225276466698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15.8116079105761</v>
      </c>
      <c r="D24" s="206">
        <v>12.921582115219261</v>
      </c>
      <c r="E24" s="206">
        <v>34.274376612209799</v>
      </c>
      <c r="F24" s="206">
        <v>23.74127257093723</v>
      </c>
      <c r="G24" s="206">
        <v>24.553396388650039</v>
      </c>
      <c r="H24" s="206">
        <v>24.553310404127249</v>
      </c>
      <c r="I24" s="206">
        <v>25.747549441100599</v>
      </c>
      <c r="J24" s="206">
        <v>39.099054170249353</v>
      </c>
      <c r="K24" s="206">
        <v>44.616423043852102</v>
      </c>
      <c r="L24" s="206">
        <v>38.716938950988819</v>
      </c>
      <c r="M24" s="206">
        <v>40.651590713671538</v>
      </c>
      <c r="N24" s="206">
        <v>40.532158211521917</v>
      </c>
      <c r="O24" s="206">
        <v>23.02476354256234</v>
      </c>
      <c r="P24" s="206">
        <v>25.4609630266552</v>
      </c>
      <c r="Q24" s="206">
        <v>37.259931212381773</v>
      </c>
      <c r="R24" s="206">
        <v>20.97067927773001</v>
      </c>
      <c r="S24" s="206">
        <v>23.62184006878762</v>
      </c>
      <c r="T24" s="206">
        <v>28.948151332760101</v>
      </c>
      <c r="U24" s="206">
        <v>24.386156491831471</v>
      </c>
      <c r="V24" s="206">
        <v>20.89905417024935</v>
      </c>
      <c r="W24" s="206">
        <v>15.501117798796219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1.4680514279116701E-2</v>
      </c>
      <c r="V29" s="206">
        <v>1.7496529770271808E-2</v>
      </c>
      <c r="W29" s="206">
        <v>2.0107477670478671E-2</v>
      </c>
      <c r="DA29" s="71" t="s">
        <v>2887</v>
      </c>
    </row>
    <row r="30" spans="1:105" ht="12" customHeight="1" x14ac:dyDescent="0.25">
      <c r="A30" s="14" t="s">
        <v>79</v>
      </c>
      <c r="B30" s="206">
        <v>2.9139294926913162</v>
      </c>
      <c r="C30" s="206">
        <v>2.2690455717970761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0.5970765262252794</v>
      </c>
      <c r="K30" s="206">
        <v>2.2212381771281171</v>
      </c>
      <c r="L30" s="206">
        <v>3.0333619948409281</v>
      </c>
      <c r="M30" s="206">
        <v>4.1320722269991386</v>
      </c>
      <c r="N30" s="206">
        <v>1.6957867583834909</v>
      </c>
      <c r="O30" s="206">
        <v>1.5047291487532239</v>
      </c>
      <c r="P30" s="206">
        <v>0.1194325021496131</v>
      </c>
      <c r="Q30" s="206">
        <v>1.1226139294926909</v>
      </c>
      <c r="R30" s="206">
        <v>1.218142734307825</v>
      </c>
      <c r="S30" s="206">
        <v>1.8152192605331039</v>
      </c>
      <c r="T30" s="206">
        <v>4.2276010318142729</v>
      </c>
      <c r="U30" s="206">
        <v>1.218142734307825</v>
      </c>
      <c r="V30" s="206">
        <v>2.2212381771281171</v>
      </c>
      <c r="W30" s="206">
        <v>2.1735167669819431</v>
      </c>
      <c r="DA30" s="71" t="s">
        <v>2888</v>
      </c>
    </row>
    <row r="31" spans="1:105" ht="12" customHeight="1" x14ac:dyDescent="0.25">
      <c r="A31" s="21" t="s">
        <v>38</v>
      </c>
      <c r="B31" s="209">
        <v>17.798796216681001</v>
      </c>
      <c r="C31" s="209">
        <v>16.50902837489252</v>
      </c>
      <c r="D31" s="209">
        <v>15.305245055889941</v>
      </c>
      <c r="E31" s="209">
        <v>13.41358555460017</v>
      </c>
      <c r="F31" s="209">
        <v>15.649183147033529</v>
      </c>
      <c r="G31" s="209">
        <v>14.359415305245051</v>
      </c>
      <c r="H31" s="209">
        <v>13.843508168529659</v>
      </c>
      <c r="I31" s="209">
        <v>19.00257953568358</v>
      </c>
      <c r="J31" s="209">
        <v>19.346517626827168</v>
      </c>
      <c r="K31" s="209">
        <v>16.680997420464319</v>
      </c>
      <c r="L31" s="209">
        <v>14.10146173688736</v>
      </c>
      <c r="M31" s="209">
        <v>14.359415305245051</v>
      </c>
      <c r="N31" s="209">
        <v>13.585554600171969</v>
      </c>
      <c r="O31" s="209">
        <v>11.5219260533104</v>
      </c>
      <c r="P31" s="209">
        <v>12.46775580395529</v>
      </c>
      <c r="Q31" s="209">
        <v>12.98366294067068</v>
      </c>
      <c r="R31" s="209">
        <v>13.24161650902837</v>
      </c>
      <c r="S31" s="209">
        <v>16.42304385210662</v>
      </c>
      <c r="T31" s="209">
        <v>16.680997420464319</v>
      </c>
      <c r="U31" s="209">
        <v>17.712811693895102</v>
      </c>
      <c r="V31" s="209">
        <v>15.90713671539123</v>
      </c>
      <c r="W31" s="209">
        <v>16.595012897678419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31.540696468780059</v>
      </c>
      <c r="C33" s="205">
        <f>WWP_emi!C5</f>
        <v>22.686335573739331</v>
      </c>
      <c r="D33" s="205">
        <f>WWP_emi!D5</f>
        <v>28.89648108058773</v>
      </c>
      <c r="E33" s="205">
        <f>WWP_emi!E5</f>
        <v>33.126751439691468</v>
      </c>
      <c r="F33" s="205">
        <f>WWP_emi!F5</f>
        <v>33.88663548083543</v>
      </c>
      <c r="G33" s="205">
        <f>WWP_emi!G5</f>
        <v>23.982750000465309</v>
      </c>
      <c r="H33" s="205">
        <f>WWP_emi!H5</f>
        <v>41.26056983946691</v>
      </c>
      <c r="I33" s="205">
        <f>WWP_emi!I5</f>
        <v>21.306780000294658</v>
      </c>
      <c r="J33" s="205">
        <f>WWP_emi!J5</f>
        <v>24.1342200003782</v>
      </c>
      <c r="K33" s="205">
        <f>WWP_emi!K5</f>
        <v>14.33915999988084</v>
      </c>
      <c r="L33" s="205">
        <f>WWP_emi!L5</f>
        <v>13.480829999873979</v>
      </c>
      <c r="M33" s="205">
        <f>WWP_emi!M5</f>
        <v>10.400939999890911</v>
      </c>
      <c r="N33" s="205">
        <f>WWP_emi!N5</f>
        <v>13.381232399864659</v>
      </c>
      <c r="O33" s="205">
        <f>WWP_emi!O5</f>
        <v>10.299960000180279</v>
      </c>
      <c r="P33" s="205">
        <f>WWP_emi!P5</f>
        <v>11.2087800001856</v>
      </c>
      <c r="Q33" s="205">
        <f>WWP_emi!Q5</f>
        <v>11.713679999890321</v>
      </c>
      <c r="R33" s="205">
        <f>WWP_emi!R5</f>
        <v>11.81466000020716</v>
      </c>
      <c r="S33" s="205">
        <f>WWP_emi!S5</f>
        <v>13.177890000351869</v>
      </c>
      <c r="T33" s="205">
        <f>WWP_emi!T5</f>
        <v>13.93503804018725</v>
      </c>
      <c r="U33" s="205">
        <f>WWP_emi!U5</f>
        <v>16.611411960475529</v>
      </c>
      <c r="V33" s="205">
        <f>WWP_emi!V5</f>
        <v>19.124223120418321</v>
      </c>
      <c r="W33" s="205">
        <f>WWP_emi!W5</f>
        <v>18.434161440483141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111.45364114079035</v>
      </c>
      <c r="C35" s="286">
        <f t="shared" si="5"/>
        <v>140.92021736210489</v>
      </c>
      <c r="D35" s="286">
        <f t="shared" si="5"/>
        <v>124.52286049083555</v>
      </c>
      <c r="E35" s="286">
        <f t="shared" si="5"/>
        <v>176.93777425361446</v>
      </c>
      <c r="F35" s="286">
        <f t="shared" si="5"/>
        <v>128.7943869629533</v>
      </c>
      <c r="G35" s="286">
        <f t="shared" si="5"/>
        <v>109.21821387986869</v>
      </c>
      <c r="H35" s="286">
        <f t="shared" si="5"/>
        <v>96.767302255458972</v>
      </c>
      <c r="I35" s="286">
        <f t="shared" si="5"/>
        <v>89.617499248248151</v>
      </c>
      <c r="J35" s="286">
        <f t="shared" si="5"/>
        <v>107.46542008367345</v>
      </c>
      <c r="K35" s="286">
        <f t="shared" si="5"/>
        <v>132.19028909569141</v>
      </c>
      <c r="L35" s="286">
        <f t="shared" si="5"/>
        <v>116.67234792788041</v>
      </c>
      <c r="M35" s="286">
        <f t="shared" si="5"/>
        <v>126.13497413382424</v>
      </c>
      <c r="N35" s="286">
        <f t="shared" si="5"/>
        <v>137.79255146301389</v>
      </c>
      <c r="O35" s="286">
        <f t="shared" si="5"/>
        <v>88.819321360583032</v>
      </c>
      <c r="P35" s="286">
        <f t="shared" si="5"/>
        <v>74.424014010349154</v>
      </c>
      <c r="Q35" s="286">
        <f t="shared" si="5"/>
        <v>95.741268100793832</v>
      </c>
      <c r="R35" s="286">
        <f t="shared" si="5"/>
        <v>76.08018412295543</v>
      </c>
      <c r="S35" s="286">
        <f t="shared" si="5"/>
        <v>83.441023131772738</v>
      </c>
      <c r="T35" s="286">
        <f t="shared" si="5"/>
        <v>107.01903488828827</v>
      </c>
      <c r="U35" s="286">
        <f t="shared" si="5"/>
        <v>92.664590085602043</v>
      </c>
      <c r="V35" s="286">
        <f t="shared" si="5"/>
        <v>86.506042461150201</v>
      </c>
      <c r="W35" s="286">
        <f t="shared" si="5"/>
        <v>77.032786963035207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157.39943783723885</v>
      </c>
      <c r="E36" s="346">
        <f t="shared" si="6"/>
        <v>173.26695378119371</v>
      </c>
      <c r="F36" s="346">
        <f t="shared" si="6"/>
        <v>189.65978100374753</v>
      </c>
      <c r="G36" s="346">
        <f t="shared" si="6"/>
        <v>184.05304269981886</v>
      </c>
      <c r="H36" s="346">
        <f t="shared" si="6"/>
        <v>169.82600109922581</v>
      </c>
      <c r="I36" s="346">
        <f t="shared" si="6"/>
        <v>174.80696134967087</v>
      </c>
      <c r="J36" s="346">
        <f t="shared" si="6"/>
        <v>191.41379190462479</v>
      </c>
      <c r="K36" s="346">
        <f t="shared" si="6"/>
        <v>214.43137637246662</v>
      </c>
      <c r="L36" s="346">
        <f t="shared" si="6"/>
        <v>218.63781843627646</v>
      </c>
      <c r="M36" s="346">
        <f t="shared" si="6"/>
        <v>224.9534693259636</v>
      </c>
      <c r="N36" s="346">
        <f t="shared" si="6"/>
        <v>243.72357443584229</v>
      </c>
      <c r="O36" s="346">
        <f t="shared" si="6"/>
        <v>254.4529857562809</v>
      </c>
      <c r="P36" s="346">
        <f t="shared" si="6"/>
        <v>245.03830676914345</v>
      </c>
      <c r="Q36" s="346">
        <f t="shared" si="6"/>
        <v>242.40479735048902</v>
      </c>
      <c r="R36" s="346">
        <f t="shared" si="6"/>
        <v>254.09199055431409</v>
      </c>
      <c r="S36" s="346">
        <f t="shared" si="6"/>
        <v>249.53256376627633</v>
      </c>
      <c r="T36" s="346">
        <f t="shared" si="6"/>
        <v>249.15069649026788</v>
      </c>
      <c r="U36" s="346">
        <f t="shared" si="6"/>
        <v>238.33551895150299</v>
      </c>
      <c r="V36" s="346">
        <f t="shared" si="6"/>
        <v>241.55493980226913</v>
      </c>
      <c r="W36" s="346">
        <f t="shared" si="6"/>
        <v>213.0824942542572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73.306826774759443</v>
      </c>
      <c r="C37" s="346">
        <f>IF(WWP_ued!C$5=0,"",WWP_ued!C$5/C$5*1000)</f>
        <v>65.796508248354286</v>
      </c>
      <c r="D37" s="346">
        <f>IF(WWP_ued!D$5=0,"",WWP_ued!D$5/D$5*1000)</f>
        <v>69.702724535043174</v>
      </c>
      <c r="E37" s="346">
        <f>IF(WWP_ued!E$5=0,"",WWP_ued!E$5/E$5*1000)</f>
        <v>72.927888412120623</v>
      </c>
      <c r="F37" s="346">
        <f>IF(WWP_ued!F$5=0,"",WWP_ued!F$5/F$5*1000)</f>
        <v>81.662865621927409</v>
      </c>
      <c r="G37" s="346">
        <f>IF(WWP_ued!G$5=0,"",WWP_ued!G$5/G$5*1000)</f>
        <v>78.897171997945705</v>
      </c>
      <c r="H37" s="346">
        <f>IF(WWP_ued!H$5=0,"",WWP_ued!H$5/H$5*1000)</f>
        <v>72.211213054174294</v>
      </c>
      <c r="I37" s="346">
        <f>IF(WWP_ued!I$5=0,"",WWP_ued!I$5/I$5*1000)</f>
        <v>75.743072767922754</v>
      </c>
      <c r="J37" s="346">
        <f>IF(WWP_ued!J$5=0,"",WWP_ued!J$5/J$5*1000)</f>
        <v>81.165330807264297</v>
      </c>
      <c r="K37" s="346">
        <f>IF(WWP_ued!K$5=0,"",WWP_ued!K$5/K$5*1000)</f>
        <v>89.610059940123591</v>
      </c>
      <c r="L37" s="346">
        <f>IF(WWP_ued!L$5=0,"",WWP_ued!L$5/L$5*1000)</f>
        <v>91.437275785157468</v>
      </c>
      <c r="M37" s="346">
        <f>IF(WWP_ued!M$5=0,"",WWP_ued!M$5/M$5*1000)</f>
        <v>94.034256474717481</v>
      </c>
      <c r="N37" s="346">
        <f>IF(WWP_ued!N$5=0,"",WWP_ued!N$5/N$5*1000)</f>
        <v>101.17997413035765</v>
      </c>
      <c r="O37" s="346">
        <f>IF(WWP_ued!O$5=0,"",WWP_ued!O$5/O$5*1000)</f>
        <v>108.02630814976344</v>
      </c>
      <c r="P37" s="346">
        <f>IF(WWP_ued!P$5=0,"",WWP_ued!P$5/P$5*1000)</f>
        <v>103.62750489091904</v>
      </c>
      <c r="Q37" s="346">
        <f>IF(WWP_ued!Q$5=0,"",WWP_ued!Q$5/Q$5*1000)</f>
        <v>100.84194785075981</v>
      </c>
      <c r="R37" s="346">
        <f>IF(WWP_ued!R$5=0,"",WWP_ued!R$5/R$5*1000)</f>
        <v>109.21826922576783</v>
      </c>
      <c r="S37" s="346">
        <f>IF(WWP_ued!S$5=0,"",WWP_ued!S$5/S$5*1000)</f>
        <v>107.87054152311114</v>
      </c>
      <c r="T37" s="346">
        <f>IF(WWP_ued!T$5=0,"",WWP_ued!T$5/T$5*1000)</f>
        <v>106.8597539985883</v>
      </c>
      <c r="U37" s="346">
        <f>IF(WWP_ued!U$5=0,"",WWP_ued!U$5/U$5*1000)</f>
        <v>103.26632174298823</v>
      </c>
      <c r="V37" s="346">
        <f>IF(WWP_ued!V$5=0,"",WWP_ued!V$5/V$5*1000)</f>
        <v>104.98638624415105</v>
      </c>
      <c r="W37" s="346">
        <f>IF(WWP_ued!W$5=0,"",WWP_ued!W$5/W$5*1000)</f>
        <v>94.299441663194855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0.98622976805912776</v>
      </c>
      <c r="C38" s="347">
        <f t="shared" si="7"/>
        <v>0.52553472840599624</v>
      </c>
      <c r="D38" s="347">
        <f t="shared" si="7"/>
        <v>0.73079925231153609</v>
      </c>
      <c r="E38" s="347">
        <f t="shared" si="7"/>
        <v>0.53897792998595673</v>
      </c>
      <c r="F38" s="347">
        <f t="shared" si="7"/>
        <v>0.64217927931854657</v>
      </c>
      <c r="G38" s="347">
        <f t="shared" si="7"/>
        <v>0.48821364121050997</v>
      </c>
      <c r="H38" s="347">
        <f t="shared" si="7"/>
        <v>0.76934985014637969</v>
      </c>
      <c r="I38" s="347">
        <f t="shared" si="7"/>
        <v>0.39587862716701</v>
      </c>
      <c r="J38" s="347">
        <f t="shared" si="7"/>
        <v>0.34816772054936385</v>
      </c>
      <c r="K38" s="347">
        <f t="shared" si="7"/>
        <v>0.20595269833179064</v>
      </c>
      <c r="L38" s="347">
        <f t="shared" si="7"/>
        <v>0.21887580572902413</v>
      </c>
      <c r="M38" s="347">
        <f t="shared" si="7"/>
        <v>0.16361067149452249</v>
      </c>
      <c r="N38" s="347">
        <f t="shared" si="7"/>
        <v>0.21869521376505374</v>
      </c>
      <c r="O38" s="347">
        <f t="shared" si="7"/>
        <v>0.25471855966491447</v>
      </c>
      <c r="P38" s="347">
        <f t="shared" si="7"/>
        <v>0.2617632759079489</v>
      </c>
      <c r="Q38" s="347">
        <f t="shared" si="7"/>
        <v>0.20786143557295655</v>
      </c>
      <c r="R38" s="347">
        <f t="shared" si="7"/>
        <v>0.29200455589219837</v>
      </c>
      <c r="S38" s="347">
        <f t="shared" si="7"/>
        <v>0.27760112284582616</v>
      </c>
      <c r="T38" s="347">
        <f t="shared" si="7"/>
        <v>0.24977843668151545</v>
      </c>
      <c r="U38" s="347">
        <f t="shared" si="7"/>
        <v>0.32956466843900756</v>
      </c>
      <c r="V38" s="347">
        <f t="shared" si="7"/>
        <v>0.40807457355082899</v>
      </c>
      <c r="W38" s="347">
        <f t="shared" si="7"/>
        <v>0.44091808410318489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31.98108340498711</v>
      </c>
      <c r="C5" s="225">
        <v>43.168099742046437</v>
      </c>
      <c r="D5" s="225">
        <v>39.540928632846089</v>
      </c>
      <c r="E5" s="225">
        <v>61.462166809974192</v>
      </c>
      <c r="F5" s="225">
        <v>52.768185726569207</v>
      </c>
      <c r="G5" s="225">
        <v>49.12347377472053</v>
      </c>
      <c r="H5" s="225">
        <v>53.630438521066203</v>
      </c>
      <c r="I5" s="225">
        <v>53.821496130696502</v>
      </c>
      <c r="J5" s="225">
        <v>69.317798796216707</v>
      </c>
      <c r="K5" s="225">
        <v>69.623559759243335</v>
      </c>
      <c r="L5" s="225">
        <v>61.591229578675843</v>
      </c>
      <c r="M5" s="225">
        <v>63.571281169389508</v>
      </c>
      <c r="N5" s="225">
        <v>61.18667239896817</v>
      </c>
      <c r="O5" s="225">
        <v>40.436629406706793</v>
      </c>
      <c r="P5" s="225">
        <v>42.820292347377467</v>
      </c>
      <c r="Q5" s="225">
        <v>56.353310404127257</v>
      </c>
      <c r="R5" s="225">
        <v>40.460533104041268</v>
      </c>
      <c r="S5" s="225">
        <v>47.470593293207259</v>
      </c>
      <c r="T5" s="225">
        <v>55.789595872742929</v>
      </c>
      <c r="U5" s="225">
        <v>50.404104417976448</v>
      </c>
      <c r="V5" s="225">
        <v>46.864530063734151</v>
      </c>
      <c r="W5" s="225">
        <v>41.808585551617178</v>
      </c>
      <c r="DA5" s="89" t="s">
        <v>2873</v>
      </c>
    </row>
    <row r="6" spans="1:105" ht="12" customHeight="1" x14ac:dyDescent="0.25">
      <c r="A6" s="55" t="s">
        <v>92</v>
      </c>
      <c r="B6" s="261">
        <v>0.74111047376156058</v>
      </c>
      <c r="C6" s="261">
        <v>0.68798346553384859</v>
      </c>
      <c r="D6" s="261">
        <v>0.64219646678378728</v>
      </c>
      <c r="E6" s="261">
        <v>0.5728571912251551</v>
      </c>
      <c r="F6" s="261">
        <v>0.66145448282262287</v>
      </c>
      <c r="G6" s="261">
        <v>0.60487568865305152</v>
      </c>
      <c r="H6" s="261">
        <v>0.58554769925346362</v>
      </c>
      <c r="I6" s="261">
        <v>0.79272980959766426</v>
      </c>
      <c r="J6" s="261">
        <v>0.8110007539202011</v>
      </c>
      <c r="K6" s="261">
        <v>0.6958135378643524</v>
      </c>
      <c r="L6" s="261">
        <v>0.58967261123817827</v>
      </c>
      <c r="M6" s="261">
        <v>0.59749560916296407</v>
      </c>
      <c r="N6" s="261">
        <v>0.56797597830281887</v>
      </c>
      <c r="O6" s="261">
        <v>0.4800920130179529</v>
      </c>
      <c r="P6" s="261">
        <v>0.51943592550038586</v>
      </c>
      <c r="Q6" s="261">
        <v>0.54228746754192714</v>
      </c>
      <c r="R6" s="261">
        <v>0.55099348751328336</v>
      </c>
      <c r="S6" s="261">
        <v>0.68208928174815142</v>
      </c>
      <c r="T6" s="261">
        <v>0.6940243475603397</v>
      </c>
      <c r="U6" s="261">
        <v>0.73734530261416875</v>
      </c>
      <c r="V6" s="261">
        <v>0.66450709007809472</v>
      </c>
      <c r="W6" s="261">
        <v>0.6913427371819495</v>
      </c>
      <c r="DA6" s="67" t="s">
        <v>2890</v>
      </c>
    </row>
    <row r="7" spans="1:105" ht="12" customHeight="1" x14ac:dyDescent="0.25">
      <c r="A7" s="202" t="s">
        <v>93</v>
      </c>
      <c r="B7" s="226">
        <v>0.80555486278430499</v>
      </c>
      <c r="C7" s="226">
        <v>0.74780811471070485</v>
      </c>
      <c r="D7" s="226">
        <v>0.69803963780846456</v>
      </c>
      <c r="E7" s="226">
        <v>0.62267086002734262</v>
      </c>
      <c r="F7" s="226">
        <v>0.71897226393763347</v>
      </c>
      <c r="G7" s="226">
        <v>0.65747357462288225</v>
      </c>
      <c r="H7" s="226">
        <v>0.63646489049289545</v>
      </c>
      <c r="I7" s="226">
        <v>0.86166283651920073</v>
      </c>
      <c r="J7" s="226">
        <v>0.88152255860891415</v>
      </c>
      <c r="K7" s="226">
        <v>0.75631906289603545</v>
      </c>
      <c r="L7" s="226">
        <v>0.640948490476281</v>
      </c>
      <c r="M7" s="226">
        <v>0.64945174909017855</v>
      </c>
      <c r="N7" s="226">
        <v>0.61736519380741195</v>
      </c>
      <c r="O7" s="226">
        <v>0.52183914458473146</v>
      </c>
      <c r="P7" s="226">
        <v>0.5646042668482455</v>
      </c>
      <c r="Q7" s="226">
        <v>0.58944289950209472</v>
      </c>
      <c r="R7" s="226">
        <v>0.59890596468835156</v>
      </c>
      <c r="S7" s="226">
        <v>0.74140139320451248</v>
      </c>
      <c r="T7" s="226">
        <v>0.75437429082645613</v>
      </c>
      <c r="U7" s="226">
        <v>0.80146228545018339</v>
      </c>
      <c r="V7" s="226">
        <v>0.72229031530227661</v>
      </c>
      <c r="W7" s="226">
        <v>0.75145949693690151</v>
      </c>
      <c r="DA7" s="174" t="s">
        <v>2891</v>
      </c>
    </row>
    <row r="8" spans="1:105" ht="12" customHeight="1" x14ac:dyDescent="0.25">
      <c r="A8" s="202" t="s">
        <v>94</v>
      </c>
      <c r="B8" s="226">
        <v>1.9977760597050771</v>
      </c>
      <c r="C8" s="226">
        <v>1.8545641244825479</v>
      </c>
      <c r="D8" s="226">
        <v>1.7311383017649919</v>
      </c>
      <c r="E8" s="226">
        <v>1.544223732867809</v>
      </c>
      <c r="F8" s="226">
        <v>1.783051214565331</v>
      </c>
      <c r="G8" s="226">
        <v>1.630534465064748</v>
      </c>
      <c r="H8" s="226">
        <v>1.5784329284223799</v>
      </c>
      <c r="I8" s="226">
        <v>2.136923834567618</v>
      </c>
      <c r="J8" s="226">
        <v>2.1861759453501071</v>
      </c>
      <c r="K8" s="226">
        <v>1.8756712759821681</v>
      </c>
      <c r="L8" s="226">
        <v>1.589552256381177</v>
      </c>
      <c r="M8" s="226">
        <v>1.610640337743642</v>
      </c>
      <c r="N8" s="226">
        <v>1.531065680642381</v>
      </c>
      <c r="O8" s="226">
        <v>1.2941610785701341</v>
      </c>
      <c r="P8" s="226">
        <v>1.400218581783649</v>
      </c>
      <c r="Q8" s="226">
        <v>1.4618183907651949</v>
      </c>
      <c r="R8" s="226">
        <v>1.485286792427112</v>
      </c>
      <c r="S8" s="226">
        <v>1.8386754551471911</v>
      </c>
      <c r="T8" s="226">
        <v>1.870848241249611</v>
      </c>
      <c r="U8" s="226">
        <v>1.987626467916455</v>
      </c>
      <c r="V8" s="226">
        <v>1.7912799819496461</v>
      </c>
      <c r="W8" s="226">
        <v>1.8636195524035151</v>
      </c>
      <c r="DA8" s="174" t="s">
        <v>2892</v>
      </c>
    </row>
    <row r="9" spans="1:105" ht="12" customHeight="1" x14ac:dyDescent="0.25">
      <c r="A9" s="202" t="s">
        <v>95</v>
      </c>
      <c r="B9" s="226">
        <v>6.1222169571607168</v>
      </c>
      <c r="C9" s="226">
        <v>5.683341671801359</v>
      </c>
      <c r="D9" s="226">
        <v>5.3051012473443304</v>
      </c>
      <c r="E9" s="226">
        <v>4.7322985362078036</v>
      </c>
      <c r="F9" s="226">
        <v>5.4641892059260151</v>
      </c>
      <c r="G9" s="226">
        <v>4.9967991671339052</v>
      </c>
      <c r="H9" s="226">
        <v>4.8371331677460043</v>
      </c>
      <c r="I9" s="226">
        <v>6.5486375575459244</v>
      </c>
      <c r="J9" s="226">
        <v>6.6995714454277477</v>
      </c>
      <c r="K9" s="226">
        <v>5.7480248780098666</v>
      </c>
      <c r="L9" s="226">
        <v>4.8712085276197339</v>
      </c>
      <c r="M9" s="226">
        <v>4.9358332930853539</v>
      </c>
      <c r="N9" s="226">
        <v>4.6919754729363312</v>
      </c>
      <c r="O9" s="226">
        <v>3.9659774988439591</v>
      </c>
      <c r="P9" s="226">
        <v>4.2909924280466631</v>
      </c>
      <c r="Q9" s="226">
        <v>4.4797660362159197</v>
      </c>
      <c r="R9" s="226">
        <v>4.5516853316314716</v>
      </c>
      <c r="S9" s="226">
        <v>5.6346505883542974</v>
      </c>
      <c r="T9" s="226">
        <v>5.7332446102810684</v>
      </c>
      <c r="U9" s="226">
        <v>6.0911133694213957</v>
      </c>
      <c r="V9" s="226">
        <v>5.4894063962973023</v>
      </c>
      <c r="W9" s="226">
        <v>5.7110921767204497</v>
      </c>
      <c r="DA9" s="174" t="s">
        <v>2893</v>
      </c>
    </row>
    <row r="10" spans="1:105" ht="12" customHeight="1" x14ac:dyDescent="0.25">
      <c r="A10" s="56" t="s">
        <v>96</v>
      </c>
      <c r="B10" s="262">
        <v>1.1116216517046611</v>
      </c>
      <c r="C10" s="262">
        <v>1.1109053646736231</v>
      </c>
      <c r="D10" s="262">
        <v>0.98980238970060064</v>
      </c>
      <c r="E10" s="262">
        <v>1.140241651012355</v>
      </c>
      <c r="F10" s="262">
        <v>1.1112960184283289</v>
      </c>
      <c r="G10" s="262">
        <v>1.024370785403089</v>
      </c>
      <c r="H10" s="262">
        <v>1.0640247760781869</v>
      </c>
      <c r="I10" s="262">
        <v>1.294352004924568</v>
      </c>
      <c r="J10" s="262">
        <v>1.394695307839102</v>
      </c>
      <c r="K10" s="262">
        <v>1.2267133135678021</v>
      </c>
      <c r="L10" s="262">
        <v>1.054443229148851</v>
      </c>
      <c r="M10" s="262">
        <v>1.054588241394709</v>
      </c>
      <c r="N10" s="262">
        <v>1.0200259414730599</v>
      </c>
      <c r="O10" s="262">
        <v>0.82197903069704248</v>
      </c>
      <c r="P10" s="262">
        <v>0.88601721537358058</v>
      </c>
      <c r="Q10" s="262">
        <v>0.96511623792830437</v>
      </c>
      <c r="R10" s="262">
        <v>0.92239350733856962</v>
      </c>
      <c r="S10" s="262">
        <v>1.1386735885117749</v>
      </c>
      <c r="T10" s="262">
        <v>1.1801920278929581</v>
      </c>
      <c r="U10" s="262">
        <v>1.2248706181334521</v>
      </c>
      <c r="V10" s="262">
        <v>1.099983058383035</v>
      </c>
      <c r="W10" s="262">
        <v>1.1200204432404539</v>
      </c>
      <c r="DA10" s="68" t="s">
        <v>2894</v>
      </c>
    </row>
    <row r="11" spans="1:105" ht="12" customHeight="1" x14ac:dyDescent="0.25">
      <c r="A11" s="37" t="s">
        <v>160</v>
      </c>
      <c r="B11" s="228">
        <v>1.6635789290354901E-2</v>
      </c>
      <c r="C11" s="228">
        <v>1.8979327742588949E-2</v>
      </c>
      <c r="D11" s="228">
        <v>5.199666177002242E-2</v>
      </c>
      <c r="E11" s="228">
        <v>4.9712822758150303E-2</v>
      </c>
      <c r="F11" s="228">
        <v>9.2933429526569133E-2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4.9655531850410078E-2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2.3872336345176191E-2</v>
      </c>
      <c r="W11" s="228">
        <v>1.658625954212915E-2</v>
      </c>
      <c r="DA11" s="69" t="s">
        <v>2895</v>
      </c>
    </row>
    <row r="12" spans="1:105" ht="12" customHeight="1" x14ac:dyDescent="0.25">
      <c r="A12" s="37" t="s">
        <v>162</v>
      </c>
      <c r="B12" s="228">
        <v>3.6908582830999757E-2</v>
      </c>
      <c r="C12" s="228">
        <v>0.12354677930226809</v>
      </c>
      <c r="D12" s="228">
        <v>0.13894120962463771</v>
      </c>
      <c r="E12" s="228">
        <v>0.61704001790822038</v>
      </c>
      <c r="F12" s="228">
        <v>0.31057344307779572</v>
      </c>
      <c r="G12" s="228">
        <v>0.32830831926440351</v>
      </c>
      <c r="H12" s="228">
        <v>0.44727537528048628</v>
      </c>
      <c r="I12" s="228">
        <v>0.19850487315573651</v>
      </c>
      <c r="J12" s="228">
        <v>0.36762688587792769</v>
      </c>
      <c r="K12" s="228">
        <v>0.26323612999670287</v>
      </c>
      <c r="L12" s="228">
        <v>0.27291664133998261</v>
      </c>
      <c r="M12" s="228">
        <v>0.1918194042533059</v>
      </c>
      <c r="N12" s="228">
        <v>0.21465232039253071</v>
      </c>
      <c r="O12" s="228">
        <v>0.14470534507407029</v>
      </c>
      <c r="P12" s="228">
        <v>0.15164144392613149</v>
      </c>
      <c r="Q12" s="228">
        <v>0.23101985699190439</v>
      </c>
      <c r="R12" s="228">
        <v>0.12700119459728609</v>
      </c>
      <c r="S12" s="228">
        <v>0.12313693031562591</v>
      </c>
      <c r="T12" s="228">
        <v>0.17629937026456441</v>
      </c>
      <c r="U12" s="228">
        <v>0.15304704226485391</v>
      </c>
      <c r="V12" s="228">
        <v>0.16182589408019479</v>
      </c>
      <c r="W12" s="228">
        <v>0.1048444905752471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1.4680514278442859E-2</v>
      </c>
      <c r="V14" s="228">
        <v>1.7496529769675001E-2</v>
      </c>
      <c r="W14" s="228">
        <v>2.0107477669795149E-2</v>
      </c>
      <c r="DA14" s="69" t="s">
        <v>2898</v>
      </c>
    </row>
    <row r="15" spans="1:105" ht="12" customHeight="1" x14ac:dyDescent="0.25">
      <c r="A15" s="37" t="s">
        <v>38</v>
      </c>
      <c r="B15" s="228">
        <v>1.0580772795833071</v>
      </c>
      <c r="C15" s="228">
        <v>0.96837925762876609</v>
      </c>
      <c r="D15" s="228">
        <v>0.79886451830594052</v>
      </c>
      <c r="E15" s="228">
        <v>0.47348881034598378</v>
      </c>
      <c r="F15" s="228">
        <v>0.70778914582396391</v>
      </c>
      <c r="G15" s="228">
        <v>0.69606246613868494</v>
      </c>
      <c r="H15" s="228">
        <v>0.61674940079770058</v>
      </c>
      <c r="I15" s="228">
        <v>1.095847131768831</v>
      </c>
      <c r="J15" s="228">
        <v>1.0270684219611741</v>
      </c>
      <c r="K15" s="228">
        <v>0.96347718357109902</v>
      </c>
      <c r="L15" s="228">
        <v>0.7815265878088683</v>
      </c>
      <c r="M15" s="228">
        <v>0.86276883714140329</v>
      </c>
      <c r="N15" s="228">
        <v>0.75571808923011929</v>
      </c>
      <c r="O15" s="228">
        <v>0.67727368562297208</v>
      </c>
      <c r="P15" s="228">
        <v>0.73437577144744914</v>
      </c>
      <c r="Q15" s="228">
        <v>0.73409638093639995</v>
      </c>
      <c r="R15" s="228">
        <v>0.79539231274128352</v>
      </c>
      <c r="S15" s="228">
        <v>1.0155366581961489</v>
      </c>
      <c r="T15" s="228">
        <v>1.0038926576283931</v>
      </c>
      <c r="U15" s="228">
        <v>1.0571430615901549</v>
      </c>
      <c r="V15" s="228">
        <v>0.896788298187989</v>
      </c>
      <c r="W15" s="228">
        <v>0.97848221545328296</v>
      </c>
      <c r="DA15" s="69" t="s">
        <v>2899</v>
      </c>
    </row>
    <row r="16" spans="1:105" ht="12" customHeight="1" x14ac:dyDescent="0.25">
      <c r="A16" s="57" t="s">
        <v>2900</v>
      </c>
      <c r="B16" s="263">
        <v>12.014381490426819</v>
      </c>
      <c r="C16" s="263">
        <v>22.70325277673145</v>
      </c>
      <c r="D16" s="263">
        <v>20.51763995975988</v>
      </c>
      <c r="E16" s="263">
        <v>40.661725000219917</v>
      </c>
      <c r="F16" s="263">
        <v>31.41204741942316</v>
      </c>
      <c r="G16" s="263">
        <v>29.52771020649206</v>
      </c>
      <c r="H16" s="263">
        <v>33.636880774778213</v>
      </c>
      <c r="I16" s="263">
        <v>29.718906715818239</v>
      </c>
      <c r="J16" s="263">
        <v>42.740889353088448</v>
      </c>
      <c r="K16" s="263">
        <v>45.891179248402238</v>
      </c>
      <c r="L16" s="263">
        <v>41.097904400239059</v>
      </c>
      <c r="M16" s="263">
        <v>42.949597090710988</v>
      </c>
      <c r="N16" s="263">
        <v>41.265994655947601</v>
      </c>
      <c r="O16" s="263">
        <v>24.9145327905551</v>
      </c>
      <c r="P16" s="263">
        <v>26.135148238193882</v>
      </c>
      <c r="Q16" s="263">
        <v>37.586776071506698</v>
      </c>
      <c r="R16" s="263">
        <v>23.373947717552031</v>
      </c>
      <c r="S16" s="263">
        <v>26.687087832573599</v>
      </c>
      <c r="T16" s="263">
        <v>33.710671979645213</v>
      </c>
      <c r="U16" s="263">
        <v>27.98860517873284</v>
      </c>
      <c r="V16" s="263">
        <v>26.411902849686111</v>
      </c>
      <c r="W16" s="263">
        <v>21.483727061165311</v>
      </c>
      <c r="DA16" s="70" t="s">
        <v>2901</v>
      </c>
    </row>
    <row r="17" spans="1:105" ht="12" customHeight="1" x14ac:dyDescent="0.25">
      <c r="A17" s="46" t="s">
        <v>30</v>
      </c>
      <c r="B17" s="231">
        <v>1.123018651245224</v>
      </c>
      <c r="C17" s="231">
        <v>0.61372886798557669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0.8116916951694485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2904</v>
      </c>
    </row>
    <row r="20" spans="1:105" ht="12" customHeight="1" x14ac:dyDescent="0.25">
      <c r="A20" s="46" t="s">
        <v>160</v>
      </c>
      <c r="B20" s="231">
        <v>2.5463705408995301</v>
      </c>
      <c r="C20" s="231">
        <v>0.7142767281784077</v>
      </c>
      <c r="D20" s="231">
        <v>2.3322897459696148</v>
      </c>
      <c r="E20" s="231">
        <v>0.66775430720905837</v>
      </c>
      <c r="F20" s="231">
        <v>2.1764759118706012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0.41383040856875519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0.64589873131358089</v>
      </c>
      <c r="W20" s="231">
        <v>0.70121166499494403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2.8514656835546561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5.6494420785731769</v>
      </c>
      <c r="C23" s="231">
        <v>4.6496161768144013</v>
      </c>
      <c r="D23" s="231">
        <v>6.2321531319339876</v>
      </c>
      <c r="E23" s="231">
        <v>8.2882263934814926</v>
      </c>
      <c r="F23" s="231">
        <v>7.273546464055606</v>
      </c>
      <c r="G23" s="231">
        <v>6.8144245232427458</v>
      </c>
      <c r="H23" s="231">
        <v>7.2605172541709679</v>
      </c>
      <c r="I23" s="231">
        <v>5.9009616609419258</v>
      </c>
      <c r="J23" s="231">
        <v>6.0197147036036824</v>
      </c>
      <c r="K23" s="231">
        <v>2.5636834032981781</v>
      </c>
      <c r="L23" s="231">
        <v>2.476505645407745</v>
      </c>
      <c r="M23" s="231">
        <v>1.5221662711860739</v>
      </c>
      <c r="N23" s="231">
        <v>1.7889176520327359</v>
      </c>
      <c r="O23" s="231">
        <v>2.2233593844921522</v>
      </c>
      <c r="P23" s="231">
        <v>2.4718300422780781</v>
      </c>
      <c r="Q23" s="231">
        <v>2.0807426402082729</v>
      </c>
      <c r="R23" s="231">
        <v>2.8480275818688789</v>
      </c>
      <c r="S23" s="231">
        <v>3.1563637588897429</v>
      </c>
      <c r="T23" s="231">
        <v>3.0212174829443481</v>
      </c>
      <c r="U23" s="231">
        <v>4.3031747053720677</v>
      </c>
      <c r="V23" s="231">
        <v>4.3784210380063788</v>
      </c>
      <c r="W23" s="231">
        <v>4.4324749419891392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0</v>
      </c>
      <c r="C25" s="231">
        <v>14.62663502434466</v>
      </c>
      <c r="D25" s="231">
        <v>11.953197081856279</v>
      </c>
      <c r="E25" s="231">
        <v>31.705744299529371</v>
      </c>
      <c r="F25" s="231">
        <v>21.962025043496951</v>
      </c>
      <c r="G25" s="231">
        <v>22.71328568324931</v>
      </c>
      <c r="H25" s="231">
        <v>22.713206141883141</v>
      </c>
      <c r="I25" s="231">
        <v>23.817945054876311</v>
      </c>
      <c r="J25" s="231">
        <v>36.168844963594921</v>
      </c>
      <c r="K25" s="231">
        <v>41.27272442010824</v>
      </c>
      <c r="L25" s="231">
        <v>35.815366689996488</v>
      </c>
      <c r="M25" s="231">
        <v>37.605029410509587</v>
      </c>
      <c r="N25" s="231">
        <v>37.494547565282808</v>
      </c>
      <c r="O25" s="231">
        <v>21.299213512183641</v>
      </c>
      <c r="P25" s="231">
        <v>23.55283635062462</v>
      </c>
      <c r="Q25" s="231">
        <v>34.467551809934477</v>
      </c>
      <c r="R25" s="231">
        <v>19.39906894616529</v>
      </c>
      <c r="S25" s="231">
        <v>21.85154319825908</v>
      </c>
      <c r="T25" s="231">
        <v>26.778683519443049</v>
      </c>
      <c r="U25" s="231">
        <v>22.558579283829971</v>
      </c>
      <c r="V25" s="231">
        <v>19.33281165529819</v>
      </c>
      <c r="W25" s="231">
        <v>14.33941404288313</v>
      </c>
      <c r="DA25" s="73" t="s">
        <v>2910</v>
      </c>
    </row>
    <row r="26" spans="1:105" ht="12" customHeight="1" x14ac:dyDescent="0.25">
      <c r="A26" s="46" t="s">
        <v>79</v>
      </c>
      <c r="B26" s="231">
        <v>2.695550219708891</v>
      </c>
      <c r="C26" s="231">
        <v>2.0989959794083992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0.55232968588984721</v>
      </c>
      <c r="K26" s="231">
        <v>2.0547714249958209</v>
      </c>
      <c r="L26" s="231">
        <v>2.806032064834826</v>
      </c>
      <c r="M26" s="231">
        <v>3.8224014090153262</v>
      </c>
      <c r="N26" s="231">
        <v>1.5686990300632979</v>
      </c>
      <c r="O26" s="231">
        <v>1.391959893879309</v>
      </c>
      <c r="P26" s="231">
        <v>0.11048184529118341</v>
      </c>
      <c r="Q26" s="231">
        <v>1.0384816213639501</v>
      </c>
      <c r="R26" s="231">
        <v>1.126851189517869</v>
      </c>
      <c r="S26" s="231">
        <v>1.679180875424783</v>
      </c>
      <c r="T26" s="231">
        <v>3.9107709772578119</v>
      </c>
      <c r="U26" s="231">
        <v>1.1268511895307991</v>
      </c>
      <c r="V26" s="231">
        <v>2.054771425067961</v>
      </c>
      <c r="W26" s="231">
        <v>2.0106264112981029</v>
      </c>
      <c r="DA26" s="73" t="s">
        <v>2911</v>
      </c>
    </row>
    <row r="27" spans="1:105" ht="12" customHeight="1" x14ac:dyDescent="0.25">
      <c r="A27" s="57" t="s">
        <v>2912</v>
      </c>
      <c r="B27" s="263">
        <v>3.769996757830548</v>
      </c>
      <c r="C27" s="263">
        <v>3.4997419768461002</v>
      </c>
      <c r="D27" s="263">
        <v>3.2668255049436139</v>
      </c>
      <c r="E27" s="263">
        <v>2.9140996249279638</v>
      </c>
      <c r="F27" s="263">
        <v>3.3647901952281258</v>
      </c>
      <c r="G27" s="263">
        <v>3.0769763292350891</v>
      </c>
      <c r="H27" s="263">
        <v>2.9786556875067509</v>
      </c>
      <c r="I27" s="263">
        <v>4.0325820749098593</v>
      </c>
      <c r="J27" s="263">
        <v>4.1255255742897194</v>
      </c>
      <c r="K27" s="263">
        <v>3.539573214353446</v>
      </c>
      <c r="L27" s="263">
        <v>2.9996389354289961</v>
      </c>
      <c r="M27" s="263">
        <v>3.0394341857420351</v>
      </c>
      <c r="N27" s="263">
        <v>2.8892691070186882</v>
      </c>
      <c r="O27" s="263">
        <v>2.4422071966565442</v>
      </c>
      <c r="P27" s="263">
        <v>2.6423479688497888</v>
      </c>
      <c r="Q27" s="263">
        <v>2.7585927696698032</v>
      </c>
      <c r="R27" s="263">
        <v>2.802879914741486</v>
      </c>
      <c r="S27" s="263">
        <v>3.4697585201971202</v>
      </c>
      <c r="T27" s="263">
        <v>3.5304716810678149</v>
      </c>
      <c r="U27" s="263">
        <v>3.7508434959068602</v>
      </c>
      <c r="V27" s="263">
        <v>3.3803186756146562</v>
      </c>
      <c r="W27" s="263">
        <v>3.516830445664699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2.4365832715310352</v>
      </c>
      <c r="C28" s="263">
        <f t="shared" si="0"/>
        <v>4.1124157298536641</v>
      </c>
      <c r="D28" s="263">
        <f t="shared" si="0"/>
        <v>3.8063216014286039</v>
      </c>
      <c r="E28" s="263">
        <f t="shared" si="0"/>
        <v>6.9691717580086268</v>
      </c>
      <c r="F28" s="263">
        <f t="shared" si="0"/>
        <v>5.5910371940464421</v>
      </c>
      <c r="G28" s="263">
        <f t="shared" si="0"/>
        <v>5.1710293742916456</v>
      </c>
      <c r="H28" s="263">
        <f t="shared" si="0"/>
        <v>5.9573601581398128</v>
      </c>
      <c r="I28" s="263">
        <f t="shared" si="0"/>
        <v>5.2461701411539465</v>
      </c>
      <c r="J28" s="263">
        <f t="shared" si="0"/>
        <v>7.2153739547456999</v>
      </c>
      <c r="K28" s="263">
        <f t="shared" si="0"/>
        <v>7.0906745849514543</v>
      </c>
      <c r="L28" s="263">
        <f t="shared" si="0"/>
        <v>6.3753261957965499</v>
      </c>
      <c r="M28" s="263">
        <f t="shared" si="0"/>
        <v>6.3302300680274293</v>
      </c>
      <c r="N28" s="263">
        <f t="shared" si="0"/>
        <v>6.317761367442368</v>
      </c>
      <c r="O28" s="263">
        <f t="shared" si="0"/>
        <v>4.0642008761864856</v>
      </c>
      <c r="P28" s="263">
        <f t="shared" si="0"/>
        <v>4.2915885686158148</v>
      </c>
      <c r="Q28" s="263">
        <f t="shared" si="0"/>
        <v>5.7876286942003556</v>
      </c>
      <c r="R28" s="263">
        <f t="shared" si="0"/>
        <v>3.9575300692585542</v>
      </c>
      <c r="S28" s="263">
        <f t="shared" si="0"/>
        <v>4.5338852363847666</v>
      </c>
      <c r="T28" s="263">
        <f t="shared" si="0"/>
        <v>5.5233768192962609</v>
      </c>
      <c r="U28" s="263">
        <f t="shared" si="0"/>
        <v>4.855544903978692</v>
      </c>
      <c r="V28" s="263">
        <f t="shared" si="0"/>
        <v>4.6312118653001138</v>
      </c>
      <c r="W28" s="263">
        <f t="shared" si="0"/>
        <v>3.8888911644422586</v>
      </c>
      <c r="DA28" s="70"/>
    </row>
    <row r="29" spans="1:105" ht="12" customHeight="1" x14ac:dyDescent="0.25">
      <c r="A29" s="60" t="s">
        <v>2915</v>
      </c>
      <c r="B29" s="331">
        <v>1.141019454443291</v>
      </c>
      <c r="C29" s="331">
        <v>1.97399459125546</v>
      </c>
      <c r="D29" s="331">
        <v>1.864874685735473</v>
      </c>
      <c r="E29" s="331">
        <v>3.4259047437671049</v>
      </c>
      <c r="F29" s="331">
        <v>2.7586097495819502</v>
      </c>
      <c r="G29" s="331">
        <v>2.5158604759951011</v>
      </c>
      <c r="H29" s="331">
        <v>2.977691389583371</v>
      </c>
      <c r="I29" s="331">
        <v>2.4938358045282589</v>
      </c>
      <c r="J29" s="331">
        <v>3.4001233225003689</v>
      </c>
      <c r="K29" s="331">
        <v>3.070285465855378</v>
      </c>
      <c r="L29" s="331">
        <v>2.7894111730727582</v>
      </c>
      <c r="M29" s="331">
        <v>2.59089935858744</v>
      </c>
      <c r="N29" s="331">
        <v>2.7276618767125211</v>
      </c>
      <c r="O29" s="331">
        <v>1.837021072472925</v>
      </c>
      <c r="P29" s="331">
        <v>1.9484148851324961</v>
      </c>
      <c r="Q29" s="331">
        <v>2.506769021241444</v>
      </c>
      <c r="R29" s="331">
        <v>1.824333621159276</v>
      </c>
      <c r="S29" s="331">
        <v>2.0752774651710579</v>
      </c>
      <c r="T29" s="331">
        <v>2.4905661160713461</v>
      </c>
      <c r="U29" s="331">
        <v>2.2674706995412119</v>
      </c>
      <c r="V29" s="331">
        <v>2.202542562322471</v>
      </c>
      <c r="W29" s="331">
        <v>1.8478090194683441</v>
      </c>
      <c r="DA29" s="72" t="s">
        <v>2916</v>
      </c>
    </row>
    <row r="30" spans="1:105" ht="12" customHeight="1" x14ac:dyDescent="0.25">
      <c r="A30" s="59" t="s">
        <v>30</v>
      </c>
      <c r="B30" s="232">
        <v>0.13750502520631511</v>
      </c>
      <c r="C30" s="232">
        <v>0.20267215155321369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0.22125955348615459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2918</v>
      </c>
    </row>
    <row r="32" spans="1:105" ht="12" customHeight="1" x14ac:dyDescent="0.25">
      <c r="A32" s="59" t="s">
        <v>160</v>
      </c>
      <c r="B32" s="297">
        <v>0.31178355321415863</v>
      </c>
      <c r="C32" s="297">
        <v>0.23587614801217069</v>
      </c>
      <c r="D32" s="297">
        <v>0.50784717337315044</v>
      </c>
      <c r="E32" s="297">
        <v>0.25543407530590578</v>
      </c>
      <c r="F32" s="297">
        <v>0.63534745542102922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0.51244599828140514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0.28314667696017259</v>
      </c>
      <c r="W32" s="297">
        <v>0.25239274196662898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0.77728283741117532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0.69173087602281702</v>
      </c>
      <c r="C34" s="297">
        <v>1.535446291690076</v>
      </c>
      <c r="D34" s="297">
        <v>1.357027512362323</v>
      </c>
      <c r="E34" s="297">
        <v>3.1704706684611992</v>
      </c>
      <c r="F34" s="297">
        <v>2.1232622941609209</v>
      </c>
      <c r="G34" s="297">
        <v>2.5158604759951011</v>
      </c>
      <c r="H34" s="297">
        <v>1.9791489986860411</v>
      </c>
      <c r="I34" s="297">
        <v>2.4938358045282589</v>
      </c>
      <c r="J34" s="297">
        <v>3.4001233225003689</v>
      </c>
      <c r="K34" s="297">
        <v>3.070285465855378</v>
      </c>
      <c r="L34" s="297">
        <v>2.7894111730727582</v>
      </c>
      <c r="M34" s="297">
        <v>2.59089935858744</v>
      </c>
      <c r="N34" s="297">
        <v>2.215215878431116</v>
      </c>
      <c r="O34" s="297">
        <v>1.837021072472925</v>
      </c>
      <c r="P34" s="297">
        <v>1.9484148851324961</v>
      </c>
      <c r="Q34" s="297">
        <v>2.506769021241444</v>
      </c>
      <c r="R34" s="297">
        <v>1.824333621159276</v>
      </c>
      <c r="S34" s="297">
        <v>2.0752774651710579</v>
      </c>
      <c r="T34" s="297">
        <v>2.4905661160713461</v>
      </c>
      <c r="U34" s="297">
        <v>2.2674706995412119</v>
      </c>
      <c r="V34" s="297">
        <v>1.919395885362299</v>
      </c>
      <c r="W34" s="297">
        <v>1.5954162775017151</v>
      </c>
      <c r="DA34" s="122" t="s">
        <v>2921</v>
      </c>
    </row>
    <row r="35" spans="1:105" ht="12" customHeight="1" x14ac:dyDescent="0.25">
      <c r="A35" s="60" t="s">
        <v>2922</v>
      </c>
      <c r="B35" s="331">
        <v>0.97334187197402233</v>
      </c>
      <c r="C35" s="331">
        <v>1.8392978927139221</v>
      </c>
      <c r="D35" s="331">
        <v>1.662231060569745</v>
      </c>
      <c r="E35" s="331">
        <v>3.2941986702305841</v>
      </c>
      <c r="F35" s="331">
        <v>2.5448385388894379</v>
      </c>
      <c r="G35" s="331">
        <v>2.392179468447392</v>
      </c>
      <c r="H35" s="331">
        <v>2.725082812359283</v>
      </c>
      <c r="I35" s="331">
        <v>2.407669202018007</v>
      </c>
      <c r="J35" s="331">
        <v>3.4626416088017651</v>
      </c>
      <c r="K35" s="331">
        <v>3.717861493937662</v>
      </c>
      <c r="L35" s="331">
        <v>3.3295356265332789</v>
      </c>
      <c r="M35" s="331">
        <v>3.4795500098039178</v>
      </c>
      <c r="N35" s="331">
        <v>3.343153413206883</v>
      </c>
      <c r="O35" s="331">
        <v>2.018444145879668</v>
      </c>
      <c r="P35" s="331">
        <v>2.1173319767440208</v>
      </c>
      <c r="Q35" s="331">
        <v>3.0450825131580732</v>
      </c>
      <c r="R35" s="331">
        <v>1.893634062223938</v>
      </c>
      <c r="S35" s="331">
        <v>2.162047213931904</v>
      </c>
      <c r="T35" s="331">
        <v>2.7310609868943319</v>
      </c>
      <c r="U35" s="331">
        <v>2.2674892902574069</v>
      </c>
      <c r="V35" s="331">
        <v>2.1397531768567322</v>
      </c>
      <c r="W35" s="331">
        <v>1.7404983461991539</v>
      </c>
      <c r="DA35" s="72" t="s">
        <v>2923</v>
      </c>
    </row>
    <row r="36" spans="1:105" ht="12" customHeight="1" x14ac:dyDescent="0.25">
      <c r="A36" s="64" t="s">
        <v>30</v>
      </c>
      <c r="B36" s="231">
        <v>9.0981052760455955E-2</v>
      </c>
      <c r="C36" s="231">
        <v>4.9721078502923163E-2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6.5758983487541237E-2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2926</v>
      </c>
    </row>
    <row r="39" spans="1:105" ht="12" customHeight="1" x14ac:dyDescent="0.25">
      <c r="A39" s="64" t="s">
        <v>160</v>
      </c>
      <c r="B39" s="231">
        <v>0.20629352172590301</v>
      </c>
      <c r="C39" s="231">
        <v>5.7866936243586228E-2</v>
      </c>
      <c r="D39" s="231">
        <v>0.1889498239369819</v>
      </c>
      <c r="E39" s="231">
        <v>5.4097934872092322E-2</v>
      </c>
      <c r="F39" s="231">
        <v>0.1763266082448359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3.3526358795668378E-2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5.2327311292998793E-2</v>
      </c>
      <c r="W39" s="231">
        <v>5.6808473677986457E-2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0.23101072231743941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0.45768802436885808</v>
      </c>
      <c r="C42" s="231">
        <v>0.37668739893995562</v>
      </c>
      <c r="D42" s="231">
        <v>0.50489620299628879</v>
      </c>
      <c r="E42" s="231">
        <v>0.67146842303982646</v>
      </c>
      <c r="F42" s="231">
        <v>0.58926440257078982</v>
      </c>
      <c r="G42" s="231">
        <v>0.55206876252130266</v>
      </c>
      <c r="H42" s="231">
        <v>0.58820884465051204</v>
      </c>
      <c r="I42" s="231">
        <v>0.47806481541182538</v>
      </c>
      <c r="J42" s="231">
        <v>0.48768556109391542</v>
      </c>
      <c r="K42" s="231">
        <v>0.20769611859780659</v>
      </c>
      <c r="L42" s="231">
        <v>0.20063343608458811</v>
      </c>
      <c r="M42" s="231">
        <v>0.1233178894005085</v>
      </c>
      <c r="N42" s="231">
        <v>0.14492868048383051</v>
      </c>
      <c r="O42" s="231">
        <v>0.18012486011843129</v>
      </c>
      <c r="P42" s="231">
        <v>0.2002546433596806</v>
      </c>
      <c r="Q42" s="231">
        <v>0.1685708030937963</v>
      </c>
      <c r="R42" s="231">
        <v>0.23073218543782251</v>
      </c>
      <c r="S42" s="231">
        <v>0.25571195755326059</v>
      </c>
      <c r="T42" s="231">
        <v>0.2447631185036746</v>
      </c>
      <c r="U42" s="231">
        <v>0.34862053668726239</v>
      </c>
      <c r="V42" s="231">
        <v>0.35471659800542688</v>
      </c>
      <c r="W42" s="231">
        <v>0.35909576043938202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</v>
      </c>
      <c r="C44" s="231">
        <v>1.184972886587661</v>
      </c>
      <c r="D44" s="231">
        <v>0.96838503363647443</v>
      </c>
      <c r="E44" s="231">
        <v>2.5686323123186652</v>
      </c>
      <c r="F44" s="231">
        <v>1.779247528073812</v>
      </c>
      <c r="G44" s="231">
        <v>1.8401107059260891</v>
      </c>
      <c r="H44" s="231">
        <v>1.84010426190379</v>
      </c>
      <c r="I44" s="231">
        <v>1.9296043866061821</v>
      </c>
      <c r="J44" s="231">
        <v>2.9302092073616182</v>
      </c>
      <c r="K44" s="231">
        <v>3.3436986232329922</v>
      </c>
      <c r="L44" s="231">
        <v>2.9015722604825309</v>
      </c>
      <c r="M44" s="231">
        <v>3.0465613024880929</v>
      </c>
      <c r="N44" s="231">
        <v>3.0376106456325669</v>
      </c>
      <c r="O44" s="231">
        <v>1.7255500308561209</v>
      </c>
      <c r="P44" s="231">
        <v>1.908126676523598</v>
      </c>
      <c r="Q44" s="231">
        <v>2.792379401950503</v>
      </c>
      <c r="R44" s="231">
        <v>1.5716103319724739</v>
      </c>
      <c r="S44" s="231">
        <v>1.7702968712173881</v>
      </c>
      <c r="T44" s="231">
        <v>2.1694678137682981</v>
      </c>
      <c r="U44" s="231">
        <v>1.827577208755456</v>
      </c>
      <c r="V44" s="231">
        <v>1.566242515445599</v>
      </c>
      <c r="W44" s="231">
        <v>1.1617037563383219</v>
      </c>
      <c r="DA44" s="73" t="s">
        <v>2932</v>
      </c>
    </row>
    <row r="45" spans="1:105" ht="12" customHeight="1" x14ac:dyDescent="0.25">
      <c r="A45" s="64" t="s">
        <v>79</v>
      </c>
      <c r="B45" s="231">
        <v>0.21837927311880539</v>
      </c>
      <c r="C45" s="231">
        <v>0.1700495924397967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4.4746840346231498E-2</v>
      </c>
      <c r="K45" s="231">
        <v>0.16646675210686279</v>
      </c>
      <c r="L45" s="231">
        <v>0.22732992996616019</v>
      </c>
      <c r="M45" s="231">
        <v>0.30967081791531692</v>
      </c>
      <c r="N45" s="231">
        <v>0.1270877282948171</v>
      </c>
      <c r="O45" s="231">
        <v>0.1127692549051159</v>
      </c>
      <c r="P45" s="231">
        <v>8.9506568607423502E-3</v>
      </c>
      <c r="Q45" s="231">
        <v>8.4132308113773382E-2</v>
      </c>
      <c r="R45" s="231">
        <v>9.1291544813640851E-2</v>
      </c>
      <c r="S45" s="231">
        <v>0.13603838516125491</v>
      </c>
      <c r="T45" s="231">
        <v>0.31683005462235952</v>
      </c>
      <c r="U45" s="231">
        <v>9.1291544814688277E-2</v>
      </c>
      <c r="V45" s="231">
        <v>0.1664667521127072</v>
      </c>
      <c r="W45" s="231">
        <v>0.16289035574346339</v>
      </c>
      <c r="DA45" s="73" t="s">
        <v>2933</v>
      </c>
    </row>
    <row r="46" spans="1:105" ht="12" customHeight="1" x14ac:dyDescent="0.25">
      <c r="A46" s="60" t="s">
        <v>2934</v>
      </c>
      <c r="B46" s="331">
        <v>0.32222194511372199</v>
      </c>
      <c r="C46" s="331">
        <v>0.29912324588428202</v>
      </c>
      <c r="D46" s="331">
        <v>0.27921585512338581</v>
      </c>
      <c r="E46" s="331">
        <v>0.24906834401093711</v>
      </c>
      <c r="F46" s="331">
        <v>0.28758890557505351</v>
      </c>
      <c r="G46" s="331">
        <v>0.2629894298491528</v>
      </c>
      <c r="H46" s="331">
        <v>0.25458595619715818</v>
      </c>
      <c r="I46" s="331">
        <v>0.34466513460768039</v>
      </c>
      <c r="J46" s="331">
        <v>0.35260902344356548</v>
      </c>
      <c r="K46" s="331">
        <v>0.30252762515841408</v>
      </c>
      <c r="L46" s="331">
        <v>0.25637939619051242</v>
      </c>
      <c r="M46" s="331">
        <v>0.25978069963607142</v>
      </c>
      <c r="N46" s="331">
        <v>0.2469460775229648</v>
      </c>
      <c r="O46" s="331">
        <v>0.20873565783389261</v>
      </c>
      <c r="P46" s="331">
        <v>0.22584170673929821</v>
      </c>
      <c r="Q46" s="331">
        <v>0.2357771598008378</v>
      </c>
      <c r="R46" s="331">
        <v>0.23956238587534059</v>
      </c>
      <c r="S46" s="331">
        <v>0.29656055728180503</v>
      </c>
      <c r="T46" s="331">
        <v>0.30174971633058262</v>
      </c>
      <c r="U46" s="331">
        <v>0.3205849141800734</v>
      </c>
      <c r="V46" s="331">
        <v>0.28891612612091061</v>
      </c>
      <c r="W46" s="331">
        <v>0.3005837987747606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2.9818418800823849</v>
      </c>
      <c r="C48" s="318">
        <v>2.7680865174131468</v>
      </c>
      <c r="D48" s="318">
        <v>2.5838635233118139</v>
      </c>
      <c r="E48" s="318">
        <v>2.3048784554772128</v>
      </c>
      <c r="F48" s="318">
        <v>2.6613477321915471</v>
      </c>
      <c r="G48" s="318">
        <v>2.4337041838240618</v>
      </c>
      <c r="H48" s="318">
        <v>2.3559384386485029</v>
      </c>
      <c r="I48" s="318">
        <v>3.189531155659477</v>
      </c>
      <c r="J48" s="318">
        <v>3.2630439029467579</v>
      </c>
      <c r="K48" s="318">
        <v>2.799590643215967</v>
      </c>
      <c r="L48" s="318">
        <v>2.372534932347004</v>
      </c>
      <c r="M48" s="318">
        <v>2.4040105944322052</v>
      </c>
      <c r="N48" s="318">
        <v>2.285239001397517</v>
      </c>
      <c r="O48" s="318">
        <v>1.931639777594844</v>
      </c>
      <c r="P48" s="318">
        <v>2.0899391541654668</v>
      </c>
      <c r="Q48" s="318">
        <v>2.181881836796955</v>
      </c>
      <c r="R48" s="318">
        <v>2.2169103188904038</v>
      </c>
      <c r="S48" s="318">
        <v>2.7443713970858261</v>
      </c>
      <c r="T48" s="318">
        <v>2.7923918749232119</v>
      </c>
      <c r="U48" s="318">
        <v>2.966692795822401</v>
      </c>
      <c r="V48" s="318">
        <v>2.6736298311229092</v>
      </c>
      <c r="W48" s="318">
        <v>2.7816024738616369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1.0000000000000002</v>
      </c>
      <c r="D52" s="234">
        <f t="shared" si="1"/>
        <v>0.99999999999999989</v>
      </c>
      <c r="E52" s="234">
        <f t="shared" si="1"/>
        <v>0.99999999999999989</v>
      </c>
      <c r="F52" s="234">
        <f t="shared" si="1"/>
        <v>0.99999999999999989</v>
      </c>
      <c r="G52" s="234">
        <f t="shared" si="1"/>
        <v>1</v>
      </c>
      <c r="H52" s="234">
        <f t="shared" si="1"/>
        <v>1</v>
      </c>
      <c r="I52" s="234">
        <f t="shared" si="1"/>
        <v>1</v>
      </c>
      <c r="J52" s="234">
        <f t="shared" si="1"/>
        <v>0.99999999999999989</v>
      </c>
      <c r="K52" s="234">
        <f t="shared" si="1"/>
        <v>0.99999999999999989</v>
      </c>
      <c r="L52" s="234">
        <f t="shared" si="1"/>
        <v>0.99999999999999967</v>
      </c>
      <c r="M52" s="234">
        <f t="shared" si="1"/>
        <v>1</v>
      </c>
      <c r="N52" s="234">
        <f t="shared" si="1"/>
        <v>1.0000000000000002</v>
      </c>
      <c r="O52" s="234">
        <f t="shared" si="1"/>
        <v>1</v>
      </c>
      <c r="P52" s="234">
        <f t="shared" si="1"/>
        <v>1.0000000000000002</v>
      </c>
      <c r="Q52" s="234">
        <f t="shared" si="1"/>
        <v>0.99999999999999989</v>
      </c>
      <c r="R52" s="234">
        <f t="shared" si="1"/>
        <v>0.99999999999999989</v>
      </c>
      <c r="S52" s="234">
        <f t="shared" si="1"/>
        <v>0.99999999999999967</v>
      </c>
      <c r="T52" s="234">
        <f t="shared" si="1"/>
        <v>1</v>
      </c>
      <c r="U52" s="234">
        <f t="shared" si="1"/>
        <v>1</v>
      </c>
      <c r="V52" s="234">
        <f t="shared" si="1"/>
        <v>1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2.3173401112671257E-2</v>
      </c>
      <c r="C53" s="301">
        <f t="shared" si="2"/>
        <v>1.5937311803042871E-2</v>
      </c>
      <c r="D53" s="301">
        <f t="shared" si="2"/>
        <v>1.6241309675522484E-2</v>
      </c>
      <c r="E53" s="301">
        <f t="shared" si="2"/>
        <v>9.3204847950819521E-3</v>
      </c>
      <c r="F53" s="301">
        <f t="shared" si="2"/>
        <v>1.2535099960610835E-2</v>
      </c>
      <c r="G53" s="301">
        <f t="shared" si="2"/>
        <v>1.2313373671963872E-2</v>
      </c>
      <c r="H53" s="301">
        <f t="shared" si="2"/>
        <v>1.0918197117173649E-2</v>
      </c>
      <c r="I53" s="301">
        <f t="shared" si="2"/>
        <v>1.4728869812029239E-2</v>
      </c>
      <c r="J53" s="301">
        <f t="shared" si="2"/>
        <v>1.1699747655063517E-2</v>
      </c>
      <c r="K53" s="301">
        <f t="shared" si="2"/>
        <v>9.99393797545629E-3</v>
      </c>
      <c r="L53" s="301">
        <f t="shared" si="2"/>
        <v>9.5739704381926343E-3</v>
      </c>
      <c r="M53" s="301">
        <f t="shared" si="2"/>
        <v>9.3988291280602161E-3</v>
      </c>
      <c r="N53" s="301">
        <f t="shared" si="2"/>
        <v>9.2826747400042795E-3</v>
      </c>
      <c r="O53" s="301">
        <f t="shared" si="2"/>
        <v>1.1872701064899469E-2</v>
      </c>
      <c r="P53" s="301">
        <f t="shared" si="2"/>
        <v>1.2130602035280097E-2</v>
      </c>
      <c r="Q53" s="301">
        <f t="shared" si="2"/>
        <v>9.6229922191440696E-3</v>
      </c>
      <c r="R53" s="301">
        <f t="shared" si="2"/>
        <v>1.3618048138328884E-2</v>
      </c>
      <c r="S53" s="301">
        <f t="shared" si="2"/>
        <v>1.4368669831766229E-2</v>
      </c>
      <c r="T53" s="301">
        <f t="shared" si="2"/>
        <v>1.2440031814236864E-2</v>
      </c>
      <c r="U53" s="301">
        <f t="shared" si="2"/>
        <v>1.4628675801869761E-2</v>
      </c>
      <c r="V53" s="301">
        <f t="shared" si="2"/>
        <v>1.4179318328262075E-2</v>
      </c>
      <c r="W53" s="301">
        <f t="shared" si="2"/>
        <v>1.6535903524610103E-2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2.5188479470294844E-2</v>
      </c>
      <c r="C54" s="235">
        <f t="shared" si="3"/>
        <v>1.7323165003307467E-2</v>
      </c>
      <c r="D54" s="235">
        <f t="shared" si="3"/>
        <v>1.7653597473394008E-2</v>
      </c>
      <c r="E54" s="235">
        <f t="shared" si="3"/>
        <v>1.0130961733784733E-2</v>
      </c>
      <c r="F54" s="235">
        <f t="shared" si="3"/>
        <v>1.3625108652837862E-2</v>
      </c>
      <c r="G54" s="235">
        <f t="shared" si="3"/>
        <v>1.3384101817352039E-2</v>
      </c>
      <c r="H54" s="235">
        <f t="shared" si="3"/>
        <v>1.1867605562145275E-2</v>
      </c>
      <c r="I54" s="235">
        <f t="shared" si="3"/>
        <v>1.600964110003179E-2</v>
      </c>
      <c r="J54" s="235">
        <f t="shared" si="3"/>
        <v>1.2717117016373387E-2</v>
      </c>
      <c r="K54" s="235">
        <f t="shared" si="3"/>
        <v>1.0862976060278581E-2</v>
      </c>
      <c r="L54" s="235">
        <f t="shared" si="3"/>
        <v>1.0406489606731129E-2</v>
      </c>
      <c r="M54" s="235">
        <f t="shared" si="3"/>
        <v>1.0216118617456761E-2</v>
      </c>
      <c r="N54" s="235">
        <f t="shared" si="3"/>
        <v>1.0089863847830741E-2</v>
      </c>
      <c r="O54" s="235">
        <f t="shared" si="3"/>
        <v>1.2905109853151598E-2</v>
      </c>
      <c r="P54" s="235">
        <f t="shared" si="3"/>
        <v>1.3185436994869671E-2</v>
      </c>
      <c r="Q54" s="235">
        <f t="shared" si="3"/>
        <v>1.0459774151243554E-2</v>
      </c>
      <c r="R54" s="235">
        <f t="shared" si="3"/>
        <v>1.4802226237314005E-2</v>
      </c>
      <c r="S54" s="235">
        <f t="shared" si="3"/>
        <v>1.5618119382354597E-2</v>
      </c>
      <c r="T54" s="235">
        <f t="shared" si="3"/>
        <v>1.3521773711127026E-2</v>
      </c>
      <c r="U54" s="235">
        <f t="shared" si="3"/>
        <v>1.590073456724974E-2</v>
      </c>
      <c r="V54" s="235">
        <f t="shared" si="3"/>
        <v>1.5412302530719643E-2</v>
      </c>
      <c r="W54" s="235">
        <f t="shared" si="3"/>
        <v>1.7973808178924022E-2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6.2467429086331239E-2</v>
      </c>
      <c r="C55" s="235">
        <f t="shared" si="4"/>
        <v>4.296144920820251E-2</v>
      </c>
      <c r="D55" s="235">
        <f t="shared" si="4"/>
        <v>4.3780921734017139E-2</v>
      </c>
      <c r="E55" s="235">
        <f t="shared" si="4"/>
        <v>2.5124785099786127E-2</v>
      </c>
      <c r="F55" s="235">
        <f t="shared" si="4"/>
        <v>3.3790269459037896E-2</v>
      </c>
      <c r="G55" s="235">
        <f t="shared" si="4"/>
        <v>3.3192572507033058E-2</v>
      </c>
      <c r="H55" s="235">
        <f t="shared" si="4"/>
        <v>2.9431661794120264E-2</v>
      </c>
      <c r="I55" s="235">
        <f t="shared" si="4"/>
        <v>3.9703909928078845E-2</v>
      </c>
      <c r="J55" s="235">
        <f t="shared" si="4"/>
        <v>3.1538450200606E-2</v>
      </c>
      <c r="K55" s="235">
        <f t="shared" si="4"/>
        <v>2.6940180629490881E-2</v>
      </c>
      <c r="L55" s="235">
        <f t="shared" si="4"/>
        <v>2.5808094224693202E-2</v>
      </c>
      <c r="M55" s="235">
        <f t="shared" si="4"/>
        <v>2.5335974171292755E-2</v>
      </c>
      <c r="N55" s="235">
        <f t="shared" si="4"/>
        <v>2.5022862342620227E-2</v>
      </c>
      <c r="O55" s="235">
        <f t="shared" si="4"/>
        <v>3.2004672435815965E-2</v>
      </c>
      <c r="P55" s="235">
        <f t="shared" si="4"/>
        <v>3.2699883747276788E-2</v>
      </c>
      <c r="Q55" s="235">
        <f t="shared" si="4"/>
        <v>2.5940239895084014E-2</v>
      </c>
      <c r="R55" s="235">
        <f t="shared" si="4"/>
        <v>3.6709521068538739E-2</v>
      </c>
      <c r="S55" s="235">
        <f t="shared" si="4"/>
        <v>3.873293606823941E-2</v>
      </c>
      <c r="T55" s="235">
        <f t="shared" si="4"/>
        <v>3.3533998803595019E-2</v>
      </c>
      <c r="U55" s="235">
        <f t="shared" si="4"/>
        <v>3.943382172677936E-2</v>
      </c>
      <c r="V55" s="235">
        <f t="shared" si="4"/>
        <v>3.8222510276184715E-2</v>
      </c>
      <c r="W55" s="235">
        <f t="shared" si="4"/>
        <v>4.457504428373156E-2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0.19143244397424078</v>
      </c>
      <c r="C56" s="235">
        <f t="shared" si="5"/>
        <v>0.13165605402513678</v>
      </c>
      <c r="D56" s="235">
        <f t="shared" si="5"/>
        <v>0.13416734079779447</v>
      </c>
      <c r="E56" s="235">
        <f t="shared" si="5"/>
        <v>7.6995309176763962E-2</v>
      </c>
      <c r="F56" s="235">
        <f t="shared" si="5"/>
        <v>0.10355082576156777</v>
      </c>
      <c r="G56" s="235">
        <f t="shared" si="5"/>
        <v>0.10171917381187549</v>
      </c>
      <c r="H56" s="235">
        <f t="shared" si="5"/>
        <v>9.0193802272304058E-2</v>
      </c>
      <c r="I56" s="235">
        <f t="shared" si="5"/>
        <v>0.12167327236024159</v>
      </c>
      <c r="J56" s="235">
        <f t="shared" si="5"/>
        <v>9.6650089324437749E-2</v>
      </c>
      <c r="K56" s="235">
        <f t="shared" si="5"/>
        <v>8.2558618058117164E-2</v>
      </c>
      <c r="L56" s="235">
        <f t="shared" si="5"/>
        <v>7.9089321011156552E-2</v>
      </c>
      <c r="M56" s="235">
        <f t="shared" si="5"/>
        <v>7.7642501492671337E-2</v>
      </c>
      <c r="N56" s="235">
        <f t="shared" si="5"/>
        <v>7.6682965243513632E-2</v>
      </c>
      <c r="O56" s="235">
        <f t="shared" si="5"/>
        <v>9.8078834883952137E-2</v>
      </c>
      <c r="P56" s="235">
        <f t="shared" si="5"/>
        <v>0.10020932116100943</v>
      </c>
      <c r="Q56" s="235">
        <f t="shared" si="5"/>
        <v>7.9494283549451011E-2</v>
      </c>
      <c r="R56" s="235">
        <f t="shared" si="5"/>
        <v>0.11249691940358644</v>
      </c>
      <c r="S56" s="235">
        <f t="shared" si="5"/>
        <v>0.118697707305895</v>
      </c>
      <c r="T56" s="235">
        <f t="shared" si="5"/>
        <v>0.10276548020456543</v>
      </c>
      <c r="U56" s="235">
        <f t="shared" si="5"/>
        <v>0.12084558271109805</v>
      </c>
      <c r="V56" s="235">
        <f t="shared" si="5"/>
        <v>0.11713349923346929</v>
      </c>
      <c r="W56" s="235">
        <f t="shared" si="5"/>
        <v>0.13660094215982252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3.4758724012811756E-2</v>
      </c>
      <c r="C57" s="302">
        <f t="shared" si="6"/>
        <v>2.5734405065590205E-2</v>
      </c>
      <c r="D57" s="302">
        <f t="shared" si="6"/>
        <v>2.5032350628163696E-2</v>
      </c>
      <c r="E57" s="302">
        <f t="shared" si="6"/>
        <v>1.8551927310628342E-2</v>
      </c>
      <c r="F57" s="302">
        <f t="shared" si="6"/>
        <v>2.105996261055423E-2</v>
      </c>
      <c r="G57" s="302">
        <f t="shared" si="6"/>
        <v>2.0852979373992098E-2</v>
      </c>
      <c r="H57" s="302">
        <f t="shared" si="6"/>
        <v>1.9839941746145423E-2</v>
      </c>
      <c r="I57" s="302">
        <f t="shared" si="6"/>
        <v>2.4048978530463935E-2</v>
      </c>
      <c r="J57" s="302">
        <f t="shared" si="6"/>
        <v>2.0120305780904617E-2</v>
      </c>
      <c r="K57" s="302">
        <f t="shared" si="6"/>
        <v>1.7619227138195009E-2</v>
      </c>
      <c r="L57" s="302">
        <f t="shared" si="6"/>
        <v>1.7120022385685916E-2</v>
      </c>
      <c r="M57" s="302">
        <f t="shared" si="6"/>
        <v>1.6589066981121475E-2</v>
      </c>
      <c r="N57" s="302">
        <f t="shared" si="6"/>
        <v>1.6670720950830158E-2</v>
      </c>
      <c r="O57" s="302">
        <f t="shared" si="6"/>
        <v>2.0327585230452208E-2</v>
      </c>
      <c r="P57" s="302">
        <f t="shared" si="6"/>
        <v>2.0691526535732415E-2</v>
      </c>
      <c r="Q57" s="302">
        <f t="shared" si="6"/>
        <v>1.7126167584604227E-2</v>
      </c>
      <c r="R57" s="302">
        <f t="shared" si="6"/>
        <v>2.2797364161433634E-2</v>
      </c>
      <c r="S57" s="302">
        <f t="shared" si="6"/>
        <v>2.3986925578929133E-2</v>
      </c>
      <c r="T57" s="302">
        <f t="shared" si="6"/>
        <v>2.1154339073991453E-2</v>
      </c>
      <c r="U57" s="302">
        <f t="shared" si="6"/>
        <v>2.4301009457011725E-2</v>
      </c>
      <c r="V57" s="302">
        <f t="shared" si="6"/>
        <v>2.3471547818512122E-2</v>
      </c>
      <c r="W57" s="302">
        <f t="shared" si="6"/>
        <v>2.6789245042927096E-2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0.37567149737501715</v>
      </c>
      <c r="C58" s="303">
        <f t="shared" si="7"/>
        <v>0.52592661971215071</v>
      </c>
      <c r="D58" s="303">
        <f t="shared" si="7"/>
        <v>0.51889625937404427</v>
      </c>
      <c r="E58" s="303">
        <f t="shared" si="7"/>
        <v>0.66157324270613349</v>
      </c>
      <c r="F58" s="303">
        <f t="shared" si="7"/>
        <v>0.59528382465510732</v>
      </c>
      <c r="G58" s="303">
        <f t="shared" si="7"/>
        <v>0.60109165613787152</v>
      </c>
      <c r="H58" s="303">
        <f t="shared" si="7"/>
        <v>0.62719757105035678</v>
      </c>
      <c r="I58" s="303">
        <f t="shared" si="7"/>
        <v>0.55217541042803497</v>
      </c>
      <c r="J58" s="303">
        <f t="shared" si="7"/>
        <v>0.61659328621700549</v>
      </c>
      <c r="K58" s="303">
        <f t="shared" si="7"/>
        <v>0.65913290568728289</v>
      </c>
      <c r="L58" s="303">
        <f t="shared" si="7"/>
        <v>0.66726877643741667</v>
      </c>
      <c r="M58" s="303">
        <f t="shared" si="7"/>
        <v>0.67561320616253118</v>
      </c>
      <c r="N58" s="303">
        <f t="shared" si="7"/>
        <v>0.67442782942782642</v>
      </c>
      <c r="O58" s="303">
        <f t="shared" si="7"/>
        <v>0.61613772354682939</v>
      </c>
      <c r="P58" s="303">
        <f t="shared" si="7"/>
        <v>0.61034492773131499</v>
      </c>
      <c r="Q58" s="303">
        <f t="shared" si="7"/>
        <v>0.66698434931258066</v>
      </c>
      <c r="R58" s="303">
        <f t="shared" si="7"/>
        <v>0.57769747268153027</v>
      </c>
      <c r="S58" s="303">
        <f t="shared" si="7"/>
        <v>0.5621814681720515</v>
      </c>
      <c r="T58" s="303">
        <f t="shared" si="7"/>
        <v>0.6042465705709692</v>
      </c>
      <c r="U58" s="303">
        <f t="shared" si="7"/>
        <v>0.55528424722393843</v>
      </c>
      <c r="V58" s="303">
        <f t="shared" si="7"/>
        <v>0.5635798078795804</v>
      </c>
      <c r="W58" s="303">
        <f t="shared" si="7"/>
        <v>0.51385921761551456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0.11788208392097989</v>
      </c>
      <c r="C59" s="303">
        <f t="shared" si="8"/>
        <v>8.1072412215478978E-2</v>
      </c>
      <c r="D59" s="303">
        <f t="shared" si="8"/>
        <v>8.2618836175483962E-2</v>
      </c>
      <c r="E59" s="303">
        <f t="shared" si="8"/>
        <v>4.7412900914112557E-2</v>
      </c>
      <c r="F59" s="303">
        <f t="shared" si="8"/>
        <v>6.3765508495281217E-2</v>
      </c>
      <c r="G59" s="303">
        <f t="shared" si="8"/>
        <v>6.2637596505207546E-2</v>
      </c>
      <c r="H59" s="303">
        <f t="shared" si="8"/>
        <v>5.5540394030839886E-2</v>
      </c>
      <c r="I59" s="303">
        <f t="shared" si="8"/>
        <v>7.4925120348148785E-2</v>
      </c>
      <c r="J59" s="303">
        <f t="shared" si="8"/>
        <v>5.9516107636627465E-2</v>
      </c>
      <c r="K59" s="303">
        <f t="shared" si="8"/>
        <v>5.0838727962103758E-2</v>
      </c>
      <c r="L59" s="303">
        <f t="shared" si="8"/>
        <v>4.8702371359501694E-2</v>
      </c>
      <c r="M59" s="303">
        <f t="shared" si="8"/>
        <v>4.7811435129697634E-2</v>
      </c>
      <c r="N59" s="303">
        <f t="shared" si="8"/>
        <v>4.7220562807847873E-2</v>
      </c>
      <c r="O59" s="303">
        <f t="shared" si="8"/>
        <v>6.0395914112749499E-2</v>
      </c>
      <c r="P59" s="303">
        <f t="shared" si="8"/>
        <v>6.1707845135990057E-2</v>
      </c>
      <c r="Q59" s="303">
        <f t="shared" si="8"/>
        <v>4.8951743027819829E-2</v>
      </c>
      <c r="R59" s="303">
        <f t="shared" si="8"/>
        <v>6.9274418790629566E-2</v>
      </c>
      <c r="S59" s="303">
        <f t="shared" si="8"/>
        <v>7.3092798709419551E-2</v>
      </c>
      <c r="T59" s="303">
        <f t="shared" si="8"/>
        <v>6.3281900968074484E-2</v>
      </c>
      <c r="U59" s="303">
        <f t="shared" si="8"/>
        <v>7.441543777472881E-2</v>
      </c>
      <c r="V59" s="303">
        <f t="shared" si="8"/>
        <v>7.212957584376796E-2</v>
      </c>
      <c r="W59" s="303">
        <f t="shared" si="8"/>
        <v>8.411742227736442E-2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7.6188265440409561E-2</v>
      </c>
      <c r="C60" s="303">
        <f t="shared" si="9"/>
        <v>9.526515539084765E-2</v>
      </c>
      <c r="D60" s="303">
        <f t="shared" si="9"/>
        <v>9.6262827734064554E-2</v>
      </c>
      <c r="E60" s="303">
        <f t="shared" si="9"/>
        <v>0.11338962030993116</v>
      </c>
      <c r="F60" s="303">
        <f t="shared" si="9"/>
        <v>0.10595469821565819</v>
      </c>
      <c r="G60" s="303">
        <f t="shared" si="9"/>
        <v>0.10526595488759415</v>
      </c>
      <c r="H60" s="303">
        <f t="shared" si="9"/>
        <v>0.11108169767807778</v>
      </c>
      <c r="I60" s="303">
        <f t="shared" si="9"/>
        <v>9.7473509997092977E-2</v>
      </c>
      <c r="J60" s="303">
        <f t="shared" si="9"/>
        <v>0.10409121582117388</v>
      </c>
      <c r="K60" s="303">
        <f t="shared" si="9"/>
        <v>0.10184303430434817</v>
      </c>
      <c r="L60" s="303">
        <f t="shared" si="9"/>
        <v>0.10351029260834597</v>
      </c>
      <c r="M60" s="303">
        <f t="shared" si="9"/>
        <v>9.9576883642790687E-2</v>
      </c>
      <c r="N60" s="303">
        <f t="shared" si="9"/>
        <v>0.10325388062039649</v>
      </c>
      <c r="O60" s="303">
        <f t="shared" si="9"/>
        <v>0.10050790423972379</v>
      </c>
      <c r="P60" s="303">
        <f t="shared" si="9"/>
        <v>0.10022324307831713</v>
      </c>
      <c r="Q60" s="303">
        <f t="shared" si="9"/>
        <v>0.10270255026182944</v>
      </c>
      <c r="R60" s="303">
        <f t="shared" si="9"/>
        <v>9.7812108878596787E-2</v>
      </c>
      <c r="S60" s="303">
        <f t="shared" si="9"/>
        <v>9.5509344245620312E-2</v>
      </c>
      <c r="T60" s="303">
        <f t="shared" si="9"/>
        <v>9.9003707284332776E-2</v>
      </c>
      <c r="U60" s="303">
        <f t="shared" si="9"/>
        <v>9.6332331663192466E-2</v>
      </c>
      <c r="V60" s="303">
        <f t="shared" si="9"/>
        <v>9.8821259041791842E-2</v>
      </c>
      <c r="W60" s="303">
        <f t="shared" si="9"/>
        <v>9.3016568562000398E-2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3.5677948742204313E-2</v>
      </c>
      <c r="C61" s="304">
        <f t="shared" si="10"/>
        <v>4.5728086319555016E-2</v>
      </c>
      <c r="D61" s="304">
        <f t="shared" si="10"/>
        <v>4.71631484189865E-2</v>
      </c>
      <c r="E61" s="304">
        <f t="shared" si="10"/>
        <v>5.5740058015838499E-2</v>
      </c>
      <c r="F61" s="304">
        <f t="shared" si="10"/>
        <v>5.2277896455950504E-2</v>
      </c>
      <c r="G61" s="304">
        <f t="shared" si="10"/>
        <v>5.1215035962904359E-2</v>
      </c>
      <c r="H61" s="304">
        <f t="shared" si="10"/>
        <v>5.5522413608714474E-2</v>
      </c>
      <c r="I61" s="304">
        <f t="shared" si="10"/>
        <v>4.6335311795725552E-2</v>
      </c>
      <c r="J61" s="304">
        <f t="shared" si="10"/>
        <v>4.9051230442215717E-2</v>
      </c>
      <c r="K61" s="304">
        <f t="shared" si="10"/>
        <v>4.409836952422936E-2</v>
      </c>
      <c r="L61" s="304">
        <f t="shared" si="10"/>
        <v>4.5289097037908628E-2</v>
      </c>
      <c r="M61" s="304">
        <f t="shared" si="10"/>
        <v>4.0755814747288677E-2</v>
      </c>
      <c r="N61" s="304">
        <f t="shared" si="10"/>
        <v>4.4579346608797102E-2</v>
      </c>
      <c r="O61" s="304">
        <f t="shared" si="10"/>
        <v>4.5429629012754408E-2</v>
      </c>
      <c r="P61" s="304">
        <f t="shared" si="10"/>
        <v>4.5502138783315126E-2</v>
      </c>
      <c r="Q61" s="304">
        <f t="shared" si="10"/>
        <v>4.4483083660296394E-2</v>
      </c>
      <c r="R61" s="304">
        <f t="shared" si="10"/>
        <v>4.5089213641059472E-2</v>
      </c>
      <c r="S61" s="304">
        <f t="shared" si="10"/>
        <v>4.371711666531914E-2</v>
      </c>
      <c r="T61" s="304">
        <f t="shared" si="10"/>
        <v>4.4642125061317386E-2</v>
      </c>
      <c r="U61" s="304">
        <f t="shared" si="10"/>
        <v>4.4985834501456323E-2</v>
      </c>
      <c r="V61" s="304">
        <f t="shared" si="10"/>
        <v>4.6998072088359551E-2</v>
      </c>
      <c r="W61" s="304">
        <f t="shared" si="10"/>
        <v>4.419687954252903E-2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3.0434924910087317E-2</v>
      </c>
      <c r="C62" s="304">
        <f t="shared" si="11"/>
        <v>4.2607803069969648E-2</v>
      </c>
      <c r="D62" s="304">
        <f t="shared" si="11"/>
        <v>4.2038240325720455E-2</v>
      </c>
      <c r="E62" s="304">
        <f t="shared" si="11"/>
        <v>5.3597177600578763E-2</v>
      </c>
      <c r="F62" s="304">
        <f t="shared" si="11"/>
        <v>4.8226758298572529E-2</v>
      </c>
      <c r="G62" s="304">
        <f t="shared" si="11"/>
        <v>4.869727819774898E-2</v>
      </c>
      <c r="H62" s="304">
        <f t="shared" si="11"/>
        <v>5.0812241844505189E-2</v>
      </c>
      <c r="I62" s="304">
        <f t="shared" si="11"/>
        <v>4.4734341761354705E-2</v>
      </c>
      <c r="J62" s="304">
        <f t="shared" si="11"/>
        <v>4.9953138572408802E-2</v>
      </c>
      <c r="K62" s="304">
        <f t="shared" si="11"/>
        <v>5.3399474356007379E-2</v>
      </c>
      <c r="L62" s="304">
        <f t="shared" si="11"/>
        <v>5.4058599727744891E-2</v>
      </c>
      <c r="M62" s="304">
        <f t="shared" si="11"/>
        <v>5.4734621448519295E-2</v>
      </c>
      <c r="N62" s="304">
        <f t="shared" si="11"/>
        <v>5.4638588472467095E-2</v>
      </c>
      <c r="O62" s="304">
        <f t="shared" si="11"/>
        <v>4.9916231285708747E-2</v>
      </c>
      <c r="P62" s="304">
        <f t="shared" si="11"/>
        <v>4.9446929497054148E-2</v>
      </c>
      <c r="Q62" s="304">
        <f t="shared" si="11"/>
        <v>5.4035556941035616E-2</v>
      </c>
      <c r="R62" s="304">
        <f t="shared" si="11"/>
        <v>4.6802004742611723E-2</v>
      </c>
      <c r="S62" s="304">
        <f t="shared" si="11"/>
        <v>4.554497982735934E-2</v>
      </c>
      <c r="T62" s="304">
        <f t="shared" si="11"/>
        <v>4.8952872738564572E-2</v>
      </c>
      <c r="U62" s="304">
        <f t="shared" si="11"/>
        <v>4.4986203334836251E-2</v>
      </c>
      <c r="V62" s="304">
        <f t="shared" si="11"/>
        <v>4.565826594114443E-2</v>
      </c>
      <c r="W62" s="304">
        <f t="shared" si="11"/>
        <v>4.1630165747901758E-2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1.0075391788117938E-2</v>
      </c>
      <c r="C63" s="304">
        <f t="shared" si="12"/>
        <v>6.9292660013229876E-3</v>
      </c>
      <c r="D63" s="304">
        <f t="shared" si="12"/>
        <v>7.0614389893576034E-3</v>
      </c>
      <c r="E63" s="304">
        <f t="shared" si="12"/>
        <v>4.0523846935138939E-3</v>
      </c>
      <c r="F63" s="304">
        <f t="shared" si="12"/>
        <v>5.4500434611351473E-3</v>
      </c>
      <c r="G63" s="304">
        <f t="shared" si="12"/>
        <v>5.3536407269408138E-3</v>
      </c>
      <c r="H63" s="304">
        <f t="shared" si="12"/>
        <v>4.7470422248581095E-3</v>
      </c>
      <c r="I63" s="304">
        <f t="shared" si="12"/>
        <v>6.4038564400127184E-3</v>
      </c>
      <c r="J63" s="304">
        <f t="shared" si="12"/>
        <v>5.0868468065493524E-3</v>
      </c>
      <c r="K63" s="304">
        <f t="shared" si="12"/>
        <v>4.3451904241114305E-3</v>
      </c>
      <c r="L63" s="304">
        <f t="shared" si="12"/>
        <v>4.1625958426924512E-3</v>
      </c>
      <c r="M63" s="304">
        <f t="shared" si="12"/>
        <v>4.0864474469827043E-3</v>
      </c>
      <c r="N63" s="304">
        <f t="shared" si="12"/>
        <v>4.0359455391322961E-3</v>
      </c>
      <c r="O63" s="304">
        <f t="shared" si="12"/>
        <v>5.1620439412606396E-3</v>
      </c>
      <c r="P63" s="304">
        <f t="shared" si="12"/>
        <v>5.2741747979478688E-3</v>
      </c>
      <c r="Q63" s="304">
        <f t="shared" si="12"/>
        <v>4.1839096604974202E-3</v>
      </c>
      <c r="R63" s="304">
        <f t="shared" si="12"/>
        <v>5.9208904949256021E-3</v>
      </c>
      <c r="S63" s="304">
        <f t="shared" si="12"/>
        <v>6.24724775294184E-3</v>
      </c>
      <c r="T63" s="304">
        <f t="shared" si="12"/>
        <v>5.4087094844508131E-3</v>
      </c>
      <c r="U63" s="304">
        <f t="shared" si="12"/>
        <v>6.3602938268998961E-3</v>
      </c>
      <c r="V63" s="304">
        <f t="shared" si="12"/>
        <v>6.1649210122878559E-3</v>
      </c>
      <c r="W63" s="304">
        <f t="shared" si="12"/>
        <v>7.1895232715696086E-3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9.3237675607243442E-2</v>
      </c>
      <c r="C65" s="237">
        <f t="shared" si="14"/>
        <v>6.4123427576242953E-2</v>
      </c>
      <c r="D65" s="237">
        <f t="shared" si="14"/>
        <v>6.5346556407515299E-2</v>
      </c>
      <c r="E65" s="237">
        <f t="shared" si="14"/>
        <v>3.7500767953777589E-2</v>
      </c>
      <c r="F65" s="237">
        <f t="shared" si="14"/>
        <v>5.0434702189344691E-2</v>
      </c>
      <c r="G65" s="237">
        <f t="shared" si="14"/>
        <v>4.9542591287110326E-2</v>
      </c>
      <c r="H65" s="237">
        <f t="shared" si="14"/>
        <v>4.3929128748836969E-2</v>
      </c>
      <c r="I65" s="237">
        <f t="shared" si="14"/>
        <v>5.9261287495877744E-2</v>
      </c>
      <c r="J65" s="237">
        <f t="shared" si="14"/>
        <v>4.7073680347807748E-2</v>
      </c>
      <c r="K65" s="237">
        <f t="shared" si="14"/>
        <v>4.0210392184727224E-2</v>
      </c>
      <c r="L65" s="237">
        <f t="shared" si="14"/>
        <v>3.8520661928275982E-2</v>
      </c>
      <c r="M65" s="237">
        <f t="shared" si="14"/>
        <v>3.7815984674377953E-2</v>
      </c>
      <c r="N65" s="237">
        <f t="shared" si="14"/>
        <v>3.7348640019130283E-2</v>
      </c>
      <c r="O65" s="237">
        <f t="shared" si="14"/>
        <v>4.7769554632425999E-2</v>
      </c>
      <c r="P65" s="237">
        <f t="shared" si="14"/>
        <v>4.8807213580209605E-2</v>
      </c>
      <c r="Q65" s="237">
        <f t="shared" si="14"/>
        <v>3.8717899998243162E-2</v>
      </c>
      <c r="R65" s="237">
        <f t="shared" si="14"/>
        <v>5.4791920640041569E-2</v>
      </c>
      <c r="S65" s="237">
        <f t="shared" si="14"/>
        <v>5.7812030705723841E-2</v>
      </c>
      <c r="T65" s="237">
        <f t="shared" si="14"/>
        <v>5.005219756910783E-2</v>
      </c>
      <c r="U65" s="237">
        <f t="shared" si="14"/>
        <v>5.8858159074131673E-2</v>
      </c>
      <c r="V65" s="237">
        <f t="shared" si="14"/>
        <v>5.7050179047711876E-2</v>
      </c>
      <c r="W65" s="237">
        <f t="shared" si="14"/>
        <v>6.6531848355105214E-2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149.36469369023806</v>
      </c>
      <c r="D69" s="324">
        <f t="shared" si="15"/>
        <v>157.39943783723882</v>
      </c>
      <c r="E69" s="324">
        <f t="shared" si="15"/>
        <v>173.26695378119362</v>
      </c>
      <c r="F69" s="324">
        <f t="shared" si="15"/>
        <v>189.6597810037475</v>
      </c>
      <c r="G69" s="324">
        <f t="shared" si="15"/>
        <v>184.05304269981883</v>
      </c>
      <c r="H69" s="324">
        <f t="shared" si="15"/>
        <v>169.82600109922583</v>
      </c>
      <c r="I69" s="324">
        <f t="shared" si="15"/>
        <v>174.80696134967096</v>
      </c>
      <c r="J69" s="324">
        <f t="shared" si="15"/>
        <v>191.41379190462484</v>
      </c>
      <c r="K69" s="324">
        <f t="shared" si="15"/>
        <v>214.43137637246662</v>
      </c>
      <c r="L69" s="324">
        <f t="shared" si="15"/>
        <v>218.63781843627649</v>
      </c>
      <c r="M69" s="324">
        <f t="shared" si="15"/>
        <v>224.9534693259636</v>
      </c>
      <c r="N69" s="324">
        <f t="shared" si="15"/>
        <v>243.72357443584229</v>
      </c>
      <c r="O69" s="324">
        <f t="shared" si="15"/>
        <v>254.4529857562809</v>
      </c>
      <c r="P69" s="324">
        <f t="shared" si="15"/>
        <v>245.03830676914347</v>
      </c>
      <c r="Q69" s="324">
        <f t="shared" si="15"/>
        <v>242.40479735048905</v>
      </c>
      <c r="R69" s="324">
        <f t="shared" si="15"/>
        <v>254.09199055431404</v>
      </c>
      <c r="S69" s="324">
        <f t="shared" si="15"/>
        <v>249.53256376627647</v>
      </c>
      <c r="T69" s="324">
        <f t="shared" si="15"/>
        <v>249.15069649026796</v>
      </c>
      <c r="U69" s="324">
        <f t="shared" si="15"/>
        <v>238.33551895150291</v>
      </c>
      <c r="V69" s="324">
        <f t="shared" si="15"/>
        <v>241.55493980226908</v>
      </c>
      <c r="W69" s="324">
        <f t="shared" si="15"/>
        <v>213.08249425425723</v>
      </c>
      <c r="DA69" s="95"/>
    </row>
    <row r="70" spans="1:105" ht="12" customHeight="1" x14ac:dyDescent="0.25">
      <c r="A70" s="55" t="s">
        <v>92</v>
      </c>
      <c r="B70" s="336">
        <f>IF(B$6=0,0,B$6/WWP!B$5*1000)</f>
        <v>3.6085606886389159</v>
      </c>
      <c r="C70" s="336">
        <f>IF(C$6=0,0,C$6/WWP!C$5*1000)</f>
        <v>2.3804716957073135</v>
      </c>
      <c r="D70" s="336">
        <f>IF(D$6=0,0,D$6/WWP!D$5*1000)</f>
        <v>2.5563730126677471</v>
      </c>
      <c r="E70" s="336">
        <f>IF(E$6=0,0,E$6/WWP!E$5*1000)</f>
        <v>1.6149320082077832</v>
      </c>
      <c r="F70" s="336">
        <f>IF(F$6=0,0,F$6/WWP!F$5*1000)</f>
        <v>2.3774043133895355</v>
      </c>
      <c r="G70" s="336">
        <f>IF(G$6=0,0,G$6/WWP!G$5*1000)</f>
        <v>2.2663138902247919</v>
      </c>
      <c r="H70" s="336">
        <f>IF(H$6=0,0,H$6/WWP!H$5*1000)</f>
        <v>1.8541937556226959</v>
      </c>
      <c r="I70" s="336">
        <f>IF(I$6=0,0,I$6/WWP!I$5*1000)</f>
        <v>2.5747089759557311</v>
      </c>
      <c r="J70" s="336">
        <f>IF(J$6=0,0,J$6/WWP!J$5*1000)</f>
        <v>2.2394930629829508</v>
      </c>
      <c r="K70" s="336">
        <f>IF(K$6=0,0,K$6/WWP!K$5*1000)</f>
        <v>2.1430138754581551</v>
      </c>
      <c r="L70" s="336">
        <f>IF(L$6=0,0,L$6/WWP!L$5*1000)</f>
        <v>2.0932320103798392</v>
      </c>
      <c r="M70" s="336">
        <f>IF(M$6=0,0,M$6/WWP!M$5*1000)</f>
        <v>2.1142992199590669</v>
      </c>
      <c r="N70" s="336">
        <f>IF(N$6=0,0,N$6/WWP!N$5*1000)</f>
        <v>2.2624066679591457</v>
      </c>
      <c r="O70" s="336">
        <f>IF(O$6=0,0,O$6/WWP!O$5*1000)</f>
        <v>3.0210442349554452</v>
      </c>
      <c r="P70" s="336">
        <f>IF(P$6=0,0,P$6/WWP!P$5*1000)</f>
        <v>2.9724621828153599</v>
      </c>
      <c r="Q70" s="336">
        <f>IF(Q$6=0,0,Q$6/WWP!Q$5*1000)</f>
        <v>2.332659478786951</v>
      </c>
      <c r="R70" s="336">
        <f>IF(R$6=0,0,R$6/WWP!R$5*1000)</f>
        <v>3.4602369589324571</v>
      </c>
      <c r="S70" s="336">
        <f>IF(S$6=0,0,S$6/WWP!S$5*1000)</f>
        <v>3.5854510210317803</v>
      </c>
      <c r="T70" s="336">
        <f>IF(T$6=0,0,T$6/WWP!T$5*1000)</f>
        <v>3.0994425908782066</v>
      </c>
      <c r="U70" s="336">
        <f>IF(U$6=0,0,U$6/WWP!U$5*1000)</f>
        <v>3.4865330388119222</v>
      </c>
      <c r="V70" s="336">
        <f>IF(V$6=0,0,V$6/WWP!V$5*1000)</f>
        <v>3.4250843852205568</v>
      </c>
      <c r="W70" s="336">
        <f>IF(W$6=0,0,W$6/WWP!W$5*1000)</f>
        <v>3.5235115677716844</v>
      </c>
      <c r="DA70" s="67"/>
    </row>
    <row r="71" spans="1:105" ht="12" customHeight="1" x14ac:dyDescent="0.25">
      <c r="A71" s="202" t="s">
        <v>93</v>
      </c>
      <c r="B71" s="337">
        <f>IF(B$7=0,0,B$7/WWP!B$5*1000)</f>
        <v>3.9223485746075171</v>
      </c>
      <c r="C71" s="337">
        <f>IF(C$7=0,0,C$7/WWP!C$5*1000)</f>
        <v>2.587469234464471</v>
      </c>
      <c r="D71" s="337">
        <f>IF(D$7=0,0,D$7/WWP!D$5*1000)</f>
        <v>2.7786663181171174</v>
      </c>
      <c r="E71" s="337">
        <f>IF(E$7=0,0,E$7/WWP!E$5*1000)</f>
        <v>1.755360878486721</v>
      </c>
      <c r="F71" s="337">
        <f>IF(F$7=0,0,F$7/WWP!F$5*1000)</f>
        <v>2.5841351232494945</v>
      </c>
      <c r="G71" s="337">
        <f>IF(G$7=0,0,G$7/WWP!G$5*1000)</f>
        <v>2.4633846632878176</v>
      </c>
      <c r="H71" s="337">
        <f>IF(H$7=0,0,H$7/WWP!H$5*1000)</f>
        <v>2.0154279952420615</v>
      </c>
      <c r="I71" s="337">
        <f>IF(I$7=0,0,I$7/WWP!I$5*1000)</f>
        <v>2.7985967129953613</v>
      </c>
      <c r="J71" s="337">
        <f>IF(J$7=0,0,J$7/WWP!J$5*1000)</f>
        <v>2.4342315901988596</v>
      </c>
      <c r="K71" s="337">
        <f>IF(K$7=0,0,K$7/WWP!K$5*1000)</f>
        <v>2.3293629081066913</v>
      </c>
      <c r="L71" s="337">
        <f>IF(L$7=0,0,L$7/WWP!L$5*1000)</f>
        <v>2.2752521851954786</v>
      </c>
      <c r="M71" s="337">
        <f>IF(M$7=0,0,M$7/WWP!M$5*1000)</f>
        <v>2.2981513260424653</v>
      </c>
      <c r="N71" s="337">
        <f>IF(N$7=0,0,N$7/WWP!N$5*1000)</f>
        <v>2.4591376825642897</v>
      </c>
      <c r="O71" s="337">
        <f>IF(O$7=0,0,O$7/WWP!O$5*1000)</f>
        <v>3.2837437336472237</v>
      </c>
      <c r="P71" s="337">
        <f>IF(P$7=0,0,P$7/WWP!P$5*1000)</f>
        <v>3.2309371552340869</v>
      </c>
      <c r="Q71" s="337">
        <f>IF(Q$7=0,0,Q$7/WWP!Q$5*1000)</f>
        <v>2.5354994334640772</v>
      </c>
      <c r="R71" s="337">
        <f>IF(R$7=0,0,R$7/WWP!R$5*1000)</f>
        <v>3.7611271292744104</v>
      </c>
      <c r="S71" s="337">
        <f>IF(S$7=0,0,S$7/WWP!S$5*1000)</f>
        <v>3.8972293706867176</v>
      </c>
      <c r="T71" s="337">
        <f>IF(T$7=0,0,T$7/WWP!T$5*1000)</f>
        <v>3.368959337911094</v>
      </c>
      <c r="U71" s="337">
        <f>IF(U$7=0,0,U$7/WWP!U$5*1000)</f>
        <v>3.7897098247955672</v>
      </c>
      <c r="V71" s="337">
        <f>IF(V$7=0,0,V$7/WWP!V$5*1000)</f>
        <v>3.7229178100223432</v>
      </c>
      <c r="W71" s="337">
        <f>IF(W$7=0,0,W$7/WWP!W$5*1000)</f>
        <v>3.8299038780126997</v>
      </c>
      <c r="DA71" s="174"/>
    </row>
    <row r="72" spans="1:105" ht="12" customHeight="1" x14ac:dyDescent="0.25">
      <c r="A72" s="202" t="s">
        <v>94</v>
      </c>
      <c r="B72" s="337">
        <f>IF(B$8=0,0,B$8/WWP!B$5*1000)</f>
        <v>9.7274244650266457</v>
      </c>
      <c r="C72" s="337">
        <f>IF(C$8=0,0,C$8/WWP!C$5*1000)</f>
        <v>6.4169237014718883</v>
      </c>
      <c r="D72" s="337">
        <f>IF(D$8=0,0,D$8/WWP!D$5*1000)</f>
        <v>6.8910924689304496</v>
      </c>
      <c r="E72" s="337">
        <f>IF(E$8=0,0,E$8/WWP!E$5*1000)</f>
        <v>4.3532949786470656</v>
      </c>
      <c r="F72" s="337">
        <f>IF(F$8=0,0,F$8/WWP!F$5*1000)</f>
        <v>6.4086551056587453</v>
      </c>
      <c r="G72" s="337">
        <f>IF(G$8=0,0,G$8/WWP!G$5*1000)</f>
        <v>6.1091939649537874</v>
      </c>
      <c r="H72" s="337">
        <f>IF(H$8=0,0,H$8/WWP!H$5*1000)</f>
        <v>4.9982614282003102</v>
      </c>
      <c r="I72" s="337">
        <f>IF(I$8=0,0,I$8/WWP!I$5*1000)</f>
        <v>6.9405198482284964</v>
      </c>
      <c r="J72" s="337">
        <f>IF(J$8=0,0,J$8/WWP!J$5*1000)</f>
        <v>6.036894343693171</v>
      </c>
      <c r="K72" s="337">
        <f>IF(K$8=0,0,K$8/WWP!K$5*1000)</f>
        <v>5.7768200121045945</v>
      </c>
      <c r="L72" s="337">
        <f>IF(L$8=0,0,L$8/WWP!L$5*1000)</f>
        <v>5.6426254192847871</v>
      </c>
      <c r="M72" s="337">
        <f>IF(M$8=0,0,M$8/WWP!M$5*1000)</f>
        <v>5.6994152885853104</v>
      </c>
      <c r="N72" s="337">
        <f>IF(N$8=0,0,N$8/WWP!N$5*1000)</f>
        <v>6.0986614527594352</v>
      </c>
      <c r="O72" s="337">
        <f>IF(O$8=0,0,O$8/WWP!O$5*1000)</f>
        <v>8.1436844594451152</v>
      </c>
      <c r="P72" s="337">
        <f>IF(P$8=0,0,P$8/WWP!P$5*1000)</f>
        <v>8.0127241449805364</v>
      </c>
      <c r="Q72" s="337">
        <f>IF(Q$8=0,0,Q$8/WWP!Q$5*1000)</f>
        <v>6.2880385949909119</v>
      </c>
      <c r="R72" s="337">
        <f>IF(R$8=0,0,R$8/WWP!R$5*1000)</f>
        <v>9.3275952806005389</v>
      </c>
      <c r="S72" s="337">
        <f>IF(S$8=0,0,S$8/WWP!S$5*1000)</f>
        <v>9.6651288393030619</v>
      </c>
      <c r="T72" s="337">
        <f>IF(T$8=0,0,T$8/WWP!T$5*1000)</f>
        <v>8.3550191580195126</v>
      </c>
      <c r="U72" s="337">
        <f>IF(U$8=0,0,U$8/WWP!U$5*1000)</f>
        <v>9.3984803654930076</v>
      </c>
      <c r="V72" s="337">
        <f>IF(V$8=0,0,V$8/WWP!V$5*1000)</f>
        <v>9.2328361688554121</v>
      </c>
      <c r="W72" s="337">
        <f>IF(W$8=0,0,W$8/WWP!W$5*1000)</f>
        <v>9.4981616174714922</v>
      </c>
      <c r="DA72" s="174"/>
    </row>
    <row r="73" spans="1:105" ht="12" customHeight="1" x14ac:dyDescent="0.25">
      <c r="A73" s="202" t="s">
        <v>95</v>
      </c>
      <c r="B73" s="337">
        <f>IF(B$9=0,0,B$9/WWP!B$5*1000)</f>
        <v>29.80984916701712</v>
      </c>
      <c r="C73" s="337">
        <f>IF(C$9=0,0,C$9/WWP!C$5*1000)</f>
        <v>19.664766181929988</v>
      </c>
      <c r="D73" s="337">
        <f>IF(D$9=0,0,D$9/WWP!D$5*1000)</f>
        <v>21.117864017690088</v>
      </c>
      <c r="E73" s="337">
        <f>IF(E$9=0,0,E$9/WWP!E$5*1000)</f>
        <v>13.340742676499078</v>
      </c>
      <c r="F73" s="337">
        <f>IF(F$9=0,0,F$9/WWP!F$5*1000)</f>
        <v>19.639426936696161</v>
      </c>
      <c r="G73" s="337">
        <f>IF(G$9=0,0,G$9/WWP!G$5*1000)</f>
        <v>18.721723440987414</v>
      </c>
      <c r="H73" s="337">
        <f>IF(H$9=0,0,H$9/WWP!H$5*1000)</f>
        <v>15.317252763839665</v>
      </c>
      <c r="I73" s="337">
        <f>IF(I$9=0,0,I$9/WWP!I$5*1000)</f>
        <v>21.269335018764739</v>
      </c>
      <c r="J73" s="337">
        <f>IF(J$9=0,0,J$9/WWP!J$5*1000)</f>
        <v>18.500160085511332</v>
      </c>
      <c r="K73" s="337">
        <f>IF(K$9=0,0,K$9/WWP!K$5*1000)</f>
        <v>17.703158101610843</v>
      </c>
      <c r="L73" s="337">
        <f>IF(L$9=0,0,L$9/WWP!L$5*1000)</f>
        <v>17.291916607485632</v>
      </c>
      <c r="M73" s="337">
        <f>IF(M$9=0,0,M$9/WWP!M$5*1000)</f>
        <v>17.465950077922724</v>
      </c>
      <c r="N73" s="337">
        <f>IF(N$9=0,0,N$9/WWP!N$5*1000)</f>
        <v>18.689446387488601</v>
      </c>
      <c r="O73" s="337">
        <f>IF(O$9=0,0,O$9/WWP!O$5*1000)</f>
        <v>24.9564523757189</v>
      </c>
      <c r="P73" s="337">
        <f>IF(P$9=0,0,P$9/WWP!P$5*1000)</f>
        <v>24.555122379779046</v>
      </c>
      <c r="Q73" s="337">
        <f>IF(Q$9=0,0,Q$9/WWP!Q$5*1000)</f>
        <v>19.269795694326987</v>
      </c>
      <c r="R73" s="337">
        <f>IF(R$9=0,0,R$9/WWP!R$5*1000)</f>
        <v>28.584566182485517</v>
      </c>
      <c r="S73" s="337">
        <f>IF(S$9=0,0,S$9/WWP!S$5*1000)</f>
        <v>29.618943217219069</v>
      </c>
      <c r="T73" s="337">
        <f>IF(T$9=0,0,T$9/WWP!T$5*1000)</f>
        <v>25.604090968124325</v>
      </c>
      <c r="U73" s="337">
        <f>IF(U$9=0,0,U$9/WWP!U$5*1000)</f>
        <v>28.80179466844632</v>
      </c>
      <c r="V73" s="337">
        <f>IF(V$9=0,0,V$9/WWP!V$5*1000)</f>
        <v>28.294175356169806</v>
      </c>
      <c r="W73" s="337">
        <f>IF(W$9=0,0,W$9/WWP!W$5*1000)</f>
        <v>29.107269472896508</v>
      </c>
      <c r="DA73" s="174"/>
    </row>
    <row r="74" spans="1:105" ht="12" customHeight="1" x14ac:dyDescent="0.25">
      <c r="A74" s="56" t="s">
        <v>96</v>
      </c>
      <c r="B74" s="338">
        <f>IF(B$10=0,0,B$10/WWP!B$5*1000)</f>
        <v>5.4126265044148925</v>
      </c>
      <c r="C74" s="338">
        <f>IF(C$10=0,0,C$10/WWP!C$5*1000)</f>
        <v>3.8438115299223914</v>
      </c>
      <c r="D74" s="338">
        <f>IF(D$10=0,0,D$10/WWP!D$5*1000)</f>
        <v>3.9400779166176179</v>
      </c>
      <c r="E74" s="338">
        <f>IF(E$10=0,0,E$10/WWP!E$5*1000)</f>
        <v>3.2144359318827056</v>
      </c>
      <c r="F74" s="338">
        <f>IF(F$10=0,0,F$10/WWP!F$5*1000)</f>
        <v>3.9942278966648259</v>
      </c>
      <c r="G74" s="338">
        <f>IF(G$10=0,0,G$10/WWP!G$5*1000)</f>
        <v>3.8380543031398093</v>
      </c>
      <c r="H74" s="338">
        <f>IF(H$10=0,0,H$10/WWP!H$5*1000)</f>
        <v>3.3693379687894685</v>
      </c>
      <c r="I74" s="338">
        <f>IF(I$10=0,0,I$10/WWP!I$5*1000)</f>
        <v>4.2039288604738765</v>
      </c>
      <c r="J74" s="338">
        <f>IF(J$10=0,0,J$10/WWP!J$5*1000)</f>
        <v>3.8513040238034972</v>
      </c>
      <c r="K74" s="338">
        <f>IF(K$10=0,0,K$10/WWP!K$5*1000)</f>
        <v>3.7781151258622718</v>
      </c>
      <c r="L74" s="338">
        <f>IF(L$10=0,0,L$10/WWP!L$5*1000)</f>
        <v>3.7430843459865866</v>
      </c>
      <c r="M74" s="338">
        <f>IF(M$10=0,0,M$10/WWP!M$5*1000)</f>
        <v>3.7317681702840657</v>
      </c>
      <c r="N74" s="338">
        <f>IF(N$10=0,0,N$10/WWP!N$5*1000)</f>
        <v>4.0630476985588091</v>
      </c>
      <c r="O74" s="338">
        <f>IF(O$10=0,0,O$10/WWP!O$5*1000)</f>
        <v>5.1724147551038415</v>
      </c>
      <c r="P74" s="338">
        <f>IF(P$10=0,0,P$10/WWP!P$5*1000)</f>
        <v>5.0702166267846716</v>
      </c>
      <c r="Q74" s="338">
        <f>IF(Q$10=0,0,Q$10/WWP!Q$5*1000)</f>
        <v>4.1514651827365023</v>
      </c>
      <c r="R74" s="338">
        <f>IF(R$10=0,0,R$10/WWP!R$5*1000)</f>
        <v>5.792627639170254</v>
      </c>
      <c r="S74" s="338">
        <f>IF(S$10=0,0,S$10/WWP!S$5*1000)</f>
        <v>5.9855190365810627</v>
      </c>
      <c r="T74" s="338">
        <f>IF(T$10=0,0,T$10/WWP!T$5*1000)</f>
        <v>5.2706183140762608</v>
      </c>
      <c r="U74" s="338">
        <f>IF(U$10=0,0,U$10/WWP!U$5*1000)</f>
        <v>5.7917936999822688</v>
      </c>
      <c r="V74" s="338">
        <f>IF(V$10=0,0,V$10/WWP!V$5*1000)</f>
        <v>5.6696683203667764</v>
      </c>
      <c r="W74" s="338">
        <f>IF(W$10=0,0,W$10/WWP!W$5*1000)</f>
        <v>5.7083191529354025</v>
      </c>
      <c r="DA74" s="68"/>
    </row>
    <row r="75" spans="1:105" ht="12" customHeight="1" x14ac:dyDescent="0.25">
      <c r="A75" s="203" t="s">
        <v>2900</v>
      </c>
      <c r="B75" s="351">
        <f>IF(B$16=0,0,B$16/WWP!B$5*1000)</f>
        <v>58.499543967602655</v>
      </c>
      <c r="C75" s="351">
        <f>IF(C$16=0,0,C$16/WWP!C$5*1000)</f>
        <v>78.554868456847714</v>
      </c>
      <c r="D75" s="351">
        <f>IF(D$16=0,0,D$16/WWP!D$5*1000)</f>
        <v>81.673979521320646</v>
      </c>
      <c r="E75" s="351">
        <f>IF(E$16=0,0,E$16/WWP!E$5*1000)</f>
        <v>114.62878046683804</v>
      </c>
      <c r="F75" s="351">
        <f>IF(F$16=0,0,F$16/WWP!F$5*1000)</f>
        <v>112.90139981916089</v>
      </c>
      <c r="G75" s="351">
        <f>IF(G$16=0,0,G$16/WWP!G$5*1000)</f>
        <v>110.63274825364849</v>
      </c>
      <c r="H75" s="351">
        <f>IF(H$16=0,0,H$16/WWP!H$5*1000)</f>
        <v>106.51445539062965</v>
      </c>
      <c r="I75" s="351">
        <f>IF(I$16=0,0,I$16/WWP!I$5*1000)</f>
        <v>96.524105628932205</v>
      </c>
      <c r="J75" s="351">
        <f>IF(J$16=0,0,J$16/WWP!J$5*1000)</f>
        <v>118.0244589777307</v>
      </c>
      <c r="K75" s="351">
        <f>IF(K$16=0,0,K$16/WWP!K$5*1000)</f>
        <v>141.3387761789073</v>
      </c>
      <c r="L75" s="351">
        <f>IF(L$16=0,0,L$16/WWP!L$5*1000)</f>
        <v>145.8901895909203</v>
      </c>
      <c r="M75" s="351">
        <f>IF(M$16=0,0,M$16/WWP!M$5*1000)</f>
        <v>151.98153464869887</v>
      </c>
      <c r="N75" s="351">
        <f>IF(N$16=0,0,N$16/WWP!N$5*1000)</f>
        <v>164.37396128715639</v>
      </c>
      <c r="O75" s="351">
        <f>IF(O$16=0,0,O$16/WWP!O$5*1000)</f>
        <v>156.77808339356869</v>
      </c>
      <c r="P75" s="351">
        <f>IF(P$16=0,0,P$16/WWP!P$5*1000)</f>
        <v>149.55788763641664</v>
      </c>
      <c r="Q75" s="351">
        <f>IF(Q$16=0,0,Q$16/WWP!Q$5*1000)</f>
        <v>161.6802060310639</v>
      </c>
      <c r="R75" s="351">
        <f>IF(R$16=0,0,R$16/WWP!R$5*1000)</f>
        <v>146.78830077184651</v>
      </c>
      <c r="S75" s="351">
        <f>IF(S$16=0,0,S$16/WWP!S$5*1000)</f>
        <v>140.28258305486142</v>
      </c>
      <c r="T75" s="351">
        <f>IF(T$16=0,0,T$16/WWP!T$5*1000)</f>
        <v>150.54845390961282</v>
      </c>
      <c r="U75" s="351">
        <f>IF(U$16=0,0,U$16/WWP!U$5*1000)</f>
        <v>132.34395922771199</v>
      </c>
      <c r="V75" s="351">
        <f>IF(V$16=0,0,V$16/WWP!V$5*1000)</f>
        <v>136.13548656612642</v>
      </c>
      <c r="W75" s="351">
        <f>IF(W$16=0,0,W$16/WWP!W$5*1000)</f>
        <v>109.49440378505501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18.35659132916318</v>
      </c>
      <c r="C76" s="351">
        <f>IF(C$27=0,0,C$27/WWP!C$5*1000)</f>
        <v>12.109356017293731</v>
      </c>
      <c r="D76" s="351">
        <f>IF(D$27=0,0,D$27/WWP!D$5*1000)</f>
        <v>13.004158368788106</v>
      </c>
      <c r="E76" s="351">
        <f>IF(E$27=0,0,E$27/WWP!E$5*1000)</f>
        <v>8.2150889113178547</v>
      </c>
      <c r="F76" s="351">
        <f>IF(F$27=0,0,F$27/WWP!F$5*1000)</f>
        <v>12.093752376807638</v>
      </c>
      <c r="G76" s="351">
        <f>IF(G$27=0,0,G$27/WWP!G$5*1000)</f>
        <v>11.528640224186988</v>
      </c>
      <c r="H76" s="351">
        <f>IF(H$27=0,0,H$27/WWP!H$5*1000)</f>
        <v>9.4322030177328475</v>
      </c>
      <c r="I76" s="351">
        <f>IF(I$27=0,0,I$27/WWP!I$5*1000)</f>
        <v>13.09743261681829</v>
      </c>
      <c r="J76" s="351">
        <f>IF(J$27=0,0,J$27/WWP!J$5*1000)</f>
        <v>11.392203842130666</v>
      </c>
      <c r="K76" s="351">
        <f>IF(K$27=0,0,K$27/WWP!K$5*1000)</f>
        <v>10.901418409939314</v>
      </c>
      <c r="L76" s="351">
        <f>IF(L$27=0,0,L$27/WWP!L$5*1000)</f>
        <v>10.648180226714842</v>
      </c>
      <c r="M76" s="351">
        <f>IF(M$27=0,0,M$27/WWP!M$5*1000)</f>
        <v>10.755348205878736</v>
      </c>
      <c r="N76" s="351">
        <f>IF(N$27=0,0,N$27/WWP!N$5*1000)</f>
        <v>11.508764354400876</v>
      </c>
      <c r="O76" s="351">
        <f>IF(O$27=0,0,O$27/WWP!O$5*1000)</f>
        <v>15.367920673469012</v>
      </c>
      <c r="P76" s="351">
        <f>IF(P$27=0,0,P$27/WWP!P$5*1000)</f>
        <v>15.120785886495527</v>
      </c>
      <c r="Q76" s="351">
        <f>IF(Q$27=0,0,Q$27/WWP!Q$5*1000)</f>
        <v>11.866137348611881</v>
      </c>
      <c r="R76" s="351">
        <f>IF(R$27=0,0,R$27/WWP!R$5*1000)</f>
        <v>17.602074965004245</v>
      </c>
      <c r="S76" s="351">
        <f>IF(S$27=0,0,S$27/WWP!S$5*1000)</f>
        <v>18.23903345481385</v>
      </c>
      <c r="T76" s="351">
        <f>IF(T$27=0,0,T$27/WWP!T$5*1000)</f>
        <v>15.76672970142392</v>
      </c>
      <c r="U76" s="351">
        <f>IF(U$27=0,0,U$27/WWP!U$5*1000)</f>
        <v>17.735841980043265</v>
      </c>
      <c r="V76" s="351">
        <f>IF(V$27=0,0,V$27/WWP!V$5*1000)</f>
        <v>17.423255350904576</v>
      </c>
      <c r="W76" s="351">
        <f>IF(W$27=0,0,W$27/WWP!W$5*1000)</f>
        <v>17.923950149099436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11.864032313043449</v>
      </c>
      <c r="C77" s="351">
        <f>IF(C$28=0,0,C$28/WWP!C$5*1000)</f>
        <v>14.229250754306888</v>
      </c>
      <c r="D77" s="351">
        <f>IF(D$28=0,0,D$28/WWP!D$5*1000)</f>
        <v>15.151714969964726</v>
      </c>
      <c r="E77" s="351">
        <f>IF(E$28=0,0,E$28/WWP!E$5*1000)</f>
        <v>19.646674101507941</v>
      </c>
      <c r="F77" s="351">
        <f>IF(F$28=0,0,F$28/WWP!F$5*1000)</f>
        <v>20.095344859899889</v>
      </c>
      <c r="G77" s="351">
        <f>IF(G$28=0,0,G$28/WWP!G$5*1000)</f>
        <v>19.374519289763569</v>
      </c>
      <c r="H77" s="351">
        <f>IF(H$28=0,0,H$28/WWP!H$5*1000)</f>
        <v>18.864560511981107</v>
      </c>
      <c r="I77" s="351">
        <f>IF(I$28=0,0,I$28/WWP!I$5*1000)</f>
        <v>17.039048094678598</v>
      </c>
      <c r="J77" s="351">
        <f>IF(J$28=0,0,J$28/WWP!J$5*1000)</f>
        <v>19.924494324293573</v>
      </c>
      <c r="K77" s="351">
        <f>IF(K$28=0,0,K$28/WWP!K$5*1000)</f>
        <v>21.838342019829714</v>
      </c>
      <c r="L77" s="351">
        <f>IF(L$28=0,0,L$28/WWP!L$5*1000)</f>
        <v>22.631264561589397</v>
      </c>
      <c r="M77" s="351">
        <f>IF(M$28=0,0,M$28/WWP!M$5*1000)</f>
        <v>22.400165440113561</v>
      </c>
      <c r="N77" s="351">
        <f>IF(N$28=0,0,N$28/WWP!N$5*1000)</f>
        <v>25.165404859174775</v>
      </c>
      <c r="O77" s="351">
        <f>IF(O$28=0,0,O$28/WWP!O$5*1000)</f>
        <v>25.574536325904084</v>
      </c>
      <c r="P77" s="351">
        <f>IF(P$28=0,0,P$28/WWP!P$5*1000)</f>
        <v>24.558533782823105</v>
      </c>
      <c r="Q77" s="351">
        <f>IF(Q$28=0,0,Q$28/WWP!Q$5*1000)</f>
        <v>24.89559088359718</v>
      </c>
      <c r="R77" s="351">
        <f>IF(R$28=0,0,R$28/WWP!R$5*1000)</f>
        <v>24.853273445277956</v>
      </c>
      <c r="S77" s="351">
        <f>IF(S$28=0,0,S$28/WWP!S$5*1000)</f>
        <v>23.832691533245502</v>
      </c>
      <c r="T77" s="351">
        <f>IF(T$28=0,0,T$28/WWP!T$5*1000)</f>
        <v>24.66684262501013</v>
      </c>
      <c r="U77" s="351">
        <f>IF(U$28=0,0,U$28/WWP!U$5*1000)</f>
        <v>22.959416258755269</v>
      </c>
      <c r="V77" s="351">
        <f>IF(V$28=0,0,V$28/WWP!V$5*1000)</f>
        <v>23.870763279024469</v>
      </c>
      <c r="W77" s="351">
        <f>IF(W$28=0,0,W$28/WWP!W$5*1000)</f>
        <v>19.820202436163175</v>
      </c>
      <c r="DA77" s="175"/>
    </row>
    <row r="78" spans="1:105" ht="12" customHeight="1" x14ac:dyDescent="0.25">
      <c r="A78" s="41" t="s">
        <v>2938</v>
      </c>
      <c r="B78" s="339">
        <f>IF(B$48=0,0,B$48/WWP!B$5*1000)</f>
        <v>14.518965483767191</v>
      </c>
      <c r="C78" s="339">
        <f>IF(C$48=0,0,C$48/WWP!C$5*1000)</f>
        <v>9.5777761182936914</v>
      </c>
      <c r="D78" s="339">
        <f>IF(D$48=0,0,D$48/WWP!D$5*1000)</f>
        <v>10.285511243142327</v>
      </c>
      <c r="E78" s="339">
        <f>IF(E$48=0,0,E$48/WWP!E$5*1000)</f>
        <v>6.4976438278064501</v>
      </c>
      <c r="F78" s="339">
        <f>IF(F$48=0,0,F$48/WWP!F$5*1000)</f>
        <v>9.5654345722203402</v>
      </c>
      <c r="G78" s="339">
        <f>IF(G$48=0,0,G$48/WWP!G$5*1000)</f>
        <v>9.1184646696261886</v>
      </c>
      <c r="H78" s="339">
        <f>IF(H$48=0,0,H$48/WWP!H$5*1000)</f>
        <v>7.4603082671880188</v>
      </c>
      <c r="I78" s="339">
        <f>IF(I$48=0,0,I$48/WWP!I$5*1000)</f>
        <v>10.359285592823641</v>
      </c>
      <c r="J78" s="339">
        <f>IF(J$48=0,0,J$48/WWP!J$5*1000)</f>
        <v>9.0105516542801034</v>
      </c>
      <c r="K78" s="339">
        <f>IF(K$48=0,0,K$48/WWP!K$5*1000)</f>
        <v>8.6223697406477342</v>
      </c>
      <c r="L78" s="339">
        <f>IF(L$48=0,0,L$48/WWP!L$5*1000)</f>
        <v>8.422073488719592</v>
      </c>
      <c r="M78" s="339">
        <f>IF(M$48=0,0,M$48/WWP!M$5*1000)</f>
        <v>8.5068369484787905</v>
      </c>
      <c r="N78" s="339">
        <f>IF(N$48=0,0,N$48/WWP!N$5*1000)</f>
        <v>9.1027440457799766</v>
      </c>
      <c r="O78" s="339">
        <f>IF(O$48=0,0,O$48/WWP!O$5*1000)</f>
        <v>12.155105804468574</v>
      </c>
      <c r="P78" s="339">
        <f>IF(P$48=0,0,P$48/WWP!P$5*1000)</f>
        <v>11.959636973814504</v>
      </c>
      <c r="Q78" s="339">
        <f>IF(Q$48=0,0,Q$48/WWP!Q$5*1000)</f>
        <v>9.385404702910634</v>
      </c>
      <c r="R78" s="339">
        <f>IF(R$48=0,0,R$48/WWP!R$5*1000)</f>
        <v>13.922188181722168</v>
      </c>
      <c r="S78" s="339">
        <f>IF(S$48=0,0,S$48/WWP!S$5*1000)</f>
        <v>14.425984238533969</v>
      </c>
      <c r="T78" s="339">
        <f>IF(T$48=0,0,T$48/WWP!T$5*1000)</f>
        <v>12.470539885211714</v>
      </c>
      <c r="U78" s="339">
        <f>IF(U$48=0,0,U$48/WWP!U$5*1000)</f>
        <v>14.027989887463283</v>
      </c>
      <c r="V78" s="339">
        <f>IF(V$48=0,0,V$48/WWP!V$5*1000)</f>
        <v>13.780752565578716</v>
      </c>
      <c r="W78" s="339">
        <f>IF(W$48=0,0,W$48/WWP!W$5*1000)</f>
        <v>14.176772194851821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15.055436726350401</v>
      </c>
      <c r="C5" s="225">
        <v>19.01594118777329</v>
      </c>
      <c r="D5" s="225">
        <v>17.510294154957961</v>
      </c>
      <c r="E5" s="225">
        <v>25.869364843484941</v>
      </c>
      <c r="F5" s="225">
        <v>22.720690898702362</v>
      </c>
      <c r="G5" s="225">
        <v>21.057533755971509</v>
      </c>
      <c r="H5" s="225">
        <v>22.804040589584151</v>
      </c>
      <c r="I5" s="225">
        <v>23.320613014668659</v>
      </c>
      <c r="J5" s="225">
        <v>29.392877149258211</v>
      </c>
      <c r="K5" s="225">
        <v>29.095421895877301</v>
      </c>
      <c r="L5" s="225">
        <v>25.758280453085199</v>
      </c>
      <c r="M5" s="225">
        <v>26.573842918806669</v>
      </c>
      <c r="N5" s="225">
        <v>25.401178137078201</v>
      </c>
      <c r="O5" s="225">
        <v>17.167099752606731</v>
      </c>
      <c r="P5" s="225">
        <v>18.10884229966128</v>
      </c>
      <c r="Q5" s="225">
        <v>23.443337966509169</v>
      </c>
      <c r="R5" s="225">
        <v>17.391454913375831</v>
      </c>
      <c r="S5" s="225">
        <v>20.52108361198859</v>
      </c>
      <c r="T5" s="225">
        <v>23.92793829045079</v>
      </c>
      <c r="U5" s="225">
        <v>21.83915551862442</v>
      </c>
      <c r="V5" s="225">
        <v>20.368607069055699</v>
      </c>
      <c r="W5" s="225">
        <v>18.502347121678891</v>
      </c>
      <c r="DA5" s="89" t="s">
        <v>2940</v>
      </c>
    </row>
    <row r="6" spans="1:105" ht="12" customHeight="1" x14ac:dyDescent="0.25">
      <c r="A6" s="55" t="s">
        <v>92</v>
      </c>
      <c r="B6" s="261">
        <v>0.34253717751378249</v>
      </c>
      <c r="C6" s="261">
        <v>0.31798216703645538</v>
      </c>
      <c r="D6" s="261">
        <v>0.29681966849683938</v>
      </c>
      <c r="E6" s="261">
        <v>0.26477143738744369</v>
      </c>
      <c r="F6" s="261">
        <v>0.30572061739987738</v>
      </c>
      <c r="G6" s="261">
        <v>0.27957021047928449</v>
      </c>
      <c r="H6" s="261">
        <v>0.27063692027445441</v>
      </c>
      <c r="I6" s="261">
        <v>0.36639535011886121</v>
      </c>
      <c r="J6" s="261">
        <v>0.37484007991331131</v>
      </c>
      <c r="K6" s="261">
        <v>0.32160118332454862</v>
      </c>
      <c r="L6" s="261">
        <v>0.27254343186585778</v>
      </c>
      <c r="M6" s="261">
        <v>0.27615917840260762</v>
      </c>
      <c r="N6" s="261">
        <v>0.26251536766982858</v>
      </c>
      <c r="O6" s="261">
        <v>0.22189588314870909</v>
      </c>
      <c r="P6" s="261">
        <v>0.2400804227163118</v>
      </c>
      <c r="Q6" s="261">
        <v>0.25064227953776252</v>
      </c>
      <c r="R6" s="261">
        <v>0.2546661539990569</v>
      </c>
      <c r="S6" s="261">
        <v>0.31525790776718238</v>
      </c>
      <c r="T6" s="261">
        <v>0.32077422942432787</v>
      </c>
      <c r="U6" s="261">
        <v>0.3407969361552467</v>
      </c>
      <c r="V6" s="261">
        <v>0.30713151565373731</v>
      </c>
      <c r="W6" s="261">
        <v>0.3195348038828924</v>
      </c>
      <c r="DA6" s="67" t="s">
        <v>2941</v>
      </c>
    </row>
    <row r="7" spans="1:105" ht="12" customHeight="1" x14ac:dyDescent="0.25">
      <c r="A7" s="202" t="s">
        <v>93</v>
      </c>
      <c r="B7" s="226">
        <v>9.6592750190922672E-2</v>
      </c>
      <c r="C7" s="226">
        <v>8.966843321550029E-2</v>
      </c>
      <c r="D7" s="226">
        <v>8.3700777530094805E-2</v>
      </c>
      <c r="E7" s="226">
        <v>7.4663432141545638E-2</v>
      </c>
      <c r="F7" s="226">
        <v>8.6210774080231922E-2</v>
      </c>
      <c r="G7" s="226">
        <v>7.8836568041034435E-2</v>
      </c>
      <c r="H7" s="226">
        <v>7.6317451501915268E-2</v>
      </c>
      <c r="I7" s="226">
        <v>0.1033205644479943</v>
      </c>
      <c r="J7" s="226">
        <v>0.1057019108506992</v>
      </c>
      <c r="K7" s="226">
        <v>9.0688966924541592E-2</v>
      </c>
      <c r="L7" s="226">
        <v>7.685507255438373E-2</v>
      </c>
      <c r="M7" s="226">
        <v>7.7874684219642762E-2</v>
      </c>
      <c r="N7" s="226">
        <v>7.4027238487389291E-2</v>
      </c>
      <c r="O7" s="226">
        <v>6.2572868045878083E-2</v>
      </c>
      <c r="P7" s="226">
        <v>6.7700763068951064E-2</v>
      </c>
      <c r="Q7" s="226">
        <v>7.067912239599268E-2</v>
      </c>
      <c r="R7" s="226">
        <v>7.1813822878610545E-2</v>
      </c>
      <c r="S7" s="226">
        <v>8.8900213844504888E-2</v>
      </c>
      <c r="T7" s="226">
        <v>9.0455772524788522E-2</v>
      </c>
      <c r="U7" s="226">
        <v>9.6102016017081932E-2</v>
      </c>
      <c r="V7" s="226">
        <v>8.6608636127117056E-2</v>
      </c>
      <c r="W7" s="226">
        <v>9.0106264414243895E-2</v>
      </c>
      <c r="DA7" s="174" t="s">
        <v>2942</v>
      </c>
    </row>
    <row r="8" spans="1:105" ht="12" customHeight="1" x14ac:dyDescent="0.25">
      <c r="A8" s="202" t="s">
        <v>94</v>
      </c>
      <c r="B8" s="226">
        <v>1.3103766853198711</v>
      </c>
      <c r="C8" s="226">
        <v>1.21644144164554</v>
      </c>
      <c r="D8" s="226">
        <v>1.1354842594479591</v>
      </c>
      <c r="E8" s="226">
        <v>1.012883684653985</v>
      </c>
      <c r="F8" s="226">
        <v>1.169534857997353</v>
      </c>
      <c r="G8" s="226">
        <v>1.069496421909657</v>
      </c>
      <c r="H8" s="226">
        <v>1.0353221016429619</v>
      </c>
      <c r="I8" s="226">
        <v>1.401646174263957</v>
      </c>
      <c r="J8" s="226">
        <v>1.433951505664161</v>
      </c>
      <c r="K8" s="226">
        <v>1.23028599598598</v>
      </c>
      <c r="L8" s="226">
        <v>1.042615465702887</v>
      </c>
      <c r="M8" s="226">
        <v>1.0564475116027581</v>
      </c>
      <c r="N8" s="226">
        <v>1.004253085254887</v>
      </c>
      <c r="O8" s="226">
        <v>0.84886316269956208</v>
      </c>
      <c r="P8" s="226">
        <v>0.91842815665326039</v>
      </c>
      <c r="Q8" s="226">
        <v>0.95883256190050914</v>
      </c>
      <c r="R8" s="226">
        <v>0.97422590202494685</v>
      </c>
      <c r="S8" s="226">
        <v>1.206019782142381</v>
      </c>
      <c r="T8" s="226">
        <v>1.227122482119984</v>
      </c>
      <c r="U8" s="226">
        <v>1.3037193883817499</v>
      </c>
      <c r="V8" s="226">
        <v>1.174932252203247</v>
      </c>
      <c r="W8" s="226">
        <v>1.222381057132264</v>
      </c>
      <c r="DA8" s="174" t="s">
        <v>2943</v>
      </c>
    </row>
    <row r="9" spans="1:105" ht="12" customHeight="1" x14ac:dyDescent="0.25">
      <c r="A9" s="202" t="s">
        <v>95</v>
      </c>
      <c r="B9" s="226">
        <v>2.9894039733643161</v>
      </c>
      <c r="C9" s="226">
        <v>2.7751065168963391</v>
      </c>
      <c r="D9" s="226">
        <v>2.5904163244920442</v>
      </c>
      <c r="E9" s="226">
        <v>2.310723737214067</v>
      </c>
      <c r="F9" s="226">
        <v>2.668097037022537</v>
      </c>
      <c r="G9" s="226">
        <v>2.439876173754727</v>
      </c>
      <c r="H9" s="226">
        <v>2.361913210938928</v>
      </c>
      <c r="I9" s="226">
        <v>3.197619958853847</v>
      </c>
      <c r="J9" s="226">
        <v>3.2713191379758002</v>
      </c>
      <c r="K9" s="226">
        <v>2.8066905386653631</v>
      </c>
      <c r="L9" s="226">
        <v>2.3785517941373242</v>
      </c>
      <c r="M9" s="226">
        <v>2.410107280003388</v>
      </c>
      <c r="N9" s="226">
        <v>2.2910344765417592</v>
      </c>
      <c r="O9" s="226">
        <v>1.9365385082360731</v>
      </c>
      <c r="P9" s="226">
        <v>2.0952393395786921</v>
      </c>
      <c r="Q9" s="226">
        <v>2.187415193240239</v>
      </c>
      <c r="R9" s="226">
        <v>2.2225325092356081</v>
      </c>
      <c r="S9" s="226">
        <v>2.751331253892336</v>
      </c>
      <c r="T9" s="226">
        <v>2.799473513952742</v>
      </c>
      <c r="U9" s="226">
        <v>2.9742164703038338</v>
      </c>
      <c r="V9" s="226">
        <v>2.6804102839428108</v>
      </c>
      <c r="W9" s="226">
        <v>2.7886567504552731</v>
      </c>
      <c r="DA9" s="174" t="s">
        <v>2944</v>
      </c>
    </row>
    <row r="10" spans="1:105" ht="12" customHeight="1" x14ac:dyDescent="0.25">
      <c r="A10" s="56" t="s">
        <v>96</v>
      </c>
      <c r="B10" s="262">
        <v>0.89457493007542188</v>
      </c>
      <c r="C10" s="262">
        <v>0.8795503142798774</v>
      </c>
      <c r="D10" s="262">
        <v>0.77113827524654643</v>
      </c>
      <c r="E10" s="262">
        <v>0.81724068201294175</v>
      </c>
      <c r="F10" s="262">
        <v>0.83319113416176505</v>
      </c>
      <c r="G10" s="262">
        <v>0.78054315899745286</v>
      </c>
      <c r="H10" s="262">
        <v>0.79369268880601851</v>
      </c>
      <c r="I10" s="262">
        <v>1.0210059557777911</v>
      </c>
      <c r="J10" s="262">
        <v>1.075467823171542</v>
      </c>
      <c r="K10" s="262">
        <v>0.95558917252413134</v>
      </c>
      <c r="L10" s="262">
        <v>0.81390178038570882</v>
      </c>
      <c r="M10" s="262">
        <v>0.82704449719337991</v>
      </c>
      <c r="N10" s="262">
        <v>0.78409057319326392</v>
      </c>
      <c r="O10" s="262">
        <v>0.64539599154699279</v>
      </c>
      <c r="P10" s="262">
        <v>0.69637369715124575</v>
      </c>
      <c r="Q10" s="262">
        <v>0.74796788220947308</v>
      </c>
      <c r="R10" s="262">
        <v>0.72992128247675325</v>
      </c>
      <c r="S10" s="262">
        <v>0.90647436021156758</v>
      </c>
      <c r="T10" s="262">
        <v>0.93170918090004173</v>
      </c>
      <c r="U10" s="262">
        <v>0.9734350730596486</v>
      </c>
      <c r="V10" s="262">
        <v>0.86538061733719573</v>
      </c>
      <c r="W10" s="262">
        <v>0.8927639424853121</v>
      </c>
      <c r="DA10" s="68" t="s">
        <v>2945</v>
      </c>
    </row>
    <row r="11" spans="1:105" ht="12" customHeight="1" x14ac:dyDescent="0.25">
      <c r="A11" s="37" t="s">
        <v>160</v>
      </c>
      <c r="B11" s="228">
        <v>9.7893857905838773E-3</v>
      </c>
      <c r="C11" s="228">
        <v>1.1168448822915509E-2</v>
      </c>
      <c r="D11" s="228">
        <v>3.059760934723851E-2</v>
      </c>
      <c r="E11" s="228">
        <v>2.9253676650052671E-2</v>
      </c>
      <c r="F11" s="228">
        <v>5.4686987109477607E-2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2.921996362397539E-2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1.404775608338577E-2</v>
      </c>
      <c r="W11" s="228">
        <v>9.7602398447540935E-3</v>
      </c>
      <c r="DA11" s="69" t="s">
        <v>2946</v>
      </c>
    </row>
    <row r="12" spans="1:105" ht="12" customHeight="1" x14ac:dyDescent="0.25">
      <c r="A12" s="37" t="s">
        <v>162</v>
      </c>
      <c r="B12" s="228">
        <v>2.4095423083775162E-2</v>
      </c>
      <c r="C12" s="228">
        <v>8.0656359296071858E-2</v>
      </c>
      <c r="D12" s="228">
        <v>9.0706469143140858E-2</v>
      </c>
      <c r="E12" s="228">
        <v>0.40282880432437451</v>
      </c>
      <c r="F12" s="228">
        <v>0.20275496742342791</v>
      </c>
      <c r="G12" s="228">
        <v>0.2143330154620475</v>
      </c>
      <c r="H12" s="228">
        <v>0.29199954524630811</v>
      </c>
      <c r="I12" s="228">
        <v>0.12959204976196681</v>
      </c>
      <c r="J12" s="228">
        <v>0.2400017739169166</v>
      </c>
      <c r="K12" s="228">
        <v>0.1718512453390339</v>
      </c>
      <c r="L12" s="228">
        <v>0.17817107662466361</v>
      </c>
      <c r="M12" s="228">
        <v>0.12522750392028281</v>
      </c>
      <c r="N12" s="228">
        <v>0.14013375965841671</v>
      </c>
      <c r="O12" s="228">
        <v>9.4469531057553138E-2</v>
      </c>
      <c r="P12" s="228">
        <v>9.8997698317633567E-2</v>
      </c>
      <c r="Q12" s="228">
        <v>0.1508191528366625</v>
      </c>
      <c r="R12" s="228">
        <v>8.2911542011204806E-2</v>
      </c>
      <c r="S12" s="228">
        <v>8.0388793218587426E-2</v>
      </c>
      <c r="T12" s="228">
        <v>0.115095394894433</v>
      </c>
      <c r="U12" s="228">
        <v>9.9915330046070491E-2</v>
      </c>
      <c r="V12" s="228">
        <v>0.1056465213423871</v>
      </c>
      <c r="W12" s="228">
        <v>6.8446745028953593E-2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1.35895589298405E-2</v>
      </c>
      <c r="V14" s="228">
        <v>1.6196307422407751E-2</v>
      </c>
      <c r="W14" s="228">
        <v>1.8613227543763981E-2</v>
      </c>
      <c r="DA14" s="69" t="s">
        <v>2949</v>
      </c>
    </row>
    <row r="15" spans="1:105" ht="12" customHeight="1" x14ac:dyDescent="0.25">
      <c r="A15" s="37" t="s">
        <v>38</v>
      </c>
      <c r="B15" s="228">
        <v>0.86069012120106281</v>
      </c>
      <c r="C15" s="228">
        <v>0.78772550616088999</v>
      </c>
      <c r="D15" s="228">
        <v>0.64983419675616705</v>
      </c>
      <c r="E15" s="228">
        <v>0.38515820103851461</v>
      </c>
      <c r="F15" s="228">
        <v>0.57574917962885952</v>
      </c>
      <c r="G15" s="228">
        <v>0.56621014353540533</v>
      </c>
      <c r="H15" s="228">
        <v>0.5016931435597104</v>
      </c>
      <c r="I15" s="228">
        <v>0.89141390601582393</v>
      </c>
      <c r="J15" s="228">
        <v>0.83546604925462531</v>
      </c>
      <c r="K15" s="228">
        <v>0.78373792718509749</v>
      </c>
      <c r="L15" s="228">
        <v>0.63573070376104523</v>
      </c>
      <c r="M15" s="228">
        <v>0.7018169932730971</v>
      </c>
      <c r="N15" s="228">
        <v>0.61473684991087185</v>
      </c>
      <c r="O15" s="228">
        <v>0.55092646048943961</v>
      </c>
      <c r="P15" s="228">
        <v>0.59737599883361214</v>
      </c>
      <c r="Q15" s="228">
        <v>0.5971487293728106</v>
      </c>
      <c r="R15" s="228">
        <v>0.64700974046554849</v>
      </c>
      <c r="S15" s="228">
        <v>0.82608556699298019</v>
      </c>
      <c r="T15" s="228">
        <v>0.81661378600560863</v>
      </c>
      <c r="U15" s="228">
        <v>0.85993018408373756</v>
      </c>
      <c r="V15" s="228">
        <v>0.72949003248901512</v>
      </c>
      <c r="W15" s="228">
        <v>0.79594373006784047</v>
      </c>
      <c r="DA15" s="69" t="s">
        <v>2950</v>
      </c>
    </row>
    <row r="16" spans="1:105" ht="12" customHeight="1" x14ac:dyDescent="0.25">
      <c r="A16" s="57" t="s">
        <v>2900</v>
      </c>
      <c r="B16" s="263">
        <v>5.5391515118134773</v>
      </c>
      <c r="C16" s="263">
        <v>9.6038979174463197</v>
      </c>
      <c r="D16" s="263">
        <v>8.7739726895751016</v>
      </c>
      <c r="E16" s="263">
        <v>16.893337071645661</v>
      </c>
      <c r="F16" s="263">
        <v>13.19563439069432</v>
      </c>
      <c r="G16" s="263">
        <v>12.303939206731449</v>
      </c>
      <c r="H16" s="263">
        <v>14.041558550662449</v>
      </c>
      <c r="I16" s="263">
        <v>12.31179903561199</v>
      </c>
      <c r="J16" s="263">
        <v>17.563096509907808</v>
      </c>
      <c r="K16" s="263">
        <v>18.67528926043369</v>
      </c>
      <c r="L16" s="263">
        <v>16.810985514218761</v>
      </c>
      <c r="M16" s="263">
        <v>17.555523991542639</v>
      </c>
      <c r="N16" s="263">
        <v>16.753248041932778</v>
      </c>
      <c r="O16" s="263">
        <v>10.222080530918509</v>
      </c>
      <c r="P16" s="263">
        <v>10.63167029959641</v>
      </c>
      <c r="Q16" s="263">
        <v>15.24585918123983</v>
      </c>
      <c r="R16" s="263">
        <v>9.6336667721195788</v>
      </c>
      <c r="S16" s="263">
        <v>11.021616257048279</v>
      </c>
      <c r="T16" s="263">
        <v>13.984708977884919</v>
      </c>
      <c r="U16" s="263">
        <v>11.585813627464571</v>
      </c>
      <c r="V16" s="263">
        <v>11.062717083359869</v>
      </c>
      <c r="W16" s="263">
        <v>9.0978666702773783</v>
      </c>
      <c r="DA16" s="70" t="s">
        <v>2951</v>
      </c>
    </row>
    <row r="17" spans="1:105" ht="12" customHeight="1" x14ac:dyDescent="0.25">
      <c r="A17" s="46" t="s">
        <v>30</v>
      </c>
      <c r="B17" s="231">
        <v>0.44010294172992342</v>
      </c>
      <c r="C17" s="231">
        <v>0.24051593437520549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0.37287876814597742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2954</v>
      </c>
    </row>
    <row r="20" spans="1:105" ht="12" customHeight="1" x14ac:dyDescent="0.25">
      <c r="A20" s="46" t="s">
        <v>160</v>
      </c>
      <c r="B20" s="231">
        <v>1.139463547841022</v>
      </c>
      <c r="C20" s="231">
        <v>0.31962838155633472</v>
      </c>
      <c r="D20" s="231">
        <v>1.04366552544115</v>
      </c>
      <c r="E20" s="231">
        <v>0.29881027908442898</v>
      </c>
      <c r="F20" s="231">
        <v>0.9739411152056876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0.185183050926153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0.28903022875398032</v>
      </c>
      <c r="W20" s="231">
        <v>0.31378195700473061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1.153156869036335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2.6799570638249168</v>
      </c>
      <c r="C23" s="231">
        <v>2.2056641246732549</v>
      </c>
      <c r="D23" s="231">
        <v>2.9563809269079719</v>
      </c>
      <c r="E23" s="231">
        <v>3.931731764103815</v>
      </c>
      <c r="F23" s="231">
        <v>3.450392437748059</v>
      </c>
      <c r="G23" s="231">
        <v>3.23259622507334</v>
      </c>
      <c r="H23" s="231">
        <v>3.4442116994413818</v>
      </c>
      <c r="I23" s="231">
        <v>2.799271798286211</v>
      </c>
      <c r="J23" s="231">
        <v>2.8556053354932081</v>
      </c>
      <c r="K23" s="231">
        <v>1.2161486657484031</v>
      </c>
      <c r="L23" s="231">
        <v>1.174793670898028</v>
      </c>
      <c r="M23" s="231">
        <v>0.72207842722257465</v>
      </c>
      <c r="N23" s="231">
        <v>0.8486187541154584</v>
      </c>
      <c r="O23" s="231">
        <v>1.0547072799436581</v>
      </c>
      <c r="P23" s="231">
        <v>1.1725756791988979</v>
      </c>
      <c r="Q23" s="231">
        <v>0.98705338670119058</v>
      </c>
      <c r="R23" s="231">
        <v>1.3510345853347321</v>
      </c>
      <c r="S23" s="231">
        <v>1.497301721831958</v>
      </c>
      <c r="T23" s="231">
        <v>1.433191635945217</v>
      </c>
      <c r="U23" s="231">
        <v>2.0413207690496722</v>
      </c>
      <c r="V23" s="231">
        <v>2.07701578775516</v>
      </c>
      <c r="W23" s="231">
        <v>2.1026576369486119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0</v>
      </c>
      <c r="C25" s="231">
        <v>5.8416569413915926</v>
      </c>
      <c r="D25" s="231">
        <v>4.7739262372259796</v>
      </c>
      <c r="E25" s="231">
        <v>12.66279502845741</v>
      </c>
      <c r="F25" s="231">
        <v>8.7713008377405739</v>
      </c>
      <c r="G25" s="231">
        <v>9.0713429816581073</v>
      </c>
      <c r="H25" s="231">
        <v>9.071311214038758</v>
      </c>
      <c r="I25" s="231">
        <v>9.5125272373257737</v>
      </c>
      <c r="J25" s="231">
        <v>14.445289972166179</v>
      </c>
      <c r="K25" s="231">
        <v>16.48370227995553</v>
      </c>
      <c r="L25" s="231">
        <v>14.304116092653871</v>
      </c>
      <c r="M25" s="231">
        <v>15.018880331772049</v>
      </c>
      <c r="N25" s="231">
        <v>14.97475555276495</v>
      </c>
      <c r="O25" s="231">
        <v>8.5065839307905904</v>
      </c>
      <c r="P25" s="231">
        <v>9.4066468280698121</v>
      </c>
      <c r="Q25" s="231">
        <v>13.765819202308251</v>
      </c>
      <c r="R25" s="231">
        <v>7.7476949125540839</v>
      </c>
      <c r="S25" s="231">
        <v>8.7271760587290377</v>
      </c>
      <c r="T25" s="231">
        <v>10.695001427349281</v>
      </c>
      <c r="U25" s="231">
        <v>9.0095555841779991</v>
      </c>
      <c r="V25" s="231">
        <v>7.7212327520867374</v>
      </c>
      <c r="W25" s="231">
        <v>5.7269452228537689</v>
      </c>
      <c r="DA25" s="73" t="s">
        <v>2960</v>
      </c>
    </row>
    <row r="26" spans="1:105" ht="12" customHeight="1" x14ac:dyDescent="0.25">
      <c r="A26" s="46" t="s">
        <v>79</v>
      </c>
      <c r="B26" s="231">
        <v>1.2796279584176149</v>
      </c>
      <c r="C26" s="231">
        <v>0.99643253544993227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0.26220120224842142</v>
      </c>
      <c r="K26" s="231">
        <v>0.97543831472975284</v>
      </c>
      <c r="L26" s="231">
        <v>1.332075750666865</v>
      </c>
      <c r="M26" s="231">
        <v>1.8145652325480071</v>
      </c>
      <c r="N26" s="231">
        <v>0.74469068412621764</v>
      </c>
      <c r="O26" s="231">
        <v>0.6607893201842634</v>
      </c>
      <c r="P26" s="231">
        <v>5.2447792327696217E-2</v>
      </c>
      <c r="Q26" s="231">
        <v>0.49298659223039032</v>
      </c>
      <c r="R26" s="231">
        <v>0.53493727423076431</v>
      </c>
      <c r="S26" s="231">
        <v>0.79713847648728753</v>
      </c>
      <c r="T26" s="231">
        <v>1.856515914590426</v>
      </c>
      <c r="U26" s="231">
        <v>0.53493727423690207</v>
      </c>
      <c r="V26" s="231">
        <v>0.97543831476399934</v>
      </c>
      <c r="W26" s="231">
        <v>0.95448185347026704</v>
      </c>
      <c r="DA26" s="73" t="s">
        <v>2961</v>
      </c>
    </row>
    <row r="27" spans="1:105" ht="12" customHeight="1" x14ac:dyDescent="0.25">
      <c r="A27" s="57" t="s">
        <v>2912</v>
      </c>
      <c r="B27" s="263">
        <v>1.6120156045443981</v>
      </c>
      <c r="C27" s="263">
        <v>1.4964571698468689</v>
      </c>
      <c r="D27" s="263">
        <v>1.396864249380195</v>
      </c>
      <c r="E27" s="263">
        <v>1.2460419385835451</v>
      </c>
      <c r="F27" s="263">
        <v>1.4387530412219871</v>
      </c>
      <c r="G27" s="263">
        <v>1.315686504832706</v>
      </c>
      <c r="H27" s="263">
        <v>1.273645511458986</v>
      </c>
      <c r="I27" s="263">
        <v>1.7242946476965919</v>
      </c>
      <c r="J27" s="263">
        <v>1.76403642493555</v>
      </c>
      <c r="K27" s="263">
        <v>1.5134886371224809</v>
      </c>
      <c r="L27" s="263">
        <v>1.2826177534150101</v>
      </c>
      <c r="M27" s="263">
        <v>1.2996338329005219</v>
      </c>
      <c r="N27" s="263">
        <v>1.235424639707748</v>
      </c>
      <c r="O27" s="263">
        <v>1.0442651183621869</v>
      </c>
      <c r="P27" s="263">
        <v>1.1298434539962829</v>
      </c>
      <c r="Q27" s="263">
        <v>1.179548651349517</v>
      </c>
      <c r="R27" s="263">
        <v>1.1984854233210021</v>
      </c>
      <c r="S27" s="263">
        <v>1.483636522217413</v>
      </c>
      <c r="T27" s="263">
        <v>1.5095969060085901</v>
      </c>
      <c r="U27" s="263">
        <v>1.603825847607663</v>
      </c>
      <c r="V27" s="263">
        <v>1.445392875234033</v>
      </c>
      <c r="W27" s="263">
        <v>1.5037640404260371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0.78327487940888141</v>
      </c>
      <c r="C28" s="263">
        <f t="shared" si="0"/>
        <v>1.2559611227291747</v>
      </c>
      <c r="D28" s="263">
        <f t="shared" si="0"/>
        <v>1.1729225212400289</v>
      </c>
      <c r="E28" s="263">
        <f t="shared" si="0"/>
        <v>2.0999007986268858</v>
      </c>
      <c r="F28" s="263">
        <f t="shared" si="0"/>
        <v>1.6959202070320096</v>
      </c>
      <c r="G28" s="263">
        <f t="shared" si="0"/>
        <v>1.5755179840164748</v>
      </c>
      <c r="H28" s="263">
        <f t="shared" si="0"/>
        <v>1.7756805226561274</v>
      </c>
      <c r="I28" s="263">
        <f t="shared" si="0"/>
        <v>1.6034151072638734</v>
      </c>
      <c r="J28" s="263">
        <f t="shared" si="0"/>
        <v>2.176675273442247</v>
      </c>
      <c r="K28" s="263">
        <f t="shared" si="0"/>
        <v>2.1051960193079537</v>
      </c>
      <c r="L28" s="263">
        <f t="shared" si="0"/>
        <v>1.8966567514788033</v>
      </c>
      <c r="M28" s="263">
        <f t="shared" si="0"/>
        <v>1.8717972359954447</v>
      </c>
      <c r="N28" s="263">
        <f t="shared" si="0"/>
        <v>1.8565799092907045</v>
      </c>
      <c r="O28" s="263">
        <f t="shared" si="0"/>
        <v>1.2218779198871963</v>
      </c>
      <c r="P28" s="263">
        <f t="shared" si="0"/>
        <v>1.2869278298207667</v>
      </c>
      <c r="Q28" s="263">
        <f t="shared" si="0"/>
        <v>1.7139486140501095</v>
      </c>
      <c r="R28" s="263">
        <f t="shared" si="0"/>
        <v>1.2002244041309909</v>
      </c>
      <c r="S28" s="263">
        <f t="shared" si="0"/>
        <v>1.3788016362865769</v>
      </c>
      <c r="T28" s="263">
        <f t="shared" si="0"/>
        <v>1.6710962535980083</v>
      </c>
      <c r="U28" s="263">
        <f t="shared" si="0"/>
        <v>1.4812941545587079</v>
      </c>
      <c r="V28" s="263">
        <f t="shared" si="0"/>
        <v>1.4122779694154772</v>
      </c>
      <c r="W28" s="263">
        <f t="shared" si="0"/>
        <v>1.1996549742192042</v>
      </c>
      <c r="DA28" s="70"/>
    </row>
    <row r="29" spans="1:105" ht="12" customHeight="1" x14ac:dyDescent="0.25">
      <c r="A29" s="60" t="s">
        <v>2915</v>
      </c>
      <c r="B29" s="331">
        <v>0.35835239846861378</v>
      </c>
      <c r="C29" s="331">
        <v>0.62949924284877623</v>
      </c>
      <c r="D29" s="331">
        <v>0.59807223155518008</v>
      </c>
      <c r="E29" s="331">
        <v>1.115679126228853</v>
      </c>
      <c r="F29" s="331">
        <v>0.88760046480729093</v>
      </c>
      <c r="G29" s="331">
        <v>0.82401522708277619</v>
      </c>
      <c r="H29" s="331">
        <v>0.93739769135433515</v>
      </c>
      <c r="I29" s="331">
        <v>0.81680152630988478</v>
      </c>
      <c r="J29" s="331">
        <v>1.113636236362195</v>
      </c>
      <c r="K29" s="331">
        <v>1.005605040301405</v>
      </c>
      <c r="L29" s="331">
        <v>0.91361079167064985</v>
      </c>
      <c r="M29" s="331">
        <v>0.84859257645065289</v>
      </c>
      <c r="N29" s="331">
        <v>0.88054411036575142</v>
      </c>
      <c r="O29" s="331">
        <v>0.60167618619267604</v>
      </c>
      <c r="P29" s="331">
        <v>0.63816079998986452</v>
      </c>
      <c r="Q29" s="331">
        <v>0.82103751936614122</v>
      </c>
      <c r="R29" s="331">
        <v>0.5975206882328048</v>
      </c>
      <c r="S29" s="331">
        <v>0.67971187116261544</v>
      </c>
      <c r="T29" s="331">
        <v>0.81573061116891377</v>
      </c>
      <c r="U29" s="331">
        <v>0.74266057327641422</v>
      </c>
      <c r="V29" s="331">
        <v>0.7142990397959138</v>
      </c>
      <c r="W29" s="331">
        <v>0.59888450727467912</v>
      </c>
      <c r="DA29" s="72" t="s">
        <v>2963</v>
      </c>
    </row>
    <row r="30" spans="1:105" ht="12" customHeight="1" x14ac:dyDescent="0.25">
      <c r="A30" s="59" t="s">
        <v>30</v>
      </c>
      <c r="B30" s="232">
        <v>3.7486520890849431E-2</v>
      </c>
      <c r="C30" s="232">
        <v>5.5252335918585943E-2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7.0010052088554486E-2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2965</v>
      </c>
    </row>
    <row r="32" spans="1:105" ht="12" customHeight="1" x14ac:dyDescent="0.25">
      <c r="A32" s="59" t="s">
        <v>160</v>
      </c>
      <c r="B32" s="297">
        <v>9.4304516037769626E-2</v>
      </c>
      <c r="C32" s="297">
        <v>7.134496272759433E-2</v>
      </c>
      <c r="D32" s="297">
        <v>0.1536074671431045</v>
      </c>
      <c r="E32" s="297">
        <v>7.7260607889514388E-2</v>
      </c>
      <c r="F32" s="297">
        <v>0.19217220947556921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0.15499846404734949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8.5642780265868065E-2</v>
      </c>
      <c r="W32" s="297">
        <v>7.634070218662109E-2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0.21916055070361559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0.2265613615399947</v>
      </c>
      <c r="C34" s="297">
        <v>0.50290194420259593</v>
      </c>
      <c r="D34" s="297">
        <v>0.44446476441207561</v>
      </c>
      <c r="E34" s="297">
        <v>1.0384185183393391</v>
      </c>
      <c r="F34" s="297">
        <v>0.69542825533172181</v>
      </c>
      <c r="G34" s="297">
        <v>0.82401522708277619</v>
      </c>
      <c r="H34" s="297">
        <v>0.64822708856216504</v>
      </c>
      <c r="I34" s="297">
        <v>0.81680152630988478</v>
      </c>
      <c r="J34" s="297">
        <v>1.113636236362195</v>
      </c>
      <c r="K34" s="297">
        <v>1.005605040301405</v>
      </c>
      <c r="L34" s="297">
        <v>0.91361079167064985</v>
      </c>
      <c r="M34" s="297">
        <v>0.84859257645065289</v>
      </c>
      <c r="N34" s="297">
        <v>0.7255456463184019</v>
      </c>
      <c r="O34" s="297">
        <v>0.60167618619267604</v>
      </c>
      <c r="P34" s="297">
        <v>0.63816079998986452</v>
      </c>
      <c r="Q34" s="297">
        <v>0.82103751936614122</v>
      </c>
      <c r="R34" s="297">
        <v>0.5975206882328048</v>
      </c>
      <c r="S34" s="297">
        <v>0.67971187116261544</v>
      </c>
      <c r="T34" s="297">
        <v>0.81573061116891377</v>
      </c>
      <c r="U34" s="297">
        <v>0.74266057327641422</v>
      </c>
      <c r="V34" s="297">
        <v>0.62865625953004578</v>
      </c>
      <c r="W34" s="297">
        <v>0.52254380508805809</v>
      </c>
      <c r="DA34" s="122" t="s">
        <v>2968</v>
      </c>
    </row>
    <row r="35" spans="1:105" ht="12" customHeight="1" x14ac:dyDescent="0.25">
      <c r="A35" s="60" t="s">
        <v>2922</v>
      </c>
      <c r="B35" s="331">
        <v>0.28801774718545681</v>
      </c>
      <c r="C35" s="331">
        <v>0.49937125505281432</v>
      </c>
      <c r="D35" s="331">
        <v>0.45621785981636831</v>
      </c>
      <c r="E35" s="331">
        <v>0.87839823038655074</v>
      </c>
      <c r="F35" s="331">
        <v>0.68612979475017766</v>
      </c>
      <c r="G35" s="331">
        <v>0.63976456398994763</v>
      </c>
      <c r="H35" s="331">
        <v>0.73011508208600007</v>
      </c>
      <c r="I35" s="331">
        <v>0.64017324936398146</v>
      </c>
      <c r="J35" s="331">
        <v>0.91322352883759572</v>
      </c>
      <c r="K35" s="331">
        <v>0.97105391129947349</v>
      </c>
      <c r="L35" s="331">
        <v>0.87411621896355163</v>
      </c>
      <c r="M35" s="331">
        <v>0.91282978266990111</v>
      </c>
      <c r="N35" s="331">
        <v>0.87111405939804276</v>
      </c>
      <c r="O35" s="331">
        <v>0.5315147274423585</v>
      </c>
      <c r="P35" s="331">
        <v>0.55281205469423511</v>
      </c>
      <c r="Q35" s="331">
        <v>0.79273477281176652</v>
      </c>
      <c r="R35" s="331">
        <v>0.50091913805276445</v>
      </c>
      <c r="S35" s="331">
        <v>0.57308796806288687</v>
      </c>
      <c r="T35" s="331">
        <v>0.72715909038854942</v>
      </c>
      <c r="U35" s="331">
        <v>0.60242438452463087</v>
      </c>
      <c r="V35" s="331">
        <v>0.57522507649483356</v>
      </c>
      <c r="W35" s="331">
        <v>0.47305928660345709</v>
      </c>
      <c r="DA35" s="72" t="s">
        <v>2969</v>
      </c>
    </row>
    <row r="36" spans="1:105" ht="12" customHeight="1" x14ac:dyDescent="0.25">
      <c r="A36" s="64" t="s">
        <v>30</v>
      </c>
      <c r="B36" s="231">
        <v>2.2883912371128749E-2</v>
      </c>
      <c r="C36" s="231">
        <v>1.250604130130979E-2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1.9388475391158261E-2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2972</v>
      </c>
    </row>
    <row r="39" spans="1:105" ht="12" customHeight="1" x14ac:dyDescent="0.25">
      <c r="A39" s="64" t="s">
        <v>160</v>
      </c>
      <c r="B39" s="231">
        <v>5.9248374656152618E-2</v>
      </c>
      <c r="C39" s="231">
        <v>1.6619629594181271E-2</v>
      </c>
      <c r="D39" s="231">
        <v>5.4267191069174013E-2</v>
      </c>
      <c r="E39" s="231">
        <v>1.5537156410003789E-2</v>
      </c>
      <c r="F39" s="231">
        <v>5.0641749967405371E-2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9.6289124843271304E-3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1.502862580607848E-2</v>
      </c>
      <c r="W39" s="231">
        <v>1.6315634654730422E-2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5.9960382535653563E-2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0.13934899495534789</v>
      </c>
      <c r="C42" s="231">
        <v>0.1146873146331739</v>
      </c>
      <c r="D42" s="231">
        <v>0.15372213101123769</v>
      </c>
      <c r="E42" s="231">
        <v>0.20443718190765661</v>
      </c>
      <c r="F42" s="231">
        <v>0.179409112515967</v>
      </c>
      <c r="G42" s="231">
        <v>0.16808442237410801</v>
      </c>
      <c r="H42" s="231">
        <v>0.17908773435556899</v>
      </c>
      <c r="I42" s="231">
        <v>0.14555297059173961</v>
      </c>
      <c r="J42" s="231">
        <v>0.14848213012867301</v>
      </c>
      <c r="K42" s="231">
        <v>6.3235749772220573E-2</v>
      </c>
      <c r="L42" s="231">
        <v>6.1085425408232967E-2</v>
      </c>
      <c r="M42" s="231">
        <v>3.7545714620067422E-2</v>
      </c>
      <c r="N42" s="231">
        <v>4.4125397411208023E-2</v>
      </c>
      <c r="O42" s="231">
        <v>5.4841326160081853E-2</v>
      </c>
      <c r="P42" s="231">
        <v>6.0970097100080167E-2</v>
      </c>
      <c r="Q42" s="231">
        <v>5.1323545164479248E-2</v>
      </c>
      <c r="R42" s="231">
        <v>7.0249376065604649E-2</v>
      </c>
      <c r="S42" s="231">
        <v>7.7854788383962814E-2</v>
      </c>
      <c r="T42" s="231">
        <v>7.4521273770833923E-2</v>
      </c>
      <c r="U42" s="231">
        <v>0.1061419980895386</v>
      </c>
      <c r="V42" s="231">
        <v>0.10799802222091889</v>
      </c>
      <c r="W42" s="231">
        <v>0.1093313144449385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</v>
      </c>
      <c r="C44" s="231">
        <v>0.3037470393257134</v>
      </c>
      <c r="D44" s="231">
        <v>0.24822853773595649</v>
      </c>
      <c r="E44" s="231">
        <v>0.65842389206889029</v>
      </c>
      <c r="F44" s="231">
        <v>0.45607893226680529</v>
      </c>
      <c r="G44" s="231">
        <v>0.47168014161583949</v>
      </c>
      <c r="H44" s="231">
        <v>0.47167848980361932</v>
      </c>
      <c r="I44" s="231">
        <v>0.49462027877224191</v>
      </c>
      <c r="J44" s="231">
        <v>0.75110779446107934</v>
      </c>
      <c r="K44" s="231">
        <v>0.85709856208541291</v>
      </c>
      <c r="L44" s="231">
        <v>0.74376721483406449</v>
      </c>
      <c r="M44" s="231">
        <v>0.78093261561439964</v>
      </c>
      <c r="N44" s="231">
        <v>0.77863827154065834</v>
      </c>
      <c r="O44" s="231">
        <v>0.4423145196091931</v>
      </c>
      <c r="P44" s="231">
        <v>0.4891148440716494</v>
      </c>
      <c r="Q44" s="231">
        <v>0.71577753855537318</v>
      </c>
      <c r="R44" s="231">
        <v>0.40285477474933418</v>
      </c>
      <c r="S44" s="231">
        <v>0.45378458819283379</v>
      </c>
      <c r="T44" s="231">
        <v>0.55610506603418386</v>
      </c>
      <c r="U44" s="231">
        <v>0.46846739919694758</v>
      </c>
      <c r="V44" s="231">
        <v>0.4014788290242155</v>
      </c>
      <c r="W44" s="231">
        <v>0.29778240545018692</v>
      </c>
      <c r="DA44" s="73" t="s">
        <v>2978</v>
      </c>
    </row>
    <row r="45" spans="1:105" ht="12" customHeight="1" x14ac:dyDescent="0.25">
      <c r="A45" s="64" t="s">
        <v>79</v>
      </c>
      <c r="B45" s="231">
        <v>6.6536465202827522E-2</v>
      </c>
      <c r="C45" s="231">
        <v>5.1811230198435913E-2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1.3633604247843449E-2</v>
      </c>
      <c r="K45" s="231">
        <v>5.0719599441840013E-2</v>
      </c>
      <c r="L45" s="231">
        <v>6.926357872125416E-2</v>
      </c>
      <c r="M45" s="231">
        <v>9.4351452435434038E-2</v>
      </c>
      <c r="N45" s="231">
        <v>3.8721477961849313E-2</v>
      </c>
      <c r="O45" s="231">
        <v>3.4358881673083541E-2</v>
      </c>
      <c r="P45" s="231">
        <v>2.7271135225055772E-3</v>
      </c>
      <c r="Q45" s="231">
        <v>2.5633689091914082E-2</v>
      </c>
      <c r="R45" s="231">
        <v>2.7814987237825519E-2</v>
      </c>
      <c r="S45" s="231">
        <v>4.1448591486090217E-2</v>
      </c>
      <c r="T45" s="231">
        <v>9.6532750583531599E-2</v>
      </c>
      <c r="U45" s="231">
        <v>2.7814987238144639E-2</v>
      </c>
      <c r="V45" s="231">
        <v>5.0719599443620721E-2</v>
      </c>
      <c r="W45" s="231">
        <v>4.9629932053601278E-2</v>
      </c>
      <c r="DA45" s="73" t="s">
        <v>2979</v>
      </c>
    </row>
    <row r="46" spans="1:105" ht="12" customHeight="1" x14ac:dyDescent="0.25">
      <c r="A46" s="60" t="s">
        <v>2934</v>
      </c>
      <c r="B46" s="331">
        <v>0.1369047337548108</v>
      </c>
      <c r="C46" s="331">
        <v>0.1270906248275841</v>
      </c>
      <c r="D46" s="331">
        <v>0.1186324298684804</v>
      </c>
      <c r="E46" s="331">
        <v>0.10582344201148219</v>
      </c>
      <c r="F46" s="331">
        <v>0.122189947474541</v>
      </c>
      <c r="G46" s="331">
        <v>0.1117381929437509</v>
      </c>
      <c r="H46" s="331">
        <v>0.10816774921579229</v>
      </c>
      <c r="I46" s="331">
        <v>0.14644033159000711</v>
      </c>
      <c r="J46" s="331">
        <v>0.14981550824245651</v>
      </c>
      <c r="K46" s="331">
        <v>0.12853706770707499</v>
      </c>
      <c r="L46" s="331">
        <v>0.1089297408446019</v>
      </c>
      <c r="M46" s="331">
        <v>0.1103748768748906</v>
      </c>
      <c r="N46" s="331">
        <v>0.1049217395269104</v>
      </c>
      <c r="O46" s="331">
        <v>8.8687006252161638E-2</v>
      </c>
      <c r="P46" s="331">
        <v>9.5954975136666995E-2</v>
      </c>
      <c r="Q46" s="331">
        <v>0.10017632187220191</v>
      </c>
      <c r="R46" s="331">
        <v>0.1017845778454215</v>
      </c>
      <c r="S46" s="331">
        <v>0.12600179706107439</v>
      </c>
      <c r="T46" s="331">
        <v>0.12820655204054521</v>
      </c>
      <c r="U46" s="331">
        <v>0.13620919675766291</v>
      </c>
      <c r="V46" s="331">
        <v>0.1227538531247299</v>
      </c>
      <c r="W46" s="331">
        <v>0.1277111803410679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1.4875092141193309</v>
      </c>
      <c r="C48" s="318">
        <v>1.3808761046772151</v>
      </c>
      <c r="D48" s="318">
        <v>1.2889753895491509</v>
      </c>
      <c r="E48" s="318">
        <v>1.1498020612188731</v>
      </c>
      <c r="F48" s="318">
        <v>1.3276288390922779</v>
      </c>
      <c r="G48" s="318">
        <v>1.2140675272087329</v>
      </c>
      <c r="H48" s="318">
        <v>1.17527363164231</v>
      </c>
      <c r="I48" s="318">
        <v>1.5911162206337599</v>
      </c>
      <c r="J48" s="318">
        <v>1.627788483397081</v>
      </c>
      <c r="K48" s="318">
        <v>1.3965921215886059</v>
      </c>
      <c r="L48" s="318">
        <v>1.1835528893264611</v>
      </c>
      <c r="M48" s="318">
        <v>1.1992547069462971</v>
      </c>
      <c r="N48" s="318">
        <v>1.140004804999837</v>
      </c>
      <c r="O48" s="318">
        <v>0.96360976976162083</v>
      </c>
      <c r="P48" s="318">
        <v>1.0425783370793631</v>
      </c>
      <c r="Q48" s="318">
        <v>1.0884444805857409</v>
      </c>
      <c r="R48" s="318">
        <v>1.105918643189286</v>
      </c>
      <c r="S48" s="318">
        <v>1.369045678578342</v>
      </c>
      <c r="T48" s="318">
        <v>1.393000974037387</v>
      </c>
      <c r="U48" s="318">
        <v>1.479952005075915</v>
      </c>
      <c r="V48" s="318">
        <v>1.333755835782197</v>
      </c>
      <c r="W48" s="318">
        <v>1.3876186183862951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0.99999999999999989</v>
      </c>
      <c r="D52" s="234">
        <f t="shared" si="1"/>
        <v>1</v>
      </c>
      <c r="E52" s="234">
        <f t="shared" si="1"/>
        <v>1.0000000000000002</v>
      </c>
      <c r="F52" s="234">
        <f t="shared" si="1"/>
        <v>0.99999999999999989</v>
      </c>
      <c r="G52" s="234">
        <f t="shared" si="1"/>
        <v>1.0000000000000004</v>
      </c>
      <c r="H52" s="234">
        <f t="shared" si="1"/>
        <v>1.0000000000000002</v>
      </c>
      <c r="I52" s="234">
        <f t="shared" si="1"/>
        <v>1.0000000000000002</v>
      </c>
      <c r="J52" s="234">
        <f t="shared" si="1"/>
        <v>0.99999999999999967</v>
      </c>
      <c r="K52" s="234">
        <f t="shared" si="1"/>
        <v>0.99999999999999989</v>
      </c>
      <c r="L52" s="234">
        <f t="shared" si="1"/>
        <v>0.99999999999999978</v>
      </c>
      <c r="M52" s="234">
        <f t="shared" si="1"/>
        <v>1.0000000000000004</v>
      </c>
      <c r="N52" s="234">
        <f t="shared" si="1"/>
        <v>0.99999999999999989</v>
      </c>
      <c r="O52" s="234">
        <f t="shared" si="1"/>
        <v>0.99999999999999978</v>
      </c>
      <c r="P52" s="234">
        <f t="shared" si="1"/>
        <v>1.0000000000000002</v>
      </c>
      <c r="Q52" s="234">
        <f t="shared" si="1"/>
        <v>1.0000000000000002</v>
      </c>
      <c r="R52" s="234">
        <f t="shared" si="1"/>
        <v>1.0000000000000004</v>
      </c>
      <c r="S52" s="234">
        <f t="shared" si="1"/>
        <v>0.99999999999999967</v>
      </c>
      <c r="T52" s="234">
        <f t="shared" si="1"/>
        <v>0.99999999999999989</v>
      </c>
      <c r="U52" s="234">
        <f t="shared" si="1"/>
        <v>0.99999999999999989</v>
      </c>
      <c r="V52" s="234">
        <f t="shared" si="1"/>
        <v>0.99999999999999933</v>
      </c>
      <c r="W52" s="234">
        <f t="shared" si="1"/>
        <v>1.0000000000000004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2.2751726418820211E-2</v>
      </c>
      <c r="C53" s="301">
        <f t="shared" si="2"/>
        <v>1.6721873710932009E-2</v>
      </c>
      <c r="D53" s="301">
        <f t="shared" si="2"/>
        <v>1.6951152611722187E-2</v>
      </c>
      <c r="E53" s="301">
        <f t="shared" si="2"/>
        <v>1.0234941560775309E-2</v>
      </c>
      <c r="F53" s="301">
        <f t="shared" si="2"/>
        <v>1.3455603914638788E-2</v>
      </c>
      <c r="G53" s="301">
        <f t="shared" si="2"/>
        <v>1.3276493520994774E-2</v>
      </c>
      <c r="H53" s="301">
        <f t="shared" si="2"/>
        <v>1.1867937140844638E-2</v>
      </c>
      <c r="I53" s="301">
        <f t="shared" si="2"/>
        <v>1.5711222937767486E-2</v>
      </c>
      <c r="J53" s="301">
        <f t="shared" si="2"/>
        <v>1.2752752240274346E-2</v>
      </c>
      <c r="K53" s="301">
        <f t="shared" si="2"/>
        <v>1.1053326000064572E-2</v>
      </c>
      <c r="L53" s="301">
        <f t="shared" si="2"/>
        <v>1.0580808465155673E-2</v>
      </c>
      <c r="M53" s="301">
        <f t="shared" si="2"/>
        <v>1.0392143102763884E-2</v>
      </c>
      <c r="N53" s="301">
        <f t="shared" si="2"/>
        <v>1.0334771334351373E-2</v>
      </c>
      <c r="O53" s="301">
        <f t="shared" si="2"/>
        <v>1.2925647683442593E-2</v>
      </c>
      <c r="P53" s="301">
        <f t="shared" si="2"/>
        <v>1.3257635068189999E-2</v>
      </c>
      <c r="Q53" s="301">
        <f t="shared" si="2"/>
        <v>1.0691407507575357E-2</v>
      </c>
      <c r="R53" s="301">
        <f t="shared" si="2"/>
        <v>1.4643177081360354E-2</v>
      </c>
      <c r="S53" s="301">
        <f t="shared" si="2"/>
        <v>1.5362634533734177E-2</v>
      </c>
      <c r="T53" s="301">
        <f t="shared" si="2"/>
        <v>1.3405844896897912E-2</v>
      </c>
      <c r="U53" s="301">
        <f t="shared" si="2"/>
        <v>1.5604858707316557E-2</v>
      </c>
      <c r="V53" s="301">
        <f t="shared" si="2"/>
        <v>1.5078670554764455E-2</v>
      </c>
      <c r="W53" s="301">
        <f t="shared" si="2"/>
        <v>1.7269960496444196E-2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6.4158052633480657E-3</v>
      </c>
      <c r="C54" s="235">
        <f t="shared" si="3"/>
        <v>4.715434925364333E-3</v>
      </c>
      <c r="D54" s="235">
        <f t="shared" si="3"/>
        <v>4.7800897454595478E-3</v>
      </c>
      <c r="E54" s="235">
        <f t="shared" si="3"/>
        <v>2.886171832716999E-3</v>
      </c>
      <c r="F54" s="235">
        <f t="shared" si="3"/>
        <v>3.7943729116598143E-3</v>
      </c>
      <c r="G54" s="235">
        <f t="shared" si="3"/>
        <v>3.7438652101734332E-3</v>
      </c>
      <c r="H54" s="235">
        <f t="shared" si="3"/>
        <v>3.3466635529833958E-3</v>
      </c>
      <c r="I54" s="235">
        <f t="shared" si="3"/>
        <v>4.4304394735681131E-3</v>
      </c>
      <c r="J54" s="235">
        <f t="shared" si="3"/>
        <v>3.5961743491098423E-3</v>
      </c>
      <c r="K54" s="235">
        <f t="shared" si="3"/>
        <v>3.1169497128822124E-3</v>
      </c>
      <c r="L54" s="235">
        <f t="shared" si="3"/>
        <v>2.9837035393089841E-3</v>
      </c>
      <c r="M54" s="235">
        <f t="shared" si="3"/>
        <v>2.9305014128961299E-3</v>
      </c>
      <c r="N54" s="235">
        <f t="shared" si="3"/>
        <v>2.9143230321010756E-3</v>
      </c>
      <c r="O54" s="235">
        <f t="shared" si="3"/>
        <v>3.6449294841650079E-3</v>
      </c>
      <c r="P54" s="235">
        <f t="shared" si="3"/>
        <v>3.7385472769961327E-3</v>
      </c>
      <c r="Q54" s="235">
        <f t="shared" si="3"/>
        <v>3.0148915865549483E-3</v>
      </c>
      <c r="R54" s="235">
        <f t="shared" si="3"/>
        <v>4.1292590663808276E-3</v>
      </c>
      <c r="S54" s="235">
        <f t="shared" si="3"/>
        <v>4.3321403257949127E-3</v>
      </c>
      <c r="T54" s="235">
        <f t="shared" si="3"/>
        <v>3.7803412657950474E-3</v>
      </c>
      <c r="U54" s="235">
        <f t="shared" si="3"/>
        <v>4.4004456094983244E-3</v>
      </c>
      <c r="V54" s="235">
        <f t="shared" si="3"/>
        <v>4.2520647501072487E-3</v>
      </c>
      <c r="W54" s="235">
        <f t="shared" si="3"/>
        <v>4.8699910244721272E-3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8.7036776756294093E-2</v>
      </c>
      <c r="C55" s="235">
        <f t="shared" si="4"/>
        <v>6.3969562675534428E-2</v>
      </c>
      <c r="D55" s="235">
        <f t="shared" si="4"/>
        <v>6.4846669587583811E-2</v>
      </c>
      <c r="E55" s="235">
        <f t="shared" si="4"/>
        <v>3.9153790237299708E-2</v>
      </c>
      <c r="F55" s="235">
        <f t="shared" si="4"/>
        <v>5.1474440773460292E-2</v>
      </c>
      <c r="G55" s="235">
        <f t="shared" si="4"/>
        <v>5.078925358988768E-2</v>
      </c>
      <c r="H55" s="235">
        <f t="shared" si="4"/>
        <v>4.5400818226742239E-2</v>
      </c>
      <c r="I55" s="235">
        <f t="shared" si="4"/>
        <v>6.0103316039862326E-2</v>
      </c>
      <c r="J55" s="235">
        <f t="shared" si="4"/>
        <v>4.8785680230706834E-2</v>
      </c>
      <c r="K55" s="235">
        <f t="shared" si="4"/>
        <v>4.2284521612670149E-2</v>
      </c>
      <c r="L55" s="235">
        <f t="shared" si="4"/>
        <v>4.0476904799676083E-2</v>
      </c>
      <c r="M55" s="235">
        <f t="shared" si="4"/>
        <v>3.9755165063277163E-2</v>
      </c>
      <c r="N55" s="235">
        <f t="shared" si="4"/>
        <v>3.9535689243837664E-2</v>
      </c>
      <c r="O55" s="235">
        <f t="shared" si="4"/>
        <v>4.9447092108302497E-2</v>
      </c>
      <c r="P55" s="235">
        <f t="shared" si="4"/>
        <v>5.0717110539442896E-2</v>
      </c>
      <c r="Q55" s="235">
        <f t="shared" si="4"/>
        <v>4.0900001666583669E-2</v>
      </c>
      <c r="R55" s="235">
        <f t="shared" si="4"/>
        <v>5.6017504393819646E-2</v>
      </c>
      <c r="S55" s="235">
        <f t="shared" si="4"/>
        <v>5.8769790374900772E-2</v>
      </c>
      <c r="T55" s="235">
        <f t="shared" si="4"/>
        <v>5.1284087547555507E-2</v>
      </c>
      <c r="U55" s="235">
        <f t="shared" si="4"/>
        <v>5.969641945495277E-2</v>
      </c>
      <c r="V55" s="235">
        <f t="shared" si="4"/>
        <v>5.7683485582488467E-2</v>
      </c>
      <c r="W55" s="235">
        <f t="shared" si="4"/>
        <v>6.6066269813953526E-2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0.19855976466841288</v>
      </c>
      <c r="C56" s="235">
        <f t="shared" si="5"/>
        <v>0.14593579615615629</v>
      </c>
      <c r="D56" s="235">
        <f t="shared" si="5"/>
        <v>0.14793676802731379</v>
      </c>
      <c r="E56" s="235">
        <f t="shared" si="5"/>
        <v>8.9322785897312434E-2</v>
      </c>
      <c r="F56" s="235">
        <f t="shared" si="5"/>
        <v>0.11743027749102995</v>
      </c>
      <c r="G56" s="235">
        <f t="shared" si="5"/>
        <v>0.11586713819527063</v>
      </c>
      <c r="H56" s="235">
        <f t="shared" si="5"/>
        <v>0.1035743293676535</v>
      </c>
      <c r="I56" s="235">
        <f t="shared" si="5"/>
        <v>0.13711560484463015</v>
      </c>
      <c r="J56" s="235">
        <f t="shared" si="5"/>
        <v>0.11129632262142662</v>
      </c>
      <c r="K56" s="235">
        <f t="shared" si="5"/>
        <v>9.646502287231172E-2</v>
      </c>
      <c r="L56" s="235">
        <f t="shared" si="5"/>
        <v>9.2341249194389963E-2</v>
      </c>
      <c r="M56" s="235">
        <f t="shared" si="5"/>
        <v>9.069472139830112E-2</v>
      </c>
      <c r="N56" s="235">
        <f t="shared" si="5"/>
        <v>9.0194024236912348E-2</v>
      </c>
      <c r="O56" s="235">
        <f t="shared" si="5"/>
        <v>0.11280522255612922</v>
      </c>
      <c r="P56" s="235">
        <f t="shared" si="5"/>
        <v>0.11570255596172942</v>
      </c>
      <c r="Q56" s="235">
        <f t="shared" si="5"/>
        <v>9.3306473522036429E-2</v>
      </c>
      <c r="R56" s="235">
        <f t="shared" si="5"/>
        <v>0.12779451289760987</v>
      </c>
      <c r="S56" s="235">
        <f t="shared" si="5"/>
        <v>0.13407339036838117</v>
      </c>
      <c r="T56" s="235">
        <f t="shared" si="5"/>
        <v>0.11699601862772947</v>
      </c>
      <c r="U56" s="235">
        <f t="shared" si="5"/>
        <v>0.13618733873511837</v>
      </c>
      <c r="V56" s="235">
        <f t="shared" si="5"/>
        <v>0.13159516872486246</v>
      </c>
      <c r="W56" s="235">
        <f t="shared" si="5"/>
        <v>0.15071908078018115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5.9418730013305728E-2</v>
      </c>
      <c r="C57" s="302">
        <f t="shared" si="6"/>
        <v>4.6253314815961004E-2</v>
      </c>
      <c r="D57" s="302">
        <f t="shared" si="6"/>
        <v>4.4039138830126515E-2</v>
      </c>
      <c r="E57" s="302">
        <f t="shared" si="6"/>
        <v>3.1591060969506542E-2</v>
      </c>
      <c r="F57" s="302">
        <f t="shared" si="6"/>
        <v>3.6671029850124444E-2</v>
      </c>
      <c r="G57" s="302">
        <f t="shared" si="6"/>
        <v>3.7067168835766724E-2</v>
      </c>
      <c r="H57" s="302">
        <f t="shared" si="6"/>
        <v>3.4804914755700848E-2</v>
      </c>
      <c r="I57" s="302">
        <f t="shared" si="6"/>
        <v>4.3781265746984377E-2</v>
      </c>
      <c r="J57" s="302">
        <f t="shared" si="6"/>
        <v>3.6589402858055481E-2</v>
      </c>
      <c r="K57" s="302">
        <f t="shared" si="6"/>
        <v>3.2843282903539349E-2</v>
      </c>
      <c r="L57" s="302">
        <f t="shared" si="6"/>
        <v>3.1597675235662856E-2</v>
      </c>
      <c r="M57" s="302">
        <f t="shared" si="6"/>
        <v>3.1122502670024789E-2</v>
      </c>
      <c r="N57" s="302">
        <f t="shared" si="6"/>
        <v>3.0868275832006541E-2</v>
      </c>
      <c r="O57" s="302">
        <f t="shared" si="6"/>
        <v>3.7594934546179994E-2</v>
      </c>
      <c r="P57" s="302">
        <f t="shared" si="6"/>
        <v>3.845489875210141E-2</v>
      </c>
      <c r="Q57" s="302">
        <f t="shared" si="6"/>
        <v>3.1905349113595077E-2</v>
      </c>
      <c r="R57" s="302">
        <f t="shared" si="6"/>
        <v>4.1970110385380587E-2</v>
      </c>
      <c r="S57" s="302">
        <f t="shared" si="6"/>
        <v>4.4172831091726442E-2</v>
      </c>
      <c r="T57" s="302">
        <f t="shared" si="6"/>
        <v>3.8938130380914183E-2</v>
      </c>
      <c r="U57" s="302">
        <f t="shared" si="6"/>
        <v>4.4572926468219143E-2</v>
      </c>
      <c r="V57" s="302">
        <f t="shared" si="6"/>
        <v>4.2485998890513001E-2</v>
      </c>
      <c r="W57" s="302">
        <f t="shared" si="6"/>
        <v>4.8251388681346027E-2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0.36791702642001189</v>
      </c>
      <c r="C58" s="303">
        <f t="shared" si="7"/>
        <v>0.50504457405565351</v>
      </c>
      <c r="D58" s="303">
        <f t="shared" si="7"/>
        <v>0.50107511683867345</v>
      </c>
      <c r="E58" s="303">
        <f t="shared" si="7"/>
        <v>0.65302481038301008</v>
      </c>
      <c r="F58" s="303">
        <f t="shared" si="7"/>
        <v>0.58077610621638076</v>
      </c>
      <c r="G58" s="303">
        <f t="shared" si="7"/>
        <v>0.58430105582721859</v>
      </c>
      <c r="H58" s="303">
        <f t="shared" si="7"/>
        <v>0.61574870889661526</v>
      </c>
      <c r="I58" s="303">
        <f t="shared" si="7"/>
        <v>0.5279363380314176</v>
      </c>
      <c r="J58" s="303">
        <f t="shared" si="7"/>
        <v>0.5975290006732481</v>
      </c>
      <c r="K58" s="303">
        <f t="shared" si="7"/>
        <v>0.64186349753807492</v>
      </c>
      <c r="L58" s="303">
        <f t="shared" si="7"/>
        <v>0.6526439350187766</v>
      </c>
      <c r="M58" s="303">
        <f t="shared" si="7"/>
        <v>0.66063173644781192</v>
      </c>
      <c r="N58" s="303">
        <f t="shared" si="7"/>
        <v>0.65954610260687063</v>
      </c>
      <c r="O58" s="303">
        <f t="shared" si="7"/>
        <v>0.5954459797069882</v>
      </c>
      <c r="P58" s="303">
        <f t="shared" si="7"/>
        <v>0.58709828732647762</v>
      </c>
      <c r="Q58" s="303">
        <f t="shared" si="7"/>
        <v>0.6503280037603798</v>
      </c>
      <c r="R58" s="303">
        <f t="shared" si="7"/>
        <v>0.55393104372827895</v>
      </c>
      <c r="S58" s="303">
        <f t="shared" si="7"/>
        <v>0.537087439700765</v>
      </c>
      <c r="T58" s="303">
        <f t="shared" si="7"/>
        <v>0.5844510633607729</v>
      </c>
      <c r="U58" s="303">
        <f t="shared" si="7"/>
        <v>0.53050648490433594</v>
      </c>
      <c r="V58" s="303">
        <f t="shared" si="7"/>
        <v>0.54312585273278302</v>
      </c>
      <c r="W58" s="303">
        <f t="shared" si="7"/>
        <v>0.49171419228307311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0.10707199225400138</v>
      </c>
      <c r="C59" s="303">
        <f t="shared" si="8"/>
        <v>7.8694877895870249E-2</v>
      </c>
      <c r="D59" s="303">
        <f t="shared" si="8"/>
        <v>7.9773888263589179E-2</v>
      </c>
      <c r="E59" s="303">
        <f t="shared" si="8"/>
        <v>4.816670011507275E-2</v>
      </c>
      <c r="F59" s="303">
        <f t="shared" si="8"/>
        <v>6.3323472320296295E-2</v>
      </c>
      <c r="G59" s="303">
        <f t="shared" si="8"/>
        <v>6.2480560168144232E-2</v>
      </c>
      <c r="H59" s="303">
        <f t="shared" si="8"/>
        <v>5.5851747257489502E-2</v>
      </c>
      <c r="I59" s="303">
        <f t="shared" si="8"/>
        <v>7.3938650180936968E-2</v>
      </c>
      <c r="J59" s="303">
        <f t="shared" si="8"/>
        <v>6.0015779196357748E-2</v>
      </c>
      <c r="K59" s="303">
        <f t="shared" si="8"/>
        <v>5.2018102454013081E-2</v>
      </c>
      <c r="L59" s="303">
        <f t="shared" si="8"/>
        <v>4.9794385760769388E-2</v>
      </c>
      <c r="M59" s="303">
        <f t="shared" si="8"/>
        <v>4.8906506931323562E-2</v>
      </c>
      <c r="N59" s="303">
        <f t="shared" si="8"/>
        <v>4.8636509418608177E-2</v>
      </c>
      <c r="O59" s="303">
        <f t="shared" si="8"/>
        <v>6.0829443144793341E-2</v>
      </c>
      <c r="P59" s="303">
        <f t="shared" si="8"/>
        <v>6.2391810326683131E-2</v>
      </c>
      <c r="Q59" s="303">
        <f t="shared" si="8"/>
        <v>5.0314876364219295E-2</v>
      </c>
      <c r="R59" s="303">
        <f t="shared" si="8"/>
        <v>6.8912315231271573E-2</v>
      </c>
      <c r="S59" s="303">
        <f t="shared" si="8"/>
        <v>7.2298156874652561E-2</v>
      </c>
      <c r="T59" s="303">
        <f t="shared" si="8"/>
        <v>6.3089301204485429E-2</v>
      </c>
      <c r="U59" s="303">
        <f t="shared" si="8"/>
        <v>7.3438089043320429E-2</v>
      </c>
      <c r="V59" s="303">
        <f t="shared" si="8"/>
        <v>7.0961792838053026E-2</v>
      </c>
      <c r="W59" s="303">
        <f t="shared" si="8"/>
        <v>8.1274231346795012E-2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5.2026048373473896E-2</v>
      </c>
      <c r="C60" s="303">
        <f t="shared" si="9"/>
        <v>6.6047802226940108E-2</v>
      </c>
      <c r="D60" s="303">
        <f t="shared" si="9"/>
        <v>6.6984741139138493E-2</v>
      </c>
      <c r="E60" s="303">
        <f t="shared" si="9"/>
        <v>8.1173264644560233E-2</v>
      </c>
      <c r="F60" s="303">
        <f t="shared" si="9"/>
        <v>7.4642105497279052E-2</v>
      </c>
      <c r="G60" s="303">
        <f t="shared" si="9"/>
        <v>7.4819682222743128E-2</v>
      </c>
      <c r="H60" s="303">
        <f t="shared" si="9"/>
        <v>7.7866925191633699E-2</v>
      </c>
      <c r="I60" s="303">
        <f t="shared" si="9"/>
        <v>6.8755272696104763E-2</v>
      </c>
      <c r="J60" s="303">
        <f t="shared" si="9"/>
        <v>7.4054515398033427E-2</v>
      </c>
      <c r="K60" s="303">
        <f t="shared" si="9"/>
        <v>7.2354888918323298E-2</v>
      </c>
      <c r="L60" s="303">
        <f t="shared" si="9"/>
        <v>7.36328946698626E-2</v>
      </c>
      <c r="M60" s="303">
        <f t="shared" si="9"/>
        <v>7.0437581862529505E-2</v>
      </c>
      <c r="N60" s="303">
        <f t="shared" si="9"/>
        <v>7.3090307042910238E-2</v>
      </c>
      <c r="O60" s="303">
        <f t="shared" si="9"/>
        <v>7.1175558917671036E-2</v>
      </c>
      <c r="P60" s="303">
        <f t="shared" si="9"/>
        <v>7.1066267435817163E-2</v>
      </c>
      <c r="Q60" s="303">
        <f t="shared" si="9"/>
        <v>7.3110263414648241E-2</v>
      </c>
      <c r="R60" s="303">
        <f t="shared" si="9"/>
        <v>6.9012305762175985E-2</v>
      </c>
      <c r="S60" s="303">
        <f t="shared" si="9"/>
        <v>6.7189514080098059E-2</v>
      </c>
      <c r="T60" s="303">
        <f t="shared" si="9"/>
        <v>6.9838706256815819E-2</v>
      </c>
      <c r="U60" s="303">
        <f t="shared" si="9"/>
        <v>6.7827446592221077E-2</v>
      </c>
      <c r="V60" s="303">
        <f t="shared" si="9"/>
        <v>6.9336011275951792E-2</v>
      </c>
      <c r="W60" s="303">
        <f t="shared" si="9"/>
        <v>6.4837988733526059E-2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2.3802192190241579E-2</v>
      </c>
      <c r="C61" s="304">
        <f t="shared" si="10"/>
        <v>3.3103764711552977E-2</v>
      </c>
      <c r="D61" s="304">
        <f t="shared" si="10"/>
        <v>3.4155464566301336E-2</v>
      </c>
      <c r="E61" s="304">
        <f t="shared" si="10"/>
        <v>4.3127426319855347E-2</v>
      </c>
      <c r="F61" s="304">
        <f t="shared" si="10"/>
        <v>3.906573390591675E-2</v>
      </c>
      <c r="G61" s="304">
        <f t="shared" si="10"/>
        <v>3.9131611357341473E-2</v>
      </c>
      <c r="H61" s="304">
        <f t="shared" si="10"/>
        <v>4.1106648958627791E-2</v>
      </c>
      <c r="I61" s="304">
        <f t="shared" si="10"/>
        <v>3.5024873737071874E-2</v>
      </c>
      <c r="J61" s="304">
        <f t="shared" si="10"/>
        <v>3.7887962811775977E-2</v>
      </c>
      <c r="K61" s="304">
        <f t="shared" si="10"/>
        <v>3.4562311689451564E-2</v>
      </c>
      <c r="L61" s="304">
        <f t="shared" si="10"/>
        <v>3.5468625063487969E-2</v>
      </c>
      <c r="M61" s="304">
        <f t="shared" si="10"/>
        <v>3.1933378211176693E-2</v>
      </c>
      <c r="N61" s="304">
        <f t="shared" si="10"/>
        <v>3.4665483058064051E-2</v>
      </c>
      <c r="O61" s="304">
        <f t="shared" si="10"/>
        <v>3.5048214017706442E-2</v>
      </c>
      <c r="P61" s="304">
        <f t="shared" si="10"/>
        <v>3.5240287006188191E-2</v>
      </c>
      <c r="Q61" s="304">
        <f t="shared" si="10"/>
        <v>3.5022210597273486E-2</v>
      </c>
      <c r="R61" s="304">
        <f t="shared" si="10"/>
        <v>3.4357142125771747E-2</v>
      </c>
      <c r="S61" s="304">
        <f t="shared" si="10"/>
        <v>3.3122611067454649E-2</v>
      </c>
      <c r="T61" s="304">
        <f t="shared" si="10"/>
        <v>3.4091136531159361E-2</v>
      </c>
      <c r="U61" s="304">
        <f t="shared" si="10"/>
        <v>3.4005919901210178E-2</v>
      </c>
      <c r="V61" s="304">
        <f t="shared" si="10"/>
        <v>3.506862483891144E-2</v>
      </c>
      <c r="W61" s="304">
        <f t="shared" si="10"/>
        <v>3.2368028949850157E-2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1.9130481062788498E-2</v>
      </c>
      <c r="C62" s="304">
        <f t="shared" si="11"/>
        <v>2.6260664677165486E-2</v>
      </c>
      <c r="D62" s="304">
        <f t="shared" si="11"/>
        <v>2.6054265895195841E-2</v>
      </c>
      <c r="E62" s="304">
        <f t="shared" si="11"/>
        <v>3.3955152579162394E-2</v>
      </c>
      <c r="F62" s="304">
        <f t="shared" si="11"/>
        <v>3.0198456455801014E-2</v>
      </c>
      <c r="G62" s="304">
        <f t="shared" si="11"/>
        <v>3.038174229726797E-2</v>
      </c>
      <c r="H62" s="304">
        <f t="shared" si="11"/>
        <v>3.2016917318568684E-2</v>
      </c>
      <c r="I62" s="304">
        <f t="shared" si="11"/>
        <v>2.7450961471780895E-2</v>
      </c>
      <c r="J62" s="304">
        <f t="shared" si="11"/>
        <v>3.1069552129933044E-2</v>
      </c>
      <c r="K62" s="304">
        <f t="shared" si="11"/>
        <v>3.337480084580137E-2</v>
      </c>
      <c r="L62" s="304">
        <f t="shared" si="11"/>
        <v>3.3935348306950136E-2</v>
      </c>
      <c r="M62" s="304">
        <f t="shared" si="11"/>
        <v>3.4350687834610441E-2</v>
      </c>
      <c r="N62" s="304">
        <f t="shared" si="11"/>
        <v>3.4294238428511079E-2</v>
      </c>
      <c r="O62" s="304">
        <f t="shared" si="11"/>
        <v>3.0961241858086765E-2</v>
      </c>
      <c r="P62" s="304">
        <f t="shared" si="11"/>
        <v>3.0527189178988834E-2</v>
      </c>
      <c r="Q62" s="304">
        <f t="shared" si="11"/>
        <v>3.3814927462303218E-2</v>
      </c>
      <c r="R62" s="304">
        <f t="shared" si="11"/>
        <v>2.880260107896469E-2</v>
      </c>
      <c r="S62" s="304">
        <f t="shared" si="11"/>
        <v>2.7926788804080699E-2</v>
      </c>
      <c r="T62" s="304">
        <f t="shared" si="11"/>
        <v>3.0389542197989769E-2</v>
      </c>
      <c r="U62" s="304">
        <f t="shared" si="11"/>
        <v>2.7584600696253282E-2</v>
      </c>
      <c r="V62" s="304">
        <f t="shared" si="11"/>
        <v>2.8240766516072879E-2</v>
      </c>
      <c r="W62" s="304">
        <f t="shared" si="11"/>
        <v>2.5567528459628855E-2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9.0933751204438137E-3</v>
      </c>
      <c r="C63" s="304">
        <f t="shared" si="12"/>
        <v>6.683372838221637E-3</v>
      </c>
      <c r="D63" s="304">
        <f t="shared" si="12"/>
        <v>6.7750106776413091E-3</v>
      </c>
      <c r="E63" s="304">
        <f t="shared" si="12"/>
        <v>4.090685745542502E-3</v>
      </c>
      <c r="F63" s="304">
        <f t="shared" si="12"/>
        <v>5.3779151355612866E-3</v>
      </c>
      <c r="G63" s="304">
        <f t="shared" si="12"/>
        <v>5.3063285681336789E-3</v>
      </c>
      <c r="H63" s="304">
        <f t="shared" si="12"/>
        <v>4.7433589144372252E-3</v>
      </c>
      <c r="I63" s="304">
        <f t="shared" si="12"/>
        <v>6.2794374872519937E-3</v>
      </c>
      <c r="J63" s="304">
        <f t="shared" si="12"/>
        <v>5.0970004563244131E-3</v>
      </c>
      <c r="K63" s="304">
        <f t="shared" si="12"/>
        <v>4.4177763830703601E-3</v>
      </c>
      <c r="L63" s="304">
        <f t="shared" si="12"/>
        <v>4.2289212994245052E-3</v>
      </c>
      <c r="M63" s="304">
        <f t="shared" si="12"/>
        <v>4.1535158167423656E-3</v>
      </c>
      <c r="N63" s="304">
        <f t="shared" si="12"/>
        <v>4.1305855563351108E-3</v>
      </c>
      <c r="O63" s="304">
        <f t="shared" si="12"/>
        <v>5.1661030418778215E-3</v>
      </c>
      <c r="P63" s="304">
        <f t="shared" si="12"/>
        <v>5.2987912506401256E-3</v>
      </c>
      <c r="Q63" s="304">
        <f t="shared" si="12"/>
        <v>4.2731253550715529E-3</v>
      </c>
      <c r="R63" s="304">
        <f t="shared" si="12"/>
        <v>5.8525625574395506E-3</v>
      </c>
      <c r="S63" s="304">
        <f t="shared" si="12"/>
        <v>6.1401142085627039E-3</v>
      </c>
      <c r="T63" s="304">
        <f t="shared" si="12"/>
        <v>5.3580275276666912E-3</v>
      </c>
      <c r="U63" s="304">
        <f t="shared" si="12"/>
        <v>6.2369259947576174E-3</v>
      </c>
      <c r="V63" s="304">
        <f t="shared" si="12"/>
        <v>6.0266199209674702E-3</v>
      </c>
      <c r="W63" s="304">
        <f t="shared" si="12"/>
        <v>6.9024313240470363E-3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9.8802129832331942E-2</v>
      </c>
      <c r="C65" s="237">
        <f t="shared" si="14"/>
        <v>7.26167635375881E-2</v>
      </c>
      <c r="D65" s="237">
        <f t="shared" si="14"/>
        <v>7.3612434956392969E-2</v>
      </c>
      <c r="E65" s="237">
        <f t="shared" si="14"/>
        <v>4.4446474359746191E-2</v>
      </c>
      <c r="F65" s="237">
        <f t="shared" si="14"/>
        <v>5.8432591025130418E-2</v>
      </c>
      <c r="G65" s="237">
        <f t="shared" si="14"/>
        <v>5.7654782429801252E-2</v>
      </c>
      <c r="H65" s="237">
        <f t="shared" si="14"/>
        <v>5.1537955610336951E-2</v>
      </c>
      <c r="I65" s="237">
        <f t="shared" si="14"/>
        <v>6.8227890048728493E-2</v>
      </c>
      <c r="J65" s="237">
        <f t="shared" si="14"/>
        <v>5.5380372432787227E-2</v>
      </c>
      <c r="K65" s="237">
        <f t="shared" si="14"/>
        <v>4.8000407988120532E-2</v>
      </c>
      <c r="L65" s="237">
        <f t="shared" si="14"/>
        <v>4.594844331639774E-2</v>
      </c>
      <c r="M65" s="237">
        <f t="shared" si="14"/>
        <v>4.5129141111072357E-2</v>
      </c>
      <c r="N65" s="237">
        <f t="shared" si="14"/>
        <v>4.487999725240175E-2</v>
      </c>
      <c r="O65" s="237">
        <f t="shared" si="14"/>
        <v>5.613119185232799E-2</v>
      </c>
      <c r="P65" s="237">
        <f t="shared" si="14"/>
        <v>5.7572887312562451E-2</v>
      </c>
      <c r="Q65" s="237">
        <f t="shared" si="14"/>
        <v>4.6428733064407375E-2</v>
      </c>
      <c r="R65" s="237">
        <f t="shared" si="14"/>
        <v>6.3589771453722368E-2</v>
      </c>
      <c r="S65" s="237">
        <f t="shared" si="14"/>
        <v>6.6714102649946511E-2</v>
      </c>
      <c r="T65" s="237">
        <f t="shared" si="14"/>
        <v>5.8216506459033653E-2</v>
      </c>
      <c r="U65" s="237">
        <f t="shared" si="14"/>
        <v>6.7765990485017275E-2</v>
      </c>
      <c r="V65" s="237">
        <f t="shared" si="14"/>
        <v>6.5480954650475806E-2</v>
      </c>
      <c r="W65" s="237">
        <f t="shared" si="14"/>
        <v>7.4996896840209284E-2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0.47076068486168499</v>
      </c>
      <c r="C69" s="324">
        <f>IF(C$5=0,0,C$5/WWP_fec!C$5)</f>
        <v>0.44050910976865287</v>
      </c>
      <c r="D69" s="324">
        <f>IF(D$5=0,0,D$5/WWP_fec!D$5)</f>
        <v>0.44283972987959641</v>
      </c>
      <c r="E69" s="324">
        <f>IF(E$5=0,0,E$5/WWP_fec!E$5)</f>
        <v>0.4208990048051286</v>
      </c>
      <c r="F69" s="324">
        <f>IF(F$5=0,0,F$5/WWP_fec!F$5)</f>
        <v>0.43057555581757118</v>
      </c>
      <c r="G69" s="324">
        <f>IF(G$5=0,0,G$5/WWP_fec!G$5)</f>
        <v>0.42866540449767504</v>
      </c>
      <c r="H69" s="324">
        <f>IF(H$5=0,0,H$5/WWP_fec!H$5)</f>
        <v>0.4252070506681882</v>
      </c>
      <c r="I69" s="324">
        <f>IF(I$5=0,0,I$5/WWP_fec!I$5)</f>
        <v>0.43329551742743178</v>
      </c>
      <c r="J69" s="324">
        <f>IF(J$5=0,0,J$5/WWP_fec!J$5)</f>
        <v>0.42403073466987307</v>
      </c>
      <c r="K69" s="324">
        <f>IF(K$5=0,0,K$5/WWP_fec!K$5)</f>
        <v>0.41789621209384581</v>
      </c>
      <c r="L69" s="324">
        <f>IF(L$5=0,0,L$5/WWP_fec!L$5)</f>
        <v>0.41821344742244354</v>
      </c>
      <c r="M69" s="324">
        <f>IF(M$5=0,0,M$5/WWP_fec!M$5)</f>
        <v>0.41801647583598422</v>
      </c>
      <c r="N69" s="324">
        <f>IF(N$5=0,0,N$5/WWP_fec!N$5)</f>
        <v>0.41514233641355136</v>
      </c>
      <c r="O69" s="324">
        <f>IF(O$5=0,0,O$5/WWP_fec!O$5)</f>
        <v>0.42454329167602201</v>
      </c>
      <c r="P69" s="324">
        <f>IF(P$5=0,0,P$5/WWP_fec!P$5)</f>
        <v>0.42290328503024238</v>
      </c>
      <c r="Q69" s="324">
        <f>IF(Q$5=0,0,Q$5/WWP_fec!Q$5)</f>
        <v>0.41600640314454718</v>
      </c>
      <c r="R69" s="324">
        <f>IF(R$5=0,0,R$5/WWP_fec!R$5)</f>
        <v>0.42983751273506438</v>
      </c>
      <c r="S69" s="324">
        <f>IF(S$5=0,0,S$5/WWP_fec!S$5)</f>
        <v>0.43229043895107644</v>
      </c>
      <c r="T69" s="324">
        <f>IF(T$5=0,0,T$5/WWP_fec!T$5)</f>
        <v>0.42889606773691008</v>
      </c>
      <c r="U69" s="324">
        <f>IF(U$5=0,0,U$5/WWP_fec!U$5)</f>
        <v>0.43328129268051357</v>
      </c>
      <c r="V69" s="324">
        <f>IF(V$5=0,0,V$5/WWP_fec!V$5)</f>
        <v>0.43462736191646634</v>
      </c>
      <c r="W69" s="324">
        <f>IF(W$5=0,0,W$5/WWP_fec!W$5)</f>
        <v>0.44254898551484745</v>
      </c>
      <c r="DA69" s="95"/>
    </row>
    <row r="70" spans="1:105" ht="12" customHeight="1" x14ac:dyDescent="0.25">
      <c r="A70" s="55" t="s">
        <v>92</v>
      </c>
      <c r="B70" s="336">
        <f>IF(B$6=0,0,B$6/WWP_fec!B$6)</f>
        <v>0.46219449008082414</v>
      </c>
      <c r="C70" s="336">
        <f>IF(C$6=0,0,C$6/WWP_fec!C$6)</f>
        <v>0.46219449008082408</v>
      </c>
      <c r="D70" s="336">
        <f>IF(D$6=0,0,D$6/WWP_fec!D$6)</f>
        <v>0.46219449008082397</v>
      </c>
      <c r="E70" s="336">
        <f>IF(E$6=0,0,E$6/WWP_fec!E$6)</f>
        <v>0.46219449008082408</v>
      </c>
      <c r="F70" s="336">
        <f>IF(F$6=0,0,F$6/WWP_fec!F$6)</f>
        <v>0.46219449008082408</v>
      </c>
      <c r="G70" s="336">
        <f>IF(G$6=0,0,G$6/WWP_fec!G$6)</f>
        <v>0.46219449008082414</v>
      </c>
      <c r="H70" s="336">
        <f>IF(H$6=0,0,H$6/WWP_fec!H$6)</f>
        <v>0.46219449008082419</v>
      </c>
      <c r="I70" s="336">
        <f>IF(I$6=0,0,I$6/WWP_fec!I$6)</f>
        <v>0.46219449008082408</v>
      </c>
      <c r="J70" s="336">
        <f>IF(J$6=0,0,J$6/WWP_fec!J$6)</f>
        <v>0.46219449008082414</v>
      </c>
      <c r="K70" s="336">
        <f>IF(K$6=0,0,K$6/WWP_fec!K$6)</f>
        <v>0.46219449008082419</v>
      </c>
      <c r="L70" s="336">
        <f>IF(L$6=0,0,L$6/WWP_fec!L$6)</f>
        <v>0.46219449008082403</v>
      </c>
      <c r="M70" s="336">
        <f>IF(M$6=0,0,M$6/WWP_fec!M$6)</f>
        <v>0.46219449008082419</v>
      </c>
      <c r="N70" s="336">
        <f>IF(N$6=0,0,N$6/WWP_fec!N$6)</f>
        <v>0.46219449008082408</v>
      </c>
      <c r="O70" s="336">
        <f>IF(O$6=0,0,O$6/WWP_fec!O$6)</f>
        <v>0.46219449008082408</v>
      </c>
      <c r="P70" s="336">
        <f>IF(P$6=0,0,P$6/WWP_fec!P$6)</f>
        <v>0.46219449008082414</v>
      </c>
      <c r="Q70" s="336">
        <f>IF(Q$6=0,0,Q$6/WWP_fec!Q$6)</f>
        <v>0.46219449008082419</v>
      </c>
      <c r="R70" s="336">
        <f>IF(R$6=0,0,R$6/WWP_fec!R$6)</f>
        <v>0.46219449008082403</v>
      </c>
      <c r="S70" s="336">
        <f>IF(S$6=0,0,S$6/WWP_fec!S$6)</f>
        <v>0.46219449008082408</v>
      </c>
      <c r="T70" s="336">
        <f>IF(T$6=0,0,T$6/WWP_fec!T$6)</f>
        <v>0.46219449008082414</v>
      </c>
      <c r="U70" s="336">
        <f>IF(U$6=0,0,U$6/WWP_fec!U$6)</f>
        <v>0.46219449008082414</v>
      </c>
      <c r="V70" s="336">
        <f>IF(V$6=0,0,V$6/WWP_fec!V$6)</f>
        <v>0.46219449008082419</v>
      </c>
      <c r="W70" s="336">
        <f>IF(W$6=0,0,W$6/WWP_fec!W$6)</f>
        <v>0.46219449008082419</v>
      </c>
      <c r="DA70" s="67"/>
    </row>
    <row r="71" spans="1:105" ht="12" customHeight="1" x14ac:dyDescent="0.25">
      <c r="A71" s="202" t="s">
        <v>93</v>
      </c>
      <c r="B71" s="337">
        <f>IF(B$7=0,0,B$7/WWP_fec!B$7)</f>
        <v>0.11990834473652269</v>
      </c>
      <c r="C71" s="337">
        <f>IF(C$7=0,0,C$7/WWP_fec!C$7)</f>
        <v>0.11990834473652268</v>
      </c>
      <c r="D71" s="337">
        <f>IF(D$7=0,0,D$7/WWP_fec!D$7)</f>
        <v>0.11990834473652269</v>
      </c>
      <c r="E71" s="337">
        <f>IF(E$7=0,0,E$7/WWP_fec!E$7)</f>
        <v>0.11990834473652265</v>
      </c>
      <c r="F71" s="337">
        <f>IF(F$7=0,0,F$7/WWP_fec!F$7)</f>
        <v>0.11990834473652268</v>
      </c>
      <c r="G71" s="337">
        <f>IF(G$7=0,0,G$7/WWP_fec!G$7)</f>
        <v>0.11990834473652268</v>
      </c>
      <c r="H71" s="337">
        <f>IF(H$7=0,0,H$7/WWP_fec!H$7)</f>
        <v>0.11990834473652269</v>
      </c>
      <c r="I71" s="337">
        <f>IF(I$7=0,0,I$7/WWP_fec!I$7)</f>
        <v>0.11990834473652268</v>
      </c>
      <c r="J71" s="337">
        <f>IF(J$7=0,0,J$7/WWP_fec!J$7)</f>
        <v>0.11990834473652269</v>
      </c>
      <c r="K71" s="337">
        <f>IF(K$7=0,0,K$7/WWP_fec!K$7)</f>
        <v>0.11990834473652268</v>
      </c>
      <c r="L71" s="337">
        <f>IF(L$7=0,0,L$7/WWP_fec!L$7)</f>
        <v>0.11990834473652269</v>
      </c>
      <c r="M71" s="337">
        <f>IF(M$7=0,0,M$7/WWP_fec!M$7)</f>
        <v>0.11990834473652268</v>
      </c>
      <c r="N71" s="337">
        <f>IF(N$7=0,0,N$7/WWP_fec!N$7)</f>
        <v>0.11990834473652268</v>
      </c>
      <c r="O71" s="337">
        <f>IF(O$7=0,0,O$7/WWP_fec!O$7)</f>
        <v>0.11990834473652268</v>
      </c>
      <c r="P71" s="337">
        <f>IF(P$7=0,0,P$7/WWP_fec!P$7)</f>
        <v>0.11990834473652268</v>
      </c>
      <c r="Q71" s="337">
        <f>IF(Q$7=0,0,Q$7/WWP_fec!Q$7)</f>
        <v>0.1199083447365227</v>
      </c>
      <c r="R71" s="337">
        <f>IF(R$7=0,0,R$7/WWP_fec!R$7)</f>
        <v>0.11990834473652269</v>
      </c>
      <c r="S71" s="337">
        <f>IF(S$7=0,0,S$7/WWP_fec!S$7)</f>
        <v>0.11990834473652268</v>
      </c>
      <c r="T71" s="337">
        <f>IF(T$7=0,0,T$7/WWP_fec!T$7)</f>
        <v>0.11990834473652268</v>
      </c>
      <c r="U71" s="337">
        <f>IF(U$7=0,0,U$7/WWP_fec!U$7)</f>
        <v>0.11990834473652268</v>
      </c>
      <c r="V71" s="337">
        <f>IF(V$7=0,0,V$7/WWP_fec!V$7)</f>
        <v>0.11990834473652269</v>
      </c>
      <c r="W71" s="337">
        <f>IF(W$7=0,0,W$7/WWP_fec!W$7)</f>
        <v>0.11990834473652268</v>
      </c>
      <c r="DA71" s="174"/>
    </row>
    <row r="72" spans="1:105" ht="12" customHeight="1" x14ac:dyDescent="0.25">
      <c r="A72" s="202" t="s">
        <v>94</v>
      </c>
      <c r="B72" s="337">
        <f>IF(B$8=0,0,B$8/WWP_fec!B$8)</f>
        <v>0.65591770356549184</v>
      </c>
      <c r="C72" s="337">
        <f>IF(C$8=0,0,C$8/WWP_fec!C$8)</f>
        <v>0.65591770356549195</v>
      </c>
      <c r="D72" s="337">
        <f>IF(D$8=0,0,D$8/WWP_fec!D$8)</f>
        <v>0.65591770356549195</v>
      </c>
      <c r="E72" s="337">
        <f>IF(E$8=0,0,E$8/WWP_fec!E$8)</f>
        <v>0.65591770356549195</v>
      </c>
      <c r="F72" s="337">
        <f>IF(F$8=0,0,F$8/WWP_fec!F$8)</f>
        <v>0.65591770356549184</v>
      </c>
      <c r="G72" s="337">
        <f>IF(G$8=0,0,G$8/WWP_fec!G$8)</f>
        <v>0.65591770356549173</v>
      </c>
      <c r="H72" s="337">
        <f>IF(H$8=0,0,H$8/WWP_fec!H$8)</f>
        <v>0.65591770356549195</v>
      </c>
      <c r="I72" s="337">
        <f>IF(I$8=0,0,I$8/WWP_fec!I$8)</f>
        <v>0.65591770356549184</v>
      </c>
      <c r="J72" s="337">
        <f>IF(J$8=0,0,J$8/WWP_fec!J$8)</f>
        <v>0.65591770356549206</v>
      </c>
      <c r="K72" s="337">
        <f>IF(K$8=0,0,K$8/WWP_fec!K$8)</f>
        <v>0.65591770356549206</v>
      </c>
      <c r="L72" s="337">
        <f>IF(L$8=0,0,L$8/WWP_fec!L$8)</f>
        <v>0.65591770356549151</v>
      </c>
      <c r="M72" s="337">
        <f>IF(M$8=0,0,M$8/WWP_fec!M$8)</f>
        <v>0.65591770356549195</v>
      </c>
      <c r="N72" s="337">
        <f>IF(N$8=0,0,N$8/WWP_fec!N$8)</f>
        <v>0.65591770356549162</v>
      </c>
      <c r="O72" s="337">
        <f>IF(O$8=0,0,O$8/WWP_fec!O$8)</f>
        <v>0.65591770356549162</v>
      </c>
      <c r="P72" s="337">
        <f>IF(P$8=0,0,P$8/WWP_fec!P$8)</f>
        <v>0.65591770356549151</v>
      </c>
      <c r="Q72" s="337">
        <f>IF(Q$8=0,0,Q$8/WWP_fec!Q$8)</f>
        <v>0.65591770356549162</v>
      </c>
      <c r="R72" s="337">
        <f>IF(R$8=0,0,R$8/WWP_fec!R$8)</f>
        <v>0.65591770356549195</v>
      </c>
      <c r="S72" s="337">
        <f>IF(S$8=0,0,S$8/WWP_fec!S$8)</f>
        <v>0.65591770356549184</v>
      </c>
      <c r="T72" s="337">
        <f>IF(T$8=0,0,T$8/WWP_fec!T$8)</f>
        <v>0.65591770356549173</v>
      </c>
      <c r="U72" s="337">
        <f>IF(U$8=0,0,U$8/WWP_fec!U$8)</f>
        <v>0.65591770356549139</v>
      </c>
      <c r="V72" s="337">
        <f>IF(V$8=0,0,V$8/WWP_fec!V$8)</f>
        <v>0.65591770356549151</v>
      </c>
      <c r="W72" s="337">
        <f>IF(W$8=0,0,W$8/WWP_fec!W$8)</f>
        <v>0.65591770356549217</v>
      </c>
      <c r="DA72" s="174"/>
    </row>
    <row r="73" spans="1:105" ht="12" customHeight="1" x14ac:dyDescent="0.25">
      <c r="A73" s="202" t="s">
        <v>95</v>
      </c>
      <c r="B73" s="337">
        <f>IF(B$9=0,0,B$9/WWP_fec!B$9)</f>
        <v>0.48828782029160617</v>
      </c>
      <c r="C73" s="337">
        <f>IF(C$9=0,0,C$9/WWP_fec!C$9)</f>
        <v>0.48828782029160628</v>
      </c>
      <c r="D73" s="337">
        <f>IF(D$9=0,0,D$9/WWP_fec!D$9)</f>
        <v>0.48828782029160617</v>
      </c>
      <c r="E73" s="337">
        <f>IF(E$9=0,0,E$9/WWP_fec!E$9)</f>
        <v>0.48828782029160617</v>
      </c>
      <c r="F73" s="337">
        <f>IF(F$9=0,0,F$9/WWP_fec!F$9)</f>
        <v>0.48828782029160628</v>
      </c>
      <c r="G73" s="337">
        <f>IF(G$9=0,0,G$9/WWP_fec!G$9)</f>
        <v>0.48828782029160606</v>
      </c>
      <c r="H73" s="337">
        <f>IF(H$9=0,0,H$9/WWP_fec!H$9)</f>
        <v>0.48828782029160606</v>
      </c>
      <c r="I73" s="337">
        <f>IF(I$9=0,0,I$9/WWP_fec!I$9)</f>
        <v>0.48828782029160617</v>
      </c>
      <c r="J73" s="337">
        <f>IF(J$9=0,0,J$9/WWP_fec!J$9)</f>
        <v>0.48828782029160617</v>
      </c>
      <c r="K73" s="337">
        <f>IF(K$9=0,0,K$9/WWP_fec!K$9)</f>
        <v>0.48828782029160617</v>
      </c>
      <c r="L73" s="337">
        <f>IF(L$9=0,0,L$9/WWP_fec!L$9)</f>
        <v>0.48828782029160617</v>
      </c>
      <c r="M73" s="337">
        <f>IF(M$9=0,0,M$9/WWP_fec!M$9)</f>
        <v>0.48828782029160617</v>
      </c>
      <c r="N73" s="337">
        <f>IF(N$9=0,0,N$9/WWP_fec!N$9)</f>
        <v>0.48828782029160617</v>
      </c>
      <c r="O73" s="337">
        <f>IF(O$9=0,0,O$9/WWP_fec!O$9)</f>
        <v>0.48828782029160622</v>
      </c>
      <c r="P73" s="337">
        <f>IF(P$9=0,0,P$9/WWP_fec!P$9)</f>
        <v>0.48828782029160622</v>
      </c>
      <c r="Q73" s="337">
        <f>IF(Q$9=0,0,Q$9/WWP_fec!Q$9)</f>
        <v>0.488287820291606</v>
      </c>
      <c r="R73" s="337">
        <f>IF(R$9=0,0,R$9/WWP_fec!R$9)</f>
        <v>0.48828782029160622</v>
      </c>
      <c r="S73" s="337">
        <f>IF(S$9=0,0,S$9/WWP_fec!S$9)</f>
        <v>0.48828782029160617</v>
      </c>
      <c r="T73" s="337">
        <f>IF(T$9=0,0,T$9/WWP_fec!T$9)</f>
        <v>0.48828782029160617</v>
      </c>
      <c r="U73" s="337">
        <f>IF(U$9=0,0,U$9/WWP_fec!U$9)</f>
        <v>0.48828782029160611</v>
      </c>
      <c r="V73" s="337">
        <f>IF(V$9=0,0,V$9/WWP_fec!V$9)</f>
        <v>0.48828782029160622</v>
      </c>
      <c r="W73" s="337">
        <f>IF(W$9=0,0,W$9/WWP_fec!W$9)</f>
        <v>0.48828782029160622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0.8047476663517662</v>
      </c>
      <c r="C74" s="338">
        <f>IF(C$10=0,0,C$10/WWP_fec!C$10)</f>
        <v>0.79174189111804649</v>
      </c>
      <c r="D74" s="338">
        <f>IF(D$10=0,0,D$10/WWP_fec!D$10)</f>
        <v>0.77908306069032973</v>
      </c>
      <c r="E74" s="338">
        <f>IF(E$10=0,0,E$10/WWP_fec!E$10)</f>
        <v>0.71672586358107582</v>
      </c>
      <c r="F74" s="338">
        <f>IF(F$10=0,0,F$10/WWP_fec!F$10)</f>
        <v>0.74974725036819723</v>
      </c>
      <c r="G74" s="338">
        <f>IF(G$10=0,0,G$10/WWP_fec!G$10)</f>
        <v>0.76197327190496733</v>
      </c>
      <c r="H74" s="338">
        <f>IF(H$10=0,0,H$10/WWP_fec!H$10)</f>
        <v>0.74593440552336931</v>
      </c>
      <c r="I74" s="338">
        <f>IF(I$10=0,0,I$10/WWP_fec!I$10)</f>
        <v>0.7888162971843915</v>
      </c>
      <c r="J74" s="338">
        <f>IF(J$10=0,0,J$10/WWP_fec!J$10)</f>
        <v>0.77111310056519711</v>
      </c>
      <c r="K74" s="338">
        <f>IF(K$10=0,0,K$10/WWP_fec!K$10)</f>
        <v>0.77898328970187269</v>
      </c>
      <c r="L74" s="338">
        <f>IF(L$10=0,0,L$10/WWP_fec!L$10)</f>
        <v>0.77187823667158662</v>
      </c>
      <c r="M74" s="338">
        <f>IF(M$10=0,0,M$10/WWP_fec!M$10)</f>
        <v>0.78423451422102053</v>
      </c>
      <c r="N74" s="338">
        <f>IF(N$10=0,0,N$10/WWP_fec!N$10)</f>
        <v>0.76869669810644969</v>
      </c>
      <c r="O74" s="338">
        <f>IF(O$10=0,0,O$10/WWP_fec!O$10)</f>
        <v>0.78517330423830112</v>
      </c>
      <c r="P74" s="338">
        <f>IF(P$10=0,0,P$10/WWP_fec!P$10)</f>
        <v>0.78595955594116362</v>
      </c>
      <c r="Q74" s="338">
        <f>IF(Q$10=0,0,Q$10/WWP_fec!Q$10)</f>
        <v>0.77500289894100549</v>
      </c>
      <c r="R74" s="338">
        <f>IF(R$10=0,0,R$10/WWP_fec!R$10)</f>
        <v>0.79133393358636428</v>
      </c>
      <c r="S74" s="338">
        <f>IF(S$10=0,0,S$10/WWP_fec!S$10)</f>
        <v>0.79607920070958405</v>
      </c>
      <c r="T74" s="338">
        <f>IF(T$10=0,0,T$10/WWP_fec!T$10)</f>
        <v>0.78945557915982345</v>
      </c>
      <c r="U74" s="338">
        <f>IF(U$10=0,0,U$10/WWP_fec!U$10)</f>
        <v>0.79472481309335397</v>
      </c>
      <c r="V74" s="338">
        <f>IF(V$10=0,0,V$10/WWP_fec!V$10)</f>
        <v>0.78672176879641886</v>
      </c>
      <c r="W74" s="338">
        <f>IF(W$10=0,0,W$10/WWP_fec!W$10)</f>
        <v>0.79709611362303256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0.46104341835883345</v>
      </c>
      <c r="C75" s="351">
        <f>IF(C$16=0,0,C$16/WWP_fec!C$16)</f>
        <v>0.42301858733165093</v>
      </c>
      <c r="D75" s="351">
        <f>IF(D$16=0,0,D$16/WWP_fec!D$16)</f>
        <v>0.42763069762326528</v>
      </c>
      <c r="E75" s="351">
        <f>IF(E$16=0,0,E$16/WWP_fec!E$16)</f>
        <v>0.41546041324007515</v>
      </c>
      <c r="F75" s="351">
        <f>IF(F$16=0,0,F$16/WWP_fec!F$16)</f>
        <v>0.42008195818955119</v>
      </c>
      <c r="G75" s="351">
        <f>IF(G$16=0,0,G$16/WWP_fec!G$16)</f>
        <v>0.41669127476150403</v>
      </c>
      <c r="H75" s="351">
        <f>IF(H$16=0,0,H$16/WWP_fec!H$16)</f>
        <v>0.41744532273013751</v>
      </c>
      <c r="I75" s="351">
        <f>IF(I$16=0,0,I$16/WWP_fec!I$16)</f>
        <v>0.41427496486803433</v>
      </c>
      <c r="J75" s="351">
        <f>IF(J$16=0,0,J$16/WWP_fec!J$16)</f>
        <v>0.41092023997948707</v>
      </c>
      <c r="K75" s="351">
        <f>IF(K$16=0,0,K$16/WWP_fec!K$16)</f>
        <v>0.40694725143904192</v>
      </c>
      <c r="L75" s="351">
        <f>IF(L$16=0,0,L$16/WWP_fec!L$16)</f>
        <v>0.40904726797021246</v>
      </c>
      <c r="M75" s="351">
        <f>IF(M$16=0,0,M$16/WWP_fec!M$16)</f>
        <v>0.40874711710251399</v>
      </c>
      <c r="N75" s="351">
        <f>IF(N$16=0,0,N$16/WWP_fec!N$16)</f>
        <v>0.40598192728932947</v>
      </c>
      <c r="O75" s="351">
        <f>IF(O$16=0,0,O$16/WWP_fec!O$16)</f>
        <v>0.41028586074042772</v>
      </c>
      <c r="P75" s="351">
        <f>IF(P$16=0,0,P$16/WWP_fec!P$16)</f>
        <v>0.40679586749231811</v>
      </c>
      <c r="Q75" s="351">
        <f>IF(Q$16=0,0,Q$16/WWP_fec!Q$16)</f>
        <v>0.40561763403797796</v>
      </c>
      <c r="R75" s="351">
        <f>IF(R$16=0,0,R$16/WWP_fec!R$16)</f>
        <v>0.41215403099774361</v>
      </c>
      <c r="S75" s="351">
        <f>IF(S$16=0,0,S$16/WWP_fec!S$16)</f>
        <v>0.41299434116582656</v>
      </c>
      <c r="T75" s="351">
        <f>IF(T$16=0,0,T$16/WWP_fec!T$16)</f>
        <v>0.41484515604817979</v>
      </c>
      <c r="U75" s="351">
        <f>IF(U$16=0,0,U$16/WWP_fec!U$16)</f>
        <v>0.41394751733709328</v>
      </c>
      <c r="V75" s="351">
        <f>IF(V$16=0,0,V$16/WWP_fec!V$16)</f>
        <v>0.41885346717801297</v>
      </c>
      <c r="W75" s="351">
        <f>IF(W$16=0,0,W$16/WWP_fec!W$16)</f>
        <v>0.42347711104201191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0.42759071375754593</v>
      </c>
      <c r="C76" s="351">
        <f>IF(C$27=0,0,C$27/WWP_fec!C$27)</f>
        <v>0.42759071375754598</v>
      </c>
      <c r="D76" s="351">
        <f>IF(D$27=0,0,D$27/WWP_fec!D$27)</f>
        <v>0.42759071375754587</v>
      </c>
      <c r="E76" s="351">
        <f>IF(E$27=0,0,E$27/WWP_fec!E$27)</f>
        <v>0.42759071375754598</v>
      </c>
      <c r="F76" s="351">
        <f>IF(F$27=0,0,F$27/WWP_fec!F$27)</f>
        <v>0.42759071375754609</v>
      </c>
      <c r="G76" s="351">
        <f>IF(G$27=0,0,G$27/WWP_fec!G$27)</f>
        <v>0.42759071375754615</v>
      </c>
      <c r="H76" s="351">
        <f>IF(H$27=0,0,H$27/WWP_fec!H$27)</f>
        <v>0.42759071375754615</v>
      </c>
      <c r="I76" s="351">
        <f>IF(I$27=0,0,I$27/WWP_fec!I$27)</f>
        <v>0.42759071375754582</v>
      </c>
      <c r="J76" s="351">
        <f>IF(J$27=0,0,J$27/WWP_fec!J$27)</f>
        <v>0.42759071375754576</v>
      </c>
      <c r="K76" s="351">
        <f>IF(K$27=0,0,K$27/WWP_fec!K$27)</f>
        <v>0.42759071375754587</v>
      </c>
      <c r="L76" s="351">
        <f>IF(L$27=0,0,L$27/WWP_fec!L$27)</f>
        <v>0.42759071375754604</v>
      </c>
      <c r="M76" s="351">
        <f>IF(M$27=0,0,M$27/WWP_fec!M$27)</f>
        <v>0.42759071375754582</v>
      </c>
      <c r="N76" s="351">
        <f>IF(N$27=0,0,N$27/WWP_fec!N$27)</f>
        <v>0.42759071375754582</v>
      </c>
      <c r="O76" s="351">
        <f>IF(O$27=0,0,O$27/WWP_fec!O$27)</f>
        <v>0.42759071375754587</v>
      </c>
      <c r="P76" s="351">
        <f>IF(P$27=0,0,P$27/WWP_fec!P$27)</f>
        <v>0.42759071375754593</v>
      </c>
      <c r="Q76" s="351">
        <f>IF(Q$27=0,0,Q$27/WWP_fec!Q$27)</f>
        <v>0.42759071375754609</v>
      </c>
      <c r="R76" s="351">
        <f>IF(R$27=0,0,R$27/WWP_fec!R$27)</f>
        <v>0.42759071375754615</v>
      </c>
      <c r="S76" s="351">
        <f>IF(S$27=0,0,S$27/WWP_fec!S$27)</f>
        <v>0.42759071375754598</v>
      </c>
      <c r="T76" s="351">
        <f>IF(T$27=0,0,T$27/WWP_fec!T$27)</f>
        <v>0.42759071375754593</v>
      </c>
      <c r="U76" s="351">
        <f>IF(U$27=0,0,U$27/WWP_fec!U$27)</f>
        <v>0.42759071375754587</v>
      </c>
      <c r="V76" s="351">
        <f>IF(V$27=0,0,V$27/WWP_fec!V$27)</f>
        <v>0.42759071375754587</v>
      </c>
      <c r="W76" s="351">
        <f>IF(W$27=0,0,W$27/WWP_fec!W$27)</f>
        <v>0.42759071375754593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0.32146444103127575</v>
      </c>
      <c r="C77" s="351">
        <f>IF(C$28=0,0,C$28/WWP_fec!C$28)</f>
        <v>0.30540713907196992</v>
      </c>
      <c r="D77" s="351">
        <f>IF(D$28=0,0,D$28/WWP_fec!D$28)</f>
        <v>0.30815118743508246</v>
      </c>
      <c r="E77" s="351">
        <f>IF(E$28=0,0,E$28/WWP_fec!E$28)</f>
        <v>0.30131282045298768</v>
      </c>
      <c r="F77" s="351">
        <f>IF(F$28=0,0,F$28/WWP_fec!F$28)</f>
        <v>0.30332837149391401</v>
      </c>
      <c r="G77" s="351">
        <f>IF(G$28=0,0,G$28/WWP_fec!G$28)</f>
        <v>0.3046816929428674</v>
      </c>
      <c r="H77" s="351">
        <f>IF(H$28=0,0,H$28/WWP_fec!H$28)</f>
        <v>0.29806499448080775</v>
      </c>
      <c r="I77" s="351">
        <f>IF(I$28=0,0,I$28/WWP_fec!I$28)</f>
        <v>0.30563536143934261</v>
      </c>
      <c r="J77" s="351">
        <f>IF(J$28=0,0,J$28/WWP_fec!J$28)</f>
        <v>0.30167185887996878</v>
      </c>
      <c r="K77" s="351">
        <f>IF(K$28=0,0,K$28/WWP_fec!K$28)</f>
        <v>0.29689643687440026</v>
      </c>
      <c r="L77" s="351">
        <f>IF(L$28=0,0,L$28/WWP_fec!L$28)</f>
        <v>0.29749956209759554</v>
      </c>
      <c r="M77" s="351">
        <f>IF(M$28=0,0,M$28/WWP_fec!M$28)</f>
        <v>0.29569181781393256</v>
      </c>
      <c r="N77" s="351">
        <f>IF(N$28=0,0,N$28/WWP_fec!N$28)</f>
        <v>0.29386673559060167</v>
      </c>
      <c r="O77" s="351">
        <f>IF(O$28=0,0,O$28/WWP_fec!O$28)</f>
        <v>0.3006440766859208</v>
      </c>
      <c r="P77" s="351">
        <f>IF(P$28=0,0,P$28/WWP_fec!P$28)</f>
        <v>0.29987213574758992</v>
      </c>
      <c r="Q77" s="351">
        <f>IF(Q$28=0,0,Q$28/WWP_fec!Q$28)</f>
        <v>0.2961400436361124</v>
      </c>
      <c r="R77" s="351">
        <f>IF(R$28=0,0,R$28/WWP_fec!R$28)</f>
        <v>0.30327613009289245</v>
      </c>
      <c r="S77" s="351">
        <f>IF(S$28=0,0,S$28/WWP_fec!S$28)</f>
        <v>0.30411039635974707</v>
      </c>
      <c r="T77" s="351">
        <f>IF(T$28=0,0,T$28/WWP_fec!T$28)</f>
        <v>0.30254974597422529</v>
      </c>
      <c r="U77" s="351">
        <f>IF(U$28=0,0,U$28/WWP_fec!U$28)</f>
        <v>0.30507269191248088</v>
      </c>
      <c r="V77" s="351">
        <f>IF(V$28=0,0,V$28/WWP_fec!V$28)</f>
        <v>0.30494782154043348</v>
      </c>
      <c r="W77" s="351">
        <f>IF(W$28=0,0,W$28/WWP_fec!W$28)</f>
        <v>0.30848252715019286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0.49885583271713679</v>
      </c>
      <c r="C78" s="339">
        <f>IF(C$48=0,0,C$48/WWP_fec!C$48)</f>
        <v>0.49885583271713702</v>
      </c>
      <c r="D78" s="339">
        <f>IF(D$48=0,0,D$48/WWP_fec!D$48)</f>
        <v>0.49885583271713718</v>
      </c>
      <c r="E78" s="339">
        <f>IF(E$48=0,0,E$48/WWP_fec!E$48)</f>
        <v>0.49885583271713679</v>
      </c>
      <c r="F78" s="339">
        <f>IF(F$48=0,0,F$48/WWP_fec!F$48)</f>
        <v>0.49885583271713685</v>
      </c>
      <c r="G78" s="339">
        <f>IF(G$48=0,0,G$48/WWP_fec!G$48)</f>
        <v>0.49885583271713713</v>
      </c>
      <c r="H78" s="339">
        <f>IF(H$48=0,0,H$48/WWP_fec!H$48)</f>
        <v>0.49885583271713679</v>
      </c>
      <c r="I78" s="339">
        <f>IF(I$48=0,0,I$48/WWP_fec!I$48)</f>
        <v>0.49885583271713674</v>
      </c>
      <c r="J78" s="339">
        <f>IF(J$48=0,0,J$48/WWP_fec!J$48)</f>
        <v>0.49885583271713679</v>
      </c>
      <c r="K78" s="339">
        <f>IF(K$48=0,0,K$48/WWP_fec!K$48)</f>
        <v>0.49885583271713685</v>
      </c>
      <c r="L78" s="339">
        <f>IF(L$48=0,0,L$48/WWP_fec!L$48)</f>
        <v>0.49885583271713707</v>
      </c>
      <c r="M78" s="339">
        <f>IF(M$48=0,0,M$48/WWP_fec!M$48)</f>
        <v>0.49885583271713696</v>
      </c>
      <c r="N78" s="339">
        <f>IF(N$48=0,0,N$48/WWP_fec!N$48)</f>
        <v>0.49885583271713702</v>
      </c>
      <c r="O78" s="339">
        <f>IF(O$48=0,0,O$48/WWP_fec!O$48)</f>
        <v>0.49885583271713679</v>
      </c>
      <c r="P78" s="339">
        <f>IF(P$48=0,0,P$48/WWP_fec!P$48)</f>
        <v>0.49885583271713707</v>
      </c>
      <c r="Q78" s="339">
        <f>IF(Q$48=0,0,Q$48/WWP_fec!Q$48)</f>
        <v>0.49885583271713679</v>
      </c>
      <c r="R78" s="339">
        <f>IF(R$48=0,0,R$48/WWP_fec!R$48)</f>
        <v>0.49885583271713696</v>
      </c>
      <c r="S78" s="339">
        <f>IF(S$48=0,0,S$48/WWP_fec!S$48)</f>
        <v>0.49885583271713685</v>
      </c>
      <c r="T78" s="339">
        <f>IF(T$48=0,0,T$48/WWP_fec!T$48)</f>
        <v>0.49885583271713724</v>
      </c>
      <c r="U78" s="339">
        <f>IF(U$48=0,0,U$48/WWP_fec!U$48)</f>
        <v>0.49885583271713696</v>
      </c>
      <c r="V78" s="339">
        <f>IF(V$48=0,0,V$48/WWP_fec!V$48)</f>
        <v>0.4988558327171369</v>
      </c>
      <c r="W78" s="339">
        <f>IF(W$48=0,0,W$48/WWP_fec!W$48)</f>
        <v>0.49885583271713696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SK: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31.540696468780059</v>
      </c>
      <c r="C5" s="225">
        <v>22.686335573739331</v>
      </c>
      <c r="D5" s="225">
        <v>28.89648108058773</v>
      </c>
      <c r="E5" s="225">
        <v>33.126751439691468</v>
      </c>
      <c r="F5" s="225">
        <v>33.88663548083543</v>
      </c>
      <c r="G5" s="225">
        <v>23.982750000465309</v>
      </c>
      <c r="H5" s="225">
        <v>41.26056983946691</v>
      </c>
      <c r="I5" s="225">
        <v>21.306780000294658</v>
      </c>
      <c r="J5" s="225">
        <v>24.1342200003782</v>
      </c>
      <c r="K5" s="225">
        <v>14.33915999988084</v>
      </c>
      <c r="L5" s="225">
        <v>13.480829999873979</v>
      </c>
      <c r="M5" s="225">
        <v>10.400939999890911</v>
      </c>
      <c r="N5" s="225">
        <v>13.381232399864659</v>
      </c>
      <c r="O5" s="225">
        <v>10.299960000180279</v>
      </c>
      <c r="P5" s="225">
        <v>11.2087800001856</v>
      </c>
      <c r="Q5" s="225">
        <v>11.713679999890321</v>
      </c>
      <c r="R5" s="225">
        <v>11.81466000020716</v>
      </c>
      <c r="S5" s="225">
        <v>13.177890000351869</v>
      </c>
      <c r="T5" s="225">
        <v>13.93503804018725</v>
      </c>
      <c r="U5" s="225">
        <v>16.611411960475529</v>
      </c>
      <c r="V5" s="225">
        <v>19.124223120418321</v>
      </c>
      <c r="W5" s="225">
        <v>18.434161440483141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0.13830187287605719</v>
      </c>
      <c r="C10" s="262">
        <v>0.34906785598188461</v>
      </c>
      <c r="D10" s="262">
        <v>0.48765981168461792</v>
      </c>
      <c r="E10" s="262">
        <v>1.603530381380688</v>
      </c>
      <c r="F10" s="262">
        <v>1.0177917070309259</v>
      </c>
      <c r="G10" s="262">
        <v>0.77112887308497091</v>
      </c>
      <c r="H10" s="262">
        <v>1.0505580756268551</v>
      </c>
      <c r="I10" s="262">
        <v>0.46624721384285361</v>
      </c>
      <c r="J10" s="262">
        <v>0.86348011789027013</v>
      </c>
      <c r="K10" s="262">
        <v>0.61828765330837976</v>
      </c>
      <c r="L10" s="262">
        <v>0.64102518801281616</v>
      </c>
      <c r="M10" s="262">
        <v>0.45054441924926292</v>
      </c>
      <c r="N10" s="262">
        <v>0.65822650948262118</v>
      </c>
      <c r="O10" s="262">
        <v>0.33988316204218211</v>
      </c>
      <c r="P10" s="262">
        <v>0.3561746349581893</v>
      </c>
      <c r="Q10" s="262">
        <v>0.5426182387993288</v>
      </c>
      <c r="R10" s="262">
        <v>0.29829974546389382</v>
      </c>
      <c r="S10" s="262">
        <v>0.28922338161330458</v>
      </c>
      <c r="T10" s="262">
        <v>0.41409104412068348</v>
      </c>
      <c r="U10" s="262">
        <v>0.35947609702706901</v>
      </c>
      <c r="V10" s="262">
        <v>0.45415780359811031</v>
      </c>
      <c r="W10" s="262">
        <v>0.29771571769697019</v>
      </c>
      <c r="DA10" s="68" t="s">
        <v>2988</v>
      </c>
    </row>
    <row r="11" spans="1:105" ht="12" customHeight="1" x14ac:dyDescent="0.25">
      <c r="A11" s="37" t="s">
        <v>160</v>
      </c>
      <c r="B11" s="228">
        <v>5.1611185447235697E-2</v>
      </c>
      <c r="C11" s="228">
        <v>5.888182319996952E-2</v>
      </c>
      <c r="D11" s="228">
        <v>0.1613154210125588</v>
      </c>
      <c r="E11" s="228">
        <v>0.15422999592595341</v>
      </c>
      <c r="F11" s="228">
        <v>0.28831841891170318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0.15405225553671101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7.4061985077197898E-2</v>
      </c>
      <c r="W11" s="228">
        <v>5.1457523425180861E-2</v>
      </c>
      <c r="DA11" s="69" t="s">
        <v>2989</v>
      </c>
    </row>
    <row r="12" spans="1:105" ht="12" customHeight="1" x14ac:dyDescent="0.25">
      <c r="A12" s="37" t="s">
        <v>162</v>
      </c>
      <c r="B12" s="228">
        <v>8.6690687428821536E-2</v>
      </c>
      <c r="C12" s="228">
        <v>0.29018603278191502</v>
      </c>
      <c r="D12" s="228">
        <v>0.32634439067205911</v>
      </c>
      <c r="E12" s="228">
        <v>1.4493003854547351</v>
      </c>
      <c r="F12" s="228">
        <v>0.72947328811922263</v>
      </c>
      <c r="G12" s="228">
        <v>0.77112887308497091</v>
      </c>
      <c r="H12" s="228">
        <v>1.0505580756268551</v>
      </c>
      <c r="I12" s="228">
        <v>0.46624721384285361</v>
      </c>
      <c r="J12" s="228">
        <v>0.86348011789027013</v>
      </c>
      <c r="K12" s="228">
        <v>0.61828765330837976</v>
      </c>
      <c r="L12" s="228">
        <v>0.64102518801281616</v>
      </c>
      <c r="M12" s="228">
        <v>0.45054441924926292</v>
      </c>
      <c r="N12" s="228">
        <v>0.5041742539459102</v>
      </c>
      <c r="O12" s="228">
        <v>0.33988316204218211</v>
      </c>
      <c r="P12" s="228">
        <v>0.3561746349581893</v>
      </c>
      <c r="Q12" s="228">
        <v>0.5426182387993288</v>
      </c>
      <c r="R12" s="228">
        <v>0.29829974546389382</v>
      </c>
      <c r="S12" s="228">
        <v>0.28922338161330458</v>
      </c>
      <c r="T12" s="228">
        <v>0.41409104412068348</v>
      </c>
      <c r="U12" s="228">
        <v>0.35947609702706901</v>
      </c>
      <c r="V12" s="228">
        <v>0.38009581852091229</v>
      </c>
      <c r="W12" s="228">
        <v>0.2462581942717893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26.09348976938039</v>
      </c>
      <c r="C16" s="263">
        <v>15.82805248971929</v>
      </c>
      <c r="D16" s="263">
        <v>21.87378842403362</v>
      </c>
      <c r="E16" s="263">
        <v>21.538996570698441</v>
      </c>
      <c r="F16" s="263">
        <v>23.968796844414658</v>
      </c>
      <c r="G16" s="263">
        <v>16.00568488518504</v>
      </c>
      <c r="H16" s="263">
        <v>30.025500235909121</v>
      </c>
      <c r="I16" s="263">
        <v>13.860148064219761</v>
      </c>
      <c r="J16" s="263">
        <v>14.139074593307869</v>
      </c>
      <c r="K16" s="263">
        <v>6.0215662465130642</v>
      </c>
      <c r="L16" s="263">
        <v>5.8168035821043551</v>
      </c>
      <c r="M16" s="263">
        <v>3.5752562224972411</v>
      </c>
      <c r="N16" s="263">
        <v>5.4856757182780873</v>
      </c>
      <c r="O16" s="263">
        <v>5.2222149608263688</v>
      </c>
      <c r="P16" s="263">
        <v>5.8058215497865309</v>
      </c>
      <c r="Q16" s="263">
        <v>4.8872374934594633</v>
      </c>
      <c r="R16" s="263">
        <v>6.6894323745501989</v>
      </c>
      <c r="S16" s="263">
        <v>7.4136507837886816</v>
      </c>
      <c r="T16" s="263">
        <v>7.096219913608774</v>
      </c>
      <c r="U16" s="263">
        <v>10.107274371469449</v>
      </c>
      <c r="V16" s="263">
        <v>12.28786093320339</v>
      </c>
      <c r="W16" s="263">
        <v>12.58642634713401</v>
      </c>
      <c r="DA16" s="70" t="s">
        <v>2994</v>
      </c>
    </row>
    <row r="17" spans="1:105" ht="12" customHeight="1" x14ac:dyDescent="0.25">
      <c r="A17" s="46" t="s">
        <v>30</v>
      </c>
      <c r="B17" s="231">
        <v>4.9242017544736516</v>
      </c>
      <c r="C17" s="231">
        <v>2.691072641718566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2.1443845880706669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2997</v>
      </c>
    </row>
    <row r="20" spans="1:105" ht="12" customHeight="1" x14ac:dyDescent="0.25">
      <c r="A20" s="46" t="s">
        <v>160</v>
      </c>
      <c r="B20" s="231">
        <v>7.8999078378528713</v>
      </c>
      <c r="C20" s="231">
        <v>2.215985549903182</v>
      </c>
      <c r="D20" s="231">
        <v>7.2357395549433576</v>
      </c>
      <c r="E20" s="231">
        <v>2.071653516466359</v>
      </c>
      <c r="F20" s="231">
        <v>6.7523397867344963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1.283875239555387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2.003848366923402</v>
      </c>
      <c r="W20" s="231">
        <v>2.1754522522596158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9.240411789503737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13.26938017705387</v>
      </c>
      <c r="C23" s="231">
        <v>10.920994298097551</v>
      </c>
      <c r="D23" s="231">
        <v>14.638048869090269</v>
      </c>
      <c r="E23" s="231">
        <v>19.467343054232089</v>
      </c>
      <c r="F23" s="231">
        <v>17.084068112332201</v>
      </c>
      <c r="G23" s="231">
        <v>16.00568488518504</v>
      </c>
      <c r="H23" s="231">
        <v>17.05346517190705</v>
      </c>
      <c r="I23" s="231">
        <v>13.860148064219761</v>
      </c>
      <c r="J23" s="231">
        <v>14.139074593307869</v>
      </c>
      <c r="K23" s="231">
        <v>6.0215662465130642</v>
      </c>
      <c r="L23" s="231">
        <v>5.8168035821043551</v>
      </c>
      <c r="M23" s="231">
        <v>3.5752562224972411</v>
      </c>
      <c r="N23" s="231">
        <v>4.2018004787227001</v>
      </c>
      <c r="O23" s="231">
        <v>5.2222149608263688</v>
      </c>
      <c r="P23" s="231">
        <v>5.8058215497865309</v>
      </c>
      <c r="Q23" s="231">
        <v>4.8872374934594633</v>
      </c>
      <c r="R23" s="231">
        <v>6.6894323745501989</v>
      </c>
      <c r="S23" s="231">
        <v>7.4136507837886816</v>
      </c>
      <c r="T23" s="231">
        <v>7.096219913608774</v>
      </c>
      <c r="U23" s="231">
        <v>10.107274371469449</v>
      </c>
      <c r="V23" s="231">
        <v>10.284012566279991</v>
      </c>
      <c r="W23" s="231">
        <v>10.410974094874391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0.1323889453479688</v>
      </c>
      <c r="G25" s="231">
        <v>0</v>
      </c>
      <c r="H25" s="231">
        <v>1.58723868642766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5.3089048265235963</v>
      </c>
      <c r="C28" s="263">
        <f t="shared" si="0"/>
        <v>6.5092152280381477</v>
      </c>
      <c r="D28" s="263">
        <f t="shared" si="0"/>
        <v>6.5350328448694919</v>
      </c>
      <c r="E28" s="263">
        <f t="shared" si="0"/>
        <v>9.984224487612348</v>
      </c>
      <c r="F28" s="263">
        <f t="shared" si="0"/>
        <v>8.9000469293898465</v>
      </c>
      <c r="G28" s="263">
        <f t="shared" si="0"/>
        <v>7.2059362421952891</v>
      </c>
      <c r="H28" s="263">
        <f t="shared" si="0"/>
        <v>10.18451152793094</v>
      </c>
      <c r="I28" s="263">
        <f t="shared" si="0"/>
        <v>6.9803847222320474</v>
      </c>
      <c r="J28" s="263">
        <f t="shared" si="0"/>
        <v>9.1316652891800612</v>
      </c>
      <c r="K28" s="263">
        <f t="shared" si="0"/>
        <v>7.6993061000594007</v>
      </c>
      <c r="L28" s="263">
        <f t="shared" si="0"/>
        <v>7.0230012297568081</v>
      </c>
      <c r="M28" s="263">
        <f t="shared" si="0"/>
        <v>6.3751393581444047</v>
      </c>
      <c r="N28" s="263">
        <f t="shared" si="0"/>
        <v>7.2373301721039462</v>
      </c>
      <c r="O28" s="263">
        <f t="shared" si="0"/>
        <v>4.7378618773117296</v>
      </c>
      <c r="P28" s="263">
        <f t="shared" si="0"/>
        <v>5.0467838154408771</v>
      </c>
      <c r="Q28" s="263">
        <f t="shared" si="0"/>
        <v>6.2838242676315259</v>
      </c>
      <c r="R28" s="263">
        <f t="shared" si="0"/>
        <v>4.8269278801930717</v>
      </c>
      <c r="S28" s="263">
        <f t="shared" si="0"/>
        <v>5.4750158349498834</v>
      </c>
      <c r="T28" s="263">
        <f t="shared" si="0"/>
        <v>6.4247270824577889</v>
      </c>
      <c r="U28" s="263">
        <f t="shared" si="0"/>
        <v>6.1446614919790123</v>
      </c>
      <c r="V28" s="263">
        <f t="shared" si="0"/>
        <v>6.3822043836168181</v>
      </c>
      <c r="W28" s="263">
        <f t="shared" si="0"/>
        <v>5.5500193756521607</v>
      </c>
      <c r="DA28" s="70"/>
    </row>
    <row r="29" spans="1:105" ht="12" customHeight="1" x14ac:dyDescent="0.25">
      <c r="A29" s="60" t="s">
        <v>2915</v>
      </c>
      <c r="B29" s="331">
        <v>3.1949477993806679</v>
      </c>
      <c r="C29" s="331">
        <v>5.2269098299348657</v>
      </c>
      <c r="D29" s="331">
        <v>4.762933782693282</v>
      </c>
      <c r="E29" s="331">
        <v>8.2392484970238478</v>
      </c>
      <c r="F29" s="331">
        <v>6.9582213257916052</v>
      </c>
      <c r="G29" s="331">
        <v>5.9092400035428181</v>
      </c>
      <c r="H29" s="331">
        <v>7.7520037346780759</v>
      </c>
      <c r="I29" s="331">
        <v>5.8575085697297924</v>
      </c>
      <c r="J29" s="331">
        <v>7.9861919792475904</v>
      </c>
      <c r="K29" s="331">
        <v>7.2114705367166891</v>
      </c>
      <c r="L29" s="331">
        <v>6.5517544583751954</v>
      </c>
      <c r="M29" s="331">
        <v>6.0854909407735152</v>
      </c>
      <c r="N29" s="331">
        <v>6.7929096351894369</v>
      </c>
      <c r="O29" s="331">
        <v>4.3147855425148309</v>
      </c>
      <c r="P29" s="331">
        <v>4.5764267504418044</v>
      </c>
      <c r="Q29" s="331">
        <v>5.887886041892993</v>
      </c>
      <c r="R29" s="331">
        <v>4.2849853228440784</v>
      </c>
      <c r="S29" s="331">
        <v>4.8744009187509638</v>
      </c>
      <c r="T29" s="331">
        <v>5.8498287424845739</v>
      </c>
      <c r="U29" s="331">
        <v>5.3258233882347614</v>
      </c>
      <c r="V29" s="331">
        <v>5.3867066484391293</v>
      </c>
      <c r="W29" s="331">
        <v>4.5303334440922036</v>
      </c>
      <c r="DA29" s="72" t="s">
        <v>3006</v>
      </c>
    </row>
    <row r="30" spans="1:105" ht="12" customHeight="1" x14ac:dyDescent="0.25">
      <c r="A30" s="59" t="s">
        <v>30</v>
      </c>
      <c r="B30" s="232">
        <v>0.60293075775642424</v>
      </c>
      <c r="C30" s="232">
        <v>0.88867496826939185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0.58453915357611008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3008</v>
      </c>
    </row>
    <row r="32" spans="1:105" ht="12" customHeight="1" x14ac:dyDescent="0.25">
      <c r="A32" s="59" t="s">
        <v>160</v>
      </c>
      <c r="B32" s="297">
        <v>0.96728315702240619</v>
      </c>
      <c r="C32" s="297">
        <v>0.73178659606454088</v>
      </c>
      <c r="D32" s="297">
        <v>1.5755546181997211</v>
      </c>
      <c r="E32" s="297">
        <v>0.79246347738965806</v>
      </c>
      <c r="F32" s="297">
        <v>1.9711138902303631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1.589822099052999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0.87843957375876636</v>
      </c>
      <c r="W32" s="297">
        <v>0.78302798766081871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2.518849704562987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1.624733884601838</v>
      </c>
      <c r="C34" s="297">
        <v>3.6064482656009331</v>
      </c>
      <c r="D34" s="297">
        <v>3.187379164493561</v>
      </c>
      <c r="E34" s="297">
        <v>7.4467850196341896</v>
      </c>
      <c r="F34" s="297">
        <v>4.9871074355612421</v>
      </c>
      <c r="G34" s="297">
        <v>5.9092400035428181</v>
      </c>
      <c r="H34" s="297">
        <v>4.6486148765389794</v>
      </c>
      <c r="I34" s="297">
        <v>5.8575085697297924</v>
      </c>
      <c r="J34" s="297">
        <v>7.9861919792475904</v>
      </c>
      <c r="K34" s="297">
        <v>7.2114705367166891</v>
      </c>
      <c r="L34" s="297">
        <v>6.5517544583751954</v>
      </c>
      <c r="M34" s="297">
        <v>6.0854909407735152</v>
      </c>
      <c r="N34" s="297">
        <v>5.2030875361364384</v>
      </c>
      <c r="O34" s="297">
        <v>4.3147855425148309</v>
      </c>
      <c r="P34" s="297">
        <v>4.5764267504418044</v>
      </c>
      <c r="Q34" s="297">
        <v>5.887886041892993</v>
      </c>
      <c r="R34" s="297">
        <v>4.2849853228440784</v>
      </c>
      <c r="S34" s="297">
        <v>4.8744009187509638</v>
      </c>
      <c r="T34" s="297">
        <v>5.8498287424845739</v>
      </c>
      <c r="U34" s="297">
        <v>5.3258233882347614</v>
      </c>
      <c r="V34" s="297">
        <v>4.5082670746803633</v>
      </c>
      <c r="W34" s="297">
        <v>3.747305456431385</v>
      </c>
      <c r="DA34" s="122" t="s">
        <v>3011</v>
      </c>
    </row>
    <row r="35" spans="1:105" ht="12" customHeight="1" x14ac:dyDescent="0.25">
      <c r="A35" s="60" t="s">
        <v>2922</v>
      </c>
      <c r="B35" s="331">
        <v>2.1139570271429289</v>
      </c>
      <c r="C35" s="331">
        <v>1.2823053981032819</v>
      </c>
      <c r="D35" s="331">
        <v>1.77209906217621</v>
      </c>
      <c r="E35" s="331">
        <v>1.7449759905885001</v>
      </c>
      <c r="F35" s="331">
        <v>1.941825603598242</v>
      </c>
      <c r="G35" s="331">
        <v>1.296696238652471</v>
      </c>
      <c r="H35" s="331">
        <v>2.4325077932528649</v>
      </c>
      <c r="I35" s="331">
        <v>1.122876152502255</v>
      </c>
      <c r="J35" s="331">
        <v>1.145473309932471</v>
      </c>
      <c r="K35" s="331">
        <v>0.4878355633427115</v>
      </c>
      <c r="L35" s="331">
        <v>0.47124677138161303</v>
      </c>
      <c r="M35" s="331">
        <v>0.28964841737088948</v>
      </c>
      <c r="N35" s="331">
        <v>0.44442053691450939</v>
      </c>
      <c r="O35" s="331">
        <v>0.42307633479689888</v>
      </c>
      <c r="P35" s="331">
        <v>0.47035706499907232</v>
      </c>
      <c r="Q35" s="331">
        <v>0.39593822573853271</v>
      </c>
      <c r="R35" s="331">
        <v>0.54194255734899333</v>
      </c>
      <c r="S35" s="331">
        <v>0.60061491619891938</v>
      </c>
      <c r="T35" s="331">
        <v>0.57489833997321471</v>
      </c>
      <c r="U35" s="331">
        <v>0.81883810374425126</v>
      </c>
      <c r="V35" s="331">
        <v>0.9954977351776888</v>
      </c>
      <c r="W35" s="331">
        <v>1.0196859315599569</v>
      </c>
      <c r="DA35" s="72" t="s">
        <v>3012</v>
      </c>
    </row>
    <row r="36" spans="1:105" ht="12" customHeight="1" x14ac:dyDescent="0.25">
      <c r="A36" s="64" t="s">
        <v>30</v>
      </c>
      <c r="B36" s="231">
        <v>0.39893287536243183</v>
      </c>
      <c r="C36" s="231">
        <v>0.2180165233470851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0.17372673831341739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3015</v>
      </c>
    </row>
    <row r="39" spans="1:105" ht="12" customHeight="1" x14ac:dyDescent="0.25">
      <c r="A39" s="64" t="s">
        <v>160</v>
      </c>
      <c r="B39" s="231">
        <v>0.64000890012064982</v>
      </c>
      <c r="C39" s="231">
        <v>0.17952747090050331</v>
      </c>
      <c r="D39" s="231">
        <v>0.58620148603878275</v>
      </c>
      <c r="E39" s="231">
        <v>0.1678344501883548</v>
      </c>
      <c r="F39" s="231">
        <v>0.54703898435901399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0.1040128058232269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0.16234123430885181</v>
      </c>
      <c r="W39" s="231">
        <v>0.17624367673789029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0.74860946576175913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1.075015251659847</v>
      </c>
      <c r="C42" s="231">
        <v>0.88476140385569335</v>
      </c>
      <c r="D42" s="231">
        <v>1.185897576137428</v>
      </c>
      <c r="E42" s="231">
        <v>1.577141540400145</v>
      </c>
      <c r="F42" s="231">
        <v>1.384061164583378</v>
      </c>
      <c r="G42" s="231">
        <v>1.296696238652471</v>
      </c>
      <c r="H42" s="231">
        <v>1.3815818756291309</v>
      </c>
      <c r="I42" s="231">
        <v>1.122876152502255</v>
      </c>
      <c r="J42" s="231">
        <v>1.145473309932471</v>
      </c>
      <c r="K42" s="231">
        <v>0.4878355633427115</v>
      </c>
      <c r="L42" s="231">
        <v>0.47124677138161303</v>
      </c>
      <c r="M42" s="231">
        <v>0.28964841737088948</v>
      </c>
      <c r="N42" s="231">
        <v>0.34040773109128247</v>
      </c>
      <c r="O42" s="231">
        <v>0.42307633479689888</v>
      </c>
      <c r="P42" s="231">
        <v>0.47035706499907232</v>
      </c>
      <c r="Q42" s="231">
        <v>0.39593822573853271</v>
      </c>
      <c r="R42" s="231">
        <v>0.54194255734899333</v>
      </c>
      <c r="S42" s="231">
        <v>0.60061491619891938</v>
      </c>
      <c r="T42" s="231">
        <v>0.57489833997321471</v>
      </c>
      <c r="U42" s="231">
        <v>0.81883810374425126</v>
      </c>
      <c r="V42" s="231">
        <v>0.83315650086883708</v>
      </c>
      <c r="W42" s="231">
        <v>0.84344225482206625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1.072545465585018E-2</v>
      </c>
      <c r="G44" s="231">
        <v>0</v>
      </c>
      <c r="H44" s="231">
        <v>0.12858971354855839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0.99999999999999956</v>
      </c>
      <c r="C52" s="234">
        <f t="shared" si="1"/>
        <v>0.99999999999999967</v>
      </c>
      <c r="D52" s="234">
        <f t="shared" si="1"/>
        <v>0.99999999999999989</v>
      </c>
      <c r="E52" s="234">
        <f t="shared" si="1"/>
        <v>1.0000000000000002</v>
      </c>
      <c r="F52" s="234">
        <f t="shared" si="1"/>
        <v>1</v>
      </c>
      <c r="G52" s="234">
        <f t="shared" si="1"/>
        <v>0.99999999999999967</v>
      </c>
      <c r="H52" s="234">
        <f t="shared" si="1"/>
        <v>1.0000000000000002</v>
      </c>
      <c r="I52" s="234">
        <f t="shared" si="1"/>
        <v>1</v>
      </c>
      <c r="J52" s="234">
        <f t="shared" si="1"/>
        <v>1</v>
      </c>
      <c r="K52" s="234">
        <f t="shared" si="1"/>
        <v>1.0000000000000002</v>
      </c>
      <c r="L52" s="234">
        <f t="shared" si="1"/>
        <v>1</v>
      </c>
      <c r="M52" s="234">
        <f t="shared" si="1"/>
        <v>0.99999999999999978</v>
      </c>
      <c r="N52" s="234">
        <f t="shared" si="1"/>
        <v>0.99999999999999956</v>
      </c>
      <c r="O52" s="234">
        <f t="shared" si="1"/>
        <v>1</v>
      </c>
      <c r="P52" s="234">
        <f t="shared" si="1"/>
        <v>0.99999999999999978</v>
      </c>
      <c r="Q52" s="234">
        <f t="shared" si="1"/>
        <v>0.99999999999999978</v>
      </c>
      <c r="R52" s="234">
        <f t="shared" si="1"/>
        <v>1.0000000000000002</v>
      </c>
      <c r="S52" s="234">
        <f t="shared" si="1"/>
        <v>1</v>
      </c>
      <c r="T52" s="234">
        <f t="shared" si="1"/>
        <v>0.99999999999999989</v>
      </c>
      <c r="U52" s="234">
        <f t="shared" si="1"/>
        <v>1</v>
      </c>
      <c r="V52" s="234">
        <f t="shared" si="1"/>
        <v>0.99999999999999978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4.3848706071837251E-3</v>
      </c>
      <c r="C57" s="302">
        <f t="shared" si="6"/>
        <v>1.538670072331777E-2</v>
      </c>
      <c r="D57" s="302">
        <f t="shared" si="6"/>
        <v>1.6876096792706751E-2</v>
      </c>
      <c r="E57" s="302">
        <f t="shared" si="6"/>
        <v>4.8405904946640398E-2</v>
      </c>
      <c r="F57" s="302">
        <f t="shared" si="6"/>
        <v>3.0035195072893487E-2</v>
      </c>
      <c r="G57" s="302">
        <f t="shared" si="6"/>
        <v>3.2153480025018381E-2</v>
      </c>
      <c r="H57" s="302">
        <f t="shared" si="6"/>
        <v>2.5461550330358414E-2</v>
      </c>
      <c r="I57" s="302">
        <f t="shared" si="6"/>
        <v>2.1882575116296585E-2</v>
      </c>
      <c r="J57" s="302">
        <f t="shared" si="6"/>
        <v>3.5778248390738912E-2</v>
      </c>
      <c r="K57" s="302">
        <f t="shared" si="6"/>
        <v>4.3118819604043596E-2</v>
      </c>
      <c r="L57" s="302">
        <f t="shared" si="6"/>
        <v>4.7550869495335865E-2</v>
      </c>
      <c r="M57" s="302">
        <f t="shared" si="6"/>
        <v>4.3317663524064978E-2</v>
      </c>
      <c r="N57" s="302">
        <f t="shared" si="6"/>
        <v>4.9190275589958261E-2</v>
      </c>
      <c r="O57" s="302">
        <f t="shared" si="6"/>
        <v>3.2998493395725144E-2</v>
      </c>
      <c r="P57" s="302">
        <f t="shared" si="6"/>
        <v>3.1776396267237966E-2</v>
      </c>
      <c r="Q57" s="302">
        <f t="shared" si="6"/>
        <v>4.6323464428293201E-2</v>
      </c>
      <c r="R57" s="302">
        <f t="shared" si="6"/>
        <v>2.524827167761606E-2</v>
      </c>
      <c r="S57" s="302">
        <f t="shared" si="6"/>
        <v>2.1947624513907908E-2</v>
      </c>
      <c r="T57" s="302">
        <f t="shared" si="6"/>
        <v>2.9715817274878369E-2</v>
      </c>
      <c r="U57" s="302">
        <f t="shared" si="6"/>
        <v>2.1640309558416275E-2</v>
      </c>
      <c r="V57" s="302">
        <f t="shared" si="6"/>
        <v>2.3747777922190239E-2</v>
      </c>
      <c r="W57" s="302">
        <f t="shared" si="6"/>
        <v>1.6150217554412791E-2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0.82729592845892042</v>
      </c>
      <c r="C58" s="303">
        <f t="shared" si="7"/>
        <v>0.69769101485217921</v>
      </c>
      <c r="D58" s="303">
        <f t="shared" si="7"/>
        <v>0.7569706623803456</v>
      </c>
      <c r="E58" s="303">
        <f t="shared" si="7"/>
        <v>0.65019948031762231</v>
      </c>
      <c r="F58" s="303">
        <f t="shared" si="7"/>
        <v>0.70732300519979918</v>
      </c>
      <c r="G58" s="303">
        <f t="shared" si="7"/>
        <v>0.66738321855810956</v>
      </c>
      <c r="H58" s="303">
        <f t="shared" si="7"/>
        <v>0.72770444888981811</v>
      </c>
      <c r="I58" s="303">
        <f t="shared" si="7"/>
        <v>0.65050411484175852</v>
      </c>
      <c r="J58" s="303">
        <f t="shared" si="7"/>
        <v>0.58585173223275089</v>
      </c>
      <c r="K58" s="303">
        <f t="shared" si="7"/>
        <v>0.41993856310712091</v>
      </c>
      <c r="L58" s="303">
        <f t="shared" si="7"/>
        <v>0.43148705103163021</v>
      </c>
      <c r="M58" s="303">
        <f t="shared" si="7"/>
        <v>0.34374356765203334</v>
      </c>
      <c r="N58" s="303">
        <f t="shared" si="7"/>
        <v>0.40995295159312611</v>
      </c>
      <c r="O58" s="303">
        <f t="shared" si="7"/>
        <v>0.50701313021943428</v>
      </c>
      <c r="P58" s="303">
        <f t="shared" si="7"/>
        <v>0.51797087191383862</v>
      </c>
      <c r="Q58" s="303">
        <f t="shared" si="7"/>
        <v>0.41722477423877247</v>
      </c>
      <c r="R58" s="303">
        <f t="shared" si="7"/>
        <v>0.56619762011203922</v>
      </c>
      <c r="S58" s="303">
        <f t="shared" si="7"/>
        <v>0.56258253662693547</v>
      </c>
      <c r="T58" s="303">
        <f t="shared" si="7"/>
        <v>0.50923577626009986</v>
      </c>
      <c r="U58" s="303">
        <f t="shared" si="7"/>
        <v>0.60845365797430451</v>
      </c>
      <c r="V58" s="303">
        <f t="shared" si="7"/>
        <v>0.64252863271000193</v>
      </c>
      <c r="W58" s="303">
        <f t="shared" si="7"/>
        <v>0.68277726588056464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0.16831920093389541</v>
      </c>
      <c r="C60" s="303">
        <f t="shared" si="9"/>
        <v>0.28692228442450257</v>
      </c>
      <c r="D60" s="303">
        <f t="shared" si="9"/>
        <v>0.2261532408269476</v>
      </c>
      <c r="E60" s="303">
        <f t="shared" si="9"/>
        <v>0.30139461473573753</v>
      </c>
      <c r="F60" s="303">
        <f t="shared" si="9"/>
        <v>0.26264179972730733</v>
      </c>
      <c r="G60" s="303">
        <f t="shared" si="9"/>
        <v>0.30046330141687172</v>
      </c>
      <c r="H60" s="303">
        <f t="shared" si="9"/>
        <v>0.24683400077982356</v>
      </c>
      <c r="I60" s="303">
        <f t="shared" si="9"/>
        <v>0.32761331004194505</v>
      </c>
      <c r="J60" s="303">
        <f t="shared" si="9"/>
        <v>0.37837001937651027</v>
      </c>
      <c r="K60" s="303">
        <f t="shared" si="9"/>
        <v>0.53694261728883586</v>
      </c>
      <c r="L60" s="303">
        <f t="shared" si="9"/>
        <v>0.52096207947303397</v>
      </c>
      <c r="M60" s="303">
        <f t="shared" si="9"/>
        <v>0.61293876882390153</v>
      </c>
      <c r="N60" s="303">
        <f t="shared" si="9"/>
        <v>0.54085677281691524</v>
      </c>
      <c r="O60" s="303">
        <f t="shared" si="9"/>
        <v>0.45998837638484064</v>
      </c>
      <c r="P60" s="303">
        <f t="shared" si="9"/>
        <v>0.45025273181892322</v>
      </c>
      <c r="Q60" s="303">
        <f t="shared" si="9"/>
        <v>0.53645176133293415</v>
      </c>
      <c r="R60" s="303">
        <f t="shared" si="9"/>
        <v>0.40855410821034505</v>
      </c>
      <c r="S60" s="303">
        <f t="shared" si="9"/>
        <v>0.41546983885915667</v>
      </c>
      <c r="T60" s="303">
        <f t="shared" si="9"/>
        <v>0.4610484064650216</v>
      </c>
      <c r="U60" s="303">
        <f t="shared" si="9"/>
        <v>0.36990603246727927</v>
      </c>
      <c r="V60" s="303">
        <f t="shared" si="9"/>
        <v>0.33372358936780772</v>
      </c>
      <c r="W60" s="303">
        <f t="shared" si="9"/>
        <v>0.30107251656502254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0.10129604470031676</v>
      </c>
      <c r="C61" s="304">
        <f t="shared" si="10"/>
        <v>0.2303990352670838</v>
      </c>
      <c r="D61" s="304">
        <f t="shared" si="10"/>
        <v>0.16482746703344989</v>
      </c>
      <c r="E61" s="304">
        <f t="shared" si="10"/>
        <v>0.24871887942358967</v>
      </c>
      <c r="F61" s="304">
        <f t="shared" si="10"/>
        <v>0.20533821747298647</v>
      </c>
      <c r="G61" s="304">
        <f t="shared" si="10"/>
        <v>0.24639543019162391</v>
      </c>
      <c r="H61" s="304">
        <f t="shared" si="10"/>
        <v>0.18787922136894639</v>
      </c>
      <c r="I61" s="304">
        <f t="shared" si="10"/>
        <v>0.27491289484609066</v>
      </c>
      <c r="J61" s="304">
        <f t="shared" si="10"/>
        <v>0.33090739949840686</v>
      </c>
      <c r="K61" s="304">
        <f t="shared" si="10"/>
        <v>0.50292140800274332</v>
      </c>
      <c r="L61" s="304">
        <f t="shared" si="10"/>
        <v>0.4860052725563962</v>
      </c>
      <c r="M61" s="304">
        <f t="shared" si="10"/>
        <v>0.585090476518213</v>
      </c>
      <c r="N61" s="304">
        <f t="shared" si="10"/>
        <v>0.50764454515102375</v>
      </c>
      <c r="O61" s="304">
        <f t="shared" si="10"/>
        <v>0.4189128445585526</v>
      </c>
      <c r="P61" s="304">
        <f t="shared" si="10"/>
        <v>0.40828946150839129</v>
      </c>
      <c r="Q61" s="304">
        <f t="shared" si="10"/>
        <v>0.50265040891915469</v>
      </c>
      <c r="R61" s="304">
        <f t="shared" si="10"/>
        <v>0.36268376091812582</v>
      </c>
      <c r="S61" s="304">
        <f t="shared" si="10"/>
        <v>0.36989236657923308</v>
      </c>
      <c r="T61" s="304">
        <f t="shared" si="10"/>
        <v>0.41979280756997256</v>
      </c>
      <c r="U61" s="304">
        <f t="shared" si="10"/>
        <v>0.32061232367885367</v>
      </c>
      <c r="V61" s="304">
        <f t="shared" si="10"/>
        <v>0.28166930570308579</v>
      </c>
      <c r="W61" s="304">
        <f t="shared" si="10"/>
        <v>0.24575750075309463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6.7023156233578671E-2</v>
      </c>
      <c r="C62" s="304">
        <f t="shared" si="11"/>
        <v>5.6523249157418805E-2</v>
      </c>
      <c r="D62" s="304">
        <f t="shared" si="11"/>
        <v>6.1325773793497733E-2</v>
      </c>
      <c r="E62" s="304">
        <f t="shared" si="11"/>
        <v>5.2675735312147837E-2</v>
      </c>
      <c r="F62" s="304">
        <f t="shared" si="11"/>
        <v>5.7303582254320896E-2</v>
      </c>
      <c r="G62" s="304">
        <f t="shared" si="11"/>
        <v>5.4067871225247845E-2</v>
      </c>
      <c r="H62" s="304">
        <f t="shared" si="11"/>
        <v>5.8954779410877206E-2</v>
      </c>
      <c r="I62" s="304">
        <f t="shared" si="11"/>
        <v>5.2700415195854389E-2</v>
      </c>
      <c r="J62" s="304">
        <f t="shared" si="11"/>
        <v>4.74626198781034E-2</v>
      </c>
      <c r="K62" s="304">
        <f t="shared" si="11"/>
        <v>3.4021209286092452E-2</v>
      </c>
      <c r="L62" s="304">
        <f t="shared" si="11"/>
        <v>3.49568069166378E-2</v>
      </c>
      <c r="M62" s="304">
        <f t="shared" si="11"/>
        <v>2.7848292305688468E-2</v>
      </c>
      <c r="N62" s="304">
        <f t="shared" si="11"/>
        <v>3.3212227665891547E-2</v>
      </c>
      <c r="O62" s="304">
        <f t="shared" si="11"/>
        <v>4.1075531826288043E-2</v>
      </c>
      <c r="P62" s="304">
        <f t="shared" si="11"/>
        <v>4.1963270310531917E-2</v>
      </c>
      <c r="Q62" s="304">
        <f t="shared" si="11"/>
        <v>3.3801352413779448E-2</v>
      </c>
      <c r="R62" s="304">
        <f t="shared" si="11"/>
        <v>4.5870347292219227E-2</v>
      </c>
      <c r="S62" s="304">
        <f t="shared" si="11"/>
        <v>4.5577472279923571E-2</v>
      </c>
      <c r="T62" s="304">
        <f t="shared" si="11"/>
        <v>4.1255598895048991E-2</v>
      </c>
      <c r="U62" s="304">
        <f t="shared" si="11"/>
        <v>4.9293708788425636E-2</v>
      </c>
      <c r="V62" s="304">
        <f t="shared" si="11"/>
        <v>5.2054283664721923E-2</v>
      </c>
      <c r="W62" s="304">
        <f t="shared" si="11"/>
        <v>5.5315015811927923E-2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0.98622976805912776</v>
      </c>
      <c r="C69" s="324">
        <f>IF(C$5=0,0,C$5/WWP_fec!C$5)</f>
        <v>0.52553472840599624</v>
      </c>
      <c r="D69" s="324">
        <f>IF(D$5=0,0,D$5/WWP_fec!D$5)</f>
        <v>0.73079925231153609</v>
      </c>
      <c r="E69" s="324">
        <f>IF(E$5=0,0,E$5/WWP_fec!E$5)</f>
        <v>0.53897792998595684</v>
      </c>
      <c r="F69" s="324">
        <f>IF(F$5=0,0,F$5/WWP_fec!F$5)</f>
        <v>0.64217927931854657</v>
      </c>
      <c r="G69" s="324">
        <f>IF(G$5=0,0,G$5/WWP_fec!G$5)</f>
        <v>0.48821364121051003</v>
      </c>
      <c r="H69" s="324">
        <f>IF(H$5=0,0,H$5/WWP_fec!H$5)</f>
        <v>0.76934985014637969</v>
      </c>
      <c r="I69" s="324">
        <f>IF(I$5=0,0,I$5/WWP_fec!I$5)</f>
        <v>0.39587862716700972</v>
      </c>
      <c r="J69" s="324">
        <f>IF(J$5=0,0,J$5/WWP_fec!J$5)</f>
        <v>0.34816772054936374</v>
      </c>
      <c r="K69" s="324">
        <f>IF(K$5=0,0,K$5/WWP_fec!K$5)</f>
        <v>0.20595269833179064</v>
      </c>
      <c r="L69" s="324">
        <f>IF(L$5=0,0,L$5/WWP_fec!L$5)</f>
        <v>0.21887580572902413</v>
      </c>
      <c r="M69" s="324">
        <f>IF(M$5=0,0,M$5/WWP_fec!M$5)</f>
        <v>0.16361067149452249</v>
      </c>
      <c r="N69" s="324">
        <f>IF(N$5=0,0,N$5/WWP_fec!N$5)</f>
        <v>0.21869521376505377</v>
      </c>
      <c r="O69" s="324">
        <f>IF(O$5=0,0,O$5/WWP_fec!O$5)</f>
        <v>0.25471855966491447</v>
      </c>
      <c r="P69" s="324">
        <f>IF(P$5=0,0,P$5/WWP_fec!P$5)</f>
        <v>0.2617632759079489</v>
      </c>
      <c r="Q69" s="324">
        <f>IF(Q$5=0,0,Q$5/WWP_fec!Q$5)</f>
        <v>0.20786143557295655</v>
      </c>
      <c r="R69" s="324">
        <f>IF(R$5=0,0,R$5/WWP_fec!R$5)</f>
        <v>0.29200455589219837</v>
      </c>
      <c r="S69" s="324">
        <f>IF(S$5=0,0,S$5/WWP_fec!S$5)</f>
        <v>0.27760112284582594</v>
      </c>
      <c r="T69" s="324">
        <f>IF(T$5=0,0,T$5/WWP_fec!T$5)</f>
        <v>0.24977843668151534</v>
      </c>
      <c r="U69" s="324">
        <f>IF(U$5=0,0,U$5/WWP_fec!U$5)</f>
        <v>0.32956466843900767</v>
      </c>
      <c r="V69" s="324">
        <f>IF(V$5=0,0,V$5/WWP_fec!V$5)</f>
        <v>0.40807457355082905</v>
      </c>
      <c r="W69" s="324">
        <f>IF(W$5=0,0,W$5/WWP_fec!W$5)</f>
        <v>0.44091808410318484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0.12441451879240802</v>
      </c>
      <c r="C74" s="338">
        <f>IF(C$10=0,0,C$10/WWP_fec!C$10)</f>
        <v>0.31421925492675834</v>
      </c>
      <c r="D74" s="338">
        <f>IF(D$10=0,0,D$10/WWP_fec!D$10)</f>
        <v>0.49268401123190581</v>
      </c>
      <c r="E74" s="338">
        <f>IF(E$10=0,0,E$10/WWP_fec!E$10)</f>
        <v>1.406307496272396</v>
      </c>
      <c r="F74" s="338">
        <f>IF(F$10=0,0,F$10/WWP_fec!F$10)</f>
        <v>0.91586012201353584</v>
      </c>
      <c r="G74" s="338">
        <f>IF(G$10=0,0,G$10/WWP_fec!G$10)</f>
        <v>0.7527829610852601</v>
      </c>
      <c r="H74" s="338">
        <f>IF(H$10=0,0,H$10/WWP_fec!H$10)</f>
        <v>0.98734362135723219</v>
      </c>
      <c r="I74" s="338">
        <f>IF(I$10=0,0,I$10/WWP_fec!I$10)</f>
        <v>0.36021670462821703</v>
      </c>
      <c r="J74" s="338">
        <f>IF(J$10=0,0,J$10/WWP_fec!J$10)</f>
        <v>0.61911738932291938</v>
      </c>
      <c r="K74" s="338">
        <f>IF(K$10=0,0,K$10/WWP_fec!K$10)</f>
        <v>0.50401968126532948</v>
      </c>
      <c r="L74" s="338">
        <f>IF(L$10=0,0,L$10/WWP_fec!L$10)</f>
        <v>0.607927643985398</v>
      </c>
      <c r="M74" s="338">
        <f>IF(M$10=0,0,M$10/WWP_fec!M$10)</f>
        <v>0.42722306352800887</v>
      </c>
      <c r="N74" s="338">
        <f>IF(N$10=0,0,N$10/WWP_fec!N$10)</f>
        <v>0.64530369544528465</v>
      </c>
      <c r="O74" s="338">
        <f>IF(O$10=0,0,O$10/WWP_fec!O$10)</f>
        <v>0.41349371376780675</v>
      </c>
      <c r="P74" s="338">
        <f>IF(P$10=0,0,P$10/WWP_fec!P$10)</f>
        <v>0.40199516304884858</v>
      </c>
      <c r="Q74" s="338">
        <f>IF(Q$10=0,0,Q$10/WWP_fec!Q$10)</f>
        <v>0.56223097019287571</v>
      </c>
      <c r="R74" s="338">
        <f>IF(R$10=0,0,R$10/WWP_fec!R$10)</f>
        <v>0.32339749043181554</v>
      </c>
      <c r="S74" s="338">
        <f>IF(S$10=0,0,S$10/WWP_fec!S$10)</f>
        <v>0.25400025479761423</v>
      </c>
      <c r="T74" s="338">
        <f>IF(T$10=0,0,T$10/WWP_fec!T$10)</f>
        <v>0.35086751506021951</v>
      </c>
      <c r="U74" s="338">
        <f>IF(U$10=0,0,U$10/WWP_fec!U$10)</f>
        <v>0.29348087194292005</v>
      </c>
      <c r="V74" s="338">
        <f>IF(V$10=0,0,V$10/WWP_fec!V$10)</f>
        <v>0.41287708945783047</v>
      </c>
      <c r="W74" s="338">
        <f>IF(W$10=0,0,W$10/WWP_fec!W$10)</f>
        <v>0.26581275323476794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2.1718546052638619</v>
      </c>
      <c r="C75" s="351">
        <f>IF(C$16=0,0,C$16/WWP_fec!C$16)</f>
        <v>0.6971711342588518</v>
      </c>
      <c r="D75" s="351">
        <f>IF(D$16=0,0,D$16/WWP_fec!D$16)</f>
        <v>1.0660967083413824</v>
      </c>
      <c r="E75" s="351">
        <f>IF(E$16=0,0,E$16/WWP_fec!E$16)</f>
        <v>0.52971182532423178</v>
      </c>
      <c r="F75" s="351">
        <f>IF(F$16=0,0,F$16/WWP_fec!F$16)</f>
        <v>0.76304471734605617</v>
      </c>
      <c r="G75" s="351">
        <f>IF(G$16=0,0,G$16/WWP_fec!G$16)</f>
        <v>0.54205641999513998</v>
      </c>
      <c r="H75" s="351">
        <f>IF(H$16=0,0,H$16/WWP_fec!H$16)</f>
        <v>0.89263628327936406</v>
      </c>
      <c r="I75" s="351">
        <f>IF(I$16=0,0,I$16/WWP_fec!I$16)</f>
        <v>0.46637476259658411</v>
      </c>
      <c r="J75" s="351">
        <f>IF(J$16=0,0,J$16/WWP_fec!J$16)</f>
        <v>0.33080908720693669</v>
      </c>
      <c r="K75" s="351">
        <f>IF(K$16=0,0,K$16/WWP_fec!K$16)</f>
        <v>0.13121402293715764</v>
      </c>
      <c r="L75" s="351">
        <f>IF(L$16=0,0,L$16/WWP_fec!L$16)</f>
        <v>0.14153528426793752</v>
      </c>
      <c r="M75" s="351">
        <f>IF(M$16=0,0,M$16/WWP_fec!M$16)</f>
        <v>8.3243067797497156E-2</v>
      </c>
      <c r="N75" s="351">
        <f>IF(N$16=0,0,N$16/WWP_fec!N$16)</f>
        <v>0.13293453275546929</v>
      </c>
      <c r="O75" s="351">
        <f>IF(O$16=0,0,O$16/WWP_fec!O$16)</f>
        <v>0.20960517320260844</v>
      </c>
      <c r="P75" s="351">
        <f>IF(P$16=0,0,P$16/WWP_fec!P$16)</f>
        <v>0.22214611131617415</v>
      </c>
      <c r="Q75" s="351">
        <f>IF(Q$16=0,0,Q$16/WWP_fec!Q$16)</f>
        <v>0.1300254505510601</v>
      </c>
      <c r="R75" s="351">
        <f>IF(R$16=0,0,R$16/WWP_fec!R$16)</f>
        <v>0.28619180873442918</v>
      </c>
      <c r="S75" s="351">
        <f>IF(S$16=0,0,S$16/WWP_fec!S$16)</f>
        <v>0.27779916753373751</v>
      </c>
      <c r="T75" s="351">
        <f>IF(T$16=0,0,T$16/WWP_fec!T$16)</f>
        <v>0.21050366239787599</v>
      </c>
      <c r="U75" s="351">
        <f>IF(U$16=0,0,U$16/WWP_fec!U$16)</f>
        <v>0.36112104575863141</v>
      </c>
      <c r="V75" s="351">
        <f>IF(V$16=0,0,V$16/WWP_fec!V$16)</f>
        <v>0.46523951731669433</v>
      </c>
      <c r="W75" s="351">
        <f>IF(W$16=0,0,W$16/WWP_fec!W$16)</f>
        <v>0.58585860410997526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2.1788316814584912</v>
      </c>
      <c r="C77" s="351">
        <f>IF(C$28=0,0,C$28/WWP_fec!C$28)</f>
        <v>1.5828203313164964</v>
      </c>
      <c r="D77" s="351">
        <f>IF(D$28=0,0,D$28/WWP_fec!D$28)</f>
        <v>1.716889303945504</v>
      </c>
      <c r="E77" s="351">
        <f>IF(E$28=0,0,E$28/WWP_fec!E$28)</f>
        <v>1.4326271233219317</v>
      </c>
      <c r="F77" s="351">
        <f>IF(F$28=0,0,F$28/WWP_fec!F$28)</f>
        <v>1.5918418390897076</v>
      </c>
      <c r="G77" s="351">
        <f>IF(G$28=0,0,G$28/WWP_fec!G$28)</f>
        <v>1.3935206552916546</v>
      </c>
      <c r="H77" s="351">
        <f>IF(H$28=0,0,H$28/WWP_fec!H$28)</f>
        <v>1.7095678719399527</v>
      </c>
      <c r="I77" s="351">
        <f>IF(I$28=0,0,I$28/WWP_fec!I$28)</f>
        <v>1.3305677350175766</v>
      </c>
      <c r="J77" s="351">
        <f>IF(J$28=0,0,J$28/WWP_fec!J$28)</f>
        <v>1.2655844792595923</v>
      </c>
      <c r="K77" s="351">
        <f>IF(K$28=0,0,K$28/WWP_fec!K$28)</f>
        <v>1.0858354882622374</v>
      </c>
      <c r="L77" s="351">
        <f>IF(L$28=0,0,L$28/WWP_fec!L$28)</f>
        <v>1.1015908855592818</v>
      </c>
      <c r="M77" s="351">
        <f>IF(M$28=0,0,M$28/WWP_fec!M$28)</f>
        <v>1.0070944167327822</v>
      </c>
      <c r="N77" s="351">
        <f>IF(N$28=0,0,N$28/WWP_fec!N$28)</f>
        <v>1.1455529500370871</v>
      </c>
      <c r="O77" s="351">
        <f>IF(O$28=0,0,O$28/WWP_fec!O$28)</f>
        <v>1.1657548486524003</v>
      </c>
      <c r="P77" s="351">
        <f>IF(P$28=0,0,P$28/WWP_fec!P$28)</f>
        <v>1.1759710267540018</v>
      </c>
      <c r="Q77" s="351">
        <f>IF(Q$28=0,0,Q$28/WWP_fec!Q$28)</f>
        <v>1.0857338298029375</v>
      </c>
      <c r="R77" s="351">
        <f>IF(R$28=0,0,R$28/WWP_fec!R$28)</f>
        <v>1.2196819217339263</v>
      </c>
      <c r="S77" s="351">
        <f>IF(S$28=0,0,S$28/WWP_fec!S$28)</f>
        <v>1.2075770667974728</v>
      </c>
      <c r="T77" s="351">
        <f>IF(T$28=0,0,T$28/WWP_fec!T$28)</f>
        <v>1.1631882619365395</v>
      </c>
      <c r="U77" s="351">
        <f>IF(U$28=0,0,U$28/WWP_fec!U$28)</f>
        <v>1.26549370122064</v>
      </c>
      <c r="V77" s="351">
        <f>IF(V$28=0,0,V$28/WWP_fec!V$28)</f>
        <v>1.3780851684709605</v>
      </c>
      <c r="W77" s="351">
        <f>IF(W$28=0,0,W$28/WWP_fec!W$28)</f>
        <v>1.4271470043693393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SK: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3140.2171582292049</v>
      </c>
      <c r="C3" s="205">
        <v>3257.1590052750571</v>
      </c>
      <c r="D3" s="205">
        <v>3783.388870079652</v>
      </c>
      <c r="E3" s="205">
        <v>3871.1426599625361</v>
      </c>
      <c r="F3" s="205">
        <v>4050.6348020911132</v>
      </c>
      <c r="G3" s="205">
        <v>4517.3588237767544</v>
      </c>
      <c r="H3" s="205">
        <v>5267.3940730820232</v>
      </c>
      <c r="I3" s="205">
        <v>5949.9663530217349</v>
      </c>
      <c r="J3" s="205">
        <v>7204.7888161808451</v>
      </c>
      <c r="K3" s="205">
        <v>7201.1269239533494</v>
      </c>
      <c r="L3" s="205">
        <v>7098.1002225335869</v>
      </c>
      <c r="M3" s="205">
        <v>7023.5190491136063</v>
      </c>
      <c r="N3" s="205">
        <v>7517.3612845851794</v>
      </c>
      <c r="O3" s="205">
        <v>6855.7654075546734</v>
      </c>
      <c r="P3" s="205">
        <v>7205.8134083450532</v>
      </c>
      <c r="Q3" s="205">
        <v>7772.1999999999989</v>
      </c>
      <c r="R3" s="205">
        <v>7868.4189357680098</v>
      </c>
      <c r="S3" s="205">
        <v>8323.3532934131745</v>
      </c>
      <c r="T3" s="205">
        <v>8436.8618604017975</v>
      </c>
      <c r="U3" s="205">
        <v>7473.5367077581486</v>
      </c>
      <c r="V3" s="205">
        <v>6955.9194303604581</v>
      </c>
      <c r="W3" s="205">
        <v>6948.2828464689201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7627.9598250701347</v>
      </c>
      <c r="C5" s="205">
        <v>5978.4218500342804</v>
      </c>
      <c r="D5" s="205">
        <v>6015.0971305905032</v>
      </c>
      <c r="E5" s="205">
        <v>6007.7742035003348</v>
      </c>
      <c r="F5" s="205">
        <v>5420.9061556690776</v>
      </c>
      <c r="G5" s="205">
        <v>6129.0884116168272</v>
      </c>
      <c r="H5" s="205">
        <v>6360.6591562688154</v>
      </c>
      <c r="I5" s="205">
        <v>6668.4929818565952</v>
      </c>
      <c r="J5" s="205">
        <v>6560.80963348367</v>
      </c>
      <c r="K5" s="205">
        <v>6679.6961670342962</v>
      </c>
      <c r="L5" s="205">
        <v>6574.9382764541424</v>
      </c>
      <c r="M5" s="205">
        <v>7684.4987119660409</v>
      </c>
      <c r="N5" s="205">
        <v>5354.055683911035</v>
      </c>
      <c r="O5" s="205">
        <v>4544.7599763953822</v>
      </c>
      <c r="P5" s="205">
        <v>5222.838176219384</v>
      </c>
      <c r="Q5" s="205">
        <v>5361.2780348813831</v>
      </c>
      <c r="R5" s="205">
        <v>5615.0047337300184</v>
      </c>
      <c r="S5" s="205">
        <v>5863.1453479807624</v>
      </c>
      <c r="T5" s="205">
        <v>6796.7912871680119</v>
      </c>
      <c r="U5" s="205">
        <v>6094.9854445255769</v>
      </c>
      <c r="V5" s="205">
        <v>7163.180208970929</v>
      </c>
      <c r="W5" s="205">
        <v>6458.2812214205696</v>
      </c>
      <c r="DA5" s="112" t="s">
        <v>3027</v>
      </c>
    </row>
    <row r="6" spans="1:105" ht="12" customHeight="1" x14ac:dyDescent="0.25">
      <c r="A6" s="154" t="s">
        <v>2114</v>
      </c>
      <c r="B6" s="340">
        <v>9534.9497813376693</v>
      </c>
      <c r="C6" s="340">
        <v>9303.1093741320856</v>
      </c>
      <c r="D6" s="340">
        <v>8984.5139256906223</v>
      </c>
      <c r="E6" s="340">
        <v>9263.0443820778419</v>
      </c>
      <c r="F6" s="340">
        <v>8786.29689301096</v>
      </c>
      <c r="G6" s="340">
        <v>8527.8906524503964</v>
      </c>
      <c r="H6" s="340">
        <v>8527.8906524503964</v>
      </c>
      <c r="I6" s="340">
        <v>8051.1431633835127</v>
      </c>
      <c r="J6" s="340">
        <v>7683.5662985697891</v>
      </c>
      <c r="K6" s="340">
        <v>8211.5865711995557</v>
      </c>
      <c r="L6" s="340">
        <v>7734.839082132673</v>
      </c>
      <c r="M6" s="340">
        <v>9035.970148852577</v>
      </c>
      <c r="N6" s="340">
        <v>8986.9887324803167</v>
      </c>
      <c r="O6" s="340">
        <v>8510.241243413433</v>
      </c>
      <c r="P6" s="340">
        <v>8846.6695404909315</v>
      </c>
      <c r="Q6" s="340">
        <v>8797.6881241186711</v>
      </c>
      <c r="R6" s="340">
        <v>8539.2818835581074</v>
      </c>
      <c r="S6" s="340">
        <v>8499.2168915038637</v>
      </c>
      <c r="T6" s="340">
        <v>8706.3503485015463</v>
      </c>
      <c r="U6" s="340">
        <v>8229.6028594346626</v>
      </c>
      <c r="V6" s="340">
        <v>8735.3909886462188</v>
      </c>
      <c r="W6" s="340">
        <v>8626.2203643930588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244.9070818612999</v>
      </c>
      <c r="D7" s="342">
        <v>0</v>
      </c>
      <c r="E7" s="342">
        <v>436.68249701264051</v>
      </c>
      <c r="F7" s="342">
        <v>0</v>
      </c>
      <c r="G7" s="342">
        <v>218.3412485063202</v>
      </c>
      <c r="H7" s="342">
        <v>0</v>
      </c>
      <c r="I7" s="342">
        <v>0</v>
      </c>
      <c r="J7" s="342">
        <v>0</v>
      </c>
      <c r="K7" s="342">
        <v>637.19089688292672</v>
      </c>
      <c r="L7" s="342">
        <v>0</v>
      </c>
      <c r="M7" s="342">
        <v>1619.7265151613681</v>
      </c>
      <c r="N7" s="342">
        <v>109.1706242531601</v>
      </c>
      <c r="O7" s="342">
        <v>0</v>
      </c>
      <c r="P7" s="342">
        <v>655.02374551896071</v>
      </c>
      <c r="Q7" s="342">
        <v>109.1706242531601</v>
      </c>
      <c r="R7" s="342">
        <v>218.3412485063202</v>
      </c>
      <c r="S7" s="342">
        <v>327.51187275948041</v>
      </c>
      <c r="T7" s="342">
        <v>316.30408125084023</v>
      </c>
      <c r="U7" s="342">
        <v>0</v>
      </c>
      <c r="V7" s="342">
        <v>873.36499402528091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476.74748906688365</v>
      </c>
      <c r="D8" s="344">
        <f t="shared" si="0"/>
        <v>318.5954484414633</v>
      </c>
      <c r="E8" s="344">
        <f t="shared" si="0"/>
        <v>158.15204062542034</v>
      </c>
      <c r="F8" s="344">
        <f t="shared" si="0"/>
        <v>476.74748906688183</v>
      </c>
      <c r="G8" s="344">
        <f t="shared" si="0"/>
        <v>476.74748906688365</v>
      </c>
      <c r="H8" s="344">
        <f t="shared" si="0"/>
        <v>0</v>
      </c>
      <c r="I8" s="344">
        <f t="shared" si="0"/>
        <v>476.74748906688365</v>
      </c>
      <c r="J8" s="344">
        <f t="shared" si="0"/>
        <v>367.57686481372366</v>
      </c>
      <c r="K8" s="344">
        <f t="shared" si="0"/>
        <v>109.17062425315999</v>
      </c>
      <c r="L8" s="344">
        <f t="shared" si="0"/>
        <v>476.74748906688274</v>
      </c>
      <c r="M8" s="344">
        <f t="shared" si="0"/>
        <v>318.5954484414633</v>
      </c>
      <c r="N8" s="344">
        <f t="shared" si="0"/>
        <v>158.15204062542034</v>
      </c>
      <c r="O8" s="344">
        <f t="shared" si="0"/>
        <v>476.74748906688365</v>
      </c>
      <c r="P8" s="344">
        <f t="shared" si="0"/>
        <v>318.59544844146149</v>
      </c>
      <c r="Q8" s="344">
        <f t="shared" si="0"/>
        <v>158.15204062542034</v>
      </c>
      <c r="R8" s="344">
        <f t="shared" si="0"/>
        <v>476.74748906688365</v>
      </c>
      <c r="S8" s="344">
        <f t="shared" si="0"/>
        <v>367.57686481372366</v>
      </c>
      <c r="T8" s="344">
        <f t="shared" si="0"/>
        <v>109.17062425315817</v>
      </c>
      <c r="U8" s="344">
        <f t="shared" si="0"/>
        <v>476.74748906688365</v>
      </c>
      <c r="V8" s="344">
        <f t="shared" si="0"/>
        <v>367.57686481372548</v>
      </c>
      <c r="W8" s="344">
        <f t="shared" si="0"/>
        <v>109.17062425315999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1906.9899562675346</v>
      </c>
      <c r="C9" s="345">
        <f t="shared" si="1"/>
        <v>3324.6875240978052</v>
      </c>
      <c r="D9" s="345">
        <f t="shared" si="1"/>
        <v>2969.4167951001191</v>
      </c>
      <c r="E9" s="345">
        <f t="shared" si="1"/>
        <v>3255.2701785775071</v>
      </c>
      <c r="F9" s="345">
        <f t="shared" si="1"/>
        <v>3365.3907373418824</v>
      </c>
      <c r="G9" s="345">
        <f t="shared" si="1"/>
        <v>2398.8022408335692</v>
      </c>
      <c r="H9" s="345">
        <f t="shared" si="1"/>
        <v>2167.231496181581</v>
      </c>
      <c r="I9" s="345">
        <f t="shared" si="1"/>
        <v>1382.6501815269175</v>
      </c>
      <c r="J9" s="345">
        <f t="shared" si="1"/>
        <v>1122.756665086119</v>
      </c>
      <c r="K9" s="345">
        <f t="shared" si="1"/>
        <v>1531.8904041652595</v>
      </c>
      <c r="L9" s="345">
        <f t="shared" si="1"/>
        <v>1159.9008056785306</v>
      </c>
      <c r="M9" s="345">
        <f t="shared" si="1"/>
        <v>1351.4714368865361</v>
      </c>
      <c r="N9" s="345">
        <f t="shared" si="1"/>
        <v>3632.9330485692817</v>
      </c>
      <c r="O9" s="345">
        <f t="shared" si="1"/>
        <v>3965.4812670180509</v>
      </c>
      <c r="P9" s="345">
        <f t="shared" si="1"/>
        <v>3623.8313642715475</v>
      </c>
      <c r="Q9" s="345">
        <f t="shared" si="1"/>
        <v>3436.410089237288</v>
      </c>
      <c r="R9" s="345">
        <f t="shared" si="1"/>
        <v>2924.277149828089</v>
      </c>
      <c r="S9" s="345">
        <f t="shared" si="1"/>
        <v>2636.0715435231014</v>
      </c>
      <c r="T9" s="345">
        <f t="shared" si="1"/>
        <v>1909.5590613335344</v>
      </c>
      <c r="U9" s="345">
        <f t="shared" si="1"/>
        <v>2134.6174149090857</v>
      </c>
      <c r="V9" s="345">
        <f t="shared" si="1"/>
        <v>1572.2107796752898</v>
      </c>
      <c r="W9" s="345">
        <f t="shared" si="1"/>
        <v>2167.9391429724892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326.471969045572</v>
      </c>
      <c r="C12" s="212">
        <v>228.13456577815981</v>
      </c>
      <c r="D12" s="212">
        <v>247.80644883920891</v>
      </c>
      <c r="E12" s="212">
        <v>234.2416165090286</v>
      </c>
      <c r="F12" s="212">
        <v>216.71564918314729</v>
      </c>
      <c r="G12" s="212">
        <v>272.02158211521862</v>
      </c>
      <c r="H12" s="212">
        <v>230.46440240756669</v>
      </c>
      <c r="I12" s="212">
        <v>226.21934651762689</v>
      </c>
      <c r="J12" s="212">
        <v>211.25924333620009</v>
      </c>
      <c r="K12" s="212">
        <v>178.7894239036977</v>
      </c>
      <c r="L12" s="212">
        <v>193.0734307824593</v>
      </c>
      <c r="M12" s="212">
        <v>208.91143594153061</v>
      </c>
      <c r="N12" s="212">
        <v>179.09011177987961</v>
      </c>
      <c r="O12" s="212">
        <v>150.8862424763542</v>
      </c>
      <c r="P12" s="212">
        <v>176.43018056749759</v>
      </c>
      <c r="Q12" s="212">
        <v>172.5312123817715</v>
      </c>
      <c r="R12" s="212">
        <v>180.16079105760949</v>
      </c>
      <c r="S12" s="212">
        <v>188.10558899398049</v>
      </c>
      <c r="T12" s="212">
        <v>248.43018056749781</v>
      </c>
      <c r="U12" s="212">
        <v>241.6147759236749</v>
      </c>
      <c r="V12" s="212">
        <v>260.43275004221567</v>
      </c>
      <c r="W12" s="212">
        <v>243.73537399189439</v>
      </c>
      <c r="DA12" s="109" t="s">
        <v>3031</v>
      </c>
    </row>
    <row r="13" spans="1:105" ht="12" customHeight="1" x14ac:dyDescent="0.25">
      <c r="A13" s="24" t="s">
        <v>30</v>
      </c>
      <c r="B13" s="215">
        <v>4.4411006018916588</v>
      </c>
      <c r="C13" s="215">
        <v>2.8823731728288911</v>
      </c>
      <c r="D13" s="215">
        <v>2.288306104901118</v>
      </c>
      <c r="E13" s="215">
        <v>2.8429062768701638</v>
      </c>
      <c r="F13" s="215">
        <v>0.56259673258813414</v>
      </c>
      <c r="G13" s="215">
        <v>0.88125537403267407</v>
      </c>
      <c r="H13" s="215">
        <v>0.52502149613069637</v>
      </c>
      <c r="I13" s="215">
        <v>0.4859845227858986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0.26861564918314701</v>
      </c>
      <c r="R13" s="215">
        <v>0.51203783319002572</v>
      </c>
      <c r="S13" s="215">
        <v>0.53293207222699912</v>
      </c>
      <c r="T13" s="215">
        <v>0.5460877042132416</v>
      </c>
      <c r="U13" s="215">
        <v>0.53413585554600163</v>
      </c>
      <c r="V13" s="215">
        <v>0.54875322441960439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28.377042132416168</v>
      </c>
      <c r="C14" s="206">
        <f t="shared" si="2"/>
        <v>41.692003439380912</v>
      </c>
      <c r="D14" s="206">
        <f t="shared" si="2"/>
        <v>53.822785898538257</v>
      </c>
      <c r="E14" s="206">
        <f t="shared" si="2"/>
        <v>43.013757523645744</v>
      </c>
      <c r="F14" s="206">
        <f t="shared" si="2"/>
        <v>26.927429062768688</v>
      </c>
      <c r="G14" s="206">
        <f t="shared" si="2"/>
        <v>29.170249355116077</v>
      </c>
      <c r="H14" s="206">
        <f t="shared" si="2"/>
        <v>27.486414445399824</v>
      </c>
      <c r="I14" s="206">
        <f t="shared" si="2"/>
        <v>28.597076526225283</v>
      </c>
      <c r="J14" s="206">
        <f t="shared" si="2"/>
        <v>18.572656921754088</v>
      </c>
      <c r="K14" s="206">
        <f t="shared" si="2"/>
        <v>25.939982803095436</v>
      </c>
      <c r="L14" s="206">
        <f t="shared" si="2"/>
        <v>16.719174548581261</v>
      </c>
      <c r="M14" s="206">
        <f t="shared" si="2"/>
        <v>21.83052450558899</v>
      </c>
      <c r="N14" s="206">
        <f t="shared" si="2"/>
        <v>17.410576096302655</v>
      </c>
      <c r="O14" s="206">
        <f t="shared" si="2"/>
        <v>13.225021496130697</v>
      </c>
      <c r="P14" s="206">
        <f t="shared" si="2"/>
        <v>16.169303525365432</v>
      </c>
      <c r="Q14" s="206">
        <f t="shared" si="2"/>
        <v>10.186586414445401</v>
      </c>
      <c r="R14" s="206">
        <f t="shared" si="2"/>
        <v>8.2337059329320699</v>
      </c>
      <c r="S14" s="206">
        <f t="shared" si="2"/>
        <v>10.339466895958726</v>
      </c>
      <c r="T14" s="206">
        <f t="shared" si="2"/>
        <v>10.15116079105761</v>
      </c>
      <c r="U14" s="206">
        <f t="shared" si="2"/>
        <v>6.1278589853826304</v>
      </c>
      <c r="V14" s="206">
        <f t="shared" si="2"/>
        <v>11.150730868443681</v>
      </c>
      <c r="W14" s="206">
        <f t="shared" si="2"/>
        <v>11.369131556319861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9.8903697334479794</v>
      </c>
      <c r="C16" s="206">
        <v>2.1974204643164228</v>
      </c>
      <c r="D16" s="206">
        <v>2.1974204643164228</v>
      </c>
      <c r="E16" s="206">
        <v>2.1974204643164228</v>
      </c>
      <c r="F16" s="206">
        <v>0</v>
      </c>
      <c r="G16" s="206">
        <v>2.1974204643164228</v>
      </c>
      <c r="H16" s="206">
        <v>4.3947549441100593</v>
      </c>
      <c r="I16" s="206">
        <v>5.4934651762682716</v>
      </c>
      <c r="J16" s="206">
        <v>1.098710232158211</v>
      </c>
      <c r="K16" s="206">
        <v>2.1974204643164228</v>
      </c>
      <c r="L16" s="206">
        <v>4.3947549441100593</v>
      </c>
      <c r="M16" s="206">
        <v>1.098710232158211</v>
      </c>
      <c r="N16" s="206">
        <v>1.098710232158211</v>
      </c>
      <c r="O16" s="206">
        <v>1.098710232158211</v>
      </c>
      <c r="P16" s="206">
        <v>1.098710232158211</v>
      </c>
      <c r="Q16" s="206">
        <v>1.098710232158211</v>
      </c>
      <c r="R16" s="206">
        <v>2.1974204643164219</v>
      </c>
      <c r="S16" s="206">
        <v>3.2961306964746342</v>
      </c>
      <c r="T16" s="206">
        <v>1.098710232158211</v>
      </c>
      <c r="U16" s="206">
        <v>1.098710232158211</v>
      </c>
      <c r="V16" s="206">
        <v>1.098710232158211</v>
      </c>
      <c r="W16" s="206">
        <v>1.098710232158211</v>
      </c>
      <c r="DA16" s="71" t="s">
        <v>3034</v>
      </c>
    </row>
    <row r="17" spans="1:105" ht="12" customHeight="1" x14ac:dyDescent="0.25">
      <c r="A17" s="18" t="s">
        <v>69</v>
      </c>
      <c r="B17" s="206">
        <v>18.486672398968189</v>
      </c>
      <c r="C17" s="206">
        <v>14.37850386930352</v>
      </c>
      <c r="D17" s="206">
        <v>16.432588134135852</v>
      </c>
      <c r="E17" s="206">
        <v>14.37850386930352</v>
      </c>
      <c r="F17" s="206">
        <v>15.40550300945829</v>
      </c>
      <c r="G17" s="206">
        <v>15.40550300945829</v>
      </c>
      <c r="H17" s="206">
        <v>15.40558899398108</v>
      </c>
      <c r="I17" s="206">
        <v>18.486672398968189</v>
      </c>
      <c r="J17" s="206">
        <v>15.4055030094583</v>
      </c>
      <c r="K17" s="206">
        <v>12.324505588993979</v>
      </c>
      <c r="L17" s="206">
        <v>12.324419604471201</v>
      </c>
      <c r="M17" s="206">
        <v>13.351504729148751</v>
      </c>
      <c r="N17" s="206">
        <v>13.12330180567497</v>
      </c>
      <c r="O17" s="206">
        <v>7.0270851246775594</v>
      </c>
      <c r="P17" s="206">
        <v>9.0104901117798786</v>
      </c>
      <c r="Q17" s="206">
        <v>8.0489251934651769</v>
      </c>
      <c r="R17" s="206">
        <v>6.036285468615648</v>
      </c>
      <c r="S17" s="206">
        <v>7.0433361994840924</v>
      </c>
      <c r="T17" s="206">
        <v>9.0524505588993982</v>
      </c>
      <c r="U17" s="206">
        <v>5.029148753224419</v>
      </c>
      <c r="V17" s="206">
        <v>10.052020636285469</v>
      </c>
      <c r="W17" s="206">
        <v>10.270421324161649</v>
      </c>
      <c r="DA17" s="71" t="s">
        <v>3035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3.8597592433362</v>
      </c>
      <c r="F18" s="206">
        <v>0</v>
      </c>
      <c r="G18" s="206">
        <v>0.96491831470335332</v>
      </c>
      <c r="H18" s="206">
        <v>0.96491831470335332</v>
      </c>
      <c r="I18" s="206">
        <v>0</v>
      </c>
      <c r="J18" s="206">
        <v>0</v>
      </c>
      <c r="K18" s="206">
        <v>9.6673258813413572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25.116079105760971</v>
      </c>
      <c r="D19" s="206">
        <v>35.192777300085979</v>
      </c>
      <c r="E19" s="206">
        <v>22.578073946689599</v>
      </c>
      <c r="F19" s="206">
        <v>11.5219260533104</v>
      </c>
      <c r="G19" s="206">
        <v>10.602407566638011</v>
      </c>
      <c r="H19" s="206">
        <v>6.7211521926053308</v>
      </c>
      <c r="I19" s="206">
        <v>4.6169389509888212</v>
      </c>
      <c r="J19" s="206">
        <v>2.068443680137575</v>
      </c>
      <c r="K19" s="206">
        <v>1.75073086844368</v>
      </c>
      <c r="L19" s="206">
        <v>0</v>
      </c>
      <c r="M19" s="206">
        <v>7.3803095442820288</v>
      </c>
      <c r="N19" s="206">
        <v>3.188564058469475</v>
      </c>
      <c r="O19" s="206">
        <v>5.0992261392949274</v>
      </c>
      <c r="P19" s="206">
        <v>6.0601031814273423</v>
      </c>
      <c r="Q19" s="206">
        <v>1.0389509888220121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124.74204643164229</v>
      </c>
      <c r="C20" s="206">
        <f t="shared" si="3"/>
        <v>126.54772141014617</v>
      </c>
      <c r="D20" s="206">
        <f t="shared" si="3"/>
        <v>130.97592433361996</v>
      </c>
      <c r="E20" s="206">
        <f t="shared" si="3"/>
        <v>121.60361134995699</v>
      </c>
      <c r="F20" s="206">
        <f t="shared" si="3"/>
        <v>126.16079105760963</v>
      </c>
      <c r="G20" s="206">
        <f t="shared" si="3"/>
        <v>152.19260533104045</v>
      </c>
      <c r="H20" s="206">
        <f t="shared" si="3"/>
        <v>128.56835769561476</v>
      </c>
      <c r="I20" s="206">
        <f t="shared" si="3"/>
        <v>119.58297506448837</v>
      </c>
      <c r="J20" s="206">
        <f t="shared" si="3"/>
        <v>102.6225279449699</v>
      </c>
      <c r="K20" s="206">
        <f t="shared" si="3"/>
        <v>60.382631126397236</v>
      </c>
      <c r="L20" s="206">
        <f t="shared" si="3"/>
        <v>79.449699054170253</v>
      </c>
      <c r="M20" s="206">
        <f t="shared" si="3"/>
        <v>86.822871883061055</v>
      </c>
      <c r="N20" s="206">
        <f t="shared" si="3"/>
        <v>72.828890799656065</v>
      </c>
      <c r="O20" s="206">
        <f t="shared" si="3"/>
        <v>60.920034393809111</v>
      </c>
      <c r="P20" s="206">
        <f t="shared" si="3"/>
        <v>71.453138435081669</v>
      </c>
      <c r="Q20" s="206">
        <f t="shared" si="3"/>
        <v>61.693895098882187</v>
      </c>
      <c r="R20" s="206">
        <f t="shared" si="3"/>
        <v>68.228718830610475</v>
      </c>
      <c r="S20" s="206">
        <f t="shared" si="3"/>
        <v>71.238177128116931</v>
      </c>
      <c r="T20" s="206">
        <f t="shared" si="3"/>
        <v>115.4104041272571</v>
      </c>
      <c r="U20" s="206">
        <f t="shared" si="3"/>
        <v>116.38108340498709</v>
      </c>
      <c r="V20" s="206">
        <f t="shared" si="3"/>
        <v>146.04643164230441</v>
      </c>
      <c r="W20" s="206">
        <f t="shared" si="3"/>
        <v>115.1325881341359</v>
      </c>
      <c r="DA20" s="71"/>
    </row>
    <row r="21" spans="1:105" ht="12" customHeight="1" x14ac:dyDescent="0.25">
      <c r="A21" s="18" t="s">
        <v>72</v>
      </c>
      <c r="B21" s="206">
        <v>88.134135855545992</v>
      </c>
      <c r="C21" s="206">
        <v>89.165950128976775</v>
      </c>
      <c r="D21" s="206">
        <v>87.639724849527084</v>
      </c>
      <c r="E21" s="206">
        <v>79.729148753224422</v>
      </c>
      <c r="F21" s="206">
        <v>79.514187446259669</v>
      </c>
      <c r="G21" s="206">
        <v>101.9776440240757</v>
      </c>
      <c r="H21" s="206">
        <v>85.748065348237304</v>
      </c>
      <c r="I21" s="206">
        <v>87.102321582115195</v>
      </c>
      <c r="J21" s="206">
        <v>88.177128116938945</v>
      </c>
      <c r="K21" s="206">
        <v>58.340498710232147</v>
      </c>
      <c r="L21" s="206">
        <v>77.149613069647472</v>
      </c>
      <c r="M21" s="206">
        <v>86.457437661220979</v>
      </c>
      <c r="N21" s="206">
        <v>72.828890799656065</v>
      </c>
      <c r="O21" s="206">
        <v>60.920034393809111</v>
      </c>
      <c r="P21" s="206">
        <v>71.453138435081669</v>
      </c>
      <c r="Q21" s="206">
        <v>61.693895098882187</v>
      </c>
      <c r="R21" s="206">
        <v>68.228718830610475</v>
      </c>
      <c r="S21" s="206">
        <v>71.238177128116931</v>
      </c>
      <c r="T21" s="206">
        <v>115.4104041272571</v>
      </c>
      <c r="U21" s="206">
        <v>116.38108340498709</v>
      </c>
      <c r="V21" s="206">
        <v>146.04643164230441</v>
      </c>
      <c r="W21" s="206">
        <v>115.1325881341359</v>
      </c>
      <c r="DA21" s="71" t="s">
        <v>3038</v>
      </c>
    </row>
    <row r="22" spans="1:105" ht="12" customHeight="1" x14ac:dyDescent="0.25">
      <c r="A22" s="18" t="s">
        <v>36</v>
      </c>
      <c r="B22" s="206">
        <v>36.607910576096302</v>
      </c>
      <c r="C22" s="206">
        <v>37.381771281169392</v>
      </c>
      <c r="D22" s="206">
        <v>43.336199484092859</v>
      </c>
      <c r="E22" s="206">
        <v>41.874462596732577</v>
      </c>
      <c r="F22" s="206">
        <v>46.646603611349953</v>
      </c>
      <c r="G22" s="206">
        <v>50.214961306964753</v>
      </c>
      <c r="H22" s="206">
        <v>42.820292347377467</v>
      </c>
      <c r="I22" s="206">
        <v>32.480653482373171</v>
      </c>
      <c r="J22" s="206">
        <v>14.445399828030951</v>
      </c>
      <c r="K22" s="206">
        <v>2.04213241616509</v>
      </c>
      <c r="L22" s="206">
        <v>2.3000859845227861</v>
      </c>
      <c r="M22" s="206">
        <v>0.36543422184006868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113.2846087704213</v>
      </c>
      <c r="C23" s="206">
        <f t="shared" si="4"/>
        <v>8.5029234737747217</v>
      </c>
      <c r="D23" s="206">
        <f t="shared" si="4"/>
        <v>3.845399828030954</v>
      </c>
      <c r="E23" s="206">
        <f t="shared" si="4"/>
        <v>7.9058469475494411</v>
      </c>
      <c r="F23" s="206">
        <f t="shared" si="4"/>
        <v>6.0189165950128984</v>
      </c>
      <c r="G23" s="206">
        <f t="shared" si="4"/>
        <v>9.1956147893379185</v>
      </c>
      <c r="H23" s="206">
        <f t="shared" si="4"/>
        <v>8.813413585554601</v>
      </c>
      <c r="I23" s="206">
        <f t="shared" si="4"/>
        <v>9.4822012037833172</v>
      </c>
      <c r="J23" s="206">
        <f t="shared" si="4"/>
        <v>8.0013757523645754</v>
      </c>
      <c r="K23" s="206">
        <f t="shared" si="4"/>
        <v>8.8612209802235586</v>
      </c>
      <c r="L23" s="206">
        <f t="shared" si="4"/>
        <v>9.3627687016337049</v>
      </c>
      <c r="M23" s="206">
        <f t="shared" si="4"/>
        <v>8.2641444539982807</v>
      </c>
      <c r="N23" s="206">
        <f t="shared" si="4"/>
        <v>9.2194325021496137</v>
      </c>
      <c r="O23" s="206">
        <f t="shared" si="4"/>
        <v>8.622355975924334</v>
      </c>
      <c r="P23" s="206">
        <f t="shared" si="4"/>
        <v>3.0811693895098879</v>
      </c>
      <c r="Q23" s="206">
        <f t="shared" si="4"/>
        <v>13.375322441960449</v>
      </c>
      <c r="R23" s="206">
        <f t="shared" si="4"/>
        <v>7.9536543422184014</v>
      </c>
      <c r="S23" s="206">
        <f t="shared" si="4"/>
        <v>5.5411865864144447</v>
      </c>
      <c r="T23" s="206">
        <f t="shared" si="4"/>
        <v>17.411865864144449</v>
      </c>
      <c r="U23" s="206">
        <f t="shared" si="4"/>
        <v>16.431628890141031</v>
      </c>
      <c r="V23" s="206">
        <f t="shared" si="4"/>
        <v>12.111683834132959</v>
      </c>
      <c r="W23" s="206">
        <f t="shared" si="4"/>
        <v>16.861083364206493</v>
      </c>
      <c r="DA23" s="71"/>
    </row>
    <row r="24" spans="1:105" ht="12" customHeight="1" x14ac:dyDescent="0.25">
      <c r="A24" s="18" t="s">
        <v>73</v>
      </c>
      <c r="B24" s="206">
        <v>113.2846087704213</v>
      </c>
      <c r="C24" s="206">
        <v>8.5029234737747217</v>
      </c>
      <c r="D24" s="206">
        <v>3.845399828030954</v>
      </c>
      <c r="E24" s="206">
        <v>7.9058469475494411</v>
      </c>
      <c r="F24" s="206">
        <v>6.0189165950128984</v>
      </c>
      <c r="G24" s="206">
        <v>9.1956147893379185</v>
      </c>
      <c r="H24" s="206">
        <v>8.813413585554601</v>
      </c>
      <c r="I24" s="206">
        <v>9.4822012037833172</v>
      </c>
      <c r="J24" s="206">
        <v>8.0013757523645754</v>
      </c>
      <c r="K24" s="206">
        <v>8.8612209802235586</v>
      </c>
      <c r="L24" s="206">
        <v>9.3627687016337049</v>
      </c>
      <c r="M24" s="206">
        <v>8.2641444539982807</v>
      </c>
      <c r="N24" s="206">
        <v>9.2194325021496137</v>
      </c>
      <c r="O24" s="206">
        <v>8.622355975924334</v>
      </c>
      <c r="P24" s="206">
        <v>3.0811693895098879</v>
      </c>
      <c r="Q24" s="206">
        <v>13.375322441960449</v>
      </c>
      <c r="R24" s="206">
        <v>7.9536543422184014</v>
      </c>
      <c r="S24" s="206">
        <v>5.5411865864144447</v>
      </c>
      <c r="T24" s="206">
        <v>17.411865864144449</v>
      </c>
      <c r="U24" s="206">
        <v>16.360963026655199</v>
      </c>
      <c r="V24" s="206">
        <v>12.0140154772141</v>
      </c>
      <c r="W24" s="206">
        <v>16.74307824591574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7.0665863485831149E-2</v>
      </c>
      <c r="V29" s="206">
        <v>9.7668356918858626E-2</v>
      </c>
      <c r="W29" s="206">
        <v>0.11800511829075359</v>
      </c>
      <c r="DA29" s="71" t="s">
        <v>3045</v>
      </c>
    </row>
    <row r="30" spans="1:105" ht="12" customHeight="1" x14ac:dyDescent="0.25">
      <c r="A30" s="14" t="s">
        <v>79</v>
      </c>
      <c r="B30" s="206">
        <v>3.6065348237317281</v>
      </c>
      <c r="C30" s="206">
        <v>2.0779019776440242</v>
      </c>
      <c r="D30" s="206">
        <v>2.9617368873602752</v>
      </c>
      <c r="E30" s="206">
        <v>2.9855546001719691</v>
      </c>
      <c r="F30" s="206">
        <v>0.81203783319002576</v>
      </c>
      <c r="G30" s="206">
        <v>2.507910576096303</v>
      </c>
      <c r="H30" s="206">
        <v>1.528632846087705</v>
      </c>
      <c r="I30" s="206">
        <v>1.4331040412725711</v>
      </c>
      <c r="J30" s="206">
        <v>1.4092003439380909</v>
      </c>
      <c r="K30" s="206">
        <v>2.8661220980223558</v>
      </c>
      <c r="L30" s="206">
        <v>2.2451418744625959</v>
      </c>
      <c r="M30" s="206">
        <v>2.0540842648323299</v>
      </c>
      <c r="N30" s="206">
        <v>1.8152192605331039</v>
      </c>
      <c r="O30" s="206">
        <v>1.480825451418744</v>
      </c>
      <c r="P30" s="206">
        <v>0.85984522785898532</v>
      </c>
      <c r="Q30" s="206">
        <v>0.76431642304385194</v>
      </c>
      <c r="R30" s="206">
        <v>0.90765262252794487</v>
      </c>
      <c r="S30" s="206">
        <v>0.88374892519346515</v>
      </c>
      <c r="T30" s="206">
        <v>0.95537403267411869</v>
      </c>
      <c r="U30" s="206">
        <v>0.76431642304385194</v>
      </c>
      <c r="V30" s="206">
        <v>0.5493551160791057</v>
      </c>
      <c r="W30" s="206">
        <v>0.7165090283748925</v>
      </c>
      <c r="DA30" s="71" t="s">
        <v>3046</v>
      </c>
    </row>
    <row r="31" spans="1:105" ht="12" customHeight="1" x14ac:dyDescent="0.25">
      <c r="A31" s="21" t="s">
        <v>38</v>
      </c>
      <c r="B31" s="209">
        <v>52.020636285468612</v>
      </c>
      <c r="C31" s="209">
        <v>46.4316423043852</v>
      </c>
      <c r="D31" s="209">
        <v>53.912295786758392</v>
      </c>
      <c r="E31" s="209">
        <v>55.889939810834043</v>
      </c>
      <c r="F31" s="209">
        <v>56.233877901977642</v>
      </c>
      <c r="G31" s="209">
        <v>78.073946689595871</v>
      </c>
      <c r="H31" s="209">
        <v>63.542562338779007</v>
      </c>
      <c r="I31" s="209">
        <v>66.638005159071369</v>
      </c>
      <c r="J31" s="209">
        <v>80.653482373172821</v>
      </c>
      <c r="K31" s="209">
        <v>80.739466895958728</v>
      </c>
      <c r="L31" s="209">
        <v>85.29664660361135</v>
      </c>
      <c r="M31" s="209">
        <v>89.939810834049865</v>
      </c>
      <c r="N31" s="209">
        <v>77.815993121238165</v>
      </c>
      <c r="O31" s="209">
        <v>66.638005159071355</v>
      </c>
      <c r="P31" s="209">
        <v>84.866723989681844</v>
      </c>
      <c r="Q31" s="209">
        <v>86.242476354256226</v>
      </c>
      <c r="R31" s="209">
        <v>94.325021496130688</v>
      </c>
      <c r="S31" s="209">
        <v>99.570077386070494</v>
      </c>
      <c r="T31" s="209">
        <v>103.9552880481513</v>
      </c>
      <c r="U31" s="209">
        <v>101.3757523645744</v>
      </c>
      <c r="V31" s="209">
        <v>90.025795356835758</v>
      </c>
      <c r="W31" s="209">
        <v>99.656061908856387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513.32356762158395</v>
      </c>
      <c r="C33" s="205">
        <f>OIS_emi!C5</f>
        <v>418.99168271056999</v>
      </c>
      <c r="D33" s="205">
        <f>OIS_emi!D5</f>
        <v>470.90264244044869</v>
      </c>
      <c r="E33" s="205">
        <f>OIS_emi!E5</f>
        <v>412.14419010117001</v>
      </c>
      <c r="F33" s="205">
        <f>OIS_emi!F5</f>
        <v>359.09682108965552</v>
      </c>
      <c r="G33" s="205">
        <f>OIS_emi!G5</f>
        <v>431.7912013435697</v>
      </c>
      <c r="H33" s="205">
        <f>OIS_emi!H5</f>
        <v>366.46560910275599</v>
      </c>
      <c r="I33" s="205">
        <f>OIS_emi!I5</f>
        <v>353.08130936780168</v>
      </c>
      <c r="J33" s="205">
        <f>OIS_emi!J5</f>
        <v>290.88672768182801</v>
      </c>
      <c r="K33" s="205">
        <f>OIS_emi!K5</f>
        <v>221.5071522020942</v>
      </c>
      <c r="L33" s="205">
        <f>OIS_emi!L5</f>
        <v>235.33021584271719</v>
      </c>
      <c r="M33" s="205">
        <f>OIS_emi!M5</f>
        <v>270.54372348269851</v>
      </c>
      <c r="N33" s="205">
        <f>OIS_emi!N5</f>
        <v>224.4013124416029</v>
      </c>
      <c r="O33" s="205">
        <f>OIS_emi!O5</f>
        <v>183.3805177222859</v>
      </c>
      <c r="P33" s="205">
        <f>OIS_emi!P5</f>
        <v>217.222824605076</v>
      </c>
      <c r="Q33" s="205">
        <f>OIS_emi!Q5</f>
        <v>177.05710306786611</v>
      </c>
      <c r="R33" s="205">
        <f>OIS_emi!R5</f>
        <v>186.99665129533511</v>
      </c>
      <c r="S33" s="205">
        <f>OIS_emi!S5</f>
        <v>200.13249729898121</v>
      </c>
      <c r="T33" s="205">
        <f>OIS_emi!T5</f>
        <v>304.33811597895487</v>
      </c>
      <c r="U33" s="205">
        <f>OIS_emi!U5</f>
        <v>294.09414832577511</v>
      </c>
      <c r="V33" s="205">
        <f>OIS_emi!V5</f>
        <v>379.37343241111671</v>
      </c>
      <c r="W33" s="205">
        <f>OIS_emi!W5</f>
        <v>305.18862300306239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103.96477459847787</v>
      </c>
      <c r="C35" s="286">
        <f t="shared" si="5"/>
        <v>70.040966808402572</v>
      </c>
      <c r="D35" s="286">
        <f t="shared" si="5"/>
        <v>65.498540422040165</v>
      </c>
      <c r="E35" s="286">
        <f t="shared" si="5"/>
        <v>60.509683337605424</v>
      </c>
      <c r="F35" s="286">
        <f t="shared" si="5"/>
        <v>53.501650919324867</v>
      </c>
      <c r="G35" s="286">
        <f t="shared" si="5"/>
        <v>60.216952588192669</v>
      </c>
      <c r="H35" s="286">
        <f t="shared" si="5"/>
        <v>43.753020793585485</v>
      </c>
      <c r="I35" s="286">
        <f t="shared" si="5"/>
        <v>38.02027324116542</v>
      </c>
      <c r="J35" s="286">
        <f t="shared" si="5"/>
        <v>29.322059081279995</v>
      </c>
      <c r="K35" s="286">
        <f t="shared" si="5"/>
        <v>24.827978425013516</v>
      </c>
      <c r="L35" s="286">
        <f t="shared" si="5"/>
        <v>27.20071916842334</v>
      </c>
      <c r="M35" s="286">
        <f t="shared" si="5"/>
        <v>29.744553190596953</v>
      </c>
      <c r="N35" s="286">
        <f t="shared" si="5"/>
        <v>23.823533950285867</v>
      </c>
      <c r="O35" s="286">
        <f t="shared" si="5"/>
        <v>22.008664752455783</v>
      </c>
      <c r="P35" s="286">
        <f t="shared" si="5"/>
        <v>24.484422586237631</v>
      </c>
      <c r="Q35" s="286">
        <f t="shared" si="5"/>
        <v>22.198503947630211</v>
      </c>
      <c r="R35" s="286">
        <f t="shared" si="5"/>
        <v>22.89669532447494</v>
      </c>
      <c r="S35" s="286">
        <f t="shared" si="5"/>
        <v>22.599736231650891</v>
      </c>
      <c r="T35" s="286">
        <f t="shared" si="5"/>
        <v>29.445803982343094</v>
      </c>
      <c r="U35" s="286">
        <f t="shared" si="5"/>
        <v>32.329375685391206</v>
      </c>
      <c r="V35" s="286">
        <f t="shared" si="5"/>
        <v>37.440449483285626</v>
      </c>
      <c r="W35" s="286">
        <f t="shared" si="5"/>
        <v>35.078504916615394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42.799382342390651</v>
      </c>
      <c r="C36" s="346">
        <f t="shared" si="6"/>
        <v>38.159663453132147</v>
      </c>
      <c r="D36" s="346">
        <f t="shared" si="6"/>
        <v>41.197414349131506</v>
      </c>
      <c r="E36" s="346">
        <f t="shared" si="6"/>
        <v>38.989750375863231</v>
      </c>
      <c r="F36" s="346">
        <f t="shared" si="6"/>
        <v>39.977753342309811</v>
      </c>
      <c r="G36" s="346">
        <f t="shared" si="6"/>
        <v>44.382062037095089</v>
      </c>
      <c r="H36" s="346">
        <f t="shared" si="6"/>
        <v>36.232786059669628</v>
      </c>
      <c r="I36" s="346">
        <f t="shared" si="6"/>
        <v>33.923608697364855</v>
      </c>
      <c r="J36" s="346">
        <f t="shared" si="6"/>
        <v>32.200178809947467</v>
      </c>
      <c r="K36" s="346">
        <f t="shared" si="6"/>
        <v>26.766101246649669</v>
      </c>
      <c r="L36" s="346">
        <f t="shared" si="6"/>
        <v>29.365056014880736</v>
      </c>
      <c r="M36" s="346">
        <f t="shared" si="6"/>
        <v>27.186085100934534</v>
      </c>
      <c r="N36" s="346">
        <f t="shared" si="6"/>
        <v>33.449430180198966</v>
      </c>
      <c r="O36" s="346">
        <f t="shared" si="6"/>
        <v>33.200046484309098</v>
      </c>
      <c r="P36" s="346">
        <f t="shared" si="6"/>
        <v>33.780518295745615</v>
      </c>
      <c r="Q36" s="346">
        <f t="shared" si="6"/>
        <v>32.180985813318053</v>
      </c>
      <c r="R36" s="346">
        <f t="shared" si="6"/>
        <v>32.08559914034651</v>
      </c>
      <c r="S36" s="346">
        <f t="shared" si="6"/>
        <v>32.082709506555744</v>
      </c>
      <c r="T36" s="346">
        <f t="shared" si="6"/>
        <v>36.551097432772586</v>
      </c>
      <c r="U36" s="346">
        <f t="shared" si="6"/>
        <v>39.641567338063069</v>
      </c>
      <c r="V36" s="346">
        <f t="shared" si="6"/>
        <v>36.357140605796616</v>
      </c>
      <c r="W36" s="346">
        <f t="shared" si="6"/>
        <v>37.739975333294971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15.483758047521238</v>
      </c>
      <c r="C37" s="346">
        <f>IF(OIS_ued!C$5=0,"",OIS_ued!C$5/C$5*1000)</f>
        <v>14.521865389721851</v>
      </c>
      <c r="D37" s="346">
        <f>IF(OIS_ued!D$5=0,"",OIS_ued!D$5/D$5*1000)</f>
        <v>15.599271479002361</v>
      </c>
      <c r="E37" s="346">
        <f>IF(OIS_ued!E$5=0,"",OIS_ued!E$5/E$5*1000)</f>
        <v>14.869049804286748</v>
      </c>
      <c r="F37" s="346">
        <f>IF(OIS_ued!F$5=0,"",OIS_ued!F$5/F$5*1000)</f>
        <v>15.495717591055705</v>
      </c>
      <c r="G37" s="346">
        <f>IF(OIS_ued!G$5=0,"",OIS_ued!G$5/G$5*1000)</f>
        <v>17.292019895194006</v>
      </c>
      <c r="H37" s="346">
        <f>IF(OIS_ued!H$5=0,"",OIS_ued!H$5/H$5*1000)</f>
        <v>14.05930624648968</v>
      </c>
      <c r="I37" s="346">
        <f>IF(OIS_ued!I$5=0,"",OIS_ued!I$5/I$5*1000)</f>
        <v>13.215754235842271</v>
      </c>
      <c r="J37" s="346">
        <f>IF(OIS_ued!J$5=0,"",OIS_ued!J$5/J$5*1000)</f>
        <v>12.950476693875089</v>
      </c>
      <c r="K37" s="346">
        <f>IF(OIS_ued!K$5=0,"",OIS_ued!K$5/K$5*1000)</f>
        <v>10.770967846659477</v>
      </c>
      <c r="L37" s="346">
        <f>IF(OIS_ued!L$5=0,"",OIS_ued!L$5/L$5*1000)</f>
        <v>11.829187317921711</v>
      </c>
      <c r="M37" s="346">
        <f>IF(OIS_ued!M$5=0,"",OIS_ued!M$5/M$5*1000)</f>
        <v>10.867080159841064</v>
      </c>
      <c r="N37" s="346">
        <f>IF(OIS_ued!N$5=0,"",OIS_ued!N$5/N$5*1000)</f>
        <v>13.523449843473289</v>
      </c>
      <c r="O37" s="346">
        <f>IF(OIS_ued!O$5=0,"",OIS_ued!O$5/O$5*1000)</f>
        <v>13.422412803982096</v>
      </c>
      <c r="P37" s="346">
        <f>IF(OIS_ued!P$5=0,"",OIS_ued!P$5/P$5*1000)</f>
        <v>13.977988105373676</v>
      </c>
      <c r="Q37" s="346">
        <f>IF(OIS_ued!Q$5=0,"",OIS_ued!Q$5/Q$5*1000)</f>
        <v>13.364710148096691</v>
      </c>
      <c r="R37" s="346">
        <f>IF(OIS_ued!R$5=0,"",OIS_ued!R$5/R$5*1000)</f>
        <v>13.511203678562369</v>
      </c>
      <c r="S37" s="346">
        <f>IF(OIS_ued!S$5=0,"",OIS_ued!S$5/S$5*1000)</f>
        <v>13.57477351872566</v>
      </c>
      <c r="T37" s="346">
        <f>IF(OIS_ued!T$5=0,"",OIS_ued!T$5/T$5*1000)</f>
        <v>15.049395954586183</v>
      </c>
      <c r="U37" s="346">
        <f>IF(OIS_ued!U$5=0,"",OIS_ued!U$5/U$5*1000)</f>
        <v>16.342027429804681</v>
      </c>
      <c r="V37" s="346">
        <f>IF(OIS_ued!V$5=0,"",OIS_ued!V$5/V$5*1000)</f>
        <v>14.540481695856105</v>
      </c>
      <c r="W37" s="346">
        <f>IF(OIS_ued!W$5=0,"",OIS_ued!W$5/W$5*1000)</f>
        <v>15.46191124824672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1.5723358091730364</v>
      </c>
      <c r="C38" s="347">
        <f t="shared" si="7"/>
        <v>1.8365988568255871</v>
      </c>
      <c r="D38" s="347">
        <f t="shared" si="7"/>
        <v>1.9002840509045729</v>
      </c>
      <c r="E38" s="347">
        <f t="shared" si="7"/>
        <v>1.7594832047501872</v>
      </c>
      <c r="F38" s="347">
        <f t="shared" si="7"/>
        <v>1.6569953413294178</v>
      </c>
      <c r="G38" s="347">
        <f t="shared" si="7"/>
        <v>1.5873417027648871</v>
      </c>
      <c r="H38" s="347">
        <f t="shared" si="7"/>
        <v>1.5901180628090095</v>
      </c>
      <c r="I38" s="347">
        <f t="shared" si="7"/>
        <v>1.5607918367861158</v>
      </c>
      <c r="J38" s="347">
        <f t="shared" si="7"/>
        <v>1.3769183449119333</v>
      </c>
      <c r="K38" s="347">
        <f t="shared" si="7"/>
        <v>1.2389276019000195</v>
      </c>
      <c r="L38" s="347">
        <f t="shared" si="7"/>
        <v>1.2188638016582907</v>
      </c>
      <c r="M38" s="347">
        <f t="shared" si="7"/>
        <v>1.2950163415583307</v>
      </c>
      <c r="N38" s="347">
        <f t="shared" si="7"/>
        <v>1.2530078305909791</v>
      </c>
      <c r="O38" s="347">
        <f t="shared" si="7"/>
        <v>1.2153561167183546</v>
      </c>
      <c r="P38" s="347">
        <f t="shared" si="7"/>
        <v>1.2312112582233186</v>
      </c>
      <c r="Q38" s="347">
        <f t="shared" si="7"/>
        <v>1.0262323009478416</v>
      </c>
      <c r="R38" s="347">
        <f t="shared" si="7"/>
        <v>1.0379431073631318</v>
      </c>
      <c r="S38" s="347">
        <f t="shared" si="7"/>
        <v>1.0639370067063003</v>
      </c>
      <c r="T38" s="347">
        <f t="shared" si="7"/>
        <v>1.2250448608286828</v>
      </c>
      <c r="U38" s="347">
        <f t="shared" si="7"/>
        <v>1.2172026615569167</v>
      </c>
      <c r="V38" s="347">
        <f t="shared" si="7"/>
        <v>1.4567040141826286</v>
      </c>
      <c r="W38" s="347">
        <f t="shared" si="7"/>
        <v>1.2521310222832558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SK: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326.471969045572</v>
      </c>
      <c r="C5" s="225">
        <v>228.13456577815981</v>
      </c>
      <c r="D5" s="225">
        <v>247.80644883920891</v>
      </c>
      <c r="E5" s="225">
        <v>234.2416165090286</v>
      </c>
      <c r="F5" s="225">
        <v>216.71564918314729</v>
      </c>
      <c r="G5" s="225">
        <v>272.02158211521862</v>
      </c>
      <c r="H5" s="225">
        <v>230.46440240756669</v>
      </c>
      <c r="I5" s="225">
        <v>226.21934651762689</v>
      </c>
      <c r="J5" s="225">
        <v>211.25924333620009</v>
      </c>
      <c r="K5" s="225">
        <v>178.7894239036977</v>
      </c>
      <c r="L5" s="225">
        <v>193.0734307824593</v>
      </c>
      <c r="M5" s="225">
        <v>208.91143594153061</v>
      </c>
      <c r="N5" s="225">
        <v>179.09011177987961</v>
      </c>
      <c r="O5" s="225">
        <v>150.8862424763542</v>
      </c>
      <c r="P5" s="225">
        <v>176.43018056749759</v>
      </c>
      <c r="Q5" s="225">
        <v>172.5312123817715</v>
      </c>
      <c r="R5" s="225">
        <v>180.16079105760949</v>
      </c>
      <c r="S5" s="225">
        <v>188.10558899398049</v>
      </c>
      <c r="T5" s="225">
        <v>248.43018056749781</v>
      </c>
      <c r="U5" s="225">
        <v>241.6147759236749</v>
      </c>
      <c r="V5" s="225">
        <v>260.43275004221567</v>
      </c>
      <c r="W5" s="225">
        <v>243.73537399189439</v>
      </c>
      <c r="DA5" s="89" t="s">
        <v>3031</v>
      </c>
    </row>
    <row r="6" spans="1:105" ht="12" customHeight="1" x14ac:dyDescent="0.25">
      <c r="A6" s="55" t="s">
        <v>92</v>
      </c>
      <c r="B6" s="261">
        <v>3.4708041313341789</v>
      </c>
      <c r="C6" s="261">
        <v>3.165655634461356</v>
      </c>
      <c r="D6" s="261">
        <v>3.373706514878656</v>
      </c>
      <c r="E6" s="261">
        <v>3.0274605174781319</v>
      </c>
      <c r="F6" s="261">
        <v>2.9813503020060552</v>
      </c>
      <c r="G6" s="261">
        <v>3.7129039860792958</v>
      </c>
      <c r="H6" s="261">
        <v>3.2762069753852638</v>
      </c>
      <c r="I6" s="261">
        <v>3.4537137680377921</v>
      </c>
      <c r="J6" s="261">
        <v>4.0246766663840514</v>
      </c>
      <c r="K6" s="261">
        <v>4.1752663286991938</v>
      </c>
      <c r="L6" s="261">
        <v>4.1095673524492486</v>
      </c>
      <c r="M6" s="261">
        <v>4.6175852594344464</v>
      </c>
      <c r="N6" s="261">
        <v>3.1103758731753088</v>
      </c>
      <c r="O6" s="261">
        <v>2.6975119139864661</v>
      </c>
      <c r="P6" s="261">
        <v>3.2643494353478468</v>
      </c>
      <c r="Q6" s="261">
        <v>3.3941834261978081</v>
      </c>
      <c r="R6" s="261">
        <v>3.7241133719465389</v>
      </c>
      <c r="S6" s="261">
        <v>3.881750450905987</v>
      </c>
      <c r="T6" s="261">
        <v>4.4691651855794854</v>
      </c>
      <c r="U6" s="261">
        <v>4.3002299221453768</v>
      </c>
      <c r="V6" s="261">
        <v>3.8611560488468082</v>
      </c>
      <c r="W6" s="261">
        <v>4.0574659517817047</v>
      </c>
      <c r="DA6" s="67" t="s">
        <v>3049</v>
      </c>
    </row>
    <row r="7" spans="1:105" ht="12" customHeight="1" x14ac:dyDescent="0.25">
      <c r="A7" s="202" t="s">
        <v>93</v>
      </c>
      <c r="B7" s="226">
        <v>1.6830878818226249</v>
      </c>
      <c r="C7" s="226">
        <v>1.5221968275334079</v>
      </c>
      <c r="D7" s="226">
        <v>1.6718693837160701</v>
      </c>
      <c r="E7" s="226">
        <v>1.582549514032892</v>
      </c>
      <c r="F7" s="226">
        <v>1.571010218790585</v>
      </c>
      <c r="G7" s="226">
        <v>2.043901833593345</v>
      </c>
      <c r="H7" s="226">
        <v>1.744592530137052</v>
      </c>
      <c r="I7" s="226">
        <v>1.8351439688247011</v>
      </c>
      <c r="J7" s="226">
        <v>2.166427486669471</v>
      </c>
      <c r="K7" s="226">
        <v>2.208720458723028</v>
      </c>
      <c r="L7" s="226">
        <v>2.240703296023451</v>
      </c>
      <c r="M7" s="226">
        <v>2.4534943451932198</v>
      </c>
      <c r="N7" s="226">
        <v>1.8422765482118779</v>
      </c>
      <c r="O7" s="226">
        <v>1.5878725564638689</v>
      </c>
      <c r="P7" s="226">
        <v>1.9665425771235019</v>
      </c>
      <c r="Q7" s="226">
        <v>2.0206871358314551</v>
      </c>
      <c r="R7" s="226">
        <v>2.213063285552674</v>
      </c>
      <c r="S7" s="226">
        <v>2.3204599387629878</v>
      </c>
      <c r="T7" s="226">
        <v>2.5593530939177751</v>
      </c>
      <c r="U7" s="226">
        <v>2.4775930258314811</v>
      </c>
      <c r="V7" s="226">
        <v>2.2221516075913468</v>
      </c>
      <c r="W7" s="226">
        <v>2.3832505251483389</v>
      </c>
      <c r="DA7" s="174" t="s">
        <v>3050</v>
      </c>
    </row>
    <row r="8" spans="1:105" ht="12" customHeight="1" x14ac:dyDescent="0.25">
      <c r="A8" s="202" t="s">
        <v>94</v>
      </c>
      <c r="B8" s="226">
        <v>2.811414854598814</v>
      </c>
      <c r="C8" s="226">
        <v>2.5270470265855152</v>
      </c>
      <c r="D8" s="226">
        <v>2.8360417866519971</v>
      </c>
      <c r="E8" s="226">
        <v>2.7818582219688639</v>
      </c>
      <c r="F8" s="226">
        <v>2.7756664289827828</v>
      </c>
      <c r="G8" s="226">
        <v>3.708423792667169</v>
      </c>
      <c r="H8" s="226">
        <v>3.1026128158079431</v>
      </c>
      <c r="I8" s="226">
        <v>3.2592780386662672</v>
      </c>
      <c r="J8" s="226">
        <v>3.878435245218427</v>
      </c>
      <c r="K8" s="226">
        <v>3.9119231746347372</v>
      </c>
      <c r="L8" s="226">
        <v>4.0425378782302417</v>
      </c>
      <c r="M8" s="226">
        <v>4.3574041575511471</v>
      </c>
      <c r="N8" s="226">
        <v>3.4811224673217871</v>
      </c>
      <c r="O8" s="226">
        <v>2.990641696072148</v>
      </c>
      <c r="P8" s="226">
        <v>3.748666273069218</v>
      </c>
      <c r="Q8" s="226">
        <v>3.8284501218033138</v>
      </c>
      <c r="R8" s="226">
        <v>4.1889488208504284</v>
      </c>
      <c r="S8" s="226">
        <v>4.4057695679442217</v>
      </c>
      <c r="T8" s="226">
        <v>4.7492443420128092</v>
      </c>
      <c r="U8" s="226">
        <v>4.6128680416261396</v>
      </c>
      <c r="V8" s="226">
        <v>4.1347674486349346</v>
      </c>
      <c r="W8" s="226">
        <v>4.4835481931089483</v>
      </c>
      <c r="DA8" s="174" t="s">
        <v>3051</v>
      </c>
    </row>
    <row r="9" spans="1:105" ht="12" customHeight="1" x14ac:dyDescent="0.25">
      <c r="A9" s="202" t="s">
        <v>95</v>
      </c>
      <c r="B9" s="226">
        <v>1.2453092952978151</v>
      </c>
      <c r="C9" s="226">
        <v>1.137632955734458</v>
      </c>
      <c r="D9" s="226">
        <v>1.2054460399413089</v>
      </c>
      <c r="E9" s="226">
        <v>1.0702045759091801</v>
      </c>
      <c r="F9" s="226">
        <v>1.052144401566943</v>
      </c>
      <c r="G9" s="226">
        <v>1.298070677552307</v>
      </c>
      <c r="H9" s="226">
        <v>1.153650767048765</v>
      </c>
      <c r="I9" s="226">
        <v>1.2167126679268669</v>
      </c>
      <c r="J9" s="226">
        <v>1.41394891153571</v>
      </c>
      <c r="K9" s="226">
        <v>1.472285487335651</v>
      </c>
      <c r="L9" s="226">
        <v>1.439768497457582</v>
      </c>
      <c r="M9" s="226">
        <v>1.626745063664685</v>
      </c>
      <c r="N9" s="226">
        <v>1.0691988867284301</v>
      </c>
      <c r="O9" s="226">
        <v>0.92865800336811211</v>
      </c>
      <c r="P9" s="226">
        <v>1.117494795842215</v>
      </c>
      <c r="Q9" s="226">
        <v>1.1653137423162241</v>
      </c>
      <c r="R9" s="226">
        <v>1.2791540406826301</v>
      </c>
      <c r="S9" s="226">
        <v>1.331376758086509</v>
      </c>
      <c r="T9" s="226">
        <v>1.548577781127179</v>
      </c>
      <c r="U9" s="226">
        <v>1.487941956261732</v>
      </c>
      <c r="V9" s="226">
        <v>1.336361717848771</v>
      </c>
      <c r="W9" s="226">
        <v>1.3975636385377039</v>
      </c>
      <c r="DA9" s="174" t="s">
        <v>3052</v>
      </c>
    </row>
    <row r="10" spans="1:105" ht="12" customHeight="1" x14ac:dyDescent="0.25">
      <c r="A10" s="56" t="s">
        <v>96</v>
      </c>
      <c r="B10" s="262">
        <v>3.8006857307660278</v>
      </c>
      <c r="C10" s="262">
        <v>3.270919298056207</v>
      </c>
      <c r="D10" s="262">
        <v>3.6194736938570129</v>
      </c>
      <c r="E10" s="262">
        <v>3.3626132625608141</v>
      </c>
      <c r="F10" s="262">
        <v>3.149033455985105</v>
      </c>
      <c r="G10" s="262">
        <v>4.0919258256621784</v>
      </c>
      <c r="H10" s="262">
        <v>3.3880685439398279</v>
      </c>
      <c r="I10" s="262">
        <v>3.4907508437390451</v>
      </c>
      <c r="J10" s="262">
        <v>3.5312119923944261</v>
      </c>
      <c r="K10" s="262">
        <v>3.517449342288129</v>
      </c>
      <c r="L10" s="262">
        <v>3.5261815971433932</v>
      </c>
      <c r="M10" s="262">
        <v>3.9389210774459178</v>
      </c>
      <c r="N10" s="262">
        <v>2.9679518951302368</v>
      </c>
      <c r="O10" s="262">
        <v>2.5341252029535299</v>
      </c>
      <c r="P10" s="262">
        <v>2.992363564027662</v>
      </c>
      <c r="Q10" s="262">
        <v>2.9842803066972712</v>
      </c>
      <c r="R10" s="262">
        <v>3.263498821888656</v>
      </c>
      <c r="S10" s="262">
        <v>3.3675377162119351</v>
      </c>
      <c r="T10" s="262">
        <v>4.4426522098791423</v>
      </c>
      <c r="U10" s="262">
        <v>4.540091745441968</v>
      </c>
      <c r="V10" s="262">
        <v>4.6728105249830731</v>
      </c>
      <c r="W10" s="262">
        <v>4.2390166430116594</v>
      </c>
      <c r="DA10" s="68" t="s">
        <v>3053</v>
      </c>
    </row>
    <row r="11" spans="1:105" ht="12" customHeight="1" x14ac:dyDescent="0.25">
      <c r="A11" s="37" t="s">
        <v>160</v>
      </c>
      <c r="B11" s="228">
        <v>0.16378266521238399</v>
      </c>
      <c r="C11" s="228">
        <v>0.1003257158663458</v>
      </c>
      <c r="D11" s="228">
        <v>0.134870215479033</v>
      </c>
      <c r="E11" s="228">
        <v>0.1448138341522637</v>
      </c>
      <c r="F11" s="228">
        <v>0.14471939895674429</v>
      </c>
      <c r="G11" s="228">
        <v>0.11597409848638671</v>
      </c>
      <c r="H11" s="228">
        <v>0.1204195490558564</v>
      </c>
      <c r="I11" s="228">
        <v>0.1868468315699516</v>
      </c>
      <c r="J11" s="228">
        <v>4.9578808765745677E-2</v>
      </c>
      <c r="K11" s="228">
        <v>1.791387819741003E-2</v>
      </c>
      <c r="L11" s="228">
        <v>2.3198185271022059E-2</v>
      </c>
      <c r="M11" s="228">
        <v>2.47656229865061E-2</v>
      </c>
      <c r="N11" s="228">
        <v>6.0992347196997088E-2</v>
      </c>
      <c r="O11" s="228">
        <v>1.4935565862857001E-2</v>
      </c>
      <c r="P11" s="228">
        <v>3.1351512389158932E-2</v>
      </c>
      <c r="Q11" s="228">
        <v>1.8430875431997191E-2</v>
      </c>
      <c r="R11" s="228">
        <v>8.9682500234155253E-3</v>
      </c>
      <c r="S11" s="228">
        <v>1.341336160784997E-2</v>
      </c>
      <c r="T11" s="228">
        <v>1.107819115990032E-2</v>
      </c>
      <c r="U11" s="228">
        <v>0.1161660866970701</v>
      </c>
      <c r="V11" s="228">
        <v>1.4940546530791941E-2</v>
      </c>
      <c r="W11" s="228">
        <v>1.7747529316114851E-2</v>
      </c>
      <c r="DA11" s="69" t="s">
        <v>3054</v>
      </c>
    </row>
    <row r="12" spans="1:105" ht="12" customHeight="1" x14ac:dyDescent="0.25">
      <c r="A12" s="37" t="s">
        <v>162</v>
      </c>
      <c r="B12" s="228">
        <v>2.5294432723321689</v>
      </c>
      <c r="C12" s="228">
        <v>1.9911244204536409</v>
      </c>
      <c r="D12" s="228">
        <v>2.3511698684683142</v>
      </c>
      <c r="E12" s="228">
        <v>2.236067709770404</v>
      </c>
      <c r="F12" s="228">
        <v>1.9948314504975599</v>
      </c>
      <c r="G12" s="228">
        <v>2.6944747996232201</v>
      </c>
      <c r="H12" s="228">
        <v>2.0814631088014788</v>
      </c>
      <c r="I12" s="228">
        <v>2.0364711688121648</v>
      </c>
      <c r="J12" s="228">
        <v>1.564936102294427</v>
      </c>
      <c r="K12" s="228">
        <v>0.88684247020821683</v>
      </c>
      <c r="L12" s="228">
        <v>1.2255143613735271</v>
      </c>
      <c r="M12" s="228">
        <v>1.367151930239576</v>
      </c>
      <c r="N12" s="228">
        <v>1.351630526939033</v>
      </c>
      <c r="O12" s="228">
        <v>1.1143271743439831</v>
      </c>
      <c r="P12" s="228">
        <v>1.1633280411986451</v>
      </c>
      <c r="Q12" s="228">
        <v>0.88831330448570689</v>
      </c>
      <c r="R12" s="228">
        <v>0.90473315392110365</v>
      </c>
      <c r="S12" s="228">
        <v>0.91102404583062702</v>
      </c>
      <c r="T12" s="228">
        <v>2.0041673889218918</v>
      </c>
      <c r="U12" s="228">
        <v>2.0420723006824262</v>
      </c>
      <c r="V12" s="228">
        <v>3.2576764655294288</v>
      </c>
      <c r="W12" s="228">
        <v>2.0953152677237989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7.0665863484988753E-2</v>
      </c>
      <c r="V14" s="228">
        <v>9.76683569176615E-2</v>
      </c>
      <c r="W14" s="228">
        <v>0.11800511828954199</v>
      </c>
      <c r="DA14" s="69" t="s">
        <v>3057</v>
      </c>
    </row>
    <row r="15" spans="1:105" ht="12" customHeight="1" x14ac:dyDescent="0.25">
      <c r="A15" s="37" t="s">
        <v>38</v>
      </c>
      <c r="B15" s="228">
        <v>1.1074597932214749</v>
      </c>
      <c r="C15" s="228">
        <v>1.179469161736221</v>
      </c>
      <c r="D15" s="228">
        <v>1.133433609909666</v>
      </c>
      <c r="E15" s="228">
        <v>0.98173171863814623</v>
      </c>
      <c r="F15" s="228">
        <v>1.0094826065308009</v>
      </c>
      <c r="G15" s="228">
        <v>1.2814769275525719</v>
      </c>
      <c r="H15" s="228">
        <v>1.186185886082493</v>
      </c>
      <c r="I15" s="228">
        <v>1.2674328433569291</v>
      </c>
      <c r="J15" s="228">
        <v>1.916697081334253</v>
      </c>
      <c r="K15" s="228">
        <v>2.6126929938825012</v>
      </c>
      <c r="L15" s="228">
        <v>2.2774690504988442</v>
      </c>
      <c r="M15" s="228">
        <v>2.547003524219837</v>
      </c>
      <c r="N15" s="228">
        <v>1.555329020994207</v>
      </c>
      <c r="O15" s="228">
        <v>1.4048624627466899</v>
      </c>
      <c r="P15" s="228">
        <v>1.797684010439859</v>
      </c>
      <c r="Q15" s="228">
        <v>2.0775361267795671</v>
      </c>
      <c r="R15" s="228">
        <v>2.3497974179441372</v>
      </c>
      <c r="S15" s="228">
        <v>2.4431003087734582</v>
      </c>
      <c r="T15" s="228">
        <v>2.4274066297973489</v>
      </c>
      <c r="U15" s="228">
        <v>2.3111874945774842</v>
      </c>
      <c r="V15" s="228">
        <v>1.30252515600519</v>
      </c>
      <c r="W15" s="228">
        <v>2.0079487276822041</v>
      </c>
      <c r="DA15" s="69" t="s">
        <v>3058</v>
      </c>
    </row>
    <row r="16" spans="1:105" ht="12" customHeight="1" x14ac:dyDescent="0.25">
      <c r="A16" s="57" t="s">
        <v>3059</v>
      </c>
      <c r="B16" s="263">
        <v>142.42971604291091</v>
      </c>
      <c r="C16" s="263">
        <v>75.701067601606965</v>
      </c>
      <c r="D16" s="263">
        <v>84.648189859031035</v>
      </c>
      <c r="E16" s="263">
        <v>76.643410444965056</v>
      </c>
      <c r="F16" s="263">
        <v>67.372391081666649</v>
      </c>
      <c r="G16" s="263">
        <v>79.344669914269261</v>
      </c>
      <c r="H16" s="263">
        <v>65.210462300280071</v>
      </c>
      <c r="I16" s="263">
        <v>57.594384204021289</v>
      </c>
      <c r="J16" s="263">
        <v>42.147392814674177</v>
      </c>
      <c r="K16" s="263">
        <v>32.854471153566912</v>
      </c>
      <c r="L16" s="263">
        <v>35.213593980085363</v>
      </c>
      <c r="M16" s="263">
        <v>39.433761716804263</v>
      </c>
      <c r="N16" s="263">
        <v>34.944715986433692</v>
      </c>
      <c r="O16" s="263">
        <v>30.582000929662829</v>
      </c>
      <c r="P16" s="263">
        <v>33.062613087508318</v>
      </c>
      <c r="Q16" s="263">
        <v>31.424016609648781</v>
      </c>
      <c r="R16" s="263">
        <v>29.99453890477939</v>
      </c>
      <c r="S16" s="263">
        <v>30.551573320848739</v>
      </c>
      <c r="T16" s="263">
        <v>44.228106211039943</v>
      </c>
      <c r="U16" s="263">
        <v>45.562196098292937</v>
      </c>
      <c r="V16" s="263">
        <v>55.548398113156424</v>
      </c>
      <c r="W16" s="263">
        <v>45.829271810390082</v>
      </c>
      <c r="DA16" s="70" t="s">
        <v>3060</v>
      </c>
    </row>
    <row r="17" spans="1:105" ht="12" customHeight="1" x14ac:dyDescent="0.25">
      <c r="A17" s="46" t="s">
        <v>30</v>
      </c>
      <c r="B17" s="231">
        <v>0.7348099531379485</v>
      </c>
      <c r="C17" s="231">
        <v>0.46268354296166442</v>
      </c>
      <c r="D17" s="231">
        <v>0.39727292376083129</v>
      </c>
      <c r="E17" s="231">
        <v>0.49631289973411352</v>
      </c>
      <c r="F17" s="231">
        <v>0.1047793316709046</v>
      </c>
      <c r="G17" s="231">
        <v>0.16342475822807831</v>
      </c>
      <c r="H17" s="231">
        <v>9.72547208249534E-2</v>
      </c>
      <c r="I17" s="231">
        <v>8.2327363131251191E-2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4.6597537214378641E-2</v>
      </c>
      <c r="R17" s="231">
        <v>9.2773099128154776E-2</v>
      </c>
      <c r="S17" s="231">
        <v>9.573087915061862E-2</v>
      </c>
      <c r="T17" s="231">
        <v>0.10157711992177861</v>
      </c>
      <c r="U17" s="231">
        <v>9.900824222781808E-2</v>
      </c>
      <c r="V17" s="231">
        <v>0.10159795260101261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1.279036981641257</v>
      </c>
      <c r="C19" s="231">
        <v>0.30364571611039548</v>
      </c>
      <c r="D19" s="231">
        <v>0.20606786596378759</v>
      </c>
      <c r="E19" s="231">
        <v>0.1756697587621133</v>
      </c>
      <c r="F19" s="231">
        <v>0</v>
      </c>
      <c r="G19" s="231">
        <v>0.28315450367350281</v>
      </c>
      <c r="H19" s="231">
        <v>0.65272141720160548</v>
      </c>
      <c r="I19" s="231">
        <v>0.8419347391251315</v>
      </c>
      <c r="J19" s="231">
        <v>0.1670034293667742</v>
      </c>
      <c r="K19" s="231">
        <v>0.30388182675717679</v>
      </c>
      <c r="L19" s="231">
        <v>0.67337104031149886</v>
      </c>
      <c r="M19" s="231">
        <v>0.17422864997048271</v>
      </c>
      <c r="N19" s="231">
        <v>0.1507715992973338</v>
      </c>
      <c r="O19" s="231">
        <v>0.14989903802383581</v>
      </c>
      <c r="P19" s="231">
        <v>0.15329972528507571</v>
      </c>
      <c r="Q19" s="231">
        <v>0.15986073295428499</v>
      </c>
      <c r="R19" s="231">
        <v>0.36176696543811349</v>
      </c>
      <c r="S19" s="231">
        <v>0.53552218653497585</v>
      </c>
      <c r="T19" s="231">
        <v>0.20436977458045749</v>
      </c>
      <c r="U19" s="231">
        <v>0.2036586154518768</v>
      </c>
      <c r="V19" s="231">
        <v>0.18042070966908699</v>
      </c>
      <c r="W19" s="231">
        <v>0.15240723813750309</v>
      </c>
      <c r="DA19" s="73" t="s">
        <v>3063</v>
      </c>
    </row>
    <row r="20" spans="1:105" ht="12" customHeight="1" x14ac:dyDescent="0.25">
      <c r="A20" s="46" t="s">
        <v>160</v>
      </c>
      <c r="B20" s="231">
        <v>0.52392652419224173</v>
      </c>
      <c r="C20" s="231">
        <v>0.35048832949142789</v>
      </c>
      <c r="D20" s="231">
        <v>0.44963947855517261</v>
      </c>
      <c r="E20" s="231">
        <v>0.4753513112969468</v>
      </c>
      <c r="F20" s="231">
        <v>0.85444886899832762</v>
      </c>
      <c r="G20" s="231">
        <v>0.63891387374024533</v>
      </c>
      <c r="H20" s="231">
        <v>0.6180907546388229</v>
      </c>
      <c r="I20" s="231">
        <v>1.1737369981876871</v>
      </c>
      <c r="J20" s="231">
        <v>0.58278837856567889</v>
      </c>
      <c r="K20" s="231">
        <v>0.5077642705633566</v>
      </c>
      <c r="L20" s="231">
        <v>0.53833480173860682</v>
      </c>
      <c r="M20" s="231">
        <v>0.54802726754882403</v>
      </c>
      <c r="N20" s="231">
        <v>1.030606110244221</v>
      </c>
      <c r="O20" s="231">
        <v>0.1956559708525144</v>
      </c>
      <c r="P20" s="231">
        <v>0.33534905733440418</v>
      </c>
      <c r="Q20" s="231">
        <v>0.30584766091848592</v>
      </c>
      <c r="R20" s="231">
        <v>0.20390507298208069</v>
      </c>
      <c r="S20" s="231">
        <v>0.20849187613283399</v>
      </c>
      <c r="T20" s="231">
        <v>0.13813357308557031</v>
      </c>
      <c r="U20" s="231">
        <v>0.91067800983189773</v>
      </c>
      <c r="V20" s="231">
        <v>0.16874225345073909</v>
      </c>
      <c r="W20" s="231">
        <v>0.15640815654556259</v>
      </c>
      <c r="DA20" s="73" t="s">
        <v>3064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0.49735061714254652</v>
      </c>
      <c r="F21" s="231">
        <v>0</v>
      </c>
      <c r="G21" s="231">
        <v>0.17880734085044159</v>
      </c>
      <c r="H21" s="231">
        <v>0.13970018790533459</v>
      </c>
      <c r="I21" s="231">
        <v>0</v>
      </c>
      <c r="J21" s="231">
        <v>0</v>
      </c>
      <c r="K21" s="231">
        <v>3.5067249798990008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21.127884946375751</v>
      </c>
      <c r="D22" s="231">
        <v>30.012230705437769</v>
      </c>
      <c r="E22" s="231">
        <v>19.487801877117441</v>
      </c>
      <c r="F22" s="231">
        <v>9.6129084734816992</v>
      </c>
      <c r="G22" s="231">
        <v>8.8457409868510677</v>
      </c>
      <c r="H22" s="231">
        <v>5.6075538555789013</v>
      </c>
      <c r="I22" s="231">
        <v>3.851978511081716</v>
      </c>
      <c r="J22" s="231">
        <v>1.725732285356959</v>
      </c>
      <c r="K22" s="231">
        <v>1.460659921109478</v>
      </c>
      <c r="L22" s="231">
        <v>0</v>
      </c>
      <c r="M22" s="231">
        <v>6.1574983060133759</v>
      </c>
      <c r="N22" s="231">
        <v>2.6602648128523652</v>
      </c>
      <c r="O22" s="231">
        <v>4.2543576426251244</v>
      </c>
      <c r="P22" s="231">
        <v>5.0560311665340283</v>
      </c>
      <c r="Q22" s="231">
        <v>0.86681173945786771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3066</v>
      </c>
    </row>
    <row r="23" spans="1:105" ht="12" customHeight="1" x14ac:dyDescent="0.25">
      <c r="A23" s="46" t="s">
        <v>162</v>
      </c>
      <c r="B23" s="231">
        <v>11.698839697461461</v>
      </c>
      <c r="C23" s="231">
        <v>13.09224240405667</v>
      </c>
      <c r="D23" s="231">
        <v>11.25695570378898</v>
      </c>
      <c r="E23" s="231">
        <v>10.96919304848061</v>
      </c>
      <c r="F23" s="231">
        <v>11.94572877602114</v>
      </c>
      <c r="G23" s="231">
        <v>17.013196024496281</v>
      </c>
      <c r="H23" s="231">
        <v>13.34530169612801</v>
      </c>
      <c r="I23" s="231">
        <v>15.07445364242321</v>
      </c>
      <c r="J23" s="231">
        <v>19.404404208721431</v>
      </c>
      <c r="K23" s="231">
        <v>15.06895664212583</v>
      </c>
      <c r="L23" s="231">
        <v>21.982722008658548</v>
      </c>
      <c r="M23" s="231">
        <v>23.272432486530221</v>
      </c>
      <c r="N23" s="231">
        <v>21.453485187478051</v>
      </c>
      <c r="O23" s="231">
        <v>17.18087108658225</v>
      </c>
      <c r="P23" s="231">
        <v>23.937039016278479</v>
      </c>
      <c r="Q23" s="231">
        <v>17.967027552862291</v>
      </c>
      <c r="R23" s="231">
        <v>21.654075289088869</v>
      </c>
      <c r="S23" s="231">
        <v>24.1179281097215</v>
      </c>
      <c r="T23" s="231">
        <v>28.23044981659794</v>
      </c>
      <c r="U23" s="231">
        <v>29.799791004723961</v>
      </c>
      <c r="V23" s="231">
        <v>44.461491082945322</v>
      </c>
      <c r="W23" s="231">
        <v>30.62522111401216</v>
      </c>
      <c r="DA23" s="73" t="s">
        <v>3067</v>
      </c>
    </row>
    <row r="24" spans="1:105" ht="12" customHeight="1" x14ac:dyDescent="0.25">
      <c r="A24" s="46" t="s">
        <v>36</v>
      </c>
      <c r="B24" s="231">
        <v>30.54250584038282</v>
      </c>
      <c r="C24" s="231">
        <v>31.188148946693349</v>
      </c>
      <c r="D24" s="231">
        <v>36.156013960115857</v>
      </c>
      <c r="E24" s="231">
        <v>34.936465870214157</v>
      </c>
      <c r="F24" s="231">
        <v>38.917931693013607</v>
      </c>
      <c r="G24" s="231">
        <v>41.895063795119647</v>
      </c>
      <c r="H24" s="231">
        <v>35.725585222386577</v>
      </c>
      <c r="I24" s="231">
        <v>27.099075939307539</v>
      </c>
      <c r="J24" s="231">
        <v>12.052004653307661</v>
      </c>
      <c r="K24" s="231">
        <v>1.7037804197411781</v>
      </c>
      <c r="L24" s="231">
        <v>1.918994788537032</v>
      </c>
      <c r="M24" s="231">
        <v>0.30488702248036131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94.51893746851691</v>
      </c>
      <c r="C25" s="231">
        <v>7.0980717382375342</v>
      </c>
      <c r="D25" s="231">
        <v>3.2082723339767889</v>
      </c>
      <c r="E25" s="231">
        <v>6.6197104619747327</v>
      </c>
      <c r="F25" s="231">
        <v>5.124556105275107</v>
      </c>
      <c r="G25" s="231">
        <v>7.8184580551513134</v>
      </c>
      <c r="H25" s="231">
        <v>7.4956215995018871</v>
      </c>
      <c r="I25" s="231">
        <v>8.0377729694736804</v>
      </c>
      <c r="J25" s="231">
        <v>6.8062595153975982</v>
      </c>
      <c r="K25" s="231">
        <v>7.4365809952894972</v>
      </c>
      <c r="L25" s="231">
        <v>7.8550294663259432</v>
      </c>
      <c r="M25" s="231">
        <v>6.9226037193899312</v>
      </c>
      <c r="N25" s="231">
        <v>7.8343690160005064</v>
      </c>
      <c r="O25" s="231">
        <v>7.3203917401102778</v>
      </c>
      <c r="P25" s="231">
        <v>2.721048894186088</v>
      </c>
      <c r="Q25" s="231">
        <v>11.31355496318043</v>
      </c>
      <c r="R25" s="231">
        <v>6.7743658556095099</v>
      </c>
      <c r="S25" s="231">
        <v>4.7101513440980307</v>
      </c>
      <c r="T25" s="231">
        <v>14.59820189415767</v>
      </c>
      <c r="U25" s="231">
        <v>13.78474380297215</v>
      </c>
      <c r="V25" s="231">
        <v>10.08679099839326</v>
      </c>
      <c r="W25" s="231">
        <v>14.17872627330431</v>
      </c>
      <c r="DA25" s="73" t="s">
        <v>3069</v>
      </c>
    </row>
    <row r="26" spans="1:105" ht="12" customHeight="1" x14ac:dyDescent="0.25">
      <c r="A26" s="46" t="s">
        <v>79</v>
      </c>
      <c r="B26" s="231">
        <v>3.1316595775782692</v>
      </c>
      <c r="C26" s="231">
        <v>2.0779019776801801</v>
      </c>
      <c r="D26" s="231">
        <v>2.9617368874318268</v>
      </c>
      <c r="E26" s="231">
        <v>2.9855546002423838</v>
      </c>
      <c r="F26" s="231">
        <v>0.81203783320585765</v>
      </c>
      <c r="G26" s="231">
        <v>2.507910576158682</v>
      </c>
      <c r="H26" s="231">
        <v>1.528632846113986</v>
      </c>
      <c r="I26" s="231">
        <v>1.4331040412910661</v>
      </c>
      <c r="J26" s="231">
        <v>1.4092003439580769</v>
      </c>
      <c r="K26" s="231">
        <v>2.8661220980813948</v>
      </c>
      <c r="L26" s="231">
        <v>2.2451418745137341</v>
      </c>
      <c r="M26" s="231">
        <v>2.0540842648710642</v>
      </c>
      <c r="N26" s="231">
        <v>1.815219260561211</v>
      </c>
      <c r="O26" s="231">
        <v>1.480825451468831</v>
      </c>
      <c r="P26" s="231">
        <v>0.85984522789025253</v>
      </c>
      <c r="Q26" s="231">
        <v>0.7643164230610423</v>
      </c>
      <c r="R26" s="231">
        <v>0.90765262253265855</v>
      </c>
      <c r="S26" s="231">
        <v>0.88374892521077242</v>
      </c>
      <c r="T26" s="231">
        <v>0.95537403269652399</v>
      </c>
      <c r="U26" s="231">
        <v>0.76431642308523595</v>
      </c>
      <c r="V26" s="231">
        <v>0.54935511609700582</v>
      </c>
      <c r="W26" s="231">
        <v>0.71650902839055375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86.696997287533307</v>
      </c>
      <c r="C27" s="263">
        <f t="shared" si="0"/>
        <v>80.692311136552107</v>
      </c>
      <c r="D27" s="263">
        <f t="shared" si="0"/>
        <v>78.5603651241546</v>
      </c>
      <c r="E27" s="263">
        <f t="shared" si="0"/>
        <v>74.883294037012945</v>
      </c>
      <c r="F27" s="263">
        <f t="shared" si="0"/>
        <v>68.005913517457813</v>
      </c>
      <c r="G27" s="263">
        <f t="shared" si="0"/>
        <v>83.912766967425327</v>
      </c>
      <c r="H27" s="263">
        <f t="shared" si="0"/>
        <v>76.069841571696429</v>
      </c>
      <c r="I27" s="263">
        <f t="shared" si="0"/>
        <v>77.015415438007068</v>
      </c>
      <c r="J27" s="263">
        <f t="shared" si="0"/>
        <v>67.187763263853924</v>
      </c>
      <c r="K27" s="263">
        <f t="shared" si="0"/>
        <v>49.408685433071959</v>
      </c>
      <c r="L27" s="263">
        <f t="shared" si="0"/>
        <v>56.271624981382793</v>
      </c>
      <c r="M27" s="263">
        <f t="shared" si="0"/>
        <v>60.843676413400317</v>
      </c>
      <c r="N27" s="263">
        <f t="shared" si="0"/>
        <v>50.393642048447248</v>
      </c>
      <c r="O27" s="263">
        <f t="shared" si="0"/>
        <v>41.159717511557993</v>
      </c>
      <c r="P27" s="263">
        <f t="shared" si="0"/>
        <v>44.469387117607525</v>
      </c>
      <c r="Q27" s="263">
        <f t="shared" si="0"/>
        <v>42.801507859438964</v>
      </c>
      <c r="R27" s="263">
        <f t="shared" si="0"/>
        <v>45.943236974363586</v>
      </c>
      <c r="S27" s="263">
        <f t="shared" si="0"/>
        <v>47.024390254059199</v>
      </c>
      <c r="T27" s="263">
        <f t="shared" si="0"/>
        <v>84.318104802503314</v>
      </c>
      <c r="U27" s="263">
        <f t="shared" si="0"/>
        <v>86.023406691879956</v>
      </c>
      <c r="V27" s="263">
        <f t="shared" si="0"/>
        <v>90.643712499091919</v>
      </c>
      <c r="W27" s="263">
        <f t="shared" si="0"/>
        <v>79.758496789658622</v>
      </c>
      <c r="DA27" s="70"/>
    </row>
    <row r="28" spans="1:105" ht="12" customHeight="1" x14ac:dyDescent="0.25">
      <c r="A28" s="60" t="s">
        <v>3072</v>
      </c>
      <c r="B28" s="264">
        <v>84.909305022945091</v>
      </c>
      <c r="C28" s="264">
        <v>79.162528199272714</v>
      </c>
      <c r="D28" s="264">
        <v>76.542947308549586</v>
      </c>
      <c r="E28" s="264">
        <v>72.431310321543464</v>
      </c>
      <c r="F28" s="264">
        <v>65.493284450823495</v>
      </c>
      <c r="G28" s="264">
        <v>80.101916480806551</v>
      </c>
      <c r="H28" s="264">
        <v>73.166695923094792</v>
      </c>
      <c r="I28" s="264">
        <v>73.985951489058607</v>
      </c>
      <c r="J28" s="264">
        <v>63.439869659592219</v>
      </c>
      <c r="K28" s="264">
        <v>45.822918068276103</v>
      </c>
      <c r="L28" s="264">
        <v>52.221771096667929</v>
      </c>
      <c r="M28" s="264">
        <v>56.793911383073421</v>
      </c>
      <c r="N28" s="264">
        <v>46.186847942358732</v>
      </c>
      <c r="O28" s="264">
        <v>37.588260261183962</v>
      </c>
      <c r="P28" s="264">
        <v>39.796439106134201</v>
      </c>
      <c r="Q28" s="264">
        <v>38.1304418304832</v>
      </c>
      <c r="R28" s="264">
        <v>40.849660884271778</v>
      </c>
      <c r="S28" s="264">
        <v>41.608199084644767</v>
      </c>
      <c r="T28" s="264">
        <v>78.957816468903928</v>
      </c>
      <c r="U28" s="264">
        <v>80.74887337789815</v>
      </c>
      <c r="V28" s="264">
        <v>85.92697827932399</v>
      </c>
      <c r="W28" s="264">
        <v>74.426651331671906</v>
      </c>
      <c r="DA28" s="72" t="s">
        <v>3073</v>
      </c>
    </row>
    <row r="29" spans="1:105" ht="12" customHeight="1" x14ac:dyDescent="0.25">
      <c r="A29" s="59" t="s">
        <v>30</v>
      </c>
      <c r="B29" s="232">
        <v>3.6369569079811419</v>
      </c>
      <c r="C29" s="232">
        <v>2.3825482210273652</v>
      </c>
      <c r="D29" s="232">
        <v>1.891033181123644</v>
      </c>
      <c r="E29" s="232">
        <v>2.3465933771148149</v>
      </c>
      <c r="F29" s="232">
        <v>0.45781740091152712</v>
      </c>
      <c r="G29" s="232">
        <v>0.67808680341855954</v>
      </c>
      <c r="H29" s="232">
        <v>0.4277667752998307</v>
      </c>
      <c r="I29" s="232">
        <v>0.40365715965671323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0.22201811200400751</v>
      </c>
      <c r="R29" s="232">
        <v>0.41926473413834381</v>
      </c>
      <c r="S29" s="232">
        <v>0.43720119313185352</v>
      </c>
      <c r="T29" s="232">
        <v>0.44451058428523632</v>
      </c>
      <c r="U29" s="232">
        <v>0.43512761330941729</v>
      </c>
      <c r="V29" s="232">
        <v>0.44715527180823572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8.1884928778286366</v>
      </c>
      <c r="C30" s="232">
        <v>1.893774748252826</v>
      </c>
      <c r="D30" s="232">
        <v>1.991352598405193</v>
      </c>
      <c r="E30" s="232">
        <v>2.021750705604513</v>
      </c>
      <c r="F30" s="232">
        <v>0</v>
      </c>
      <c r="G30" s="232">
        <v>1.9142659606968631</v>
      </c>
      <c r="H30" s="232">
        <v>3.7420335269871141</v>
      </c>
      <c r="I30" s="232">
        <v>4.6515304372133404</v>
      </c>
      <c r="J30" s="232">
        <v>0.9317068028065022</v>
      </c>
      <c r="K30" s="232">
        <v>1.893538637604024</v>
      </c>
      <c r="L30" s="232">
        <v>3.7213839038824279</v>
      </c>
      <c r="M30" s="232">
        <v>0.92448158220501331</v>
      </c>
      <c r="N30" s="232">
        <v>0.94793863287714708</v>
      </c>
      <c r="O30" s="232">
        <v>0.94881119416478421</v>
      </c>
      <c r="P30" s="232">
        <v>0.9454105069123333</v>
      </c>
      <c r="Q30" s="232">
        <v>0.93884949922829908</v>
      </c>
      <c r="R30" s="232">
        <v>1.83565349904827</v>
      </c>
      <c r="S30" s="232">
        <v>2.7606085100968372</v>
      </c>
      <c r="T30" s="232">
        <v>0.89434045756522529</v>
      </c>
      <c r="U30" s="232">
        <v>0.89505161668830213</v>
      </c>
      <c r="V30" s="232">
        <v>0.91828952253005891</v>
      </c>
      <c r="W30" s="232">
        <v>0.94630299405304985</v>
      </c>
      <c r="DA30" s="71" t="s">
        <v>3075</v>
      </c>
    </row>
    <row r="31" spans="1:105" ht="12" customHeight="1" x14ac:dyDescent="0.25">
      <c r="A31" s="59" t="s">
        <v>160</v>
      </c>
      <c r="B31" s="232">
        <v>3.75458264181656</v>
      </c>
      <c r="C31" s="232">
        <v>3.2976026273739012</v>
      </c>
      <c r="D31" s="232">
        <v>3.9618382739372429</v>
      </c>
      <c r="E31" s="232">
        <v>4.0028066039432337</v>
      </c>
      <c r="F31" s="232">
        <v>4.813199073196853</v>
      </c>
      <c r="G31" s="232">
        <v>3.1558257686049709</v>
      </c>
      <c r="H31" s="232">
        <v>3.3245552451609242</v>
      </c>
      <c r="I31" s="232">
        <v>4.5171724635767232</v>
      </c>
      <c r="J31" s="232">
        <v>2.061683009082516</v>
      </c>
      <c r="K31" s="232">
        <v>2.5477386769858019</v>
      </c>
      <c r="L31" s="232">
        <v>2.6270515151924898</v>
      </c>
      <c r="M31" s="232">
        <v>2.6223818804874508</v>
      </c>
      <c r="N31" s="232">
        <v>3.574718289203219</v>
      </c>
      <c r="O31" s="232">
        <v>1.0604870060916221</v>
      </c>
      <c r="P31" s="232">
        <v>1.843509337102375</v>
      </c>
      <c r="Q31" s="232">
        <v>1.555227153995324</v>
      </c>
      <c r="R31" s="232">
        <v>0.94502141351341129</v>
      </c>
      <c r="S31" s="232">
        <v>0.99656814012849082</v>
      </c>
      <c r="T31" s="232">
        <v>0.75934664485176551</v>
      </c>
      <c r="U31" s="232">
        <v>4.0023046566136022</v>
      </c>
      <c r="V31" s="232">
        <v>0.8491348499066097</v>
      </c>
      <c r="W31" s="232">
        <v>0.94314939222743699</v>
      </c>
      <c r="DA31" s="71" t="s">
        <v>3076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2.8503408559373828</v>
      </c>
      <c r="F32" s="232">
        <v>0</v>
      </c>
      <c r="G32" s="232">
        <v>0.6555474309503222</v>
      </c>
      <c r="H32" s="232">
        <v>0.69648490004425256</v>
      </c>
      <c r="I32" s="232">
        <v>0</v>
      </c>
      <c r="J32" s="232">
        <v>0</v>
      </c>
      <c r="K32" s="232">
        <v>4.7722305713249673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3077</v>
      </c>
    </row>
    <row r="33" spans="1:105" ht="12" customHeight="1" x14ac:dyDescent="0.25">
      <c r="A33" s="59" t="s">
        <v>162</v>
      </c>
      <c r="B33" s="232">
        <v>69.329272595318756</v>
      </c>
      <c r="C33" s="232">
        <v>71.588602602618607</v>
      </c>
      <c r="D33" s="232">
        <v>68.698723255083507</v>
      </c>
      <c r="E33" s="232">
        <v>61.209818778943507</v>
      </c>
      <c r="F33" s="232">
        <v>60.222267976715123</v>
      </c>
      <c r="G33" s="232">
        <v>73.698190517135842</v>
      </c>
      <c r="H33" s="232">
        <v>64.975855475602671</v>
      </c>
      <c r="I33" s="232">
        <v>64.413591428611838</v>
      </c>
      <c r="J33" s="232">
        <v>60.446479847703202</v>
      </c>
      <c r="K33" s="232">
        <v>36.609410182361309</v>
      </c>
      <c r="L33" s="232">
        <v>45.873335677592998</v>
      </c>
      <c r="M33" s="232">
        <v>53.247047920380957</v>
      </c>
      <c r="N33" s="232">
        <v>41.664191020278359</v>
      </c>
      <c r="O33" s="232">
        <v>35.578962060927559</v>
      </c>
      <c r="P33" s="232">
        <v>37.007519262119487</v>
      </c>
      <c r="Q33" s="232">
        <v>35.414347065255569</v>
      </c>
      <c r="R33" s="232">
        <v>37.649721237571747</v>
      </c>
      <c r="S33" s="232">
        <v>37.413821241287593</v>
      </c>
      <c r="T33" s="232">
        <v>76.859618782201693</v>
      </c>
      <c r="U33" s="232">
        <v>75.416389491286836</v>
      </c>
      <c r="V33" s="232">
        <v>83.712398635079097</v>
      </c>
      <c r="W33" s="232">
        <v>72.537198945391424</v>
      </c>
      <c r="DA33" s="71" t="s">
        <v>3078</v>
      </c>
    </row>
    <row r="34" spans="1:105" ht="12" customHeight="1" x14ac:dyDescent="0.25">
      <c r="A34" s="60" t="s">
        <v>3079</v>
      </c>
      <c r="B34" s="264">
        <v>1.7876922645882221</v>
      </c>
      <c r="C34" s="264">
        <v>1.5297829372793941</v>
      </c>
      <c r="D34" s="264">
        <v>2.0174178156050129</v>
      </c>
      <c r="E34" s="264">
        <v>2.4519837154694861</v>
      </c>
      <c r="F34" s="264">
        <v>2.5126290666343181</v>
      </c>
      <c r="G34" s="264">
        <v>3.810850486618782</v>
      </c>
      <c r="H34" s="264">
        <v>2.9031456486016389</v>
      </c>
      <c r="I34" s="264">
        <v>3.0294639489484601</v>
      </c>
      <c r="J34" s="264">
        <v>3.7478936042617019</v>
      </c>
      <c r="K34" s="264">
        <v>3.5857673647958568</v>
      </c>
      <c r="L34" s="264">
        <v>4.0498538847148664</v>
      </c>
      <c r="M34" s="264">
        <v>4.0497650303268919</v>
      </c>
      <c r="N34" s="264">
        <v>4.2067941060885152</v>
      </c>
      <c r="O34" s="264">
        <v>3.5714572503740309</v>
      </c>
      <c r="P34" s="264">
        <v>4.6729480114733271</v>
      </c>
      <c r="Q34" s="264">
        <v>4.6710660289557664</v>
      </c>
      <c r="R34" s="264">
        <v>5.0935760900918083</v>
      </c>
      <c r="S34" s="264">
        <v>5.4161911694144349</v>
      </c>
      <c r="T34" s="264">
        <v>5.3602883335993843</v>
      </c>
      <c r="U34" s="264">
        <v>5.2745333139817996</v>
      </c>
      <c r="V34" s="264">
        <v>4.7167342197679343</v>
      </c>
      <c r="W34" s="264">
        <v>5.3318454579867121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27.604265098274119</v>
      </c>
      <c r="C35" s="263">
        <f t="shared" si="1"/>
        <v>12.971822483523512</v>
      </c>
      <c r="D35" s="263">
        <f t="shared" si="1"/>
        <v>16.458968297249157</v>
      </c>
      <c r="E35" s="263">
        <f t="shared" si="1"/>
        <v>15.356444616545984</v>
      </c>
      <c r="F35" s="263">
        <f t="shared" si="1"/>
        <v>14.272066021629795</v>
      </c>
      <c r="G35" s="263">
        <f t="shared" si="1"/>
        <v>17.941758933778726</v>
      </c>
      <c r="H35" s="263">
        <f t="shared" si="1"/>
        <v>13.496406518307976</v>
      </c>
      <c r="I35" s="263">
        <f t="shared" si="1"/>
        <v>12.170320555703649</v>
      </c>
      <c r="J35" s="263">
        <f t="shared" si="1"/>
        <v>9.5145267913803231</v>
      </c>
      <c r="K35" s="263">
        <f t="shared" si="1"/>
        <v>8.0789669250599161</v>
      </c>
      <c r="L35" s="263">
        <f t="shared" si="1"/>
        <v>8.726907554172616</v>
      </c>
      <c r="M35" s="263">
        <f t="shared" si="1"/>
        <v>9.7802644874080045</v>
      </c>
      <c r="N35" s="263">
        <f t="shared" si="1"/>
        <v>9.1242628847829881</v>
      </c>
      <c r="O35" s="263">
        <f t="shared" si="1"/>
        <v>8.0555811033837568</v>
      </c>
      <c r="P35" s="263">
        <f t="shared" si="1"/>
        <v>9.3961773673526245</v>
      </c>
      <c r="Q35" s="263">
        <f t="shared" si="1"/>
        <v>8.557467374501865</v>
      </c>
      <c r="R35" s="263">
        <f t="shared" si="1"/>
        <v>8.1832907897793241</v>
      </c>
      <c r="S35" s="263">
        <f t="shared" si="1"/>
        <v>8.5595912132113448</v>
      </c>
      <c r="T35" s="263">
        <f t="shared" si="1"/>
        <v>9.8691700581341877</v>
      </c>
      <c r="U35" s="263">
        <f t="shared" si="1"/>
        <v>10.320926718175478</v>
      </c>
      <c r="V35" s="263">
        <f t="shared" si="1"/>
        <v>14.249143444109926</v>
      </c>
      <c r="W35" s="263">
        <f t="shared" si="1"/>
        <v>10.938472699960055</v>
      </c>
      <c r="DA35" s="70"/>
    </row>
    <row r="36" spans="1:105" ht="12" customHeight="1" x14ac:dyDescent="0.25">
      <c r="A36" s="60" t="s">
        <v>3082</v>
      </c>
      <c r="B36" s="264">
        <v>3.689596232655044</v>
      </c>
      <c r="C36" s="264">
        <v>1.9120471503904199</v>
      </c>
      <c r="D36" s="264">
        <v>3.5749346047903359</v>
      </c>
      <c r="E36" s="264">
        <v>3.74698095648866</v>
      </c>
      <c r="F36" s="264">
        <v>3.4586481840986441</v>
      </c>
      <c r="G36" s="264">
        <v>5.1169851316968353</v>
      </c>
      <c r="H36" s="264">
        <v>3.4537792084613441</v>
      </c>
      <c r="I36" s="264">
        <v>3.516031523452269</v>
      </c>
      <c r="J36" s="264">
        <v>3.2664423017564328</v>
      </c>
      <c r="K36" s="264">
        <v>2.994964965331623</v>
      </c>
      <c r="L36" s="264">
        <v>3.2760276861212052</v>
      </c>
      <c r="M36" s="264">
        <v>3.6157084500647518</v>
      </c>
      <c r="N36" s="264">
        <v>3.435145416056268</v>
      </c>
      <c r="O36" s="264">
        <v>2.970277403953185</v>
      </c>
      <c r="P36" s="264">
        <v>3.6033130540233311</v>
      </c>
      <c r="Q36" s="264">
        <v>3.124477665100247</v>
      </c>
      <c r="R36" s="264">
        <v>3.0948763516445652</v>
      </c>
      <c r="S36" s="264">
        <v>3.2812474998075079</v>
      </c>
      <c r="T36" s="264">
        <v>3.566068733753792</v>
      </c>
      <c r="U36" s="264">
        <v>3.8024744690721759</v>
      </c>
      <c r="V36" s="264">
        <v>5.5842854288543187</v>
      </c>
      <c r="W36" s="264">
        <v>4.0664060012698879</v>
      </c>
      <c r="DA36" s="72" t="s">
        <v>3083</v>
      </c>
    </row>
    <row r="37" spans="1:105" ht="12" customHeight="1" x14ac:dyDescent="0.25">
      <c r="A37" s="59" t="s">
        <v>30</v>
      </c>
      <c r="B37" s="232">
        <v>6.5619242394005961E-2</v>
      </c>
      <c r="C37" s="232">
        <v>3.4694892681799733E-2</v>
      </c>
      <c r="D37" s="232">
        <v>0</v>
      </c>
      <c r="E37" s="232">
        <v>0</v>
      </c>
      <c r="F37" s="232">
        <v>0</v>
      </c>
      <c r="G37" s="232">
        <v>2.8934749019632292E-2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0.40018657418020931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3085</v>
      </c>
    </row>
    <row r="39" spans="1:105" ht="12" customHeight="1" x14ac:dyDescent="0.25">
      <c r="A39" s="59" t="s">
        <v>160</v>
      </c>
      <c r="B39" s="232">
        <v>0.23596240550738931</v>
      </c>
      <c r="C39" s="232">
        <v>0.2378629974206776</v>
      </c>
      <c r="D39" s="232">
        <v>0.2192421068750047</v>
      </c>
      <c r="E39" s="232">
        <v>0.21077526721484841</v>
      </c>
      <c r="F39" s="232">
        <v>0.21237039150050471</v>
      </c>
      <c r="G39" s="232">
        <v>0.1953483720480422</v>
      </c>
      <c r="H39" s="232">
        <v>0.20798828973989861</v>
      </c>
      <c r="I39" s="232">
        <v>0.48534083229042968</v>
      </c>
      <c r="J39" s="232">
        <v>8.1926392351815799E-2</v>
      </c>
      <c r="K39" s="232">
        <v>0</v>
      </c>
      <c r="L39" s="232">
        <v>0</v>
      </c>
      <c r="M39" s="232">
        <v>0</v>
      </c>
      <c r="N39" s="232">
        <v>6.855739428016909E-2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0.41329942411092052</v>
      </c>
      <c r="F40" s="232">
        <v>0</v>
      </c>
      <c r="G40" s="232">
        <v>9.5054377487796729E-2</v>
      </c>
      <c r="H40" s="232">
        <v>0.1009903105064166</v>
      </c>
      <c r="I40" s="232">
        <v>0</v>
      </c>
      <c r="J40" s="232">
        <v>0</v>
      </c>
      <c r="K40" s="232">
        <v>0.69197343284212021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2.9878280105734389</v>
      </c>
      <c r="C41" s="232">
        <v>1.639489260287943</v>
      </c>
      <c r="D41" s="232">
        <v>3.3556924979153311</v>
      </c>
      <c r="E41" s="232">
        <v>3.122906265162892</v>
      </c>
      <c r="F41" s="232">
        <v>3.2462777925981392</v>
      </c>
      <c r="G41" s="232">
        <v>4.7976476331413638</v>
      </c>
      <c r="H41" s="232">
        <v>3.144800608215029</v>
      </c>
      <c r="I41" s="232">
        <v>3.0306906911618392</v>
      </c>
      <c r="J41" s="232">
        <v>3.184515909404618</v>
      </c>
      <c r="K41" s="232">
        <v>2.3029915324895032</v>
      </c>
      <c r="L41" s="232">
        <v>3.2760276861212052</v>
      </c>
      <c r="M41" s="232">
        <v>3.6157084500647518</v>
      </c>
      <c r="N41" s="232">
        <v>3.3665880217760988</v>
      </c>
      <c r="O41" s="232">
        <v>2.970277403953185</v>
      </c>
      <c r="P41" s="232">
        <v>3.6033130540233311</v>
      </c>
      <c r="Q41" s="232">
        <v>3.124477665100247</v>
      </c>
      <c r="R41" s="232">
        <v>3.0948763516445652</v>
      </c>
      <c r="S41" s="232">
        <v>3.2812474998075079</v>
      </c>
      <c r="T41" s="232">
        <v>3.566068733753792</v>
      </c>
      <c r="U41" s="232">
        <v>3.8024744690721759</v>
      </c>
      <c r="V41" s="232">
        <v>5.5842854288543187</v>
      </c>
      <c r="W41" s="232">
        <v>4.0664060012698879</v>
      </c>
      <c r="DA41" s="71" t="s">
        <v>3088</v>
      </c>
    </row>
    <row r="42" spans="1:105" ht="12" customHeight="1" x14ac:dyDescent="0.25">
      <c r="A42" s="60" t="s">
        <v>3089</v>
      </c>
      <c r="B42" s="264">
        <v>23.729515023929579</v>
      </c>
      <c r="C42" s="264">
        <v>10.90133352891487</v>
      </c>
      <c r="D42" s="264">
        <v>12.67508684727116</v>
      </c>
      <c r="E42" s="264">
        <v>11.355508203812271</v>
      </c>
      <c r="F42" s="264">
        <v>10.55318125562974</v>
      </c>
      <c r="G42" s="264">
        <v>12.430078573110659</v>
      </c>
      <c r="H42" s="264">
        <v>9.7419443676700332</v>
      </c>
      <c r="I42" s="264">
        <v>8.3405231232531456</v>
      </c>
      <c r="J42" s="264">
        <v>5.859909794896784</v>
      </c>
      <c r="K42" s="264">
        <v>4.7126189112315799</v>
      </c>
      <c r="L42" s="264">
        <v>5.0314307157059428</v>
      </c>
      <c r="M42" s="264">
        <v>5.745116087773682</v>
      </c>
      <c r="N42" s="264">
        <v>5.2534137934532676</v>
      </c>
      <c r="O42" s="264">
        <v>4.7154027699275476</v>
      </c>
      <c r="P42" s="264">
        <v>5.3088804121409856</v>
      </c>
      <c r="Q42" s="264">
        <v>4.9492007278311991</v>
      </c>
      <c r="R42" s="264">
        <v>4.5608654859466782</v>
      </c>
      <c r="S42" s="264">
        <v>4.7173810565716279</v>
      </c>
      <c r="T42" s="264">
        <v>5.7479286041147448</v>
      </c>
      <c r="U42" s="264">
        <v>5.9721612987266148</v>
      </c>
      <c r="V42" s="264">
        <v>8.1763391139225003</v>
      </c>
      <c r="W42" s="264">
        <v>6.3198398476844018</v>
      </c>
      <c r="DA42" s="72" t="s">
        <v>3090</v>
      </c>
    </row>
    <row r="43" spans="1:105" ht="12" customHeight="1" x14ac:dyDescent="0.25">
      <c r="A43" s="64" t="s">
        <v>30</v>
      </c>
      <c r="B43" s="231">
        <v>3.4545917808045481E-3</v>
      </c>
      <c r="C43" s="231">
        <v>2.2753313481612071E-3</v>
      </c>
      <c r="D43" s="231">
        <v>0</v>
      </c>
      <c r="E43" s="231">
        <v>0</v>
      </c>
      <c r="F43" s="231">
        <v>0</v>
      </c>
      <c r="G43" s="231">
        <v>1.005274405932409E-2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2.106822937165705E-2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3093</v>
      </c>
    </row>
    <row r="46" spans="1:105" ht="12" customHeight="1" x14ac:dyDescent="0.25">
      <c r="A46" s="64" t="s">
        <v>160</v>
      </c>
      <c r="B46" s="231">
        <v>1.24224809203094E-2</v>
      </c>
      <c r="C46" s="231">
        <v>1.5599331566250039E-2</v>
      </c>
      <c r="D46" s="231">
        <v>3.5980799933877518E-2</v>
      </c>
      <c r="E46" s="231">
        <v>4.6845641770265622E-2</v>
      </c>
      <c r="F46" s="231">
        <v>4.6547416191979628E-2</v>
      </c>
      <c r="G46" s="231">
        <v>6.7869508225979619E-2</v>
      </c>
      <c r="H46" s="231">
        <v>5.3138323692396787E-2</v>
      </c>
      <c r="I46" s="231">
        <v>0.1767838449889817</v>
      </c>
      <c r="J46" s="231">
        <v>5.5272961711934819E-2</v>
      </c>
      <c r="K46" s="231">
        <v>0</v>
      </c>
      <c r="L46" s="231">
        <v>0</v>
      </c>
      <c r="M46" s="231">
        <v>0</v>
      </c>
      <c r="N46" s="231">
        <v>6.9331456397888444E-2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9.1857441442699431E-2</v>
      </c>
      <c r="F47" s="231">
        <v>0</v>
      </c>
      <c r="G47" s="231">
        <v>3.302455908481703E-2</v>
      </c>
      <c r="H47" s="231">
        <v>2.5801720934369402E-2</v>
      </c>
      <c r="I47" s="231">
        <v>0</v>
      </c>
      <c r="J47" s="231">
        <v>0</v>
      </c>
      <c r="K47" s="231">
        <v>0.64766941749747686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3.709136841963482</v>
      </c>
      <c r="D48" s="231">
        <v>4.8180593692919631</v>
      </c>
      <c r="E48" s="231">
        <v>2.8740431200999321</v>
      </c>
      <c r="F48" s="231">
        <v>1.775442005621944</v>
      </c>
      <c r="G48" s="231">
        <v>1.63375113392907</v>
      </c>
      <c r="H48" s="231">
        <v>1.03567891980315</v>
      </c>
      <c r="I48" s="231">
        <v>0.71143551113522108</v>
      </c>
      <c r="J48" s="231">
        <v>0.31873158871042212</v>
      </c>
      <c r="K48" s="231">
        <v>0.26977443788424299</v>
      </c>
      <c r="L48" s="231">
        <v>0</v>
      </c>
      <c r="M48" s="231">
        <v>1.137250102006073</v>
      </c>
      <c r="N48" s="231">
        <v>0.49133370070519461</v>
      </c>
      <c r="O48" s="231">
        <v>0.78575233359312757</v>
      </c>
      <c r="P48" s="231">
        <v>0.93381624713908906</v>
      </c>
      <c r="Q48" s="231">
        <v>0.16009452055485149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0.1572972456129339</v>
      </c>
      <c r="C49" s="231">
        <v>0.10751960938803171</v>
      </c>
      <c r="D49" s="231">
        <v>0.55071766152996482</v>
      </c>
      <c r="E49" s="231">
        <v>0.69407834283904535</v>
      </c>
      <c r="F49" s="231">
        <v>0.71152029442149167</v>
      </c>
      <c r="G49" s="231">
        <v>1.666837466261355</v>
      </c>
      <c r="H49" s="231">
        <v>0.8034559680083746</v>
      </c>
      <c r="I49" s="231">
        <v>1.1039193855325431</v>
      </c>
      <c r="J49" s="231">
        <v>2.1484850104920739</v>
      </c>
      <c r="K49" s="231">
        <v>2.1555411140898739</v>
      </c>
      <c r="L49" s="231">
        <v>3.2747633468265209</v>
      </c>
      <c r="M49" s="231">
        <v>3.3038833300392549</v>
      </c>
      <c r="N49" s="231">
        <v>3.4045992134350911</v>
      </c>
      <c r="O49" s="231">
        <v>2.7187857389321821</v>
      </c>
      <c r="P49" s="231">
        <v>4.0401416051587962</v>
      </c>
      <c r="Q49" s="231">
        <v>2.8716023420326811</v>
      </c>
      <c r="R49" s="231">
        <v>3.4640928117353229</v>
      </c>
      <c r="S49" s="231">
        <v>3.9444940527202892</v>
      </c>
      <c r="T49" s="231">
        <v>3.1311390808527131</v>
      </c>
      <c r="U49" s="231">
        <v>3.5762023120940452</v>
      </c>
      <c r="V49" s="231">
        <v>6.3839641614104066</v>
      </c>
      <c r="W49" s="231">
        <v>3.9349177505332311</v>
      </c>
      <c r="DA49" s="73" t="s">
        <v>3097</v>
      </c>
    </row>
    <row r="50" spans="1:105" ht="12" customHeight="1" x14ac:dyDescent="0.25">
      <c r="A50" s="64" t="s">
        <v>36</v>
      </c>
      <c r="B50" s="231">
        <v>5.6410032380479871</v>
      </c>
      <c r="C50" s="231">
        <v>5.7602493428815178</v>
      </c>
      <c r="D50" s="231">
        <v>6.6777818719200921</v>
      </c>
      <c r="E50" s="231">
        <v>6.4525392294190684</v>
      </c>
      <c r="F50" s="231">
        <v>7.1878902093276489</v>
      </c>
      <c r="G50" s="231">
        <v>7.7377472484273024</v>
      </c>
      <c r="H50" s="231">
        <v>6.5982844686628432</v>
      </c>
      <c r="I50" s="231">
        <v>5.0050240121301757</v>
      </c>
      <c r="J50" s="231">
        <v>2.2259272906281549</v>
      </c>
      <c r="K50" s="231">
        <v>0.314677221145856</v>
      </c>
      <c r="L50" s="231">
        <v>0.35442592276177598</v>
      </c>
      <c r="M50" s="231">
        <v>5.6310660626167242E-2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17.452621414510968</v>
      </c>
      <c r="C51" s="231">
        <v>1.3065530717674281</v>
      </c>
      <c r="D51" s="231">
        <v>0.59254714459525859</v>
      </c>
      <c r="E51" s="231">
        <v>1.1961444282412621</v>
      </c>
      <c r="F51" s="231">
        <v>0.83178133006667476</v>
      </c>
      <c r="G51" s="231">
        <v>1.280795913122811</v>
      </c>
      <c r="H51" s="231">
        <v>1.225584966568902</v>
      </c>
      <c r="I51" s="231">
        <v>1.3433603694662239</v>
      </c>
      <c r="J51" s="231">
        <v>1.111492943354198</v>
      </c>
      <c r="K51" s="231">
        <v>1.3249567206141311</v>
      </c>
      <c r="L51" s="231">
        <v>1.402241446117646</v>
      </c>
      <c r="M51" s="231">
        <v>1.247671995102186</v>
      </c>
      <c r="N51" s="231">
        <v>1.288149422915094</v>
      </c>
      <c r="O51" s="231">
        <v>1.2108646974022379</v>
      </c>
      <c r="P51" s="231">
        <v>0.3349225598431006</v>
      </c>
      <c r="Q51" s="231">
        <v>1.917503865243666</v>
      </c>
      <c r="R51" s="231">
        <v>1.096772674211355</v>
      </c>
      <c r="S51" s="231">
        <v>0.77288700385133913</v>
      </c>
      <c r="T51" s="231">
        <v>2.6167895232620322</v>
      </c>
      <c r="U51" s="231">
        <v>2.3959589866325701</v>
      </c>
      <c r="V51" s="231">
        <v>1.7923749525120929</v>
      </c>
      <c r="W51" s="231">
        <v>2.3849220971511711</v>
      </c>
      <c r="DA51" s="73" t="s">
        <v>3099</v>
      </c>
    </row>
    <row r="52" spans="1:105" ht="12" customHeight="1" x14ac:dyDescent="0.25">
      <c r="A52" s="64" t="s">
        <v>79</v>
      </c>
      <c r="B52" s="231">
        <v>0.44164782368491717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3100</v>
      </c>
    </row>
    <row r="53" spans="1:105" ht="12" customHeight="1" x14ac:dyDescent="0.25">
      <c r="A53" s="60" t="s">
        <v>3101</v>
      </c>
      <c r="B53" s="264">
        <v>0.18515384168949439</v>
      </c>
      <c r="C53" s="264">
        <v>0.15844180421822299</v>
      </c>
      <c r="D53" s="264">
        <v>0.20894684518766199</v>
      </c>
      <c r="E53" s="264">
        <v>0.25395545624505389</v>
      </c>
      <c r="F53" s="264">
        <v>0.26023658190141141</v>
      </c>
      <c r="G53" s="264">
        <v>0.39469522897123099</v>
      </c>
      <c r="H53" s="264">
        <v>0.3006829421765983</v>
      </c>
      <c r="I53" s="264">
        <v>0.31376590899823348</v>
      </c>
      <c r="J53" s="264">
        <v>0.38817469472710492</v>
      </c>
      <c r="K53" s="264">
        <v>0.37138304849671377</v>
      </c>
      <c r="L53" s="264">
        <v>0.41944915234546842</v>
      </c>
      <c r="M53" s="264">
        <v>0.41943994956957092</v>
      </c>
      <c r="N53" s="264">
        <v>0.43570367527345338</v>
      </c>
      <c r="O53" s="264">
        <v>0.36990092950302478</v>
      </c>
      <c r="P53" s="264">
        <v>0.48398390118830892</v>
      </c>
      <c r="Q53" s="264">
        <v>0.48378898157041872</v>
      </c>
      <c r="R53" s="264">
        <v>0.52754895218808018</v>
      </c>
      <c r="S53" s="264">
        <v>0.56096265683220925</v>
      </c>
      <c r="T53" s="264">
        <v>0.55517272026565057</v>
      </c>
      <c r="U53" s="264">
        <v>0.54629095037668629</v>
      </c>
      <c r="V53" s="264">
        <v>0.48851890133310738</v>
      </c>
      <c r="W53" s="264">
        <v>0.55222685100576652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4.3924518581565284</v>
      </c>
      <c r="C54" s="263">
        <f t="shared" si="2"/>
        <v>2.5752585577688301</v>
      </c>
      <c r="D54" s="263">
        <f t="shared" si="2"/>
        <v>3.6787859431919041</v>
      </c>
      <c r="E54" s="263">
        <f t="shared" si="2"/>
        <v>3.9280162070193967</v>
      </c>
      <c r="F54" s="263">
        <f t="shared" si="2"/>
        <v>3.8031031921390577</v>
      </c>
      <c r="G54" s="263">
        <f t="shared" si="2"/>
        <v>5.4485647465857321</v>
      </c>
      <c r="H54" s="263">
        <f t="shared" si="2"/>
        <v>3.9981948274963104</v>
      </c>
      <c r="I54" s="263">
        <f t="shared" si="2"/>
        <v>4.000071564871166</v>
      </c>
      <c r="J54" s="263">
        <f t="shared" si="2"/>
        <v>4.1972086695479494</v>
      </c>
      <c r="K54" s="263">
        <f t="shared" si="2"/>
        <v>3.8911128330413352</v>
      </c>
      <c r="L54" s="263">
        <f t="shared" si="2"/>
        <v>4.3396731317657355</v>
      </c>
      <c r="M54" s="263">
        <f t="shared" si="2"/>
        <v>4.5250810144872204</v>
      </c>
      <c r="N54" s="263">
        <f t="shared" si="2"/>
        <v>4.5220058250568123</v>
      </c>
      <c r="O54" s="263">
        <f t="shared" si="2"/>
        <v>3.8794946613813672</v>
      </c>
      <c r="P54" s="263">
        <f t="shared" si="2"/>
        <v>4.9014237685205355</v>
      </c>
      <c r="Q54" s="263">
        <f t="shared" si="2"/>
        <v>4.6873579461353625</v>
      </c>
      <c r="R54" s="263">
        <f t="shared" si="2"/>
        <v>4.9273256312086113</v>
      </c>
      <c r="S54" s="263">
        <f t="shared" si="2"/>
        <v>5.2257088380488961</v>
      </c>
      <c r="T54" s="263">
        <f t="shared" si="2"/>
        <v>5.3765977365652251</v>
      </c>
      <c r="U54" s="263">
        <f t="shared" si="2"/>
        <v>5.4282111949461447</v>
      </c>
      <c r="V54" s="263">
        <f t="shared" si="2"/>
        <v>5.9147245538633229</v>
      </c>
      <c r="W54" s="263">
        <f t="shared" si="2"/>
        <v>5.5948276995591621</v>
      </c>
      <c r="DA54" s="70"/>
    </row>
    <row r="55" spans="1:105" ht="12" customHeight="1" x14ac:dyDescent="0.25">
      <c r="A55" s="60" t="s">
        <v>3104</v>
      </c>
      <c r="B55" s="264">
        <v>1.4196207588743499</v>
      </c>
      <c r="C55" s="264">
        <v>0.73888258245710237</v>
      </c>
      <c r="D55" s="264">
        <v>1.385032558902048</v>
      </c>
      <c r="E55" s="264">
        <v>1.4448655475558401</v>
      </c>
      <c r="F55" s="264">
        <v>1.3400298482349779</v>
      </c>
      <c r="G55" s="264">
        <v>1.9818928837964089</v>
      </c>
      <c r="H55" s="264">
        <v>1.336740393272484</v>
      </c>
      <c r="I55" s="264">
        <v>1.3601417693587481</v>
      </c>
      <c r="J55" s="264">
        <v>1.2666655332182339</v>
      </c>
      <c r="K55" s="264">
        <v>1.154584397010507</v>
      </c>
      <c r="L55" s="264">
        <v>1.2708728092711561</v>
      </c>
      <c r="M55" s="264">
        <v>1.4026455194216709</v>
      </c>
      <c r="N55" s="264">
        <v>1.33225143429705</v>
      </c>
      <c r="O55" s="264">
        <v>1.152262786016321</v>
      </c>
      <c r="P55" s="264">
        <v>1.397836960612499</v>
      </c>
      <c r="Q55" s="264">
        <v>1.212081852840613</v>
      </c>
      <c r="R55" s="264">
        <v>1.200598584689702</v>
      </c>
      <c r="S55" s="264">
        <v>1.2728977369942911</v>
      </c>
      <c r="T55" s="264">
        <v>1.38338873292173</v>
      </c>
      <c r="U55" s="264">
        <v>1.475097854381447</v>
      </c>
      <c r="V55" s="264">
        <v>2.1663176232624508</v>
      </c>
      <c r="W55" s="264">
        <v>1.5774850866995249</v>
      </c>
      <c r="DA55" s="72" t="s">
        <v>3105</v>
      </c>
    </row>
    <row r="56" spans="1:105" ht="12" customHeight="1" x14ac:dyDescent="0.25">
      <c r="A56" s="60" t="s">
        <v>3106</v>
      </c>
      <c r="B56" s="264">
        <v>1.785292666377146</v>
      </c>
      <c r="C56" s="264">
        <v>0.82016302411898745</v>
      </c>
      <c r="D56" s="264">
        <v>0.95361154963795525</v>
      </c>
      <c r="E56" s="264">
        <v>0.85433290561597008</v>
      </c>
      <c r="F56" s="264">
        <v>0.79396974963985489</v>
      </c>
      <c r="G56" s="264">
        <v>0.93517832524970435</v>
      </c>
      <c r="H56" s="264">
        <v>0.73293625336702439</v>
      </c>
      <c r="I56" s="264">
        <v>0.62750017228236832</v>
      </c>
      <c r="J56" s="264">
        <v>0.44087095635587059</v>
      </c>
      <c r="K56" s="264">
        <v>0.35455440084500911</v>
      </c>
      <c r="L56" s="264">
        <v>0.37854024193398927</v>
      </c>
      <c r="M56" s="264">
        <v>0.43223443920554327</v>
      </c>
      <c r="N56" s="264">
        <v>0.39524116314381952</v>
      </c>
      <c r="O56" s="264">
        <v>0.35476384475943917</v>
      </c>
      <c r="P56" s="264">
        <v>0.39941420028646929</v>
      </c>
      <c r="Q56" s="264">
        <v>0.37235365977413398</v>
      </c>
      <c r="R56" s="264">
        <v>0.34313721524363722</v>
      </c>
      <c r="S56" s="264">
        <v>0.35491268137215998</v>
      </c>
      <c r="T56" s="264">
        <v>0.43244603918104668</v>
      </c>
      <c r="U56" s="264">
        <v>0.44931621056250393</v>
      </c>
      <c r="V56" s="264">
        <v>0.61514777032645762</v>
      </c>
      <c r="W56" s="264">
        <v>0.4754738443398922</v>
      </c>
      <c r="DA56" s="72" t="s">
        <v>3107</v>
      </c>
    </row>
    <row r="57" spans="1:105" ht="12" customHeight="1" x14ac:dyDescent="0.25">
      <c r="A57" s="64" t="s">
        <v>30</v>
      </c>
      <c r="B57" s="231">
        <v>2.5990659165927627E-4</v>
      </c>
      <c r="C57" s="231">
        <v>1.711848036234137E-4</v>
      </c>
      <c r="D57" s="231">
        <v>0</v>
      </c>
      <c r="E57" s="231">
        <v>0</v>
      </c>
      <c r="F57" s="231">
        <v>0</v>
      </c>
      <c r="G57" s="231">
        <v>7.5631930226889685E-4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1.585070548337834E-3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3110</v>
      </c>
    </row>
    <row r="60" spans="1:105" ht="12" customHeight="1" x14ac:dyDescent="0.25">
      <c r="A60" s="64" t="s">
        <v>160</v>
      </c>
      <c r="B60" s="231">
        <v>9.346067150076033E-4</v>
      </c>
      <c r="C60" s="231">
        <v>1.173617421912229E-3</v>
      </c>
      <c r="D60" s="231">
        <v>2.707019430761945E-3</v>
      </c>
      <c r="E60" s="231">
        <v>3.5244369983898878E-3</v>
      </c>
      <c r="F60" s="231">
        <v>3.5019999642868691E-3</v>
      </c>
      <c r="G60" s="231">
        <v>5.1061698978793419E-3</v>
      </c>
      <c r="H60" s="231">
        <v>3.9978676132210742E-3</v>
      </c>
      <c r="I60" s="231">
        <v>1.330035197409267E-2</v>
      </c>
      <c r="J60" s="231">
        <v>4.1584673388289492E-3</v>
      </c>
      <c r="K60" s="231">
        <v>0</v>
      </c>
      <c r="L60" s="231">
        <v>0</v>
      </c>
      <c r="M60" s="231">
        <v>0</v>
      </c>
      <c r="N60" s="231">
        <v>5.216159728994741E-3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6.9109046853441554E-3</v>
      </c>
      <c r="F61" s="231">
        <v>0</v>
      </c>
      <c r="G61" s="231">
        <v>2.4846063261304342E-3</v>
      </c>
      <c r="H61" s="231">
        <v>1.941195305407101E-3</v>
      </c>
      <c r="I61" s="231">
        <v>0</v>
      </c>
      <c r="J61" s="231">
        <v>0</v>
      </c>
      <c r="K61" s="231">
        <v>4.8727479686330538E-2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0.27905731726371019</v>
      </c>
      <c r="D62" s="231">
        <v>0.36248722527588439</v>
      </c>
      <c r="E62" s="231">
        <v>0.21622894947460289</v>
      </c>
      <c r="F62" s="231">
        <v>0.13357557409067911</v>
      </c>
      <c r="G62" s="231">
        <v>0.1229154458128453</v>
      </c>
      <c r="H62" s="231">
        <v>7.7919417163873309E-2</v>
      </c>
      <c r="I62" s="231">
        <v>5.352492873744609E-2</v>
      </c>
      <c r="J62" s="231">
        <v>2.3979806047179069E-2</v>
      </c>
      <c r="K62" s="231">
        <v>2.029650943329727E-2</v>
      </c>
      <c r="L62" s="231">
        <v>0</v>
      </c>
      <c r="M62" s="231">
        <v>8.5561136201083882E-2</v>
      </c>
      <c r="N62" s="231">
        <v>3.6965544880641597E-2</v>
      </c>
      <c r="O62" s="231">
        <v>5.9116163028950022E-2</v>
      </c>
      <c r="P62" s="231">
        <v>7.0255767809837444E-2</v>
      </c>
      <c r="Q62" s="231">
        <v>1.204472881917378E-2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1.183427553200757E-2</v>
      </c>
      <c r="C63" s="231">
        <v>8.0892496091309104E-3</v>
      </c>
      <c r="D63" s="231">
        <v>4.1433303688774778E-2</v>
      </c>
      <c r="E63" s="231">
        <v>5.2219060276291807E-2</v>
      </c>
      <c r="F63" s="231">
        <v>5.3531307417290903E-2</v>
      </c>
      <c r="G63" s="231">
        <v>0.12540469965602671</v>
      </c>
      <c r="H63" s="231">
        <v>6.0448097906586153E-2</v>
      </c>
      <c r="I63" s="231">
        <v>8.3053496090222681E-2</v>
      </c>
      <c r="J63" s="231">
        <v>0.16164150549156661</v>
      </c>
      <c r="K63" s="231">
        <v>0.16217237221992781</v>
      </c>
      <c r="L63" s="231">
        <v>0.24637717969854689</v>
      </c>
      <c r="M63" s="231">
        <v>0.2485680248305395</v>
      </c>
      <c r="N63" s="231">
        <v>0.25614539536815728</v>
      </c>
      <c r="O63" s="231">
        <v>0.20454814336793839</v>
      </c>
      <c r="P63" s="231">
        <v>0.30396049693984689</v>
      </c>
      <c r="Q63" s="231">
        <v>0.21604531726891649</v>
      </c>
      <c r="R63" s="231">
        <v>0.26062140276378598</v>
      </c>
      <c r="S63" s="231">
        <v>0.29676444283789</v>
      </c>
      <c r="T63" s="231">
        <v>0.2355715922898593</v>
      </c>
      <c r="U63" s="231">
        <v>0.26905597332368991</v>
      </c>
      <c r="V63" s="231">
        <v>0.48029824411865119</v>
      </c>
      <c r="W63" s="231">
        <v>0.29604396869215521</v>
      </c>
      <c r="DA63" s="73" t="s">
        <v>3114</v>
      </c>
    </row>
    <row r="64" spans="1:105" ht="12" customHeight="1" x14ac:dyDescent="0.25">
      <c r="A64" s="64" t="s">
        <v>36</v>
      </c>
      <c r="B64" s="231">
        <v>0.42440149753339079</v>
      </c>
      <c r="C64" s="231">
        <v>0.43337299131397011</v>
      </c>
      <c r="D64" s="231">
        <v>0.5024036518059003</v>
      </c>
      <c r="E64" s="231">
        <v>0.48545749688419298</v>
      </c>
      <c r="F64" s="231">
        <v>0.54078170853875718</v>
      </c>
      <c r="G64" s="231">
        <v>0.58215026320456176</v>
      </c>
      <c r="H64" s="231">
        <v>0.49642265594955548</v>
      </c>
      <c r="I64" s="231">
        <v>0.37655353069317932</v>
      </c>
      <c r="J64" s="231">
        <v>0.16746788393440651</v>
      </c>
      <c r="K64" s="231">
        <v>2.3674775258622389E-2</v>
      </c>
      <c r="L64" s="231">
        <v>2.6665273185838931E-2</v>
      </c>
      <c r="M64" s="231">
        <v>4.2365387304953402E-3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1.313049886985151</v>
      </c>
      <c r="C65" s="231">
        <v>9.829866370664038E-2</v>
      </c>
      <c r="D65" s="231">
        <v>4.4580349436633873E-2</v>
      </c>
      <c r="E65" s="231">
        <v>8.9992057297148223E-2</v>
      </c>
      <c r="F65" s="231">
        <v>6.2579159628840725E-2</v>
      </c>
      <c r="G65" s="231">
        <v>9.6360821049992038E-2</v>
      </c>
      <c r="H65" s="231">
        <v>9.2207019428381304E-2</v>
      </c>
      <c r="I65" s="231">
        <v>0.10106786478742751</v>
      </c>
      <c r="J65" s="231">
        <v>8.3623293543889476E-2</v>
      </c>
      <c r="K65" s="231">
        <v>9.9683264246831133E-2</v>
      </c>
      <c r="L65" s="231">
        <v>0.1054977890496034</v>
      </c>
      <c r="M65" s="231">
        <v>9.3868739443424609E-2</v>
      </c>
      <c r="N65" s="231">
        <v>9.6914063166025868E-2</v>
      </c>
      <c r="O65" s="231">
        <v>9.109953836255083E-2</v>
      </c>
      <c r="P65" s="231">
        <v>2.5197935536785E-2</v>
      </c>
      <c r="Q65" s="231">
        <v>0.14426361368604379</v>
      </c>
      <c r="R65" s="231">
        <v>8.2515812479851153E-2</v>
      </c>
      <c r="S65" s="231">
        <v>5.8148238534270029E-2</v>
      </c>
      <c r="T65" s="231">
        <v>0.19687444689118741</v>
      </c>
      <c r="U65" s="231">
        <v>0.18026023723881399</v>
      </c>
      <c r="V65" s="231">
        <v>0.13484952620780641</v>
      </c>
      <c r="W65" s="231">
        <v>0.17942987564773699</v>
      </c>
      <c r="DA65" s="73" t="s">
        <v>3116</v>
      </c>
    </row>
    <row r="66" spans="1:105" ht="12" customHeight="1" x14ac:dyDescent="0.25">
      <c r="A66" s="64" t="s">
        <v>79</v>
      </c>
      <c r="B66" s="231">
        <v>3.3227422471592508E-2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3117</v>
      </c>
    </row>
    <row r="67" spans="1:105" ht="12" customHeight="1" x14ac:dyDescent="0.25">
      <c r="A67" s="60" t="s">
        <v>3118</v>
      </c>
      <c r="B67" s="264">
        <v>1.1875384329050329</v>
      </c>
      <c r="C67" s="264">
        <v>1.01621295119274</v>
      </c>
      <c r="D67" s="264">
        <v>1.340141834651901</v>
      </c>
      <c r="E67" s="264">
        <v>1.628817753847587</v>
      </c>
      <c r="F67" s="264">
        <v>1.6691035942642249</v>
      </c>
      <c r="G67" s="264">
        <v>2.5314935375396188</v>
      </c>
      <c r="H67" s="264">
        <v>1.9285181808568019</v>
      </c>
      <c r="I67" s="264">
        <v>2.0124296232300498</v>
      </c>
      <c r="J67" s="264">
        <v>2.4896721799738448</v>
      </c>
      <c r="K67" s="264">
        <v>2.3819740351858192</v>
      </c>
      <c r="L67" s="264">
        <v>2.6902600805605901</v>
      </c>
      <c r="M67" s="264">
        <v>2.690201055860006</v>
      </c>
      <c r="N67" s="264">
        <v>2.7945132276159428</v>
      </c>
      <c r="O67" s="264">
        <v>2.372468030605607</v>
      </c>
      <c r="P67" s="264">
        <v>3.104172607621567</v>
      </c>
      <c r="Q67" s="264">
        <v>3.1029224335206158</v>
      </c>
      <c r="R67" s="264">
        <v>3.3835898312752719</v>
      </c>
      <c r="S67" s="264">
        <v>3.5978984196824451</v>
      </c>
      <c r="T67" s="264">
        <v>3.5607629644624481</v>
      </c>
      <c r="U67" s="264">
        <v>3.5037971300021939</v>
      </c>
      <c r="V67" s="264">
        <v>3.133259160274414</v>
      </c>
      <c r="W67" s="264">
        <v>3.5418687685197452</v>
      </c>
      <c r="DA67" s="72" t="s">
        <v>3119</v>
      </c>
    </row>
    <row r="68" spans="1:105" ht="12" customHeight="1" x14ac:dyDescent="0.25">
      <c r="A68" s="57" t="s">
        <v>3120</v>
      </c>
      <c r="B68" s="263">
        <v>13.795061075693599</v>
      </c>
      <c r="C68" s="263">
        <v>10.37545125091925</v>
      </c>
      <c r="D68" s="263">
        <v>11.62831024103582</v>
      </c>
      <c r="E68" s="263">
        <v>9.4943867748033917</v>
      </c>
      <c r="F68" s="263">
        <v>9.330715861468116</v>
      </c>
      <c r="G68" s="263">
        <v>11.22646521927804</v>
      </c>
      <c r="H68" s="263">
        <v>11.07739896501996</v>
      </c>
      <c r="I68" s="263">
        <v>11.933491077383451</v>
      </c>
      <c r="J68" s="263">
        <v>12.570094992044099</v>
      </c>
      <c r="K68" s="263">
        <v>9.2510887638010804</v>
      </c>
      <c r="L68" s="263">
        <v>9.1358351031758058</v>
      </c>
      <c r="M68" s="263">
        <v>10.156329958826699</v>
      </c>
      <c r="N68" s="263">
        <v>8.3138800492207885</v>
      </c>
      <c r="O68" s="263">
        <v>5.7560065823905529</v>
      </c>
      <c r="P68" s="263">
        <v>6.8002802055559703</v>
      </c>
      <c r="Q68" s="263">
        <v>6.1694195036581396</v>
      </c>
      <c r="R68" s="263">
        <v>4.8783907329577634</v>
      </c>
      <c r="S68" s="263">
        <v>5.8248628221281562</v>
      </c>
      <c r="T68" s="263">
        <v>8.1438921504491404</v>
      </c>
      <c r="U68" s="263">
        <v>0</v>
      </c>
      <c r="V68" s="263">
        <v>9.0192029873119264</v>
      </c>
      <c r="W68" s="263">
        <v>9.1531162468910345</v>
      </c>
      <c r="DA68" s="70" t="s">
        <v>3121</v>
      </c>
    </row>
    <row r="69" spans="1:105" ht="12" customHeight="1" x14ac:dyDescent="0.25">
      <c r="A69" s="41" t="s">
        <v>3122</v>
      </c>
      <c r="B69" s="352">
        <v>38.542175789184022</v>
      </c>
      <c r="C69" s="352">
        <v>34.195203005418144</v>
      </c>
      <c r="D69" s="352">
        <v>40.125291955501417</v>
      </c>
      <c r="E69" s="352">
        <v>42.11137833673191</v>
      </c>
      <c r="F69" s="352">
        <v>42.40225470145441</v>
      </c>
      <c r="G69" s="352">
        <v>59.292130218327252</v>
      </c>
      <c r="H69" s="352">
        <v>47.946966592447033</v>
      </c>
      <c r="I69" s="352">
        <v>50.250064390445587</v>
      </c>
      <c r="J69" s="352">
        <v>60.627556502497583</v>
      </c>
      <c r="K69" s="352">
        <v>60.019454003475779</v>
      </c>
      <c r="L69" s="352">
        <v>64.027037410573016</v>
      </c>
      <c r="M69" s="352">
        <v>67.178172447314708</v>
      </c>
      <c r="N69" s="352">
        <v>59.320679315370413</v>
      </c>
      <c r="O69" s="352">
        <v>50.714632315133557</v>
      </c>
      <c r="P69" s="352">
        <v>64.710882375542141</v>
      </c>
      <c r="Q69" s="352">
        <v>65.498528355542291</v>
      </c>
      <c r="R69" s="352">
        <v>71.565229683599924</v>
      </c>
      <c r="S69" s="352">
        <v>75.612568113772596</v>
      </c>
      <c r="T69" s="352">
        <v>78.725316996289649</v>
      </c>
      <c r="U69" s="352">
        <v>76.861310529073691</v>
      </c>
      <c r="V69" s="352">
        <v>68.83032109677724</v>
      </c>
      <c r="W69" s="352">
        <v>75.900343793847071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0.99999999999999956</v>
      </c>
      <c r="D73" s="234">
        <f t="shared" si="3"/>
        <v>1.0000000000000004</v>
      </c>
      <c r="E73" s="234">
        <f t="shared" si="3"/>
        <v>0.99999999999999978</v>
      </c>
      <c r="F73" s="234">
        <f t="shared" si="3"/>
        <v>1</v>
      </c>
      <c r="G73" s="234">
        <f t="shared" si="3"/>
        <v>1.0000000000000002</v>
      </c>
      <c r="H73" s="234">
        <f t="shared" si="3"/>
        <v>0.99999999999999967</v>
      </c>
      <c r="I73" s="234">
        <f t="shared" si="3"/>
        <v>1</v>
      </c>
      <c r="J73" s="234">
        <f t="shared" si="3"/>
        <v>1.0000000000000002</v>
      </c>
      <c r="K73" s="234">
        <f t="shared" si="3"/>
        <v>1.0000000000000004</v>
      </c>
      <c r="L73" s="234">
        <f t="shared" si="3"/>
        <v>0.99999999999999989</v>
      </c>
      <c r="M73" s="234">
        <f t="shared" si="3"/>
        <v>1.0000000000000002</v>
      </c>
      <c r="N73" s="234">
        <f t="shared" si="3"/>
        <v>0.99999999999999978</v>
      </c>
      <c r="O73" s="234">
        <f t="shared" si="3"/>
        <v>0.99999999999999978</v>
      </c>
      <c r="P73" s="234">
        <f t="shared" si="3"/>
        <v>1</v>
      </c>
      <c r="Q73" s="234">
        <f t="shared" si="3"/>
        <v>1</v>
      </c>
      <c r="R73" s="234">
        <f t="shared" si="3"/>
        <v>1.0000000000000002</v>
      </c>
      <c r="S73" s="234">
        <f t="shared" si="3"/>
        <v>1.0000000000000004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1.06312469688621E-2</v>
      </c>
      <c r="C74" s="301">
        <f t="shared" si="4"/>
        <v>1.3876264754809971E-2</v>
      </c>
      <c r="D74" s="301">
        <f t="shared" si="4"/>
        <v>1.3614280543068963E-2</v>
      </c>
      <c r="E74" s="301">
        <f t="shared" si="4"/>
        <v>1.2924520256465365E-2</v>
      </c>
      <c r="F74" s="301">
        <f t="shared" si="4"/>
        <v>1.3756968235766415E-2</v>
      </c>
      <c r="G74" s="301">
        <f t="shared" si="4"/>
        <v>1.3649299284299591E-2</v>
      </c>
      <c r="H74" s="301">
        <f t="shared" si="4"/>
        <v>1.4215674703598816E-2</v>
      </c>
      <c r="I74" s="301">
        <f t="shared" si="4"/>
        <v>1.5267101692244879E-2</v>
      </c>
      <c r="J74" s="301">
        <f t="shared" si="4"/>
        <v>1.9050890284498183E-2</v>
      </c>
      <c r="K74" s="301">
        <f t="shared" si="4"/>
        <v>2.3352982729829365E-2</v>
      </c>
      <c r="L74" s="301">
        <f t="shared" si="4"/>
        <v>2.1284996779694674E-2</v>
      </c>
      <c r="M74" s="301">
        <f t="shared" si="4"/>
        <v>2.2103075586186672E-2</v>
      </c>
      <c r="N74" s="301">
        <f t="shared" si="4"/>
        <v>1.7367658338380429E-2</v>
      </c>
      <c r="O74" s="301">
        <f t="shared" si="4"/>
        <v>1.7877785739208136E-2</v>
      </c>
      <c r="P74" s="301">
        <f t="shared" si="4"/>
        <v>1.8502216711720657E-2</v>
      </c>
      <c r="Q74" s="301">
        <f t="shared" si="4"/>
        <v>1.9672866024306769E-2</v>
      </c>
      <c r="R74" s="301">
        <f t="shared" si="4"/>
        <v>2.0671053618740439E-2</v>
      </c>
      <c r="S74" s="301">
        <f t="shared" si="4"/>
        <v>2.0636018693895405E-2</v>
      </c>
      <c r="T74" s="301">
        <f t="shared" si="4"/>
        <v>1.7989622578747935E-2</v>
      </c>
      <c r="U74" s="301">
        <f t="shared" si="4"/>
        <v>1.7797876415901821E-2</v>
      </c>
      <c r="V74" s="301">
        <f t="shared" si="4"/>
        <v>1.4825923576128278E-2</v>
      </c>
      <c r="W74" s="301">
        <f t="shared" si="4"/>
        <v>1.6647013050787772E-2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5.155382517963384E-3</v>
      </c>
      <c r="C75" s="235">
        <f t="shared" si="5"/>
        <v>6.6723638407938865E-3</v>
      </c>
      <c r="D75" s="235">
        <f t="shared" si="5"/>
        <v>6.7466742352652624E-3</v>
      </c>
      <c r="E75" s="235">
        <f t="shared" si="5"/>
        <v>6.7560561509867065E-3</v>
      </c>
      <c r="F75" s="235">
        <f t="shared" si="5"/>
        <v>7.2491775499927916E-3</v>
      </c>
      <c r="G75" s="235">
        <f t="shared" si="5"/>
        <v>7.5137487904456835E-3</v>
      </c>
      <c r="H75" s="235">
        <f t="shared" si="5"/>
        <v>7.569900218480652E-3</v>
      </c>
      <c r="I75" s="235">
        <f t="shared" si="5"/>
        <v>8.1122326497469026E-3</v>
      </c>
      <c r="J75" s="235">
        <f t="shared" si="5"/>
        <v>1.02548293388602E-2</v>
      </c>
      <c r="K75" s="235">
        <f t="shared" si="5"/>
        <v>1.2353753429580505E-2</v>
      </c>
      <c r="L75" s="235">
        <f t="shared" si="5"/>
        <v>1.1605446108989009E-2</v>
      </c>
      <c r="M75" s="235">
        <f t="shared" si="5"/>
        <v>1.1744184008576223E-2</v>
      </c>
      <c r="N75" s="235">
        <f t="shared" si="5"/>
        <v>1.0286869162694072E-2</v>
      </c>
      <c r="O75" s="235">
        <f t="shared" si="5"/>
        <v>1.0523640395596098E-2</v>
      </c>
      <c r="P75" s="235">
        <f t="shared" si="5"/>
        <v>1.1146293512810605E-2</v>
      </c>
      <c r="Q75" s="235">
        <f t="shared" si="5"/>
        <v>1.1712009136991074E-2</v>
      </c>
      <c r="R75" s="235">
        <f t="shared" si="5"/>
        <v>1.2283823092478592E-2</v>
      </c>
      <c r="S75" s="235">
        <f t="shared" si="5"/>
        <v>1.2335943611102615E-2</v>
      </c>
      <c r="T75" s="235">
        <f t="shared" si="5"/>
        <v>1.0302102136187135E-2</v>
      </c>
      <c r="U75" s="235">
        <f t="shared" si="5"/>
        <v>1.0254310881277155E-2</v>
      </c>
      <c r="V75" s="235">
        <f t="shared" si="5"/>
        <v>8.5325352023934778E-3</v>
      </c>
      <c r="W75" s="235">
        <f t="shared" si="5"/>
        <v>9.7780247738171802E-3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8.6115045736326924E-3</v>
      </c>
      <c r="C76" s="235">
        <f t="shared" si="6"/>
        <v>1.1077001935089658E-2</v>
      </c>
      <c r="D76" s="235">
        <f t="shared" si="6"/>
        <v>1.1444584271058192E-2</v>
      </c>
      <c r="E76" s="235">
        <f t="shared" si="6"/>
        <v>1.187602042466967E-2</v>
      </c>
      <c r="F76" s="235">
        <f t="shared" si="6"/>
        <v>1.2807872617620963E-2</v>
      </c>
      <c r="G76" s="235">
        <f t="shared" si="6"/>
        <v>1.363282929181852E-2</v>
      </c>
      <c r="H76" s="235">
        <f t="shared" si="6"/>
        <v>1.3462438378318842E-2</v>
      </c>
      <c r="I76" s="235">
        <f t="shared" si="6"/>
        <v>1.4407600803551548E-2</v>
      </c>
      <c r="J76" s="235">
        <f t="shared" si="6"/>
        <v>1.8358653491181192E-2</v>
      </c>
      <c r="K76" s="235">
        <f t="shared" si="6"/>
        <v>2.188005917364462E-2</v>
      </c>
      <c r="L76" s="235">
        <f t="shared" si="6"/>
        <v>2.0937825892704372E-2</v>
      </c>
      <c r="M76" s="235">
        <f t="shared" si="6"/>
        <v>2.0857662185475963E-2</v>
      </c>
      <c r="N76" s="235">
        <f t="shared" si="6"/>
        <v>1.9437826202266539E-2</v>
      </c>
      <c r="O76" s="235">
        <f t="shared" si="6"/>
        <v>1.9820506144162347E-2</v>
      </c>
      <c r="P76" s="235">
        <f t="shared" si="6"/>
        <v>2.124730735416935E-2</v>
      </c>
      <c r="Q76" s="235">
        <f t="shared" si="6"/>
        <v>2.2189898679502947E-2</v>
      </c>
      <c r="R76" s="235">
        <f t="shared" si="6"/>
        <v>2.3251168005312212E-2</v>
      </c>
      <c r="S76" s="235">
        <f t="shared" si="6"/>
        <v>2.3421789812344222E-2</v>
      </c>
      <c r="T76" s="235">
        <f t="shared" si="6"/>
        <v>1.9117018436181719E-2</v>
      </c>
      <c r="U76" s="235">
        <f t="shared" si="6"/>
        <v>1.9091829231020728E-2</v>
      </c>
      <c r="V76" s="235">
        <f t="shared" si="6"/>
        <v>1.5876526465909899E-2</v>
      </c>
      <c r="W76" s="235">
        <f t="shared" si="6"/>
        <v>1.8395147654103144E-2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3.8144447712874954E-3</v>
      </c>
      <c r="C77" s="235">
        <f t="shared" si="7"/>
        <v>4.9866750873723492E-3</v>
      </c>
      <c r="D77" s="235">
        <f t="shared" si="7"/>
        <v>4.8644659797512846E-3</v>
      </c>
      <c r="E77" s="235">
        <f t="shared" si="7"/>
        <v>4.5688063114435098E-3</v>
      </c>
      <c r="F77" s="235">
        <f t="shared" si="7"/>
        <v>4.8549535095076196E-3</v>
      </c>
      <c r="G77" s="235">
        <f t="shared" si="7"/>
        <v>4.7719400330613867E-3</v>
      </c>
      <c r="H77" s="235">
        <f t="shared" si="7"/>
        <v>5.0057655542333247E-3</v>
      </c>
      <c r="I77" s="235">
        <f t="shared" si="7"/>
        <v>5.3784642501036551E-3</v>
      </c>
      <c r="J77" s="235">
        <f t="shared" si="7"/>
        <v>6.6929564321383918E-3</v>
      </c>
      <c r="K77" s="235">
        <f t="shared" si="7"/>
        <v>8.234745966454236E-3</v>
      </c>
      <c r="L77" s="235">
        <f t="shared" si="7"/>
        <v>7.457103194482546E-3</v>
      </c>
      <c r="M77" s="235">
        <f t="shared" si="7"/>
        <v>7.7867688589339486E-3</v>
      </c>
      <c r="N77" s="235">
        <f t="shared" si="7"/>
        <v>5.9701726471787951E-3</v>
      </c>
      <c r="O77" s="235">
        <f t="shared" si="7"/>
        <v>6.1546897061449763E-3</v>
      </c>
      <c r="P77" s="235">
        <f t="shared" si="7"/>
        <v>6.3339208305955947E-3</v>
      </c>
      <c r="Q77" s="235">
        <f t="shared" si="7"/>
        <v>6.7542198668241868E-3</v>
      </c>
      <c r="R77" s="235">
        <f t="shared" si="7"/>
        <v>7.100068961584426E-3</v>
      </c>
      <c r="S77" s="235">
        <f t="shared" si="7"/>
        <v>7.077816056433677E-3</v>
      </c>
      <c r="T77" s="235">
        <f t="shared" si="7"/>
        <v>6.23345270526193E-3</v>
      </c>
      <c r="U77" s="235">
        <f t="shared" si="7"/>
        <v>6.1583235154946264E-3</v>
      </c>
      <c r="V77" s="235">
        <f t="shared" si="7"/>
        <v>5.131312085873029E-3</v>
      </c>
      <c r="W77" s="235">
        <f t="shared" si="7"/>
        <v>5.7339384745366548E-3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1.1641690837584567E-2</v>
      </c>
      <c r="C78" s="302">
        <f t="shared" si="8"/>
        <v>1.4337675165090413E-2</v>
      </c>
      <c r="D78" s="302">
        <f t="shared" si="8"/>
        <v>1.4606051258196012E-2</v>
      </c>
      <c r="E78" s="302">
        <f t="shared" si="8"/>
        <v>1.4355319574185083E-2</v>
      </c>
      <c r="F78" s="302">
        <f t="shared" si="8"/>
        <v>1.4530715561402969E-2</v>
      </c>
      <c r="G78" s="302">
        <f t="shared" si="8"/>
        <v>1.5042651372893585E-2</v>
      </c>
      <c r="H78" s="302">
        <f t="shared" si="8"/>
        <v>1.4701049309767891E-2</v>
      </c>
      <c r="I78" s="302">
        <f t="shared" si="8"/>
        <v>1.5430823656220966E-2</v>
      </c>
      <c r="J78" s="302">
        <f t="shared" si="8"/>
        <v>1.6715065038715584E-2</v>
      </c>
      <c r="K78" s="302">
        <f t="shared" si="8"/>
        <v>1.9673699179112249E-2</v>
      </c>
      <c r="L78" s="302">
        <f t="shared" si="8"/>
        <v>1.8263422278523816E-2</v>
      </c>
      <c r="M78" s="302">
        <f t="shared" si="8"/>
        <v>1.8854501955308606E-2</v>
      </c>
      <c r="N78" s="302">
        <f t="shared" si="8"/>
        <v>1.6572394006756547E-2</v>
      </c>
      <c r="O78" s="302">
        <f t="shared" si="8"/>
        <v>1.6794938765544908E-2</v>
      </c>
      <c r="P78" s="302">
        <f t="shared" si="8"/>
        <v>1.6960610448861733E-2</v>
      </c>
      <c r="Q78" s="302">
        <f t="shared" si="8"/>
        <v>1.729704594026588E-2</v>
      </c>
      <c r="R78" s="302">
        <f t="shared" si="8"/>
        <v>1.8114367741897272E-2</v>
      </c>
      <c r="S78" s="302">
        <f t="shared" si="8"/>
        <v>1.7902379903872494E-2</v>
      </c>
      <c r="T78" s="302">
        <f t="shared" si="8"/>
        <v>1.7882900538616665E-2</v>
      </c>
      <c r="U78" s="302">
        <f t="shared" si="8"/>
        <v>1.879062126099508E-2</v>
      </c>
      <c r="V78" s="302">
        <f t="shared" si="8"/>
        <v>1.7942484285196923E-2</v>
      </c>
      <c r="W78" s="302">
        <f t="shared" si="8"/>
        <v>1.739188109458675E-2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0.43626935708844655</v>
      </c>
      <c r="C79" s="303">
        <f t="shared" si="9"/>
        <v>0.33182638213281274</v>
      </c>
      <c r="D79" s="303">
        <f t="shared" si="9"/>
        <v>0.3415899394690719</v>
      </c>
      <c r="E79" s="303">
        <f t="shared" si="9"/>
        <v>0.32719809394762656</v>
      </c>
      <c r="F79" s="303">
        <f t="shared" si="9"/>
        <v>0.31087921585547318</v>
      </c>
      <c r="G79" s="303">
        <f t="shared" si="9"/>
        <v>0.29168520121562153</v>
      </c>
      <c r="H79" s="303">
        <f t="shared" si="9"/>
        <v>0.2829524283101999</v>
      </c>
      <c r="I79" s="303">
        <f t="shared" si="9"/>
        <v>0.25459530800798935</v>
      </c>
      <c r="J79" s="303">
        <f t="shared" si="9"/>
        <v>0.19950555606033479</v>
      </c>
      <c r="K79" s="303">
        <f t="shared" si="9"/>
        <v>0.18376070819079038</v>
      </c>
      <c r="L79" s="303">
        <f t="shared" si="9"/>
        <v>0.18238446293400881</v>
      </c>
      <c r="M79" s="303">
        <f t="shared" si="9"/>
        <v>0.18875827232282699</v>
      </c>
      <c r="N79" s="303">
        <f t="shared" si="9"/>
        <v>0.195123648308313</v>
      </c>
      <c r="O79" s="303">
        <f t="shared" si="9"/>
        <v>0.20268250058951146</v>
      </c>
      <c r="P79" s="303">
        <f t="shared" si="9"/>
        <v>0.18739771722253282</v>
      </c>
      <c r="Q79" s="303">
        <f t="shared" si="9"/>
        <v>0.18213525643183179</v>
      </c>
      <c r="R79" s="303">
        <f t="shared" si="9"/>
        <v>0.16648760659131501</v>
      </c>
      <c r="S79" s="303">
        <f t="shared" si="9"/>
        <v>0.16241714817854994</v>
      </c>
      <c r="T79" s="303">
        <f t="shared" si="9"/>
        <v>0.17803032670993565</v>
      </c>
      <c r="U79" s="303">
        <f t="shared" si="9"/>
        <v>0.18857371584213808</v>
      </c>
      <c r="V79" s="303">
        <f t="shared" si="9"/>
        <v>0.21329267576428898</v>
      </c>
      <c r="W79" s="303">
        <f t="shared" si="9"/>
        <v>0.18802880788208515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0.2655572468931669</v>
      </c>
      <c r="C80" s="303">
        <f t="shared" si="10"/>
        <v>0.35370488843421505</v>
      </c>
      <c r="D80" s="303">
        <f t="shared" si="10"/>
        <v>0.31702308592916839</v>
      </c>
      <c r="E80" s="303">
        <f t="shared" si="10"/>
        <v>0.31968398764071304</v>
      </c>
      <c r="F80" s="303">
        <f t="shared" si="10"/>
        <v>0.3138025046820026</v>
      </c>
      <c r="G80" s="303">
        <f t="shared" si="10"/>
        <v>0.30847834320691098</v>
      </c>
      <c r="H80" s="303">
        <f t="shared" si="10"/>
        <v>0.3300719797809385</v>
      </c>
      <c r="I80" s="303">
        <f t="shared" si="10"/>
        <v>0.34044575153967244</v>
      </c>
      <c r="J80" s="303">
        <f t="shared" si="10"/>
        <v>0.31803466775146327</v>
      </c>
      <c r="K80" s="303">
        <f t="shared" si="10"/>
        <v>0.27635127601107562</v>
      </c>
      <c r="L80" s="303">
        <f t="shared" si="10"/>
        <v>0.29145193491063748</v>
      </c>
      <c r="M80" s="303">
        <f t="shared" si="10"/>
        <v>0.29124148297189928</v>
      </c>
      <c r="N80" s="303">
        <f t="shared" si="10"/>
        <v>0.28138707127720308</v>
      </c>
      <c r="O80" s="303">
        <f t="shared" si="10"/>
        <v>0.2727864173435709</v>
      </c>
      <c r="P80" s="303">
        <f t="shared" si="10"/>
        <v>0.25205090747268549</v>
      </c>
      <c r="Q80" s="303">
        <f t="shared" si="10"/>
        <v>0.24807979535163277</v>
      </c>
      <c r="R80" s="303">
        <f t="shared" si="10"/>
        <v>0.2550124069985486</v>
      </c>
      <c r="S80" s="303">
        <f t="shared" si="10"/>
        <v>0.24998933049014302</v>
      </c>
      <c r="T80" s="303">
        <f t="shared" si="10"/>
        <v>0.33940362885818665</v>
      </c>
      <c r="U80" s="303">
        <f t="shared" si="10"/>
        <v>0.35603537226984161</v>
      </c>
      <c r="V80" s="303">
        <f t="shared" si="10"/>
        <v>0.34805036034983594</v>
      </c>
      <c r="W80" s="303">
        <f t="shared" si="10"/>
        <v>0.32723398119597957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0.26008145590929022</v>
      </c>
      <c r="C81" s="304">
        <f t="shared" si="11"/>
        <v>0.34699927180807444</v>
      </c>
      <c r="D81" s="304">
        <f t="shared" si="11"/>
        <v>0.30888198296330477</v>
      </c>
      <c r="E81" s="304">
        <f t="shared" si="11"/>
        <v>0.30921623322537001</v>
      </c>
      <c r="F81" s="304">
        <f t="shared" si="11"/>
        <v>0.3022083762648578</v>
      </c>
      <c r="G81" s="304">
        <f t="shared" si="11"/>
        <v>0.29446897506418535</v>
      </c>
      <c r="H81" s="304">
        <f t="shared" si="11"/>
        <v>0.31747504238725138</v>
      </c>
      <c r="I81" s="304">
        <f t="shared" si="11"/>
        <v>0.32705404125678378</v>
      </c>
      <c r="J81" s="304">
        <f t="shared" si="11"/>
        <v>0.30029393581909869</v>
      </c>
      <c r="K81" s="304">
        <f t="shared" si="11"/>
        <v>0.25629546238125328</v>
      </c>
      <c r="L81" s="304">
        <f t="shared" si="11"/>
        <v>0.27047621666550026</v>
      </c>
      <c r="M81" s="304">
        <f t="shared" si="11"/>
        <v>0.27185640234155828</v>
      </c>
      <c r="N81" s="304">
        <f t="shared" si="11"/>
        <v>0.25789725341802888</v>
      </c>
      <c r="O81" s="304">
        <f t="shared" si="11"/>
        <v>0.24911655061643226</v>
      </c>
      <c r="P81" s="304">
        <f t="shared" si="11"/>
        <v>0.22556480403821341</v>
      </c>
      <c r="Q81" s="304">
        <f t="shared" si="11"/>
        <v>0.22100605046528851</v>
      </c>
      <c r="R81" s="304">
        <f t="shared" si="11"/>
        <v>0.22674001731713866</v>
      </c>
      <c r="S81" s="304">
        <f t="shared" si="11"/>
        <v>0.22119597459688589</v>
      </c>
      <c r="T81" s="304">
        <f t="shared" si="11"/>
        <v>0.31782698981475521</v>
      </c>
      <c r="U81" s="304">
        <f t="shared" si="11"/>
        <v>0.33420502975946464</v>
      </c>
      <c r="V81" s="304">
        <f t="shared" si="11"/>
        <v>0.32993921949292238</v>
      </c>
      <c r="W81" s="304">
        <f t="shared" si="11"/>
        <v>0.30535843079612657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5.4757909838767183E-3</v>
      </c>
      <c r="C82" s="304">
        <f t="shared" si="12"/>
        <v>6.705616626140597E-3</v>
      </c>
      <c r="D82" s="304">
        <f t="shared" si="12"/>
        <v>8.1411029658636103E-3</v>
      </c>
      <c r="E82" s="304">
        <f t="shared" si="12"/>
        <v>1.0467754415343086E-2</v>
      </c>
      <c r="F82" s="304">
        <f t="shared" si="12"/>
        <v>1.1594128417144831E-2</v>
      </c>
      <c r="G82" s="304">
        <f t="shared" si="12"/>
        <v>1.4009368142725683E-2</v>
      </c>
      <c r="H82" s="304">
        <f t="shared" si="12"/>
        <v>1.2596937393687146E-2</v>
      </c>
      <c r="I82" s="304">
        <f t="shared" si="12"/>
        <v>1.3391710282888674E-2</v>
      </c>
      <c r="J82" s="304">
        <f t="shared" si="12"/>
        <v>1.774073193236457E-2</v>
      </c>
      <c r="K82" s="304">
        <f t="shared" si="12"/>
        <v>2.0055813629822297E-2</v>
      </c>
      <c r="L82" s="304">
        <f t="shared" si="12"/>
        <v>2.0975718245137203E-2</v>
      </c>
      <c r="M82" s="304">
        <f t="shared" si="12"/>
        <v>1.9385080630341011E-2</v>
      </c>
      <c r="N82" s="304">
        <f t="shared" si="12"/>
        <v>2.3489817859174176E-2</v>
      </c>
      <c r="O82" s="304">
        <f t="shared" si="12"/>
        <v>2.3669866727138653E-2</v>
      </c>
      <c r="P82" s="304">
        <f t="shared" si="12"/>
        <v>2.648610343447208E-2</v>
      </c>
      <c r="Q82" s="304">
        <f t="shared" si="12"/>
        <v>2.707374488634429E-2</v>
      </c>
      <c r="R82" s="304">
        <f t="shared" si="12"/>
        <v>2.8272389681409927E-2</v>
      </c>
      <c r="S82" s="304">
        <f t="shared" si="12"/>
        <v>2.8793355893257148E-2</v>
      </c>
      <c r="T82" s="304">
        <f t="shared" si="12"/>
        <v>2.1576639043431392E-2</v>
      </c>
      <c r="U82" s="304">
        <f t="shared" si="12"/>
        <v>2.1830342510376941E-2</v>
      </c>
      <c r="V82" s="304">
        <f t="shared" si="12"/>
        <v>1.811114085691358E-2</v>
      </c>
      <c r="W82" s="304">
        <f t="shared" si="12"/>
        <v>2.1875550399853026E-2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8.4553247186807817E-2</v>
      </c>
      <c r="C83" s="303">
        <f t="shared" si="13"/>
        <v>5.6860399209024005E-2</v>
      </c>
      <c r="D83" s="303">
        <f t="shared" si="13"/>
        <v>6.6418643963251672E-2</v>
      </c>
      <c r="E83" s="303">
        <f t="shared" si="13"/>
        <v>6.5558139691006129E-2</v>
      </c>
      <c r="F83" s="303">
        <f t="shared" si="13"/>
        <v>6.5856185630454464E-2</v>
      </c>
      <c r="G83" s="303">
        <f t="shared" si="13"/>
        <v>6.5957115587171447E-2</v>
      </c>
      <c r="H83" s="303">
        <f t="shared" si="13"/>
        <v>5.8561783847381962E-2</v>
      </c>
      <c r="I83" s="303">
        <f t="shared" si="13"/>
        <v>5.3798760994808834E-2</v>
      </c>
      <c r="J83" s="303">
        <f t="shared" si="13"/>
        <v>4.5037209454730505E-2</v>
      </c>
      <c r="K83" s="303">
        <f t="shared" si="13"/>
        <v>4.5187051608888973E-2</v>
      </c>
      <c r="L83" s="303">
        <f t="shared" si="13"/>
        <v>4.5199940348112644E-2</v>
      </c>
      <c r="M83" s="303">
        <f t="shared" si="13"/>
        <v>4.6815361941915282E-2</v>
      </c>
      <c r="N83" s="303">
        <f t="shared" si="13"/>
        <v>5.0947887597488674E-2</v>
      </c>
      <c r="O83" s="303">
        <f t="shared" si="13"/>
        <v>5.3388440000725505E-2</v>
      </c>
      <c r="P83" s="303">
        <f t="shared" si="13"/>
        <v>5.3257199743996703E-2</v>
      </c>
      <c r="Q83" s="303">
        <f t="shared" si="13"/>
        <v>4.9599531912904997E-2</v>
      </c>
      <c r="R83" s="303">
        <f t="shared" si="13"/>
        <v>4.5422151744230393E-2</v>
      </c>
      <c r="S83" s="303">
        <f t="shared" si="13"/>
        <v>4.5504183363128343E-2</v>
      </c>
      <c r="T83" s="303">
        <f t="shared" si="13"/>
        <v>3.972613164628265E-2</v>
      </c>
      <c r="U83" s="303">
        <f t="shared" si="13"/>
        <v>4.2716455062482672E-2</v>
      </c>
      <c r="V83" s="303">
        <f t="shared" si="13"/>
        <v>5.4713331721145536E-2</v>
      </c>
      <c r="W83" s="303">
        <f t="shared" si="13"/>
        <v>4.4878478330042576E-2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1.1301418138413028E-2</v>
      </c>
      <c r="C84" s="304">
        <f t="shared" si="14"/>
        <v>8.3812251066316384E-3</v>
      </c>
      <c r="D84" s="304">
        <f t="shared" si="14"/>
        <v>1.442631788452753E-2</v>
      </c>
      <c r="E84" s="304">
        <f t="shared" si="14"/>
        <v>1.5996222244070095E-2</v>
      </c>
      <c r="F84" s="304">
        <f t="shared" si="14"/>
        <v>1.595938363073968E-2</v>
      </c>
      <c r="G84" s="304">
        <f t="shared" si="14"/>
        <v>1.8810952763040189E-2</v>
      </c>
      <c r="H84" s="304">
        <f t="shared" si="14"/>
        <v>1.4986172147980925E-2</v>
      </c>
      <c r="I84" s="304">
        <f t="shared" si="14"/>
        <v>1.5542576607957364E-2</v>
      </c>
      <c r="J84" s="304">
        <f t="shared" si="14"/>
        <v>1.5461772229100451E-2</v>
      </c>
      <c r="K84" s="304">
        <f t="shared" si="14"/>
        <v>1.6751354190529845E-2</v>
      </c>
      <c r="L84" s="304">
        <f t="shared" si="14"/>
        <v>1.6967780977655014E-2</v>
      </c>
      <c r="M84" s="304">
        <f t="shared" si="14"/>
        <v>1.7307374456402201E-2</v>
      </c>
      <c r="N84" s="304">
        <f t="shared" si="14"/>
        <v>1.9181100407589333E-2</v>
      </c>
      <c r="O84" s="304">
        <f t="shared" si="14"/>
        <v>1.9685541605416183E-2</v>
      </c>
      <c r="P84" s="304">
        <f t="shared" si="14"/>
        <v>2.0423450468809091E-2</v>
      </c>
      <c r="Q84" s="304">
        <f t="shared" si="14"/>
        <v>1.8109637218490668E-2</v>
      </c>
      <c r="R84" s="304">
        <f t="shared" si="14"/>
        <v>1.7178412314225049E-2</v>
      </c>
      <c r="S84" s="304">
        <f t="shared" si="14"/>
        <v>1.7443647035455763E-2</v>
      </c>
      <c r="T84" s="304">
        <f t="shared" si="14"/>
        <v>1.43544102637115E-2</v>
      </c>
      <c r="U84" s="304">
        <f t="shared" si="14"/>
        <v>1.5737756329411583E-2</v>
      </c>
      <c r="V84" s="304">
        <f t="shared" si="14"/>
        <v>2.1442331764914804E-2</v>
      </c>
      <c r="W84" s="304">
        <f t="shared" si="14"/>
        <v>1.6683692377804461E-2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7.2684693553636132E-2</v>
      </c>
      <c r="C85" s="304">
        <f t="shared" si="15"/>
        <v>4.7784663808970666E-2</v>
      </c>
      <c r="D85" s="304">
        <f t="shared" si="15"/>
        <v>5.1149140414402557E-2</v>
      </c>
      <c r="E85" s="304">
        <f t="shared" si="15"/>
        <v>4.8477757168204072E-2</v>
      </c>
      <c r="F85" s="304">
        <f t="shared" si="15"/>
        <v>4.8695981556510497E-2</v>
      </c>
      <c r="G85" s="304">
        <f t="shared" si="15"/>
        <v>4.5695192552206103E-2</v>
      </c>
      <c r="H85" s="304">
        <f t="shared" si="15"/>
        <v>4.2270928897912008E-2</v>
      </c>
      <c r="I85" s="304">
        <f t="shared" si="15"/>
        <v>3.6869185821837992E-2</v>
      </c>
      <c r="J85" s="304">
        <f t="shared" si="15"/>
        <v>2.7738004275492289E-2</v>
      </c>
      <c r="K85" s="304">
        <f t="shared" si="15"/>
        <v>2.6358488149556113E-2</v>
      </c>
      <c r="L85" s="304">
        <f t="shared" si="15"/>
        <v>2.6059674266496993E-2</v>
      </c>
      <c r="M85" s="304">
        <f t="shared" si="15"/>
        <v>2.7500246991656332E-2</v>
      </c>
      <c r="N85" s="304">
        <f t="shared" si="15"/>
        <v>2.9333913197342017E-2</v>
      </c>
      <c r="O85" s="304">
        <f t="shared" si="15"/>
        <v>3.1251376484284256E-2</v>
      </c>
      <c r="P85" s="304">
        <f t="shared" si="15"/>
        <v>3.0090545705188723E-2</v>
      </c>
      <c r="Q85" s="304">
        <f t="shared" si="15"/>
        <v>2.868582825975724E-2</v>
      </c>
      <c r="R85" s="304">
        <f t="shared" si="15"/>
        <v>2.5315527641573597E-2</v>
      </c>
      <c r="S85" s="304">
        <f t="shared" si="15"/>
        <v>2.5078367324442376E-2</v>
      </c>
      <c r="T85" s="304">
        <f t="shared" si="15"/>
        <v>2.3136998053072896E-2</v>
      </c>
      <c r="U85" s="304">
        <f t="shared" si="15"/>
        <v>2.4717698973067755E-2</v>
      </c>
      <c r="V85" s="304">
        <f t="shared" si="15"/>
        <v>3.1395203224621832E-2</v>
      </c>
      <c r="W85" s="304">
        <f t="shared" si="15"/>
        <v>2.5929103946539057E-2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5.6713549475866001E-4</v>
      </c>
      <c r="C86" s="304">
        <f t="shared" si="16"/>
        <v>6.9451029342170486E-4</v>
      </c>
      <c r="D86" s="304">
        <f t="shared" si="16"/>
        <v>8.4318566432158807E-4</v>
      </c>
      <c r="E86" s="304">
        <f t="shared" si="16"/>
        <v>1.0841602787319625E-3</v>
      </c>
      <c r="F86" s="304">
        <f t="shared" si="16"/>
        <v>1.2008204432042856E-3</v>
      </c>
      <c r="G86" s="304">
        <f t="shared" si="16"/>
        <v>1.4509702719251599E-3</v>
      </c>
      <c r="H86" s="304">
        <f t="shared" si="16"/>
        <v>1.3046828014890259E-3</v>
      </c>
      <c r="I86" s="304">
        <f t="shared" si="16"/>
        <v>1.3869985650134702E-3</v>
      </c>
      <c r="J86" s="304">
        <f t="shared" si="16"/>
        <v>1.8374329501377594E-3</v>
      </c>
      <c r="K86" s="304">
        <f t="shared" si="16"/>
        <v>2.0772092688030241E-3</v>
      </c>
      <c r="L86" s="304">
        <f t="shared" si="16"/>
        <v>2.1724851039606396E-3</v>
      </c>
      <c r="M86" s="304">
        <f t="shared" si="16"/>
        <v>2.0077404938567472E-3</v>
      </c>
      <c r="N86" s="304">
        <f t="shared" si="16"/>
        <v>2.4328739925573253E-3</v>
      </c>
      <c r="O86" s="304">
        <f t="shared" si="16"/>
        <v>2.4515219110250756E-3</v>
      </c>
      <c r="P86" s="304">
        <f t="shared" si="16"/>
        <v>2.7432035699988941E-3</v>
      </c>
      <c r="Q86" s="304">
        <f t="shared" si="16"/>
        <v>2.8040664346570873E-3</v>
      </c>
      <c r="R86" s="304">
        <f t="shared" si="16"/>
        <v>2.9282117884317426E-3</v>
      </c>
      <c r="S86" s="304">
        <f t="shared" si="16"/>
        <v>2.9821690032302041E-3</v>
      </c>
      <c r="T86" s="304">
        <f t="shared" si="16"/>
        <v>2.2347233294982517E-3</v>
      </c>
      <c r="U86" s="304">
        <f t="shared" si="16"/>
        <v>2.260999760003326E-3</v>
      </c>
      <c r="V86" s="304">
        <f t="shared" si="16"/>
        <v>1.8757967316089062E-3</v>
      </c>
      <c r="W86" s="304">
        <f t="shared" si="16"/>
        <v>2.2656820056990629E-3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1.3454300137919005E-2</v>
      </c>
      <c r="C87" s="303">
        <f t="shared" si="17"/>
        <v>1.1288331292475142E-2</v>
      </c>
      <c r="D87" s="303">
        <f t="shared" si="17"/>
        <v>1.4845400353478743E-2</v>
      </c>
      <c r="E87" s="303">
        <f t="shared" si="17"/>
        <v>1.6769079148102599E-2</v>
      </c>
      <c r="F87" s="303">
        <f t="shared" si="17"/>
        <v>1.7548816647408049E-2</v>
      </c>
      <c r="G87" s="303">
        <f t="shared" si="17"/>
        <v>2.0029898746335189E-2</v>
      </c>
      <c r="H87" s="303">
        <f t="shared" si="17"/>
        <v>1.7348426853469844E-2</v>
      </c>
      <c r="I87" s="303">
        <f t="shared" si="17"/>
        <v>1.7682270002311595E-2</v>
      </c>
      <c r="J87" s="303">
        <f t="shared" si="17"/>
        <v>1.9867574091745038E-2</v>
      </c>
      <c r="K87" s="303">
        <f t="shared" si="17"/>
        <v>2.1763663353696054E-2</v>
      </c>
      <c r="L87" s="303">
        <f t="shared" si="17"/>
        <v>2.2476801257317245E-2</v>
      </c>
      <c r="M87" s="303">
        <f t="shared" si="17"/>
        <v>2.1660283909750562E-2</v>
      </c>
      <c r="N87" s="303">
        <f t="shared" si="17"/>
        <v>2.5249891130867282E-2</v>
      </c>
      <c r="O87" s="303">
        <f t="shared" si="17"/>
        <v>2.5711387583856982E-2</v>
      </c>
      <c r="P87" s="303">
        <f t="shared" si="17"/>
        <v>2.7781095914286492E-2</v>
      </c>
      <c r="Q87" s="303">
        <f t="shared" si="17"/>
        <v>2.7168173696961732E-2</v>
      </c>
      <c r="R87" s="303">
        <f t="shared" si="17"/>
        <v>2.7349600333587649E-2</v>
      </c>
      <c r="S87" s="303">
        <f t="shared" si="17"/>
        <v>2.778072074305098E-2</v>
      </c>
      <c r="T87" s="303">
        <f t="shared" si="17"/>
        <v>2.1642288888907433E-2</v>
      </c>
      <c r="U87" s="303">
        <f t="shared" si="17"/>
        <v>2.2466387555125741E-2</v>
      </c>
      <c r="V87" s="303">
        <f t="shared" si="17"/>
        <v>2.2711139643169138E-2</v>
      </c>
      <c r="W87" s="303">
        <f t="shared" si="17"/>
        <v>2.2954516646177186E-2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4.3483695185977389E-3</v>
      </c>
      <c r="C88" s="304">
        <f t="shared" si="18"/>
        <v>3.2388015377538128E-3</v>
      </c>
      <c r="D88" s="304">
        <f t="shared" si="18"/>
        <v>5.5891707636742611E-3</v>
      </c>
      <c r="E88" s="304">
        <f t="shared" si="18"/>
        <v>6.1682700499129679E-3</v>
      </c>
      <c r="F88" s="304">
        <f t="shared" si="18"/>
        <v>6.1833552550813404E-3</v>
      </c>
      <c r="G88" s="304">
        <f t="shared" si="18"/>
        <v>7.2857927977087863E-3</v>
      </c>
      <c r="H88" s="304">
        <f t="shared" si="18"/>
        <v>5.8002033255813374E-3</v>
      </c>
      <c r="I88" s="304">
        <f t="shared" si="18"/>
        <v>6.0124909310210854E-3</v>
      </c>
      <c r="J88" s="304">
        <f t="shared" si="18"/>
        <v>5.9957875130814972E-3</v>
      </c>
      <c r="K88" s="304">
        <f t="shared" si="18"/>
        <v>6.4577891230994007E-3</v>
      </c>
      <c r="L88" s="304">
        <f t="shared" si="18"/>
        <v>6.5823288275385777E-3</v>
      </c>
      <c r="M88" s="304">
        <f t="shared" si="18"/>
        <v>6.7140676770525778E-3</v>
      </c>
      <c r="N88" s="304">
        <f t="shared" si="18"/>
        <v>7.4390005179879818E-3</v>
      </c>
      <c r="O88" s="304">
        <f t="shared" si="18"/>
        <v>7.6366325193424796E-3</v>
      </c>
      <c r="P88" s="304">
        <f t="shared" si="18"/>
        <v>7.9228902680724914E-3</v>
      </c>
      <c r="Q88" s="304">
        <f t="shared" si="18"/>
        <v>7.0252903002765519E-3</v>
      </c>
      <c r="R88" s="304">
        <f t="shared" si="18"/>
        <v>6.6640392598286838E-3</v>
      </c>
      <c r="S88" s="304">
        <f t="shared" si="18"/>
        <v>6.7669320396164558E-3</v>
      </c>
      <c r="T88" s="304">
        <f t="shared" si="18"/>
        <v>5.5685212229915322E-3</v>
      </c>
      <c r="U88" s="304">
        <f t="shared" si="18"/>
        <v>6.1051640933062149E-3</v>
      </c>
      <c r="V88" s="304">
        <f t="shared" si="18"/>
        <v>8.3181459432859137E-3</v>
      </c>
      <c r="W88" s="304">
        <f t="shared" si="18"/>
        <v>6.4721220431137967E-3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5.468440894317448E-3</v>
      </c>
      <c r="C89" s="304">
        <f t="shared" si="19"/>
        <v>3.5950844244993616E-3</v>
      </c>
      <c r="D89" s="304">
        <f t="shared" si="19"/>
        <v>3.8482111910522285E-3</v>
      </c>
      <c r="E89" s="304">
        <f t="shared" si="19"/>
        <v>3.6472293794260111E-3</v>
      </c>
      <c r="F89" s="304">
        <f t="shared" si="19"/>
        <v>3.6636475152233595E-3</v>
      </c>
      <c r="G89" s="304">
        <f t="shared" si="19"/>
        <v>3.4378828252443448E-3</v>
      </c>
      <c r="H89" s="304">
        <f t="shared" si="19"/>
        <v>3.1802579735106212E-3</v>
      </c>
      <c r="I89" s="304">
        <f t="shared" si="19"/>
        <v>2.7738572405144571E-3</v>
      </c>
      <c r="J89" s="304">
        <f t="shared" si="19"/>
        <v>2.0868717950213622E-3</v>
      </c>
      <c r="K89" s="304">
        <f t="shared" si="19"/>
        <v>1.9830837479289862E-3</v>
      </c>
      <c r="L89" s="304">
        <f t="shared" si="19"/>
        <v>1.9606024526518107E-3</v>
      </c>
      <c r="M89" s="304">
        <f t="shared" si="19"/>
        <v>2.0689840996857421E-3</v>
      </c>
      <c r="N89" s="304">
        <f t="shared" si="19"/>
        <v>2.2069401778564528E-3</v>
      </c>
      <c r="O89" s="304">
        <f t="shared" si="19"/>
        <v>2.3512007386295355E-3</v>
      </c>
      <c r="P89" s="304">
        <f t="shared" si="19"/>
        <v>2.2638655076004065E-3</v>
      </c>
      <c r="Q89" s="304">
        <f t="shared" si="19"/>
        <v>2.1581814364707635E-3</v>
      </c>
      <c r="R89" s="304">
        <f t="shared" si="19"/>
        <v>1.9046164996795181E-3</v>
      </c>
      <c r="S89" s="304">
        <f t="shared" si="19"/>
        <v>1.8867737171994259E-3</v>
      </c>
      <c r="T89" s="304">
        <f t="shared" si="19"/>
        <v>1.7407145870650456E-3</v>
      </c>
      <c r="U89" s="304">
        <f t="shared" si="19"/>
        <v>1.8596387942119942E-3</v>
      </c>
      <c r="V89" s="304">
        <f t="shared" si="19"/>
        <v>2.3620215592191967E-3</v>
      </c>
      <c r="W89" s="304">
        <f t="shared" si="19"/>
        <v>1.9507789803038785E-3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3.637489725003819E-3</v>
      </c>
      <c r="C90" s="304">
        <f t="shared" si="20"/>
        <v>4.4544453302219665E-3</v>
      </c>
      <c r="D90" s="304">
        <f t="shared" si="20"/>
        <v>5.408018398752254E-3</v>
      </c>
      <c r="E90" s="304">
        <f t="shared" si="20"/>
        <v>6.9535797187636203E-3</v>
      </c>
      <c r="F90" s="304">
        <f t="shared" si="20"/>
        <v>7.7018138771033492E-3</v>
      </c>
      <c r="G90" s="304">
        <f t="shared" si="20"/>
        <v>9.3062231233820587E-3</v>
      </c>
      <c r="H90" s="304">
        <f t="shared" si="20"/>
        <v>8.3679655543778854E-3</v>
      </c>
      <c r="I90" s="304">
        <f t="shared" si="20"/>
        <v>8.8959218307760532E-3</v>
      </c>
      <c r="J90" s="304">
        <f t="shared" si="20"/>
        <v>1.1784914783642179E-2</v>
      </c>
      <c r="K90" s="304">
        <f t="shared" si="20"/>
        <v>1.3322790482667669E-2</v>
      </c>
      <c r="L90" s="304">
        <f t="shared" si="20"/>
        <v>1.3933869977126858E-2</v>
      </c>
      <c r="M90" s="304">
        <f t="shared" si="20"/>
        <v>1.2877232133012239E-2</v>
      </c>
      <c r="N90" s="304">
        <f t="shared" si="20"/>
        <v>1.5603950435022848E-2</v>
      </c>
      <c r="O90" s="304">
        <f t="shared" si="20"/>
        <v>1.5723554325884966E-2</v>
      </c>
      <c r="P90" s="304">
        <f t="shared" si="20"/>
        <v>1.7594340138613593E-2</v>
      </c>
      <c r="Q90" s="304">
        <f t="shared" si="20"/>
        <v>1.7984701960214417E-2</v>
      </c>
      <c r="R90" s="304">
        <f t="shared" si="20"/>
        <v>1.8780944574079448E-2</v>
      </c>
      <c r="S90" s="304">
        <f t="shared" si="20"/>
        <v>1.9127014986235098E-2</v>
      </c>
      <c r="T90" s="304">
        <f t="shared" si="20"/>
        <v>1.4333053078850853E-2</v>
      </c>
      <c r="U90" s="304">
        <f t="shared" si="20"/>
        <v>1.4501584667607535E-2</v>
      </c>
      <c r="V90" s="304">
        <f t="shared" si="20"/>
        <v>1.2030972140664023E-2</v>
      </c>
      <c r="W90" s="304">
        <f t="shared" si="20"/>
        <v>1.4531615622759514E-2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4.2254963315910152E-2</v>
      </c>
      <c r="C91" s="303">
        <f t="shared" si="21"/>
        <v>4.5479523085547834E-2</v>
      </c>
      <c r="D91" s="303">
        <f t="shared" si="21"/>
        <v>4.692497025604421E-2</v>
      </c>
      <c r="E91" s="303">
        <f t="shared" si="21"/>
        <v>4.0532450707525917E-2</v>
      </c>
      <c r="F91" s="303">
        <f t="shared" si="21"/>
        <v>4.3055108833338976E-2</v>
      </c>
      <c r="G91" s="303">
        <f t="shared" si="21"/>
        <v>4.1270494539374127E-2</v>
      </c>
      <c r="H91" s="303">
        <f t="shared" si="21"/>
        <v>4.8065553071532673E-2</v>
      </c>
      <c r="I91" s="303">
        <f t="shared" si="21"/>
        <v>5.2751859030118801E-2</v>
      </c>
      <c r="J91" s="303">
        <f t="shared" si="21"/>
        <v>5.9500804762610666E-2</v>
      </c>
      <c r="K91" s="303">
        <f t="shared" si="21"/>
        <v>5.1742930660059867E-2</v>
      </c>
      <c r="L91" s="303">
        <f t="shared" si="21"/>
        <v>4.7317930106444223E-2</v>
      </c>
      <c r="M91" s="303">
        <f t="shared" si="21"/>
        <v>4.861548106762914E-2</v>
      </c>
      <c r="N91" s="303">
        <f t="shared" si="21"/>
        <v>4.6422887152136084E-2</v>
      </c>
      <c r="O91" s="303">
        <f t="shared" si="21"/>
        <v>3.814798809966119E-2</v>
      </c>
      <c r="P91" s="303">
        <f t="shared" si="21"/>
        <v>3.8543746788006941E-2</v>
      </c>
      <c r="Q91" s="303">
        <f t="shared" si="21"/>
        <v>3.5758280594508592E-2</v>
      </c>
      <c r="R91" s="303">
        <f t="shared" si="21"/>
        <v>2.7077982419592146E-2</v>
      </c>
      <c r="S91" s="303">
        <f t="shared" si="21"/>
        <v>3.0965921072736206E-2</v>
      </c>
      <c r="T91" s="303">
        <f t="shared" si="21"/>
        <v>3.2781412193340444E-2</v>
      </c>
      <c r="U91" s="303">
        <f t="shared" si="21"/>
        <v>0</v>
      </c>
      <c r="V91" s="303">
        <f t="shared" si="21"/>
        <v>3.4631600618009566E-2</v>
      </c>
      <c r="W91" s="303">
        <f t="shared" si="21"/>
        <v>3.7553499506376244E-2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0.1180566157084192</v>
      </c>
      <c r="C92" s="237">
        <f t="shared" si="22"/>
        <v>0.14989049506276869</v>
      </c>
      <c r="D92" s="237">
        <f t="shared" si="22"/>
        <v>0.16192190374164564</v>
      </c>
      <c r="E92" s="237">
        <f t="shared" si="22"/>
        <v>0.17977752614727524</v>
      </c>
      <c r="F92" s="237">
        <f t="shared" si="22"/>
        <v>0.19565848087703205</v>
      </c>
      <c r="G92" s="237">
        <f t="shared" si="22"/>
        <v>0.217968477932068</v>
      </c>
      <c r="H92" s="237">
        <f t="shared" si="22"/>
        <v>0.20804499997207734</v>
      </c>
      <c r="I92" s="237">
        <f t="shared" si="22"/>
        <v>0.222129827373231</v>
      </c>
      <c r="J92" s="237">
        <f t="shared" si="22"/>
        <v>0.28698179329372242</v>
      </c>
      <c r="K92" s="237">
        <f t="shared" si="22"/>
        <v>0.33569912969686833</v>
      </c>
      <c r="L92" s="237">
        <f t="shared" si="22"/>
        <v>0.33162013618908492</v>
      </c>
      <c r="M92" s="237">
        <f t="shared" si="22"/>
        <v>0.32156292519149737</v>
      </c>
      <c r="N92" s="237">
        <f t="shared" si="22"/>
        <v>0.33123369417671539</v>
      </c>
      <c r="O92" s="237">
        <f t="shared" si="22"/>
        <v>0.33611170563201737</v>
      </c>
      <c r="P92" s="237">
        <f t="shared" si="22"/>
        <v>0.36677898400033349</v>
      </c>
      <c r="Q92" s="237">
        <f t="shared" si="22"/>
        <v>0.37963292236426915</v>
      </c>
      <c r="R92" s="237">
        <f t="shared" si="22"/>
        <v>0.39722977049271346</v>
      </c>
      <c r="S92" s="237">
        <f t="shared" si="22"/>
        <v>0.40196874807474353</v>
      </c>
      <c r="T92" s="237">
        <f t="shared" si="22"/>
        <v>0.31689111530835196</v>
      </c>
      <c r="U92" s="237">
        <f t="shared" si="22"/>
        <v>0.31811510796572251</v>
      </c>
      <c r="V92" s="237">
        <f t="shared" si="22"/>
        <v>0.26429211028804928</v>
      </c>
      <c r="W92" s="237">
        <f t="shared" si="22"/>
        <v>0.31140471139150772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42.799382342390643</v>
      </c>
      <c r="C96" s="322">
        <f t="shared" si="23"/>
        <v>38.15966345313214</v>
      </c>
      <c r="D96" s="322">
        <f t="shared" si="23"/>
        <v>41.197414349131506</v>
      </c>
      <c r="E96" s="322">
        <f t="shared" si="23"/>
        <v>38.989750375863224</v>
      </c>
      <c r="F96" s="322">
        <f t="shared" si="23"/>
        <v>39.977753342309818</v>
      </c>
      <c r="G96" s="322">
        <f t="shared" si="23"/>
        <v>44.382062037095082</v>
      </c>
      <c r="H96" s="322">
        <f t="shared" si="23"/>
        <v>36.232786059669614</v>
      </c>
      <c r="I96" s="322">
        <f t="shared" si="23"/>
        <v>33.923608697364855</v>
      </c>
      <c r="J96" s="322">
        <f t="shared" si="23"/>
        <v>32.200178809947474</v>
      </c>
      <c r="K96" s="322">
        <f t="shared" si="23"/>
        <v>26.766101246649672</v>
      </c>
      <c r="L96" s="322">
        <f t="shared" si="23"/>
        <v>29.365056014880732</v>
      </c>
      <c r="M96" s="322">
        <f t="shared" si="23"/>
        <v>27.186085100934537</v>
      </c>
      <c r="N96" s="322">
        <f t="shared" si="23"/>
        <v>33.449430180198966</v>
      </c>
      <c r="O96" s="322">
        <f t="shared" si="23"/>
        <v>33.200046484309098</v>
      </c>
      <c r="P96" s="322">
        <f t="shared" si="23"/>
        <v>33.780518295745608</v>
      </c>
      <c r="Q96" s="322">
        <f t="shared" si="23"/>
        <v>32.180985813318053</v>
      </c>
      <c r="R96" s="322">
        <f t="shared" si="23"/>
        <v>32.085599140346517</v>
      </c>
      <c r="S96" s="322">
        <f t="shared" si="23"/>
        <v>32.082709506555759</v>
      </c>
      <c r="T96" s="322">
        <f t="shared" si="23"/>
        <v>36.551097432772593</v>
      </c>
      <c r="U96" s="322">
        <f t="shared" si="23"/>
        <v>39.641567338063062</v>
      </c>
      <c r="V96" s="322">
        <f t="shared" si="23"/>
        <v>36.357140605796623</v>
      </c>
      <c r="W96" s="322">
        <f t="shared" si="23"/>
        <v>37.739975333294964</v>
      </c>
      <c r="DA96" s="95"/>
    </row>
    <row r="97" spans="1:105" ht="12" customHeight="1" x14ac:dyDescent="0.25">
      <c r="A97" s="55" t="s">
        <v>92</v>
      </c>
      <c r="B97" s="332">
        <f>IF(B$6=0,0,B$6/OIS!B$5*1000)</f>
        <v>0.45501080379671072</v>
      </c>
      <c r="C97" s="332">
        <f>IF(C$6=0,0,C$6/OIS!C$5*1000)</f>
        <v>0.52951359303010781</v>
      </c>
      <c r="D97" s="332">
        <f>IF(D$6=0,0,D$6/OIS!D$5*1000)</f>
        <v>0.56087315659813108</v>
      </c>
      <c r="E97" s="332">
        <f>IF(E$6=0,0,E$6/OIS!E$5*1000)</f>
        <v>0.50392381852737234</v>
      </c>
      <c r="F97" s="332">
        <f>IF(F$6=0,0,F$6/OIS!F$5*1000)</f>
        <v>0.5499726828674607</v>
      </c>
      <c r="G97" s="332">
        <f>IF(G$6=0,0,G$6/OIS!G$5*1000)</f>
        <v>0.605784047598662</v>
      </c>
      <c r="H97" s="332">
        <f>IF(H$6=0,0,H$6/OIS!H$5*1000)</f>
        <v>0.51507350022935328</v>
      </c>
      <c r="I97" s="332">
        <f>IF(I$6=0,0,I$6/OIS!I$5*1000)</f>
        <v>0.51791518375059209</v>
      </c>
      <c r="J97" s="332">
        <f>IF(J$6=0,0,J$6/OIS!J$5*1000)</f>
        <v>0.6134420736495324</v>
      </c>
      <c r="K97" s="332">
        <f>IF(K$6=0,0,K$6/OIS!K$5*1000)</f>
        <v>0.62506830015787407</v>
      </c>
      <c r="L97" s="332">
        <f>IF(L$6=0,0,L$6/OIS!L$5*1000)</f>
        <v>0.62503512271229023</v>
      </c>
      <c r="M97" s="332">
        <f>IF(M$6=0,0,M$6/OIS!M$5*1000)</f>
        <v>0.60089609387845944</v>
      </c>
      <c r="N97" s="332">
        <f>IF(N$6=0,0,N$6/OIS!N$5*1000)</f>
        <v>0.5809382749832066</v>
      </c>
      <c r="O97" s="332">
        <f>IF(O$6=0,0,O$6/OIS!O$5*1000)</f>
        <v>0.59354331757822831</v>
      </c>
      <c r="P97" s="332">
        <f>IF(P$6=0,0,P$6/OIS!P$5*1000)</f>
        <v>0.62501447014212996</v>
      </c>
      <c r="Q97" s="332">
        <f>IF(Q$6=0,0,Q$6/OIS!Q$5*1000)</f>
        <v>0.63309222243552299</v>
      </c>
      <c r="R97" s="332">
        <f>IF(R$6=0,0,R$6/OIS!R$5*1000)</f>
        <v>0.66324314021951492</v>
      </c>
      <c r="S97" s="332">
        <f>IF(S$6=0,0,S$6/OIS!S$5*1000)</f>
        <v>0.66205939312810014</v>
      </c>
      <c r="T97" s="332">
        <f>IF(T$6=0,0,T$6/OIS!T$5*1000)</f>
        <v>0.6575404476546215</v>
      </c>
      <c r="U97" s="332">
        <f>IF(U$6=0,0,U$6/OIS!U$5*1000)</f>
        <v>0.70553571641549651</v>
      </c>
      <c r="V97" s="332">
        <f>IF(V$6=0,0,V$6/OIS!V$5*1000)</f>
        <v>0.53902818806809083</v>
      </c>
      <c r="W97" s="332">
        <f>IF(W$6=0,0,W$6/OIS!W$5*1000)</f>
        <v>0.62825786190976995</v>
      </c>
      <c r="DA97" s="67"/>
    </row>
    <row r="98" spans="1:105" ht="12" customHeight="1" x14ac:dyDescent="0.25">
      <c r="A98" s="202" t="s">
        <v>93</v>
      </c>
      <c r="B98" s="333">
        <f>IF(B$7=0,0,B$7/OIS!B$5*1000)</f>
        <v>0.22064718750759152</v>
      </c>
      <c r="C98" s="333">
        <f>IF(C$7=0,0,C$7/OIS!C$5*1000)</f>
        <v>0.25461515860154288</v>
      </c>
      <c r="D98" s="333">
        <f>IF(D$7=0,0,D$7/OIS!D$5*1000)</f>
        <v>0.27794553394883287</v>
      </c>
      <c r="E98" s="333">
        <f>IF(E$7=0,0,E$7/OIS!E$5*1000)</f>
        <v>0.26341694285228706</v>
      </c>
      <c r="F98" s="333">
        <f>IF(F$7=0,0,F$7/OIS!F$5*1000)</f>
        <v>0.28980583202822158</v>
      </c>
      <c r="G98" s="333">
        <f>IF(G$7=0,0,G$7/OIS!G$5*1000)</f>
        <v>0.33347566494870845</v>
      </c>
      <c r="H98" s="333">
        <f>IF(H$7=0,0,H$7/OIS!H$5*1000)</f>
        <v>0.27427857510925585</v>
      </c>
      <c r="I98" s="333">
        <f>IF(I$7=0,0,I$7/OIS!I$5*1000)</f>
        <v>0.27519620607200118</v>
      </c>
      <c r="J98" s="333">
        <f>IF(J$7=0,0,J$7/OIS!J$5*1000)</f>
        <v>0.33020733837679384</v>
      </c>
      <c r="K98" s="333">
        <f>IF(K$7=0,0,K$7/OIS!K$5*1000)</f>
        <v>0.33066181507229736</v>
      </c>
      <c r="L98" s="333">
        <f>IF(L$7=0,0,L$7/OIS!L$5*1000)</f>
        <v>0.34079457506814193</v>
      </c>
      <c r="M98" s="333">
        <f>IF(M$7=0,0,M$7/OIS!M$5*1000)</f>
        <v>0.31927838589818769</v>
      </c>
      <c r="N98" s="333">
        <f>IF(N$7=0,0,N$7/OIS!N$5*1000)</f>
        <v>0.34408991183037724</v>
      </c>
      <c r="O98" s="333">
        <f>IF(O$7=0,0,O$7/OIS!O$5*1000)</f>
        <v>0.34938535031794343</v>
      </c>
      <c r="P98" s="333">
        <f>IF(P$7=0,0,P$7/OIS!P$5*1000)</f>
        <v>0.37652757193924935</v>
      </c>
      <c r="Q98" s="333">
        <f>IF(Q$7=0,0,Q$7/OIS!Q$5*1000)</f>
        <v>0.37690399988296119</v>
      </c>
      <c r="R98" s="333">
        <f>IF(R$7=0,0,R$7/OIS!R$5*1000)</f>
        <v>0.39413382365619976</v>
      </c>
      <c r="S98" s="333">
        <f>IF(S$7=0,0,S$7/OIS!S$5*1000)</f>
        <v>0.3957704953642574</v>
      </c>
      <c r="T98" s="333">
        <f>IF(T$7=0,0,T$7/OIS!T$5*1000)</f>
        <v>0.37655313894215059</v>
      </c>
      <c r="U98" s="333">
        <f>IF(U$7=0,0,U$7/OIS!U$5*1000)</f>
        <v>0.40649695530558116</v>
      </c>
      <c r="V98" s="333">
        <f>IF(V$7=0,0,V$7/OIS!V$5*1000)</f>
        <v>0.310218582077329</v>
      </c>
      <c r="W98" s="333">
        <f>IF(W$7=0,0,W$7/OIS!W$5*1000)</f>
        <v>0.36902241377220746</v>
      </c>
      <c r="DA98" s="174"/>
    </row>
    <row r="99" spans="1:105" ht="12" customHeight="1" x14ac:dyDescent="0.25">
      <c r="A99" s="202" t="s">
        <v>94</v>
      </c>
      <c r="B99" s="333">
        <f>IF(B$8=0,0,B$8/OIS!B$5*1000)</f>
        <v>0.36856707679015138</v>
      </c>
      <c r="C99" s="333">
        <f>IF(C$8=0,0,C$8/OIS!C$5*1000)</f>
        <v>0.42269466591271493</v>
      </c>
      <c r="D99" s="333">
        <f>IF(D$8=0,0,D$8/OIS!D$5*1000)</f>
        <v>0.47148728026833747</v>
      </c>
      <c r="E99" s="333">
        <f>IF(E$8=0,0,E$8/OIS!E$5*1000)</f>
        <v>0.46304307181652371</v>
      </c>
      <c r="F99" s="333">
        <f>IF(F$8=0,0,F$8/OIS!F$5*1000)</f>
        <v>0.51202997234697478</v>
      </c>
      <c r="G99" s="333">
        <f>IF(G$8=0,0,G$8/OIS!G$5*1000)</f>
        <v>0.60505307537061659</v>
      </c>
      <c r="H99" s="333">
        <f>IF(H$8=0,0,H$8/OIS!H$5*1000)</f>
        <v>0.48778164960311232</v>
      </c>
      <c r="I99" s="333">
        <f>IF(I$8=0,0,I$8/OIS!I$5*1000)</f>
        <v>0.48875781192752221</v>
      </c>
      <c r="J99" s="333">
        <f>IF(J$8=0,0,J$8/OIS!J$5*1000)</f>
        <v>0.59115192512590076</v>
      </c>
      <c r="K99" s="333">
        <f>IF(K$8=0,0,K$8/OIS!K$5*1000)</f>
        <v>0.5856438791244577</v>
      </c>
      <c r="L99" s="333">
        <f>IF(L$8=0,0,L$8/OIS!L$5*1000)</f>
        <v>0.61484043016908407</v>
      </c>
      <c r="M99" s="333">
        <f>IF(M$8=0,0,M$8/OIS!M$5*1000)</f>
        <v>0.56703817918089372</v>
      </c>
      <c r="N99" s="333">
        <f>IF(N$8=0,0,N$8/OIS!N$5*1000)</f>
        <v>0.6501842104075567</v>
      </c>
      <c r="O99" s="333">
        <f>IF(O$8=0,0,O$8/OIS!O$5*1000)</f>
        <v>0.65804172532872396</v>
      </c>
      <c r="P99" s="333">
        <f>IF(P$8=0,0,P$8/OIS!P$5*1000)</f>
        <v>0.71774505481284823</v>
      </c>
      <c r="Q99" s="333">
        <f>IF(Q$8=0,0,Q$8/OIS!Q$5*1000)</f>
        <v>0.71409281460404939</v>
      </c>
      <c r="R99" s="333">
        <f>IF(R$8=0,0,R$8/OIS!R$5*1000)</f>
        <v>0.74602765616329803</v>
      </c>
      <c r="S99" s="333">
        <f>IF(S$8=0,0,S$8/OIS!S$5*1000)</f>
        <v>0.75143447867304647</v>
      </c>
      <c r="T99" s="333">
        <f>IF(T$8=0,0,T$8/OIS!T$5*1000)</f>
        <v>0.69874800348498789</v>
      </c>
      <c r="U99" s="333">
        <f>IF(U$8=0,0,U$8/OIS!U$5*1000)</f>
        <v>0.75683003406830895</v>
      </c>
      <c r="V99" s="333">
        <f>IF(V$8=0,0,V$8/OIS!V$5*1000)</f>
        <v>0.5772251050527375</v>
      </c>
      <c r="W99" s="333">
        <f>IF(W$8=0,0,W$8/OIS!W$5*1000)</f>
        <v>0.69423241871817143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0.16325588019026635</v>
      </c>
      <c r="C100" s="333">
        <f>IF(C$9=0,0,C$9/OIS!C$5*1000)</f>
        <v>0.19028984308424721</v>
      </c>
      <c r="D100" s="333">
        <f>IF(D$9=0,0,D$9/OIS!D$5*1000)</f>
        <v>0.2004034205550676</v>
      </c>
      <c r="E100" s="333">
        <f>IF(E$9=0,0,E$9/OIS!E$5*1000)</f>
        <v>0.17813661759885088</v>
      </c>
      <c r="F100" s="333">
        <f>IF(F$9=0,0,F$9/OIS!F$5*1000)</f>
        <v>0.19409013389147697</v>
      </c>
      <c r="G100" s="333">
        <f>IF(G$9=0,0,G$9/OIS!G$5*1000)</f>
        <v>0.21178853858462804</v>
      </c>
      <c r="H100" s="333">
        <f>IF(H$9=0,0,H$9/OIS!H$5*1000)</f>
        <v>0.18137283239139962</v>
      </c>
      <c r="I100" s="333">
        <f>IF(I$9=0,0,I$9/OIS!I$5*1000)</f>
        <v>0.18245691661328228</v>
      </c>
      <c r="J100" s="333">
        <f>IF(J$9=0,0,J$9/OIS!J$5*1000)</f>
        <v>0.21551439388204424</v>
      </c>
      <c r="K100" s="333">
        <f>IF(K$9=0,0,K$9/OIS!K$5*1000)</f>
        <v>0.22041204427855404</v>
      </c>
      <c r="L100" s="333">
        <f>IF(L$9=0,0,L$9/OIS!L$5*1000)</f>
        <v>0.21897825301472604</v>
      </c>
      <c r="M100" s="333">
        <f>IF(M$9=0,0,M$9/OIS!M$5*1000)</f>
        <v>0.21169176086028521</v>
      </c>
      <c r="N100" s="333">
        <f>IF(N$9=0,0,N$9/OIS!N$5*1000)</f>
        <v>0.19969887312554074</v>
      </c>
      <c r="O100" s="333">
        <f>IF(O$9=0,0,O$9/OIS!O$5*1000)</f>
        <v>0.20433598434051192</v>
      </c>
      <c r="P100" s="333">
        <f>IF(P$9=0,0,P$9/OIS!P$5*1000)</f>
        <v>0.21396312850173876</v>
      </c>
      <c r="Q100" s="333">
        <f>IF(Q$9=0,0,Q$9/OIS!Q$5*1000)</f>
        <v>0.21735745371430013</v>
      </c>
      <c r="R100" s="333">
        <f>IF(R$9=0,0,R$9/OIS!R$5*1000)</f>
        <v>0.22780996657021421</v>
      </c>
      <c r="S100" s="333">
        <f>IF(S$9=0,0,S$9/OIS!S$5*1000)</f>
        <v>0.22707551647939761</v>
      </c>
      <c r="T100" s="333">
        <f>IF(T$9=0,0,T$9/OIS!T$5*1000)</f>
        <v>0.22783953717260866</v>
      </c>
      <c r="U100" s="333">
        <f>IF(U$9=0,0,U$9/OIS!U$5*1000)</f>
        <v>0.24412559632905748</v>
      </c>
      <c r="V100" s="333">
        <f>IF(V$9=0,0,V$9/OIS!V$5*1000)</f>
        <v>0.18655983499830925</v>
      </c>
      <c r="W100" s="333">
        <f>IF(W$9=0,0,W$9/OIS!W$5*1000)</f>
        <v>0.21639869659164432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0.49825717726968799</v>
      </c>
      <c r="C101" s="334">
        <f>IF(C$10=0,0,C$10/OIS!C$5*1000)</f>
        <v>0.54712085900018104</v>
      </c>
      <c r="D101" s="334">
        <f>IF(D$10=0,0,D$10/OIS!D$5*1000)</f>
        <v>0.60173154568855458</v>
      </c>
      <c r="E101" s="334">
        <f>IF(E$10=0,0,E$10/OIS!E$5*1000)</f>
        <v>0.55971032676321963</v>
      </c>
      <c r="F101" s="334">
        <f>IF(F$10=0,0,F$10/OIS!F$5*1000)</f>
        <v>0.58090536260103076</v>
      </c>
      <c r="G101" s="334">
        <f>IF(G$10=0,0,G$10/OIS!G$5*1000)</f>
        <v>0.66762388643415671</v>
      </c>
      <c r="H101" s="334">
        <f>IF(H$10=0,0,H$10/OIS!H$5*1000)</f>
        <v>0.53265997449347391</v>
      </c>
      <c r="I101" s="334">
        <f>IF(I$10=0,0,I$10/OIS!I$5*1000)</f>
        <v>0.52346922359168091</v>
      </c>
      <c r="J101" s="334">
        <f>IF(J$10=0,0,J$10/OIS!J$5*1000)</f>
        <v>0.53822808306654335</v>
      </c>
      <c r="K101" s="334">
        <f>IF(K$10=0,0,K$10/OIS!K$5*1000)</f>
        <v>0.52658822412424688</v>
      </c>
      <c r="L101" s="334">
        <f>IF(L$10=0,0,L$10/OIS!L$5*1000)</f>
        <v>0.53630641823227265</v>
      </c>
      <c r="M101" s="334">
        <f>IF(M$10=0,0,M$10/OIS!M$5*1000)</f>
        <v>0.51258009469275634</v>
      </c>
      <c r="N101" s="334">
        <f>IF(N$10=0,0,N$10/OIS!N$5*1000)</f>
        <v>0.55433713624775094</v>
      </c>
      <c r="O101" s="334">
        <f>IF(O$10=0,0,O$10/OIS!O$5*1000)</f>
        <v>0.55759274771721579</v>
      </c>
      <c r="P101" s="334">
        <f>IF(P$10=0,0,P$10/OIS!P$5*1000)</f>
        <v>0.57293821157478808</v>
      </c>
      <c r="Q101" s="334">
        <f>IF(Q$10=0,0,Q$10/OIS!Q$5*1000)</f>
        <v>0.55663599001600694</v>
      </c>
      <c r="R101" s="334">
        <f>IF(R$10=0,0,R$10/OIS!R$5*1000)</f>
        <v>0.58121034204733979</v>
      </c>
      <c r="S101" s="334">
        <f>IF(S$10=0,0,S$10/OIS!S$5*1000)</f>
        <v>0.57435685393194258</v>
      </c>
      <c r="T101" s="334">
        <f>IF(T$10=0,0,T$10/OIS!T$5*1000)</f>
        <v>0.65363963996755925</v>
      </c>
      <c r="U101" s="334">
        <f>IF(U$10=0,0,U$10/OIS!U$5*1000)</f>
        <v>0.74488967804177608</v>
      </c>
      <c r="V101" s="334">
        <f>IF(V$10=0,0,V$10/OIS!V$5*1000)</f>
        <v>0.6523374239742008</v>
      </c>
      <c r="W101" s="334">
        <f>IF(W$10=0,0,W$10/OIS!W$5*1000)</f>
        <v>0.65636916350930308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18.672059018297379</v>
      </c>
      <c r="C102" s="350">
        <f>IF(C$16=0,0,C$16/OIS!C$5*1000)</f>
        <v>12.662383067058558</v>
      </c>
      <c r="D102" s="350">
        <f>IF(D$16=0,0,D$16/OIS!D$5*1000)</f>
        <v>14.072622273802104</v>
      </c>
      <c r="E102" s="350">
        <f>IF(E$16=0,0,E$16/OIS!E$5*1000)</f>
        <v>12.757372006476206</v>
      </c>
      <c r="F102" s="350">
        <f>IF(F$16=0,0,F$16/OIS!F$5*1000)</f>
        <v>12.428252610720795</v>
      </c>
      <c r="G102" s="350">
        <f>IF(G$16=0,0,G$16/OIS!G$5*1000)</f>
        <v>12.945590695654278</v>
      </c>
      <c r="H102" s="350">
        <f>IF(H$16=0,0,H$16/OIS!H$5*1000)</f>
        <v>10.25215480002748</v>
      </c>
      <c r="I102" s="350">
        <f>IF(I$16=0,0,I$16/OIS!I$5*1000)</f>
        <v>8.6367916050481117</v>
      </c>
      <c r="J102" s="350">
        <f>IF(J$16=0,0,J$16/OIS!J$5*1000)</f>
        <v>6.4241145787207792</v>
      </c>
      <c r="K102" s="350">
        <f>IF(K$16=0,0,K$16/OIS!K$5*1000)</f>
        <v>4.9185577205907407</v>
      </c>
      <c r="L102" s="350">
        <f>IF(L$16=0,0,L$16/OIS!L$5*1000)</f>
        <v>5.355729970301109</v>
      </c>
      <c r="M102" s="350">
        <f>IF(M$16=0,0,M$16/OIS!M$5*1000)</f>
        <v>5.1315984548737505</v>
      </c>
      <c r="N102" s="350">
        <f>IF(N$16=0,0,N$16/OIS!N$5*1000)</f>
        <v>6.5267748505946148</v>
      </c>
      <c r="O102" s="350">
        <f>IF(O$16=0,0,O$16/OIS!O$5*1000)</f>
        <v>6.7290684411277866</v>
      </c>
      <c r="P102" s="350">
        <f>IF(P$16=0,0,P$16/OIS!P$5*1000)</f>
        <v>6.3303920152167343</v>
      </c>
      <c r="Q102" s="350">
        <f>IF(Q$16=0,0,Q$16/OIS!Q$5*1000)</f>
        <v>5.8612921033378251</v>
      </c>
      <c r="R102" s="350">
        <f>IF(R$16=0,0,R$16/OIS!R$5*1000)</f>
        <v>5.3418546069246453</v>
      </c>
      <c r="S102" s="350">
        <f>IF(S$16=0,0,S$16/OIS!S$5*1000)</f>
        <v>5.2107821838956365</v>
      </c>
      <c r="T102" s="350">
        <f>IF(T$16=0,0,T$16/OIS!T$5*1000)</f>
        <v>6.5072038175631937</v>
      </c>
      <c r="U102" s="350">
        <f>IF(U$16=0,0,U$16/OIS!U$5*1000)</f>
        <v>7.4753576547448866</v>
      </c>
      <c r="V102" s="350">
        <f>IF(V$16=0,0,V$16/OIS!V$5*1000)</f>
        <v>7.7547118029488429</v>
      </c>
      <c r="W102" s="350">
        <f>IF(W$16=0,0,W$16/OIS!W$5*1000)</f>
        <v>7.0962025714187522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11.365686143573281</v>
      </c>
      <c r="C103" s="350">
        <f>IF(C$27=0,0,C$27/OIS!C$5*1000)</f>
        <v>13.4972595043773</v>
      </c>
      <c r="D103" s="350">
        <f>IF(D$27=0,0,D$27/OIS!D$5*1000)</f>
        <v>13.060531429264271</v>
      </c>
      <c r="E103" s="350">
        <f>IF(E$27=0,0,E$27/OIS!E$5*1000)</f>
        <v>12.464398877271947</v>
      </c>
      <c r="F103" s="350">
        <f>IF(F$27=0,0,F$27/OIS!F$5*1000)</f>
        <v>12.54511913037612</v>
      </c>
      <c r="G103" s="350">
        <f>IF(G$27=0,0,G$27/OIS!G$5*1000)</f>
        <v>13.690904965309434</v>
      </c>
      <c r="H103" s="350">
        <f>IF(H$27=0,0,H$27/OIS!H$5*1000)</f>
        <v>11.959427427694344</v>
      </c>
      <c r="I103" s="350">
        <f>IF(I$27=0,0,I$27/OIS!I$5*1000)</f>
        <v>11.549148457912146</v>
      </c>
      <c r="J103" s="350">
        <f>IF(J$27=0,0,J$27/OIS!J$5*1000)</f>
        <v>10.24077316935935</v>
      </c>
      <c r="K103" s="350">
        <f>IF(K$27=0,0,K$27/OIS!K$5*1000)</f>
        <v>7.3968462333532772</v>
      </c>
      <c r="L103" s="350">
        <f>IF(L$27=0,0,L$27/OIS!L$5*1000)</f>
        <v>8.5585023942962444</v>
      </c>
      <c r="M103" s="350">
        <f>IF(M$27=0,0,M$27/OIS!M$5*1000)</f>
        <v>7.9177157409964298</v>
      </c>
      <c r="N103" s="350">
        <f>IF(N$27=0,0,N$27/OIS!N$5*1000)</f>
        <v>9.4122371942974752</v>
      </c>
      <c r="O103" s="350">
        <f>IF(O$27=0,0,O$27/OIS!O$5*1000)</f>
        <v>9.0565217360946946</v>
      </c>
      <c r="P103" s="350">
        <f>IF(P$27=0,0,P$27/OIS!P$5*1000)</f>
        <v>8.5144102913403366</v>
      </c>
      <c r="Q103" s="350">
        <f>IF(Q$27=0,0,Q$27/OIS!Q$5*1000)</f>
        <v>7.9834523747817405</v>
      </c>
      <c r="R103" s="350">
        <f>IF(R$27=0,0,R$27/OIS!R$5*1000)</f>
        <v>8.1822258667703274</v>
      </c>
      <c r="S103" s="350">
        <f>IF(S$27=0,0,S$27/OIS!S$5*1000)</f>
        <v>8.0203350698536173</v>
      </c>
      <c r="T103" s="350">
        <f>IF(T$27=0,0,T$27/OIS!T$5*1000)</f>
        <v>12.405575107432165</v>
      </c>
      <c r="U103" s="350">
        <f>IF(U$27=0,0,U$27/OIS!U$5*1000)</f>
        <v>14.113800184567278</v>
      </c>
      <c r="V103" s="350">
        <f>IF(V$27=0,0,V$27/OIS!V$5*1000)</f>
        <v>12.654115889137165</v>
      </c>
      <c r="W103" s="350">
        <f>IF(W$27=0,0,W$27/OIS!W$5*1000)</f>
        <v>12.349802378552178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3.6188267546388544</v>
      </c>
      <c r="C104" s="350">
        <f>IF(C$35=0,0,C$35/OIS!C$5*1000)</f>
        <v>2.1697736976270976</v>
      </c>
      <c r="D104" s="350">
        <f>IF(D$35=0,0,D$35/OIS!D$5*1000)</f>
        <v>2.7362763958615206</v>
      </c>
      <c r="E104" s="350">
        <f>IF(E$35=0,0,E$35/OIS!E$5*1000)</f>
        <v>2.5560955016583002</v>
      </c>
      <c r="F104" s="350">
        <f>IF(F$35=0,0,F$35/OIS!F$5*1000)</f>
        <v>2.6327823451996761</v>
      </c>
      <c r="G104" s="350">
        <f>IF(G$35=0,0,G$35/OIS!G$5*1000)</f>
        <v>2.9273127957776945</v>
      </c>
      <c r="H104" s="350">
        <f>IF(H$35=0,0,H$35/OIS!H$5*1000)</f>
        <v>2.121856585414807</v>
      </c>
      <c r="I104" s="350">
        <f>IF(I$35=0,0,I$35/OIS!I$5*1000)</f>
        <v>1.82504811639095</v>
      </c>
      <c r="J104" s="350">
        <f>IF(J$35=0,0,J$35/OIS!J$5*1000)</f>
        <v>1.4502061975433789</v>
      </c>
      <c r="K104" s="350">
        <f>IF(K$35=0,0,K$35/OIS!K$5*1000)</f>
        <v>1.2094811984011062</v>
      </c>
      <c r="L104" s="350">
        <f>IF(L$35=0,0,L$35/OIS!L$5*1000)</f>
        <v>1.3272987801915959</v>
      </c>
      <c r="M104" s="350">
        <f>IF(M$35=0,0,M$35/OIS!M$5*1000)</f>
        <v>1.2727264137839607</v>
      </c>
      <c r="N104" s="350">
        <f>IF(N$35=0,0,N$35/OIS!N$5*1000)</f>
        <v>1.7041778090208224</v>
      </c>
      <c r="O104" s="350">
        <f>IF(O$35=0,0,O$35/OIS!O$5*1000)</f>
        <v>1.772498689748834</v>
      </c>
      <c r="P104" s="350">
        <f>IF(P$35=0,0,P$35/OIS!P$5*1000)</f>
        <v>1.7990558103322596</v>
      </c>
      <c r="Q104" s="350">
        <f>IF(Q$35=0,0,Q$35/OIS!Q$5*1000)</f>
        <v>1.5961618328364118</v>
      </c>
      <c r="R104" s="350">
        <f>IF(R$35=0,0,R$35/OIS!R$5*1000)</f>
        <v>1.4573969529573676</v>
      </c>
      <c r="S104" s="350">
        <f>IF(S$35=0,0,S$35/OIS!S$5*1000)</f>
        <v>1.4598974961722933</v>
      </c>
      <c r="T104" s="350">
        <f>IF(T$35=0,0,T$35/OIS!T$5*1000)</f>
        <v>1.4520337084304276</v>
      </c>
      <c r="U104" s="350">
        <f>IF(U$35=0,0,U$35/OIS!U$5*1000)</f>
        <v>1.6933472298027517</v>
      </c>
      <c r="V104" s="350">
        <f>IF(V$35=0,0,V$35/OIS!V$5*1000)</f>
        <v>1.9892202943972808</v>
      </c>
      <c r="W104" s="350">
        <f>IF(W$35=0,0,W$35/OIS!W$5*1000)</f>
        <v>1.6937126651716197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0.5758357357520747</v>
      </c>
      <c r="C105" s="350">
        <f>IF(C$54=0,0,C$54/OIS!C$5*1000)</f>
        <v>0.43075892306831165</v>
      </c>
      <c r="D105" s="350">
        <f>IF(D$54=0,0,D$54/OIS!D$5*1000)</f>
        <v>0.61159210954100696</v>
      </c>
      <c r="E105" s="350">
        <f>IF(E$54=0,0,E$54/OIS!E$5*1000)</f>
        <v>0.65382221001761354</v>
      </c>
      <c r="F105" s="350">
        <f>IF(F$54=0,0,F$54/OIS!F$5*1000)</f>
        <v>0.70156226337949923</v>
      </c>
      <c r="G105" s="350">
        <f>IF(G$54=0,0,G$54/OIS!G$5*1000)</f>
        <v>0.88896820875658156</v>
      </c>
      <c r="H105" s="350">
        <f>IF(H$54=0,0,H$54/OIS!H$5*1000)</f>
        <v>0.6285818386536004</v>
      </c>
      <c r="I105" s="350">
        <f>IF(I$54=0,0,I$54/OIS!I$5*1000)</f>
        <v>0.59984640843957138</v>
      </c>
      <c r="J105" s="350">
        <f>IF(J$54=0,0,J$54/OIS!J$5*1000)</f>
        <v>0.63973943827406987</v>
      </c>
      <c r="K105" s="350">
        <f>IF(K$54=0,0,K$54/OIS!K$5*1000)</f>
        <v>0.58252841682302769</v>
      </c>
      <c r="L105" s="350">
        <f>IF(L$54=0,0,L$54/OIS!L$5*1000)</f>
        <v>0.66003252795646272</v>
      </c>
      <c r="M105" s="350">
        <f>IF(M$54=0,0,M$54/OIS!M$5*1000)</f>
        <v>0.5888583216808817</v>
      </c>
      <c r="N105" s="350">
        <f>IF(N$54=0,0,N$54/OIS!N$5*1000)</f>
        <v>0.84459447043957037</v>
      </c>
      <c r="O105" s="350">
        <f>IF(O$54=0,0,O$54/OIS!O$5*1000)</f>
        <v>0.85361926296013957</v>
      </c>
      <c r="P105" s="350">
        <f>IF(P$54=0,0,P$54/OIS!P$5*1000)</f>
        <v>0.93845981880841878</v>
      </c>
      <c r="Q105" s="350">
        <f>IF(Q$54=0,0,Q$54/OIS!Q$5*1000)</f>
        <v>0.87429861231568629</v>
      </c>
      <c r="R105" s="350">
        <f>IF(R$54=0,0,R$54/OIS!R$5*1000)</f>
        <v>0.8775283129521807</v>
      </c>
      <c r="S105" s="350">
        <f>IF(S$54=0,0,S$54/OIS!S$5*1000)</f>
        <v>0.89128079348205203</v>
      </c>
      <c r="T105" s="350">
        <f>IF(T$54=0,0,T$54/OIS!T$5*1000)</f>
        <v>0.79104940984666716</v>
      </c>
      <c r="U105" s="350">
        <f>IF(U$54=0,0,U$54/OIS!U$5*1000)</f>
        <v>0.89060281510953909</v>
      </c>
      <c r="V105" s="350">
        <f>IF(V$54=0,0,V$54/OIS!V$5*1000)</f>
        <v>0.82571209732458195</v>
      </c>
      <c r="W105" s="350">
        <f>IF(W$54=0,0,W$54/OIS!W$5*1000)</f>
        <v>0.86630289201443578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1.8084863308213297</v>
      </c>
      <c r="C106" s="350">
        <f>IF(C$68=0,0,C$68/OIS!C$5*1000)</f>
        <v>1.7354832949534595</v>
      </c>
      <c r="D106" s="350">
        <f>IF(D$68=0,0,D$68/OIS!D$5*1000)</f>
        <v>1.9331874429589246</v>
      </c>
      <c r="E106" s="350">
        <f>IF(E$68=0,0,E$68/OIS!E$5*1000)</f>
        <v>1.5803501352084166</v>
      </c>
      <c r="F106" s="350">
        <f>IF(F$68=0,0,F$68/OIS!F$5*1000)</f>
        <v>1.7212465210655299</v>
      </c>
      <c r="G106" s="350">
        <f>IF(G$68=0,0,G$68/OIS!G$5*1000)</f>
        <v>1.8316696489480966</v>
      </c>
      <c r="H106" s="350">
        <f>IF(H$68=0,0,H$68/OIS!H$5*1000)</f>
        <v>1.7415489012805396</v>
      </c>
      <c r="I106" s="350">
        <f>IF(I$68=0,0,I$68/OIS!I$5*1000)</f>
        <v>1.789533423796303</v>
      </c>
      <c r="J106" s="350">
        <f>IF(J$68=0,0,J$68/OIS!J$5*1000)</f>
        <v>1.9159365526918373</v>
      </c>
      <c r="K106" s="350">
        <f>IF(K$68=0,0,K$68/OIS!K$5*1000)</f>
        <v>1.3849565208455359</v>
      </c>
      <c r="L106" s="350">
        <f>IF(L$68=0,0,L$68/OIS!L$5*1000)</f>
        <v>1.3894936680839463</v>
      </c>
      <c r="M106" s="350">
        <f>IF(M$68=0,0,M$68/OIS!M$5*1000)</f>
        <v>1.3216646055274377</v>
      </c>
      <c r="N106" s="350">
        <f>IF(N$68=0,0,N$68/OIS!N$5*1000)</f>
        <v>1.5528191225586319</v>
      </c>
      <c r="O106" s="350">
        <f>IF(O$68=0,0,O$68/OIS!O$5*1000)</f>
        <v>1.2665149781916216</v>
      </c>
      <c r="P106" s="350">
        <f>IF(P$68=0,0,P$68/OIS!P$5*1000)</f>
        <v>1.302027743558855</v>
      </c>
      <c r="Q106" s="350">
        <f>IF(Q$68=0,0,Q$68/OIS!Q$5*1000)</f>
        <v>1.1507367205205272</v>
      </c>
      <c r="R106" s="350">
        <f>IF(R$68=0,0,R$68/OIS!R$5*1000)</f>
        <v>0.86881328944438374</v>
      </c>
      <c r="S106" s="350">
        <f>IF(S$68=0,0,S$68/OIS!S$5*1000)</f>
        <v>0.99347065037952864</v>
      </c>
      <c r="T106" s="350">
        <f>IF(T$68=0,0,T$68/OIS!T$5*1000)</f>
        <v>1.1981965910626657</v>
      </c>
      <c r="U106" s="350">
        <f>IF(U$68=0,0,U$68/OIS!U$5*1000)</f>
        <v>0</v>
      </c>
      <c r="V106" s="350">
        <f>IF(V$68=0,0,V$68/OIS!V$5*1000)</f>
        <v>1.2591059730727669</v>
      </c>
      <c r="W106" s="350">
        <f>IF(W$68=0,0,W$68/OIS!W$5*1000)</f>
        <v>1.4172681450495441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5.052750233753315</v>
      </c>
      <c r="C107" s="335">
        <f>IF(C$69=0,0,C$69/OIS!C$5*1000)</f>
        <v>5.7197708464186192</v>
      </c>
      <c r="D107" s="335">
        <f>IF(D$69=0,0,D$69/OIS!D$5*1000)</f>
        <v>6.6707637606447614</v>
      </c>
      <c r="E107" s="335">
        <f>IF(E$69=0,0,E$69/OIS!E$5*1000)</f>
        <v>7.0094808676724867</v>
      </c>
      <c r="F107" s="335">
        <f>IF(F$69=0,0,F$69/OIS!F$5*1000)</f>
        <v>7.821986487833029</v>
      </c>
      <c r="G107" s="335">
        <f>IF(G$69=0,0,G$69/OIS!G$5*1000)</f>
        <v>9.6738905097122334</v>
      </c>
      <c r="H107" s="335">
        <f>IF(H$69=0,0,H$69/OIS!H$5*1000)</f>
        <v>7.5380499747722514</v>
      </c>
      <c r="I107" s="335">
        <f>IF(I$69=0,0,I$69/OIS!I$5*1000)</f>
        <v>7.5354453438226932</v>
      </c>
      <c r="J107" s="335">
        <f>IF(J$69=0,0,J$69/OIS!J$5*1000)</f>
        <v>9.2408650592572457</v>
      </c>
      <c r="K107" s="335">
        <f>IF(K$69=0,0,K$69/OIS!K$5*1000)</f>
        <v>8.9853568938785564</v>
      </c>
      <c r="L107" s="335">
        <f>IF(L$69=0,0,L$69/OIS!L$5*1000)</f>
        <v>9.7380438748548563</v>
      </c>
      <c r="M107" s="335">
        <f>IF(M$69=0,0,M$69/OIS!M$5*1000)</f>
        <v>8.7420370495614925</v>
      </c>
      <c r="N107" s="335">
        <f>IF(N$69=0,0,N$69/OIS!N$5*1000)</f>
        <v>11.079578326693419</v>
      </c>
      <c r="O107" s="335">
        <f>IF(O$69=0,0,O$69/OIS!O$5*1000)</f>
        <v>11.158924250903393</v>
      </c>
      <c r="P107" s="335">
        <f>IF(P$69=0,0,P$69/OIS!P$5*1000)</f>
        <v>12.389984179518255</v>
      </c>
      <c r="Q107" s="335">
        <f>IF(Q$69=0,0,Q$69/OIS!Q$5*1000)</f>
        <v>12.216961688873022</v>
      </c>
      <c r="R107" s="335">
        <f>IF(R$69=0,0,R$69/OIS!R$5*1000)</f>
        <v>12.745355182641051</v>
      </c>
      <c r="S107" s="335">
        <f>IF(S$69=0,0,S$69/OIS!S$5*1000)</f>
        <v>12.896246575195885</v>
      </c>
      <c r="T107" s="335">
        <f>IF(T$69=0,0,T$69/OIS!T$5*1000)</f>
        <v>11.582718031215546</v>
      </c>
      <c r="U107" s="335">
        <f>IF(U$69=0,0,U$69/OIS!U$5*1000)</f>
        <v>12.610581473678391</v>
      </c>
      <c r="V107" s="335">
        <f>IF(V$69=0,0,V$69/OIS!V$5*1000)</f>
        <v>9.6089054147453155</v>
      </c>
      <c r="W107" s="335">
        <f>IF(W$69=0,0,W$69/OIS!W$5*1000)</f>
        <v>11.75240612658734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SK: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118.10948432759839</v>
      </c>
      <c r="C5" s="225">
        <v>86.817837349169693</v>
      </c>
      <c r="D5" s="225">
        <v>93.831133112649383</v>
      </c>
      <c r="E5" s="225">
        <v>89.329893844755617</v>
      </c>
      <c r="F5" s="225">
        <v>84.000830875863485</v>
      </c>
      <c r="G5" s="225">
        <v>105.9843187530812</v>
      </c>
      <c r="H5" s="225">
        <v>89.426455007521938</v>
      </c>
      <c r="I5" s="225">
        <v>88.129164371655747</v>
      </c>
      <c r="J5" s="225">
        <v>84.96561225138143</v>
      </c>
      <c r="K5" s="225">
        <v>71.946792640580966</v>
      </c>
      <c r="L5" s="225">
        <v>77.77617647594937</v>
      </c>
      <c r="M5" s="225">
        <v>83.508063491130386</v>
      </c>
      <c r="N5" s="225">
        <v>72.405303500533961</v>
      </c>
      <c r="O5" s="225">
        <v>61.001644498194743</v>
      </c>
      <c r="P5" s="225">
        <v>73.004769903486093</v>
      </c>
      <c r="Q5" s="225">
        <v>71.651926959547112</v>
      </c>
      <c r="R5" s="225">
        <v>75.865472613518136</v>
      </c>
      <c r="S5" s="225">
        <v>79.590870206208791</v>
      </c>
      <c r="T5" s="225">
        <v>102.2876033012729</v>
      </c>
      <c r="U5" s="225">
        <v>99.604419318697254</v>
      </c>
      <c r="V5" s="225">
        <v>104.1560907126605</v>
      </c>
      <c r="W5" s="225">
        <v>99.857371061823272</v>
      </c>
      <c r="DA5" s="89" t="s">
        <v>3125</v>
      </c>
    </row>
    <row r="6" spans="1:105" ht="12" customHeight="1" x14ac:dyDescent="0.25">
      <c r="A6" s="55" t="s">
        <v>92</v>
      </c>
      <c r="B6" s="261">
        <v>1.722975478847897</v>
      </c>
      <c r="C6" s="261">
        <v>1.5577686259227339</v>
      </c>
      <c r="D6" s="261">
        <v>1.669589251108325</v>
      </c>
      <c r="E6" s="261">
        <v>1.50123836551403</v>
      </c>
      <c r="F6" s="261">
        <v>1.478920305446946</v>
      </c>
      <c r="G6" s="261">
        <v>1.8279760599704871</v>
      </c>
      <c r="H6" s="261">
        <v>1.6257686757276111</v>
      </c>
      <c r="I6" s="261">
        <v>1.703740112013266</v>
      </c>
      <c r="J6" s="261">
        <v>1.960803984904252</v>
      </c>
      <c r="K6" s="261">
        <v>1.9752364620778491</v>
      </c>
      <c r="L6" s="261">
        <v>1.9510707191090111</v>
      </c>
      <c r="M6" s="261">
        <v>2.1794091217393801</v>
      </c>
      <c r="N6" s="261">
        <v>1.493068402250713</v>
      </c>
      <c r="O6" s="261">
        <v>1.2906272873171609</v>
      </c>
      <c r="P6" s="261">
        <v>1.5609665527650789</v>
      </c>
      <c r="Q6" s="261">
        <v>1.6236555236892669</v>
      </c>
      <c r="R6" s="261">
        <v>1.78721873933425</v>
      </c>
      <c r="S6" s="261">
        <v>1.8597389882677891</v>
      </c>
      <c r="T6" s="261">
        <v>2.1592919509485449</v>
      </c>
      <c r="U6" s="261">
        <v>2.0778224969769008</v>
      </c>
      <c r="V6" s="261">
        <v>1.864317355390769</v>
      </c>
      <c r="W6" s="261">
        <v>1.956296500550935</v>
      </c>
      <c r="DA6" s="67" t="s">
        <v>3126</v>
      </c>
    </row>
    <row r="7" spans="1:105" ht="12" customHeight="1" x14ac:dyDescent="0.25">
      <c r="A7" s="202" t="s">
        <v>93</v>
      </c>
      <c r="B7" s="226">
        <v>0.2212462368698242</v>
      </c>
      <c r="C7" s="226">
        <v>0.1980311459365226</v>
      </c>
      <c r="D7" s="226">
        <v>0.218417882511654</v>
      </c>
      <c r="E7" s="226">
        <v>0.20614919329379641</v>
      </c>
      <c r="F7" s="226">
        <v>0.20457371500097671</v>
      </c>
      <c r="G7" s="226">
        <v>0.26276521005473719</v>
      </c>
      <c r="H7" s="226">
        <v>0.22703890482956329</v>
      </c>
      <c r="I7" s="226">
        <v>0.23721784915267319</v>
      </c>
      <c r="J7" s="226">
        <v>0.27568210515058311</v>
      </c>
      <c r="K7" s="226">
        <v>0.2717970129101141</v>
      </c>
      <c r="L7" s="226">
        <v>0.27648624854615639</v>
      </c>
      <c r="M7" s="226">
        <v>0.30102504442883182</v>
      </c>
      <c r="N7" s="226">
        <v>0.22912496831030149</v>
      </c>
      <c r="O7" s="226">
        <v>0.19685689216451821</v>
      </c>
      <c r="P7" s="226">
        <v>0.2433642761952646</v>
      </c>
      <c r="Q7" s="226">
        <v>0.25031706497604173</v>
      </c>
      <c r="R7" s="226">
        <v>0.27511362946765189</v>
      </c>
      <c r="S7" s="226">
        <v>0.28785680330004471</v>
      </c>
      <c r="T7" s="226">
        <v>0.32120811230878921</v>
      </c>
      <c r="U7" s="226">
        <v>0.31085014528938709</v>
      </c>
      <c r="V7" s="226">
        <v>0.2786002625814652</v>
      </c>
      <c r="W7" s="226">
        <v>0.29795370459481041</v>
      </c>
      <c r="DA7" s="174" t="s">
        <v>3127</v>
      </c>
    </row>
    <row r="8" spans="1:105" ht="12" customHeight="1" x14ac:dyDescent="0.25">
      <c r="A8" s="202" t="s">
        <v>94</v>
      </c>
      <c r="B8" s="226">
        <v>1.931519038718543</v>
      </c>
      <c r="C8" s="226">
        <v>1.7261095853541419</v>
      </c>
      <c r="D8" s="226">
        <v>1.942874502619256</v>
      </c>
      <c r="E8" s="226">
        <v>1.9049626841977589</v>
      </c>
      <c r="F8" s="226">
        <v>1.90068034821538</v>
      </c>
      <c r="G8" s="226">
        <v>2.525483037202878</v>
      </c>
      <c r="H8" s="226">
        <v>2.1243392840977808</v>
      </c>
      <c r="I8" s="226">
        <v>2.223940379025676</v>
      </c>
      <c r="J8" s="226">
        <v>2.6265814106350609</v>
      </c>
      <c r="K8" s="226">
        <v>2.6043261971974219</v>
      </c>
      <c r="L8" s="226">
        <v>2.6978140058114599</v>
      </c>
      <c r="M8" s="226">
        <v>2.8971694737528968</v>
      </c>
      <c r="N8" s="226">
        <v>2.3377305304703571</v>
      </c>
      <c r="O8" s="226">
        <v>2.0050528445257201</v>
      </c>
      <c r="P8" s="226">
        <v>2.5127902101591308</v>
      </c>
      <c r="Q8" s="226">
        <v>2.5666249825750631</v>
      </c>
      <c r="R8" s="226">
        <v>2.8127198646071112</v>
      </c>
      <c r="S8" s="226">
        <v>2.9559072670510869</v>
      </c>
      <c r="T8" s="226">
        <v>3.2000212303228261</v>
      </c>
      <c r="U8" s="226">
        <v>3.1081687458070788</v>
      </c>
      <c r="V8" s="226">
        <v>2.7849934147031741</v>
      </c>
      <c r="W8" s="226">
        <v>3.0175238039987868</v>
      </c>
      <c r="DA8" s="174" t="s">
        <v>3128</v>
      </c>
    </row>
    <row r="9" spans="1:105" ht="12" customHeight="1" x14ac:dyDescent="0.25">
      <c r="A9" s="202" t="s">
        <v>95</v>
      </c>
      <c r="B9" s="226">
        <v>0.6382432503447899</v>
      </c>
      <c r="C9" s="226">
        <v>0.57560143937039154</v>
      </c>
      <c r="D9" s="226">
        <v>0.61453966096257839</v>
      </c>
      <c r="E9" s="226">
        <v>0.54630202382873372</v>
      </c>
      <c r="F9" s="226">
        <v>0.5372414029977769</v>
      </c>
      <c r="G9" s="226">
        <v>0.65415085398553285</v>
      </c>
      <c r="H9" s="226">
        <v>0.58918597837489028</v>
      </c>
      <c r="I9" s="226">
        <v>0.61583755055256018</v>
      </c>
      <c r="J9" s="226">
        <v>0.70171083216827768</v>
      </c>
      <c r="K9" s="226">
        <v>0.69854903109820021</v>
      </c>
      <c r="L9" s="226">
        <v>0.68584694860595241</v>
      </c>
      <c r="M9" s="226">
        <v>0.76884354910820929</v>
      </c>
      <c r="N9" s="226">
        <v>0.51601075018233578</v>
      </c>
      <c r="O9" s="226">
        <v>0.44597940614373699</v>
      </c>
      <c r="P9" s="226">
        <v>0.53548013881898016</v>
      </c>
      <c r="Q9" s="226">
        <v>0.5591105551707779</v>
      </c>
      <c r="R9" s="226">
        <v>0.61697095436061988</v>
      </c>
      <c r="S9" s="226">
        <v>0.64021416424233657</v>
      </c>
      <c r="T9" s="226">
        <v>0.75644997327478003</v>
      </c>
      <c r="U9" s="226">
        <v>0.72669655558511259</v>
      </c>
      <c r="V9" s="226">
        <v>0.65195483976224511</v>
      </c>
      <c r="W9" s="226">
        <v>0.67955314881531137</v>
      </c>
      <c r="DA9" s="174" t="s">
        <v>3129</v>
      </c>
    </row>
    <row r="10" spans="1:105" ht="12" customHeight="1" x14ac:dyDescent="0.25">
      <c r="A10" s="56" t="s">
        <v>96</v>
      </c>
      <c r="B10" s="262">
        <v>2.8792641774549499</v>
      </c>
      <c r="C10" s="262">
        <v>2.5874509778810162</v>
      </c>
      <c r="D10" s="262">
        <v>2.758462027831857</v>
      </c>
      <c r="E10" s="262">
        <v>2.5531563042758521</v>
      </c>
      <c r="F10" s="262">
        <v>2.4075673429583708</v>
      </c>
      <c r="G10" s="262">
        <v>3.0751940440426431</v>
      </c>
      <c r="H10" s="262">
        <v>2.6038600764651809</v>
      </c>
      <c r="I10" s="262">
        <v>2.6687631410757979</v>
      </c>
      <c r="J10" s="262">
        <v>2.7756242869897561</v>
      </c>
      <c r="K10" s="262">
        <v>2.7842817040407999</v>
      </c>
      <c r="L10" s="262">
        <v>2.7408995594525809</v>
      </c>
      <c r="M10" s="262">
        <v>3.0415590642372039</v>
      </c>
      <c r="N10" s="262">
        <v>2.2571924785370889</v>
      </c>
      <c r="O10" s="262">
        <v>1.942102813823378</v>
      </c>
      <c r="P10" s="262">
        <v>2.3136235192351342</v>
      </c>
      <c r="Q10" s="262">
        <v>2.3575649102293559</v>
      </c>
      <c r="R10" s="262">
        <v>2.606644674240699</v>
      </c>
      <c r="S10" s="262">
        <v>2.6835156042741382</v>
      </c>
      <c r="T10" s="262">
        <v>3.5487543284017451</v>
      </c>
      <c r="U10" s="262">
        <v>3.6220622659929158</v>
      </c>
      <c r="V10" s="262">
        <v>3.5173869756213221</v>
      </c>
      <c r="W10" s="262">
        <v>3.3483924239426202</v>
      </c>
      <c r="DA10" s="68" t="s">
        <v>3130</v>
      </c>
    </row>
    <row r="11" spans="1:105" ht="12" customHeight="1" x14ac:dyDescent="0.25">
      <c r="A11" s="37" t="s">
        <v>160</v>
      </c>
      <c r="B11" s="228">
        <v>9.6757335736462724E-2</v>
      </c>
      <c r="C11" s="228">
        <v>5.94652200418491E-2</v>
      </c>
      <c r="D11" s="228">
        <v>7.9646655840525479E-2</v>
      </c>
      <c r="E11" s="228">
        <v>8.5185528334888197E-2</v>
      </c>
      <c r="F11" s="228">
        <v>8.4832277834195252E-2</v>
      </c>
      <c r="G11" s="228">
        <v>6.8500316010573714E-2</v>
      </c>
      <c r="H11" s="228">
        <v>7.076317512134131E-2</v>
      </c>
      <c r="I11" s="228">
        <v>0.1116200343352817</v>
      </c>
      <c r="J11" s="228">
        <v>3.0193953864409911E-2</v>
      </c>
      <c r="K11" s="228">
        <v>1.1972021713372531E-2</v>
      </c>
      <c r="L11" s="228">
        <v>1.625468547148249E-2</v>
      </c>
      <c r="M11" s="228">
        <v>1.7589840660598561E-2</v>
      </c>
      <c r="N11" s="228">
        <v>4.1059460531137452E-2</v>
      </c>
      <c r="O11" s="228">
        <v>9.2984498974232922E-3</v>
      </c>
      <c r="P11" s="228">
        <v>1.8617207759508859E-2</v>
      </c>
      <c r="Q11" s="228">
        <v>1.2055928898115289E-2</v>
      </c>
      <c r="R11" s="228">
        <v>6.4230813360423552E-3</v>
      </c>
      <c r="S11" s="228">
        <v>9.2011358033655954E-3</v>
      </c>
      <c r="T11" s="228">
        <v>6.4445934935049168E-3</v>
      </c>
      <c r="U11" s="228">
        <v>8.929100910762354E-2</v>
      </c>
      <c r="V11" s="228">
        <v>8.8853433834039201E-3</v>
      </c>
      <c r="W11" s="228">
        <v>1.052254758996899E-2</v>
      </c>
      <c r="DA11" s="69" t="s">
        <v>3131</v>
      </c>
    </row>
    <row r="12" spans="1:105" ht="12" customHeight="1" x14ac:dyDescent="0.25">
      <c r="A12" s="37" t="s">
        <v>162</v>
      </c>
      <c r="B12" s="228">
        <v>1.7779653115063969</v>
      </c>
      <c r="C12" s="228">
        <v>1.5459122310747051</v>
      </c>
      <c r="D12" s="228">
        <v>1.6811468210805389</v>
      </c>
      <c r="E12" s="228">
        <v>1.604416127724704</v>
      </c>
      <c r="F12" s="228">
        <v>1.433584514618349</v>
      </c>
      <c r="G12" s="228">
        <v>1.8845437851988851</v>
      </c>
      <c r="H12" s="228">
        <v>1.486232751462444</v>
      </c>
      <c r="I12" s="228">
        <v>1.4507637682526191</v>
      </c>
      <c r="J12" s="228">
        <v>1.098070594529974</v>
      </c>
      <c r="K12" s="228">
        <v>0.58488821963778159</v>
      </c>
      <c r="L12" s="228">
        <v>0.8058633562393811</v>
      </c>
      <c r="M12" s="228">
        <v>0.90258692904331361</v>
      </c>
      <c r="N12" s="228">
        <v>0.8882197621058876</v>
      </c>
      <c r="O12" s="228">
        <v>0.73332694809356724</v>
      </c>
      <c r="P12" s="228">
        <v>0.76816205162845796</v>
      </c>
      <c r="Q12" s="228">
        <v>0.58505457895427582</v>
      </c>
      <c r="R12" s="228">
        <v>0.59374516385319309</v>
      </c>
      <c r="S12" s="228">
        <v>0.60135020415064044</v>
      </c>
      <c r="T12" s="228">
        <v>1.5355347700239541</v>
      </c>
      <c r="U12" s="228">
        <v>1.556249901008127</v>
      </c>
      <c r="V12" s="228">
        <v>2.336151043934386</v>
      </c>
      <c r="W12" s="228">
        <v>1.5596426431577051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7.0936557951064627E-2</v>
      </c>
      <c r="V14" s="228">
        <v>9.6729994441786288E-2</v>
      </c>
      <c r="W14" s="228">
        <v>0.1171074261842056</v>
      </c>
      <c r="DA14" s="69" t="s">
        <v>3134</v>
      </c>
    </row>
    <row r="15" spans="1:105" ht="12" customHeight="1" x14ac:dyDescent="0.25">
      <c r="A15" s="37" t="s">
        <v>38</v>
      </c>
      <c r="B15" s="228">
        <v>1.004541530212091</v>
      </c>
      <c r="C15" s="228">
        <v>0.98207352676446114</v>
      </c>
      <c r="D15" s="228">
        <v>0.99766855091079298</v>
      </c>
      <c r="E15" s="228">
        <v>0.86355464821625971</v>
      </c>
      <c r="F15" s="228">
        <v>0.88915055050582703</v>
      </c>
      <c r="G15" s="228">
        <v>1.122149942833184</v>
      </c>
      <c r="H15" s="228">
        <v>1.046864149881396</v>
      </c>
      <c r="I15" s="228">
        <v>1.106379338487897</v>
      </c>
      <c r="J15" s="228">
        <v>1.647359738595372</v>
      </c>
      <c r="K15" s="228">
        <v>2.1874214626896462</v>
      </c>
      <c r="L15" s="228">
        <v>1.918781517741718</v>
      </c>
      <c r="M15" s="228">
        <v>2.1213822945332921</v>
      </c>
      <c r="N15" s="228">
        <v>1.3279132559000639</v>
      </c>
      <c r="O15" s="228">
        <v>1.1994774158323871</v>
      </c>
      <c r="P15" s="228">
        <v>1.5268442598471661</v>
      </c>
      <c r="Q15" s="228">
        <v>1.760454402376965</v>
      </c>
      <c r="R15" s="228">
        <v>2.006476429051463</v>
      </c>
      <c r="S15" s="228">
        <v>2.0729642643201318</v>
      </c>
      <c r="T15" s="228">
        <v>2.0067749648842859</v>
      </c>
      <c r="U15" s="228">
        <v>1.9055847979261009</v>
      </c>
      <c r="V15" s="228">
        <v>1.0756205938617449</v>
      </c>
      <c r="W15" s="228">
        <v>1.66111980701074</v>
      </c>
      <c r="DA15" s="69" t="s">
        <v>3135</v>
      </c>
    </row>
    <row r="16" spans="1:105" ht="12" customHeight="1" x14ac:dyDescent="0.25">
      <c r="A16" s="57" t="s">
        <v>3059</v>
      </c>
      <c r="B16" s="263">
        <v>53.766350411952573</v>
      </c>
      <c r="C16" s="263">
        <v>30.794645912674131</v>
      </c>
      <c r="D16" s="263">
        <v>33.813324248118313</v>
      </c>
      <c r="E16" s="263">
        <v>30.762581488518151</v>
      </c>
      <c r="F16" s="263">
        <v>27.478613218264549</v>
      </c>
      <c r="G16" s="263">
        <v>32.280555357803422</v>
      </c>
      <c r="H16" s="263">
        <v>26.6828355541486</v>
      </c>
      <c r="I16" s="263">
        <v>23.62685534973415</v>
      </c>
      <c r="J16" s="263">
        <v>17.399983037284759</v>
      </c>
      <c r="K16" s="263">
        <v>12.99285294348274</v>
      </c>
      <c r="L16" s="263">
        <v>14.237152540322381</v>
      </c>
      <c r="M16" s="263">
        <v>15.754339173671569</v>
      </c>
      <c r="N16" s="263">
        <v>14.03121511621698</v>
      </c>
      <c r="O16" s="263">
        <v>12.13057437444475</v>
      </c>
      <c r="P16" s="263">
        <v>13.42533171353019</v>
      </c>
      <c r="Q16" s="263">
        <v>12.410858268665709</v>
      </c>
      <c r="R16" s="263">
        <v>12.16794508514854</v>
      </c>
      <c r="S16" s="263">
        <v>12.5580182112383</v>
      </c>
      <c r="T16" s="263">
        <v>18.6223994795577</v>
      </c>
      <c r="U16" s="263">
        <v>19.291865006476861</v>
      </c>
      <c r="V16" s="263">
        <v>23.510998264888119</v>
      </c>
      <c r="W16" s="263">
        <v>19.142451748699042</v>
      </c>
      <c r="DA16" s="70" t="s">
        <v>3136</v>
      </c>
    </row>
    <row r="17" spans="1:105" ht="12" customHeight="1" x14ac:dyDescent="0.25">
      <c r="A17" s="46" t="s">
        <v>30</v>
      </c>
      <c r="B17" s="231">
        <v>0.30332108664065283</v>
      </c>
      <c r="C17" s="231">
        <v>0.19555653704119341</v>
      </c>
      <c r="D17" s="231">
        <v>0.17376951414621711</v>
      </c>
      <c r="E17" s="231">
        <v>0.2183365824099523</v>
      </c>
      <c r="F17" s="231">
        <v>4.6620430898709993E-2</v>
      </c>
      <c r="G17" s="231">
        <v>6.7390383119051989E-2</v>
      </c>
      <c r="H17" s="231">
        <v>4.3272436648420613E-2</v>
      </c>
      <c r="I17" s="231">
        <v>3.2381563710965081E-2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2.0733070435839052E-2</v>
      </c>
      <c r="R17" s="231">
        <v>4.1278387523484478E-2</v>
      </c>
      <c r="S17" s="231">
        <v>4.2594419769080023E-2</v>
      </c>
      <c r="T17" s="231">
        <v>4.5195641398791647E-2</v>
      </c>
      <c r="U17" s="231">
        <v>4.4052647039993113E-2</v>
      </c>
      <c r="V17" s="231">
        <v>4.5204910674202868E-2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0.4982143755394714</v>
      </c>
      <c r="C19" s="231">
        <v>0.11775996716927491</v>
      </c>
      <c r="D19" s="231">
        <v>7.9917297834413231E-2</v>
      </c>
      <c r="E19" s="231">
        <v>6.81282953352777E-2</v>
      </c>
      <c r="F19" s="231">
        <v>0</v>
      </c>
      <c r="G19" s="231">
        <v>0.1098130593889267</v>
      </c>
      <c r="H19" s="231">
        <v>0.2531386039129836</v>
      </c>
      <c r="I19" s="231">
        <v>0.32651936772920342</v>
      </c>
      <c r="J19" s="231">
        <v>6.4767317027577098E-2</v>
      </c>
      <c r="K19" s="231">
        <v>0.1178515356668301</v>
      </c>
      <c r="L19" s="231">
        <v>0.26114694656516457</v>
      </c>
      <c r="M19" s="231">
        <v>6.7569404117698073E-2</v>
      </c>
      <c r="N19" s="231">
        <v>5.8472284116987253E-2</v>
      </c>
      <c r="O19" s="231">
        <v>5.8133887158069032E-2</v>
      </c>
      <c r="P19" s="231">
        <v>5.9452742649812547E-2</v>
      </c>
      <c r="Q19" s="231">
        <v>6.1997234492544642E-2</v>
      </c>
      <c r="R19" s="231">
        <v>0.1669253173833829</v>
      </c>
      <c r="S19" s="231">
        <v>0.23408282782070261</v>
      </c>
      <c r="T19" s="231">
        <v>0.106592482161456</v>
      </c>
      <c r="U19" s="231">
        <v>0.1062215651954672</v>
      </c>
      <c r="V19" s="231">
        <v>6.9970810454524926E-2</v>
      </c>
      <c r="W19" s="231">
        <v>5.9106618032796897E-2</v>
      </c>
      <c r="DA19" s="73" t="s">
        <v>3139</v>
      </c>
    </row>
    <row r="20" spans="1:105" ht="12" customHeight="1" x14ac:dyDescent="0.25">
      <c r="A20" s="46" t="s">
        <v>160</v>
      </c>
      <c r="B20" s="231">
        <v>0.1995132987317515</v>
      </c>
      <c r="C20" s="231">
        <v>0.1341208049740881</v>
      </c>
      <c r="D20" s="231">
        <v>0.17380080497400971</v>
      </c>
      <c r="E20" s="231">
        <v>0.18433785961430121</v>
      </c>
      <c r="F20" s="231">
        <v>0.327529744558683</v>
      </c>
      <c r="G20" s="231">
        <v>0.24965600082588371</v>
      </c>
      <c r="H20" s="231">
        <v>0.23923109683144361</v>
      </c>
      <c r="I20" s="231">
        <v>0.46424765246245631</v>
      </c>
      <c r="J20" s="231">
        <v>0.23533422664754111</v>
      </c>
      <c r="K20" s="231">
        <v>0.2395956591058912</v>
      </c>
      <c r="L20" s="231">
        <v>0.26202914599939109</v>
      </c>
      <c r="M20" s="231">
        <v>0.26339555683358351</v>
      </c>
      <c r="N20" s="231">
        <v>0.47055604818676661</v>
      </c>
      <c r="O20" s="231">
        <v>8.9786391561667761E-2</v>
      </c>
      <c r="P20" s="231">
        <v>0.1441682227063886</v>
      </c>
      <c r="Q20" s="231">
        <v>0.1438695890386619</v>
      </c>
      <c r="R20" s="231">
        <v>0.1011114024893817</v>
      </c>
      <c r="S20" s="231">
        <v>9.9715133425253427E-2</v>
      </c>
      <c r="T20" s="231">
        <v>5.277179795498501E-2</v>
      </c>
      <c r="U20" s="231">
        <v>0.46267607407308953</v>
      </c>
      <c r="V20" s="231">
        <v>6.5584844347090859E-2</v>
      </c>
      <c r="W20" s="231">
        <v>6.1114437617587843E-2</v>
      </c>
      <c r="DA20" s="73" t="s">
        <v>3140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0.1781589146923461</v>
      </c>
      <c r="F21" s="231">
        <v>0</v>
      </c>
      <c r="G21" s="231">
        <v>6.4051638194325897E-2</v>
      </c>
      <c r="H21" s="231">
        <v>5.0042832966663037E-2</v>
      </c>
      <c r="I21" s="231">
        <v>0</v>
      </c>
      <c r="J21" s="231">
        <v>0</v>
      </c>
      <c r="K21" s="231">
        <v>1.256164755827142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7.673222330259251</v>
      </c>
      <c r="D22" s="231">
        <v>10.85815040327944</v>
      </c>
      <c r="E22" s="231">
        <v>7.026976336107599</v>
      </c>
      <c r="F22" s="231">
        <v>3.499337456326614</v>
      </c>
      <c r="G22" s="231">
        <v>3.220069435763615</v>
      </c>
      <c r="H22" s="231">
        <v>2.0412888876792579</v>
      </c>
      <c r="I22" s="231">
        <v>1.4022158561040969</v>
      </c>
      <c r="J22" s="231">
        <v>0.6282094167858544</v>
      </c>
      <c r="K22" s="231">
        <v>0.53171649215153705</v>
      </c>
      <c r="L22" s="231">
        <v>0</v>
      </c>
      <c r="M22" s="231">
        <v>2.2414823275328781</v>
      </c>
      <c r="N22" s="231">
        <v>0.96840246935070473</v>
      </c>
      <c r="O22" s="231">
        <v>1.5486918545532991</v>
      </c>
      <c r="P22" s="231">
        <v>1.840520929770086</v>
      </c>
      <c r="Q22" s="231">
        <v>0.3155410036240493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3142</v>
      </c>
    </row>
    <row r="23" spans="1:105" ht="12" customHeight="1" x14ac:dyDescent="0.25">
      <c r="A23" s="46" t="s">
        <v>162</v>
      </c>
      <c r="B23" s="231">
        <v>5.5684533929577213</v>
      </c>
      <c r="C23" s="231">
        <v>6.6188454353061763</v>
      </c>
      <c r="D23" s="231">
        <v>5.4721551296683693</v>
      </c>
      <c r="E23" s="231">
        <v>5.3104892248538436</v>
      </c>
      <c r="F23" s="231">
        <v>5.6908230277189507</v>
      </c>
      <c r="G23" s="231">
        <v>7.771811206666916</v>
      </c>
      <c r="H23" s="231">
        <v>6.2872255780713111</v>
      </c>
      <c r="I23" s="231">
        <v>6.9758540445834223</v>
      </c>
      <c r="J23" s="231">
        <v>8.5837040431449694</v>
      </c>
      <c r="K23" s="231">
        <v>6.3015951312043539</v>
      </c>
      <c r="L23" s="231">
        <v>9.1921054082190761</v>
      </c>
      <c r="M23" s="231">
        <v>9.7264991395349476</v>
      </c>
      <c r="N23" s="231">
        <v>8.9967394404457277</v>
      </c>
      <c r="O23" s="231">
        <v>7.2160252883960263</v>
      </c>
      <c r="P23" s="231">
        <v>10.063732985423339</v>
      </c>
      <c r="Q23" s="231">
        <v>7.5443775809729958</v>
      </c>
      <c r="R23" s="231">
        <v>9.0828661001352806</v>
      </c>
      <c r="S23" s="231">
        <v>10.13839269866472</v>
      </c>
      <c r="T23" s="231">
        <v>12.849930317025571</v>
      </c>
      <c r="U23" s="231">
        <v>13.480830312338281</v>
      </c>
      <c r="V23" s="231">
        <v>19.52418190546123</v>
      </c>
      <c r="W23" s="231">
        <v>13.711574538772</v>
      </c>
      <c r="DA23" s="73" t="s">
        <v>3143</v>
      </c>
    </row>
    <row r="24" spans="1:105" ht="12" customHeight="1" x14ac:dyDescent="0.25">
      <c r="A24" s="46" t="s">
        <v>36</v>
      </c>
      <c r="B24" s="231">
        <v>12.372255466178601</v>
      </c>
      <c r="C24" s="231">
        <v>12.63379463041735</v>
      </c>
      <c r="D24" s="231">
        <v>14.64619320009488</v>
      </c>
      <c r="E24" s="231">
        <v>14.15217477867237</v>
      </c>
      <c r="F24" s="231">
        <v>15.764999625034619</v>
      </c>
      <c r="G24" s="231">
        <v>16.970985771564749</v>
      </c>
      <c r="H24" s="231">
        <v>14.47183375719252</v>
      </c>
      <c r="I24" s="231">
        <v>10.977379923267099</v>
      </c>
      <c r="J24" s="231">
        <v>4.8820644000055839</v>
      </c>
      <c r="K24" s="231">
        <v>0.69017279464475811</v>
      </c>
      <c r="L24" s="231">
        <v>0.77735251606807765</v>
      </c>
      <c r="M24" s="231">
        <v>0.12350460535762919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33.437204245283198</v>
      </c>
      <c r="C25" s="231">
        <v>2.5106607704000332</v>
      </c>
      <c r="D25" s="231">
        <v>1.134978165534589</v>
      </c>
      <c r="E25" s="231">
        <v>2.3394503116956278</v>
      </c>
      <c r="F25" s="231">
        <v>1.8025870135363811</v>
      </c>
      <c r="G25" s="231">
        <v>2.7540161891679742</v>
      </c>
      <c r="H25" s="231">
        <v>2.640204349159577</v>
      </c>
      <c r="I25" s="231">
        <v>2.8363642860342129</v>
      </c>
      <c r="J25" s="231">
        <v>2.4002997360443521</v>
      </c>
      <c r="K25" s="231">
        <v>2.632007976012531</v>
      </c>
      <c r="L25" s="231">
        <v>2.780040882383557</v>
      </c>
      <c r="M25" s="231">
        <v>2.4489863965711218</v>
      </c>
      <c r="N25" s="231">
        <v>2.7600417199732288</v>
      </c>
      <c r="O25" s="231">
        <v>2.5797996139457959</v>
      </c>
      <c r="P25" s="231">
        <v>0.95032858203136195</v>
      </c>
      <c r="Q25" s="231">
        <v>3.997999487837395</v>
      </c>
      <c r="R25" s="231">
        <v>2.3882232959271068</v>
      </c>
      <c r="S25" s="231">
        <v>1.665898715239285</v>
      </c>
      <c r="T25" s="231">
        <v>5.1599930413924993</v>
      </c>
      <c r="U25" s="231">
        <v>4.8658750405096756</v>
      </c>
      <c r="V25" s="231">
        <v>3.5675801472590831</v>
      </c>
      <c r="W25" s="231">
        <v>4.9949417105579039</v>
      </c>
      <c r="DA25" s="73" t="s">
        <v>3145</v>
      </c>
    </row>
    <row r="26" spans="1:105" ht="12" customHeight="1" x14ac:dyDescent="0.25">
      <c r="A26" s="46" t="s">
        <v>79</v>
      </c>
      <c r="B26" s="231">
        <v>1.3873885466211811</v>
      </c>
      <c r="C26" s="231">
        <v>0.91068543710676986</v>
      </c>
      <c r="D26" s="231">
        <v>1.27435973258639</v>
      </c>
      <c r="E26" s="231">
        <v>1.2845291851368359</v>
      </c>
      <c r="F26" s="231">
        <v>0.34671592019058112</v>
      </c>
      <c r="G26" s="231">
        <v>1.0727616731119769</v>
      </c>
      <c r="H26" s="231">
        <v>0.65659801168643384</v>
      </c>
      <c r="I26" s="231">
        <v>0.61189265584268626</v>
      </c>
      <c r="J26" s="231">
        <v>0.60560389762888955</v>
      </c>
      <c r="K26" s="231">
        <v>1.223748598869693</v>
      </c>
      <c r="L26" s="231">
        <v>0.96447764108711853</v>
      </c>
      <c r="M26" s="231">
        <v>0.882901743723713</v>
      </c>
      <c r="N26" s="231">
        <v>0.77700315414356791</v>
      </c>
      <c r="O26" s="231">
        <v>0.63813733882989276</v>
      </c>
      <c r="P26" s="231">
        <v>0.36712825094920498</v>
      </c>
      <c r="Q26" s="231">
        <v>0.32634030226422112</v>
      </c>
      <c r="R26" s="231">
        <v>0.38754058168990102</v>
      </c>
      <c r="S26" s="231">
        <v>0.3773344163192614</v>
      </c>
      <c r="T26" s="231">
        <v>0.40791619962439479</v>
      </c>
      <c r="U26" s="231">
        <v>0.3322093673203616</v>
      </c>
      <c r="V26" s="231">
        <v>0.23847564669198021</v>
      </c>
      <c r="W26" s="231">
        <v>0.3157144437187514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23.882029987039733</v>
      </c>
      <c r="C27" s="263">
        <f t="shared" si="0"/>
        <v>23.701563993496443</v>
      </c>
      <c r="D27" s="263">
        <f t="shared" si="0"/>
        <v>22.097958770587766</v>
      </c>
      <c r="E27" s="263">
        <f t="shared" si="0"/>
        <v>20.987365962685303</v>
      </c>
      <c r="F27" s="263">
        <f t="shared" si="0"/>
        <v>19.290176532861768</v>
      </c>
      <c r="G27" s="263">
        <f t="shared" si="0"/>
        <v>23.286859638179006</v>
      </c>
      <c r="H27" s="263">
        <f t="shared" si="0"/>
        <v>21.352534368709104</v>
      </c>
      <c r="I27" s="263">
        <f t="shared" si="0"/>
        <v>21.482708742667842</v>
      </c>
      <c r="J27" s="263">
        <f t="shared" si="0"/>
        <v>18.579686745846143</v>
      </c>
      <c r="K27" s="263">
        <f t="shared" si="0"/>
        <v>12.626077195166015</v>
      </c>
      <c r="L27" s="263">
        <f t="shared" si="0"/>
        <v>14.568333729589833</v>
      </c>
      <c r="M27" s="263">
        <f t="shared" si="0"/>
        <v>15.770124572192785</v>
      </c>
      <c r="N27" s="263">
        <f t="shared" si="0"/>
        <v>13.191723724614365</v>
      </c>
      <c r="O27" s="263">
        <f t="shared" si="0"/>
        <v>10.755891540205441</v>
      </c>
      <c r="P27" s="263">
        <f t="shared" si="0"/>
        <v>11.67999421685567</v>
      </c>
      <c r="Q27" s="263">
        <f t="shared" si="0"/>
        <v>11.273574232277712</v>
      </c>
      <c r="R27" s="263">
        <f t="shared" si="0"/>
        <v>12.13014851712642</v>
      </c>
      <c r="S27" s="263">
        <f t="shared" si="0"/>
        <v>12.468975453238187</v>
      </c>
      <c r="T27" s="263">
        <f t="shared" si="0"/>
        <v>24.672438793567537</v>
      </c>
      <c r="U27" s="263">
        <f t="shared" si="0"/>
        <v>25.246293626277907</v>
      </c>
      <c r="V27" s="263">
        <f t="shared" si="0"/>
        <v>25.824086780995938</v>
      </c>
      <c r="W27" s="263">
        <f t="shared" si="0"/>
        <v>23.038629856902247</v>
      </c>
      <c r="DA27" s="70"/>
    </row>
    <row r="28" spans="1:105" ht="12" customHeight="1" x14ac:dyDescent="0.25">
      <c r="A28" s="60" t="s">
        <v>3072</v>
      </c>
      <c r="B28" s="264">
        <v>23.311207961265271</v>
      </c>
      <c r="C28" s="264">
        <v>23.213094130673511</v>
      </c>
      <c r="D28" s="264">
        <v>21.453783849015121</v>
      </c>
      <c r="E28" s="264">
        <v>20.204431260021209</v>
      </c>
      <c r="F28" s="264">
        <v>18.487877366362682</v>
      </c>
      <c r="G28" s="264">
        <v>22.07002974089443</v>
      </c>
      <c r="H28" s="264">
        <v>20.425540661190428</v>
      </c>
      <c r="I28" s="264">
        <v>20.515380762005702</v>
      </c>
      <c r="J28" s="264">
        <v>17.382959399674739</v>
      </c>
      <c r="K28" s="264">
        <v>11.48111783517226</v>
      </c>
      <c r="L28" s="264">
        <v>13.275188458249749</v>
      </c>
      <c r="M28" s="264">
        <v>14.47700767264954</v>
      </c>
      <c r="N28" s="264">
        <v>11.84846639715335</v>
      </c>
      <c r="O28" s="264">
        <v>9.6155014948891271</v>
      </c>
      <c r="P28" s="264">
        <v>10.18789084812383</v>
      </c>
      <c r="Q28" s="264">
        <v>9.7820717930763195</v>
      </c>
      <c r="R28" s="264">
        <v>10.503735806294291</v>
      </c>
      <c r="S28" s="264">
        <v>10.73954960263239</v>
      </c>
      <c r="T28" s="264">
        <v>22.960863090114351</v>
      </c>
      <c r="U28" s="264">
        <v>23.562100070741391</v>
      </c>
      <c r="V28" s="264">
        <v>24.318002184837649</v>
      </c>
      <c r="W28" s="264">
        <v>21.336136152738138</v>
      </c>
      <c r="DA28" s="72" t="s">
        <v>3147</v>
      </c>
    </row>
    <row r="29" spans="1:105" ht="12" customHeight="1" x14ac:dyDescent="0.25">
      <c r="A29" s="59" t="s">
        <v>30</v>
      </c>
      <c r="B29" s="232">
        <v>0.90812327499763379</v>
      </c>
      <c r="C29" s="232">
        <v>0.60436916211668579</v>
      </c>
      <c r="D29" s="232">
        <v>0.50110502768803811</v>
      </c>
      <c r="E29" s="232">
        <v>0.62626633045153113</v>
      </c>
      <c r="F29" s="232">
        <v>0.12563548935202479</v>
      </c>
      <c r="G29" s="232">
        <v>0.17404449511807271</v>
      </c>
      <c r="H29" s="232">
        <v>0.11738891539799209</v>
      </c>
      <c r="I29" s="232">
        <v>9.629382723890359E-2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6.0926810757082797E-2</v>
      </c>
      <c r="R29" s="232">
        <v>0.1150557622681902</v>
      </c>
      <c r="S29" s="232">
        <v>0.11997793385538939</v>
      </c>
      <c r="T29" s="232">
        <v>0.1219837967443758</v>
      </c>
      <c r="U29" s="232">
        <v>0.1194088964723989</v>
      </c>
      <c r="V29" s="232">
        <v>0.122709559047149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1.9714849462878969</v>
      </c>
      <c r="C30" s="232">
        <v>0.44850859804138388</v>
      </c>
      <c r="D30" s="232">
        <v>0.47161826555179232</v>
      </c>
      <c r="E30" s="232">
        <v>0.47881754437608592</v>
      </c>
      <c r="F30" s="232">
        <v>0</v>
      </c>
      <c r="G30" s="232">
        <v>0.45336159598843218</v>
      </c>
      <c r="H30" s="232">
        <v>0.88623750663126988</v>
      </c>
      <c r="I30" s="232">
        <v>1.1016365051155801</v>
      </c>
      <c r="J30" s="232">
        <v>0.2206590368246773</v>
      </c>
      <c r="K30" s="232">
        <v>0.44845267921778847</v>
      </c>
      <c r="L30" s="232">
        <v>0.88134699179189413</v>
      </c>
      <c r="M30" s="232">
        <v>0.21894786522652221</v>
      </c>
      <c r="N30" s="232">
        <v>0.22450327191934599</v>
      </c>
      <c r="O30" s="232">
        <v>0.22470992333878459</v>
      </c>
      <c r="P30" s="232">
        <v>0.22390452793820639</v>
      </c>
      <c r="Q30" s="232">
        <v>0.22235066396319039</v>
      </c>
      <c r="R30" s="232">
        <v>0.50822264871378287</v>
      </c>
      <c r="S30" s="232">
        <v>0.72742204814089795</v>
      </c>
      <c r="T30" s="232">
        <v>0.28485557347767382</v>
      </c>
      <c r="U30" s="232">
        <v>0.2850820841293214</v>
      </c>
      <c r="V30" s="232">
        <v>0.21748138036269959</v>
      </c>
      <c r="W30" s="232">
        <v>0.22411589845976501</v>
      </c>
      <c r="DA30" s="71" t="s">
        <v>3149</v>
      </c>
    </row>
    <row r="31" spans="1:105" ht="12" customHeight="1" x14ac:dyDescent="0.25">
      <c r="A31" s="59" t="s">
        <v>160</v>
      </c>
      <c r="B31" s="232">
        <v>0.86902953751973466</v>
      </c>
      <c r="C31" s="232">
        <v>0.7652223190389571</v>
      </c>
      <c r="D31" s="232">
        <v>0.91461906562156448</v>
      </c>
      <c r="E31" s="232">
        <v>0.92252846881930983</v>
      </c>
      <c r="F31" s="232">
        <v>1.106139346166483</v>
      </c>
      <c r="G31" s="232">
        <v>0.73330468692018203</v>
      </c>
      <c r="H31" s="232">
        <v>0.76964860230078769</v>
      </c>
      <c r="I31" s="232">
        <v>1.06795471356706</v>
      </c>
      <c r="J31" s="232">
        <v>0.49852173897772578</v>
      </c>
      <c r="K31" s="232">
        <v>0.70708165972188564</v>
      </c>
      <c r="L31" s="232">
        <v>0.76184928099072224</v>
      </c>
      <c r="M31" s="232">
        <v>0.75062924088174998</v>
      </c>
      <c r="N31" s="232">
        <v>1.0148256658799411</v>
      </c>
      <c r="O31" s="232">
        <v>0.28640193609488829</v>
      </c>
      <c r="P31" s="232">
        <v>0.4644308194240383</v>
      </c>
      <c r="Q31" s="232">
        <v>0.43297886260568719</v>
      </c>
      <c r="R31" s="232">
        <v>0.27916564320903331</v>
      </c>
      <c r="S31" s="232">
        <v>0.28296041868117799</v>
      </c>
      <c r="T31" s="232">
        <v>0.1734540950532501</v>
      </c>
      <c r="U31" s="232">
        <v>1.2185768050423651</v>
      </c>
      <c r="V31" s="232">
        <v>0.197086998368557</v>
      </c>
      <c r="W31" s="232">
        <v>0.21888073008264</v>
      </c>
      <c r="DA31" s="71" t="s">
        <v>3150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0.63115332783119804</v>
      </c>
      <c r="F32" s="232">
        <v>0</v>
      </c>
      <c r="G32" s="232">
        <v>0.145158408593003</v>
      </c>
      <c r="H32" s="232">
        <v>0.15422322615606729</v>
      </c>
      <c r="I32" s="232">
        <v>0</v>
      </c>
      <c r="J32" s="232">
        <v>0</v>
      </c>
      <c r="K32" s="232">
        <v>1.056718953452668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3151</v>
      </c>
    </row>
    <row r="33" spans="1:105" ht="12" customHeight="1" x14ac:dyDescent="0.25">
      <c r="A33" s="59" t="s">
        <v>162</v>
      </c>
      <c r="B33" s="232">
        <v>19.562570202460009</v>
      </c>
      <c r="C33" s="232">
        <v>21.39499405147648</v>
      </c>
      <c r="D33" s="232">
        <v>19.566441490153721</v>
      </c>
      <c r="E33" s="232">
        <v>17.545665588543081</v>
      </c>
      <c r="F33" s="232">
        <v>17.256102530844171</v>
      </c>
      <c r="G33" s="232">
        <v>20.564160554274739</v>
      </c>
      <c r="H33" s="232">
        <v>18.498042410704311</v>
      </c>
      <c r="I33" s="232">
        <v>18.249495716084159</v>
      </c>
      <c r="J33" s="232">
        <v>16.663778623872329</v>
      </c>
      <c r="K33" s="232">
        <v>9.2688645427799177</v>
      </c>
      <c r="L33" s="232">
        <v>11.631992185467141</v>
      </c>
      <c r="M33" s="232">
        <v>13.50743056654127</v>
      </c>
      <c r="N33" s="232">
        <v>10.609137459354059</v>
      </c>
      <c r="O33" s="232">
        <v>9.1043896354554565</v>
      </c>
      <c r="P33" s="232">
        <v>9.4995555007615842</v>
      </c>
      <c r="Q33" s="232">
        <v>9.065815455750359</v>
      </c>
      <c r="R33" s="232">
        <v>9.6012917521032879</v>
      </c>
      <c r="S33" s="232">
        <v>9.6091892019549228</v>
      </c>
      <c r="T33" s="232">
        <v>22.380569624839051</v>
      </c>
      <c r="U33" s="232">
        <v>21.939032285097301</v>
      </c>
      <c r="V33" s="232">
        <v>23.780724247059251</v>
      </c>
      <c r="W33" s="232">
        <v>20.893139524195728</v>
      </c>
      <c r="DA33" s="71" t="s">
        <v>3152</v>
      </c>
    </row>
    <row r="34" spans="1:105" ht="12" customHeight="1" x14ac:dyDescent="0.25">
      <c r="A34" s="60" t="s">
        <v>3079</v>
      </c>
      <c r="B34" s="264">
        <v>0.57082202577445984</v>
      </c>
      <c r="C34" s="264">
        <v>0.48846986282293298</v>
      </c>
      <c r="D34" s="264">
        <v>0.64417492157264356</v>
      </c>
      <c r="E34" s="264">
        <v>0.78293470266409315</v>
      </c>
      <c r="F34" s="264">
        <v>0.80229916649908462</v>
      </c>
      <c r="G34" s="264">
        <v>1.216829897284577</v>
      </c>
      <c r="H34" s="264">
        <v>0.92699370751867727</v>
      </c>
      <c r="I34" s="264">
        <v>0.96732798066214121</v>
      </c>
      <c r="J34" s="264">
        <v>1.1967273461714021</v>
      </c>
      <c r="K34" s="264">
        <v>1.1449593599937551</v>
      </c>
      <c r="L34" s="264">
        <v>1.2931452713400839</v>
      </c>
      <c r="M34" s="264">
        <v>1.2931168995432449</v>
      </c>
      <c r="N34" s="264">
        <v>1.3432573274610149</v>
      </c>
      <c r="O34" s="264">
        <v>1.140390045316314</v>
      </c>
      <c r="P34" s="264">
        <v>1.4921033687318399</v>
      </c>
      <c r="Q34" s="264">
        <v>1.491502439201392</v>
      </c>
      <c r="R34" s="264">
        <v>1.62641271083213</v>
      </c>
      <c r="S34" s="264">
        <v>1.729425850605796</v>
      </c>
      <c r="T34" s="264">
        <v>1.711575703453186</v>
      </c>
      <c r="U34" s="264">
        <v>1.6841935555365171</v>
      </c>
      <c r="V34" s="264">
        <v>1.506084596158288</v>
      </c>
      <c r="W34" s="264">
        <v>1.7024937041641099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6.12522937152651</v>
      </c>
      <c r="C35" s="263">
        <f t="shared" si="1"/>
        <v>3.0110886836438513</v>
      </c>
      <c r="D35" s="263">
        <f t="shared" si="1"/>
        <v>3.9466471318512117</v>
      </c>
      <c r="E35" s="263">
        <f t="shared" si="1"/>
        <v>3.7235141143131671</v>
      </c>
      <c r="F35" s="263">
        <f t="shared" si="1"/>
        <v>3.5101979814883788</v>
      </c>
      <c r="G35" s="263">
        <f t="shared" si="1"/>
        <v>4.4912638828664431</v>
      </c>
      <c r="H35" s="263">
        <f t="shared" si="1"/>
        <v>3.3401792070998577</v>
      </c>
      <c r="I35" s="263">
        <f t="shared" si="1"/>
        <v>3.0480478547164487</v>
      </c>
      <c r="J35" s="263">
        <f t="shared" si="1"/>
        <v>2.4672276514028013</v>
      </c>
      <c r="K35" s="263">
        <f t="shared" si="1"/>
        <v>2.0656030996051102</v>
      </c>
      <c r="L35" s="263">
        <f t="shared" si="1"/>
        <v>2.3033208939583623</v>
      </c>
      <c r="M35" s="263">
        <f t="shared" si="1"/>
        <v>2.5490352118783659</v>
      </c>
      <c r="N35" s="263">
        <f t="shared" si="1"/>
        <v>2.4001723701132347</v>
      </c>
      <c r="O35" s="263">
        <f t="shared" si="1"/>
        <v>2.100890371935495</v>
      </c>
      <c r="P35" s="263">
        <f t="shared" si="1"/>
        <v>2.5076669555982321</v>
      </c>
      <c r="Q35" s="263">
        <f t="shared" si="1"/>
        <v>2.2407238392391653</v>
      </c>
      <c r="R35" s="263">
        <f t="shared" si="1"/>
        <v>2.1921618892603805</v>
      </c>
      <c r="S35" s="263">
        <f t="shared" si="1"/>
        <v>2.3113910675038367</v>
      </c>
      <c r="T35" s="263">
        <f t="shared" si="1"/>
        <v>2.5718552691570684</v>
      </c>
      <c r="U35" s="263">
        <f t="shared" si="1"/>
        <v>2.7023600158918102</v>
      </c>
      <c r="V35" s="263">
        <f t="shared" si="1"/>
        <v>3.771759513346197</v>
      </c>
      <c r="W35" s="263">
        <f t="shared" si="1"/>
        <v>2.8684237801103594</v>
      </c>
      <c r="DA35" s="70"/>
    </row>
    <row r="36" spans="1:105" ht="12" customHeight="1" x14ac:dyDescent="0.25">
      <c r="A36" s="60" t="s">
        <v>3082</v>
      </c>
      <c r="B36" s="264">
        <v>1.1167491238938121</v>
      </c>
      <c r="C36" s="264">
        <v>0.57814035850326861</v>
      </c>
      <c r="D36" s="264">
        <v>1.0895561159211229</v>
      </c>
      <c r="E36" s="264">
        <v>1.12482865512081</v>
      </c>
      <c r="F36" s="264">
        <v>1.0541086575588909</v>
      </c>
      <c r="G36" s="264">
        <v>1.5567772483055391</v>
      </c>
      <c r="H36" s="264">
        <v>1.04841766358664</v>
      </c>
      <c r="I36" s="264">
        <v>1.0652846641395559</v>
      </c>
      <c r="J36" s="264">
        <v>0.9983088711231477</v>
      </c>
      <c r="K36" s="264">
        <v>0.88761665576554971</v>
      </c>
      <c r="L36" s="264">
        <v>1.00316353228404</v>
      </c>
      <c r="M36" s="264">
        <v>1.1071783293659301</v>
      </c>
      <c r="N36" s="264">
        <v>1.0502812509981589</v>
      </c>
      <c r="O36" s="264">
        <v>0.90953870293479133</v>
      </c>
      <c r="P36" s="264">
        <v>1.103382693166135</v>
      </c>
      <c r="Q36" s="264">
        <v>0.95675688711154283</v>
      </c>
      <c r="R36" s="264">
        <v>0.94769256867117924</v>
      </c>
      <c r="S36" s="264">
        <v>1.0047619091102189</v>
      </c>
      <c r="T36" s="264">
        <v>1.0919779837256769</v>
      </c>
      <c r="U36" s="264">
        <v>1.1643685845435181</v>
      </c>
      <c r="V36" s="264">
        <v>1.709982952776711</v>
      </c>
      <c r="W36" s="264">
        <v>1.245187952841982</v>
      </c>
      <c r="DA36" s="72" t="s">
        <v>3154</v>
      </c>
    </row>
    <row r="37" spans="1:105" ht="12" customHeight="1" x14ac:dyDescent="0.25">
      <c r="A37" s="59" t="s">
        <v>30</v>
      </c>
      <c r="B37" s="232">
        <v>1.6724889819937978E-2</v>
      </c>
      <c r="C37" s="232">
        <v>8.8429588067093882E-3</v>
      </c>
      <c r="D37" s="232">
        <v>0</v>
      </c>
      <c r="E37" s="232">
        <v>0</v>
      </c>
      <c r="F37" s="232">
        <v>0</v>
      </c>
      <c r="G37" s="232">
        <v>7.3748259148617304E-3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0.1183849163138699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3156</v>
      </c>
    </row>
    <row r="39" spans="1:105" ht="12" customHeight="1" x14ac:dyDescent="0.25">
      <c r="A39" s="59" t="s">
        <v>160</v>
      </c>
      <c r="B39" s="232">
        <v>6.672638413556041E-2</v>
      </c>
      <c r="C39" s="232">
        <v>6.7263841048742459E-2</v>
      </c>
      <c r="D39" s="232">
        <v>6.1998151826660478E-2</v>
      </c>
      <c r="E39" s="232">
        <v>5.9603865353936372E-2</v>
      </c>
      <c r="F39" s="232">
        <v>6.0054940920825049E-2</v>
      </c>
      <c r="G39" s="232">
        <v>5.5241386802720338E-2</v>
      </c>
      <c r="H39" s="232">
        <v>5.8815752818929888E-2</v>
      </c>
      <c r="I39" s="232">
        <v>0.13724660393441221</v>
      </c>
      <c r="J39" s="232">
        <v>2.3167469899084019E-2</v>
      </c>
      <c r="K39" s="232">
        <v>0</v>
      </c>
      <c r="L39" s="232">
        <v>0</v>
      </c>
      <c r="M39" s="232">
        <v>0</v>
      </c>
      <c r="N39" s="232">
        <v>1.9386931643771439E-2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0.108949086351814</v>
      </c>
      <c r="F40" s="232">
        <v>0</v>
      </c>
      <c r="G40" s="232">
        <v>2.5057106245220749E-2</v>
      </c>
      <c r="H40" s="232">
        <v>2.662186641979733E-2</v>
      </c>
      <c r="I40" s="232">
        <v>0</v>
      </c>
      <c r="J40" s="232">
        <v>0</v>
      </c>
      <c r="K40" s="232">
        <v>0.1824098193459962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0.91491293362444326</v>
      </c>
      <c r="C41" s="232">
        <v>0.50203355864781674</v>
      </c>
      <c r="D41" s="232">
        <v>1.0275579640944621</v>
      </c>
      <c r="E41" s="232">
        <v>0.95627570341505985</v>
      </c>
      <c r="F41" s="232">
        <v>0.99405371663806574</v>
      </c>
      <c r="G41" s="232">
        <v>1.4691039293427359</v>
      </c>
      <c r="H41" s="232">
        <v>0.96298004434791229</v>
      </c>
      <c r="I41" s="232">
        <v>0.92803806020514401</v>
      </c>
      <c r="J41" s="232">
        <v>0.97514140122406368</v>
      </c>
      <c r="K41" s="232">
        <v>0.70520683641955351</v>
      </c>
      <c r="L41" s="232">
        <v>1.00316353228404</v>
      </c>
      <c r="M41" s="232">
        <v>1.1071783293659301</v>
      </c>
      <c r="N41" s="232">
        <v>1.030894319354388</v>
      </c>
      <c r="O41" s="232">
        <v>0.90953870293479133</v>
      </c>
      <c r="P41" s="232">
        <v>1.103382693166135</v>
      </c>
      <c r="Q41" s="232">
        <v>0.95675688711154283</v>
      </c>
      <c r="R41" s="232">
        <v>0.94769256867117924</v>
      </c>
      <c r="S41" s="232">
        <v>1.0047619091102189</v>
      </c>
      <c r="T41" s="232">
        <v>1.0919779837256769</v>
      </c>
      <c r="U41" s="232">
        <v>1.1643685845435181</v>
      </c>
      <c r="V41" s="232">
        <v>1.709982952776711</v>
      </c>
      <c r="W41" s="232">
        <v>1.245187952841982</v>
      </c>
      <c r="DA41" s="71" t="s">
        <v>3159</v>
      </c>
    </row>
    <row r="42" spans="1:105" ht="12" customHeight="1" x14ac:dyDescent="0.25">
      <c r="A42" s="60" t="s">
        <v>3089</v>
      </c>
      <c r="B42" s="264">
        <v>4.9373190399264537</v>
      </c>
      <c r="C42" s="264">
        <v>2.3720535036427211</v>
      </c>
      <c r="D42" s="264">
        <v>2.7767853106080298</v>
      </c>
      <c r="E42" s="264">
        <v>2.501081343581864</v>
      </c>
      <c r="F42" s="264">
        <v>2.356071148295273</v>
      </c>
      <c r="G42" s="264">
        <v>2.782791217856627</v>
      </c>
      <c r="H42" s="264">
        <v>2.176198392855849</v>
      </c>
      <c r="I42" s="264">
        <v>1.862171790378963</v>
      </c>
      <c r="J42" s="264">
        <v>1.319729436835688</v>
      </c>
      <c r="K42" s="264">
        <v>1.0352507273591369</v>
      </c>
      <c r="L42" s="264">
        <v>1.1389481316637431</v>
      </c>
      <c r="M42" s="264">
        <v>1.280651189455998</v>
      </c>
      <c r="N42" s="264">
        <v>1.182434697732772</v>
      </c>
      <c r="O42" s="264">
        <v>1.0491855835719119</v>
      </c>
      <c r="P42" s="264">
        <v>1.218272032792824</v>
      </c>
      <c r="Q42" s="264">
        <v>1.098029637031241</v>
      </c>
      <c r="R42" s="264">
        <v>1.0417134921423661</v>
      </c>
      <c r="S42" s="264">
        <v>1.091031254650265</v>
      </c>
      <c r="T42" s="264">
        <v>1.2665046602718331</v>
      </c>
      <c r="U42" s="264">
        <v>1.3280323863018999</v>
      </c>
      <c r="V42" s="264">
        <v>1.874021369054256</v>
      </c>
      <c r="W42" s="264">
        <v>1.410995404456689</v>
      </c>
      <c r="DA42" s="72" t="s">
        <v>3160</v>
      </c>
    </row>
    <row r="43" spans="1:105" ht="12" customHeight="1" x14ac:dyDescent="0.25">
      <c r="A43" s="64" t="s">
        <v>30</v>
      </c>
      <c r="B43" s="231">
        <v>6.7760164860187003E-4</v>
      </c>
      <c r="C43" s="231">
        <v>4.462953571522954E-4</v>
      </c>
      <c r="D43" s="231">
        <v>0</v>
      </c>
      <c r="E43" s="231">
        <v>0</v>
      </c>
      <c r="F43" s="231">
        <v>0</v>
      </c>
      <c r="G43" s="231">
        <v>1.9717976478205632E-3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4.8441212685093969E-3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3163</v>
      </c>
    </row>
    <row r="46" spans="1:105" ht="12" customHeight="1" x14ac:dyDescent="0.25">
      <c r="A46" s="64" t="s">
        <v>160</v>
      </c>
      <c r="B46" s="231">
        <v>2.7822592164372249E-3</v>
      </c>
      <c r="C46" s="231">
        <v>3.4937774747959378E-3</v>
      </c>
      <c r="D46" s="231">
        <v>8.0586086525718977E-3</v>
      </c>
      <c r="E46" s="231">
        <v>1.0492003924284709E-2</v>
      </c>
      <c r="F46" s="231">
        <v>1.0425210433589391E-2</v>
      </c>
      <c r="G46" s="231">
        <v>1.520071280351709E-2</v>
      </c>
      <c r="H46" s="231">
        <v>1.190137395159817E-2</v>
      </c>
      <c r="I46" s="231">
        <v>3.9594223182397408E-2</v>
      </c>
      <c r="J46" s="231">
        <v>1.23794681697915E-2</v>
      </c>
      <c r="K46" s="231">
        <v>0</v>
      </c>
      <c r="L46" s="231">
        <v>0</v>
      </c>
      <c r="M46" s="231">
        <v>0</v>
      </c>
      <c r="N46" s="231">
        <v>1.5528144884221429E-2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1.8592808737440979E-2</v>
      </c>
      <c r="F47" s="231">
        <v>0</v>
      </c>
      <c r="G47" s="231">
        <v>6.6844808766565369E-3</v>
      </c>
      <c r="H47" s="231">
        <v>5.2225106087764274E-3</v>
      </c>
      <c r="I47" s="231">
        <v>0</v>
      </c>
      <c r="J47" s="231">
        <v>0</v>
      </c>
      <c r="K47" s="231">
        <v>0.131094372056206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0.76293868096883799</v>
      </c>
      <c r="D48" s="231">
        <v>0.99103484628819571</v>
      </c>
      <c r="E48" s="231">
        <v>0.59116682951386079</v>
      </c>
      <c r="F48" s="231">
        <v>0.36519369320136041</v>
      </c>
      <c r="G48" s="231">
        <v>0.33604905622499542</v>
      </c>
      <c r="H48" s="231">
        <v>0.21303056280974639</v>
      </c>
      <c r="I48" s="231">
        <v>0.14633638325745019</v>
      </c>
      <c r="J48" s="231">
        <v>6.5560443907781221E-2</v>
      </c>
      <c r="K48" s="231">
        <v>5.5490364084157057E-2</v>
      </c>
      <c r="L48" s="231">
        <v>0</v>
      </c>
      <c r="M48" s="231">
        <v>0.23392291245229091</v>
      </c>
      <c r="N48" s="231">
        <v>0.1010632666044004</v>
      </c>
      <c r="O48" s="231">
        <v>0.1616227371763356</v>
      </c>
      <c r="P48" s="231">
        <v>0.19207825599726999</v>
      </c>
      <c r="Q48" s="231">
        <v>3.2930114888346712E-2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3.7346835599289599E-2</v>
      </c>
      <c r="C49" s="231">
        <v>2.5528210362918601E-2</v>
      </c>
      <c r="D49" s="231">
        <v>0.13075602110284901</v>
      </c>
      <c r="E49" s="231">
        <v>0.1647939203387154</v>
      </c>
      <c r="F49" s="231">
        <v>0.1689351352451946</v>
      </c>
      <c r="G49" s="231">
        <v>0.39575457650658691</v>
      </c>
      <c r="H49" s="231">
        <v>0.19076327644232779</v>
      </c>
      <c r="I49" s="231">
        <v>0.26210182921958719</v>
      </c>
      <c r="J49" s="231">
        <v>0.51011138918371324</v>
      </c>
      <c r="K49" s="231">
        <v>0.51178670867205989</v>
      </c>
      <c r="L49" s="231">
        <v>0.77752186863755901</v>
      </c>
      <c r="M49" s="231">
        <v>0.7844357800761369</v>
      </c>
      <c r="N49" s="231">
        <v>0.80834859256541169</v>
      </c>
      <c r="O49" s="231">
        <v>0.64551698681012504</v>
      </c>
      <c r="P49" s="231">
        <v>0.95924441485139866</v>
      </c>
      <c r="Q49" s="231">
        <v>0.68179999056265217</v>
      </c>
      <c r="R49" s="231">
        <v>0.82247406327070582</v>
      </c>
      <c r="S49" s="231">
        <v>0.9365349681444588</v>
      </c>
      <c r="T49" s="231">
        <v>0.74342138691271298</v>
      </c>
      <c r="U49" s="231">
        <v>0.84909204416859518</v>
      </c>
      <c r="V49" s="231">
        <v>1.515734487777622</v>
      </c>
      <c r="W49" s="231">
        <v>0.93426128190134905</v>
      </c>
      <c r="DA49" s="73" t="s">
        <v>3167</v>
      </c>
    </row>
    <row r="50" spans="1:105" ht="12" customHeight="1" x14ac:dyDescent="0.25">
      <c r="A50" s="64" t="s">
        <v>36</v>
      </c>
      <c r="B50" s="231">
        <v>1.291178608326468</v>
      </c>
      <c r="C50" s="231">
        <v>1.318473047487362</v>
      </c>
      <c r="D50" s="231">
        <v>1.528488593294467</v>
      </c>
      <c r="E50" s="231">
        <v>1.476932430426372</v>
      </c>
      <c r="F50" s="231">
        <v>1.645248138608526</v>
      </c>
      <c r="G50" s="231">
        <v>1.7711058303280709</v>
      </c>
      <c r="H50" s="231">
        <v>1.5102923005125499</v>
      </c>
      <c r="I50" s="231">
        <v>1.1456082661032181</v>
      </c>
      <c r="J50" s="231">
        <v>0.50949619776210398</v>
      </c>
      <c r="K50" s="231">
        <v>7.2026992243270582E-2</v>
      </c>
      <c r="L50" s="231">
        <v>8.1125138631321078E-2</v>
      </c>
      <c r="M50" s="231">
        <v>1.288904071723211E-2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3.4886926354014309</v>
      </c>
      <c r="C51" s="231">
        <v>0.26117349199165368</v>
      </c>
      <c r="D51" s="231">
        <v>0.1184472412699471</v>
      </c>
      <c r="E51" s="231">
        <v>0.2391033506411894</v>
      </c>
      <c r="F51" s="231">
        <v>0.1662689708066028</v>
      </c>
      <c r="G51" s="231">
        <v>0.25602476346897868</v>
      </c>
      <c r="H51" s="231">
        <v>0.2449883685308511</v>
      </c>
      <c r="I51" s="231">
        <v>0.26853108861631042</v>
      </c>
      <c r="J51" s="231">
        <v>0.2221819378122977</v>
      </c>
      <c r="K51" s="231">
        <v>0.26485229030344332</v>
      </c>
      <c r="L51" s="231">
        <v>0.28030112439486271</v>
      </c>
      <c r="M51" s="231">
        <v>0.24940345621033869</v>
      </c>
      <c r="N51" s="231">
        <v>0.2574946936787384</v>
      </c>
      <c r="O51" s="231">
        <v>0.2420458595854518</v>
      </c>
      <c r="P51" s="231">
        <v>6.694936194415585E-2</v>
      </c>
      <c r="Q51" s="231">
        <v>0.38329953158024199</v>
      </c>
      <c r="R51" s="231">
        <v>0.21923942887166001</v>
      </c>
      <c r="S51" s="231">
        <v>0.1544962865058056</v>
      </c>
      <c r="T51" s="231">
        <v>0.52308327335912008</v>
      </c>
      <c r="U51" s="231">
        <v>0.47894034213330472</v>
      </c>
      <c r="V51" s="231">
        <v>0.35828688127663388</v>
      </c>
      <c r="W51" s="231">
        <v>0.4767341225553402</v>
      </c>
      <c r="DA51" s="73" t="s">
        <v>3169</v>
      </c>
    </row>
    <row r="52" spans="1:105" ht="12" customHeight="1" x14ac:dyDescent="0.25">
      <c r="A52" s="64" t="s">
        <v>79</v>
      </c>
      <c r="B52" s="231">
        <v>0.1117969784657163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3170</v>
      </c>
    </row>
    <row r="53" spans="1:105" ht="12" customHeight="1" x14ac:dyDescent="0.25">
      <c r="A53" s="60" t="s">
        <v>3101</v>
      </c>
      <c r="B53" s="264">
        <v>7.1161207706244456E-2</v>
      </c>
      <c r="C53" s="264">
        <v>6.0894821497861608E-2</v>
      </c>
      <c r="D53" s="264">
        <v>8.0305705322059148E-2</v>
      </c>
      <c r="E53" s="264">
        <v>9.7604115610493161E-2</v>
      </c>
      <c r="F53" s="264">
        <v>0.1000181756342147</v>
      </c>
      <c r="G53" s="264">
        <v>0.1516954167042765</v>
      </c>
      <c r="H53" s="264">
        <v>0.11556315065736859</v>
      </c>
      <c r="I53" s="264">
        <v>0.12059140019792949</v>
      </c>
      <c r="J53" s="264">
        <v>0.14918934344396531</v>
      </c>
      <c r="K53" s="264">
        <v>0.14273571648042371</v>
      </c>
      <c r="L53" s="264">
        <v>0.16120923001057921</v>
      </c>
      <c r="M53" s="264">
        <v>0.161205693056438</v>
      </c>
      <c r="N53" s="264">
        <v>0.1674564213823036</v>
      </c>
      <c r="O53" s="264">
        <v>0.14216608542879169</v>
      </c>
      <c r="P53" s="264">
        <v>0.18601222963927261</v>
      </c>
      <c r="Q53" s="264">
        <v>0.18593731509638139</v>
      </c>
      <c r="R53" s="264">
        <v>0.20275582844683521</v>
      </c>
      <c r="S53" s="264">
        <v>0.21559790374335269</v>
      </c>
      <c r="T53" s="264">
        <v>0.21337262515955849</v>
      </c>
      <c r="U53" s="264">
        <v>0.2099590450463919</v>
      </c>
      <c r="V53" s="264">
        <v>0.18775519151523001</v>
      </c>
      <c r="W53" s="264">
        <v>0.2122404228116882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2.3420826839354931</v>
      </c>
      <c r="C54" s="263">
        <f t="shared" si="2"/>
        <v>1.4987183567428952</v>
      </c>
      <c r="D54" s="263">
        <f t="shared" si="2"/>
        <v>2.1272006467873101</v>
      </c>
      <c r="E54" s="263">
        <f t="shared" si="2"/>
        <v>2.3401109147262118</v>
      </c>
      <c r="F54" s="263">
        <f t="shared" si="2"/>
        <v>2.29850714864294</v>
      </c>
      <c r="G54" s="263">
        <f t="shared" si="2"/>
        <v>3.3455390941838816</v>
      </c>
      <c r="H54" s="263">
        <f t="shared" si="2"/>
        <v>2.4716776951828132</v>
      </c>
      <c r="I54" s="263">
        <f t="shared" si="2"/>
        <v>2.5022991233846454</v>
      </c>
      <c r="J54" s="263">
        <f t="shared" si="2"/>
        <v>2.7468817976313131</v>
      </c>
      <c r="K54" s="263">
        <f t="shared" si="2"/>
        <v>2.5665770404495003</v>
      </c>
      <c r="L54" s="263">
        <f t="shared" si="2"/>
        <v>2.8780049156660437</v>
      </c>
      <c r="M54" s="263">
        <f t="shared" si="2"/>
        <v>2.9635729931870061</v>
      </c>
      <c r="N54" s="263">
        <f t="shared" si="2"/>
        <v>2.9954104523573446</v>
      </c>
      <c r="O54" s="263">
        <f t="shared" si="2"/>
        <v>2.5601035957808995</v>
      </c>
      <c r="P54" s="263">
        <f t="shared" si="2"/>
        <v>3.2730093779586844</v>
      </c>
      <c r="Q54" s="263">
        <f t="shared" si="2"/>
        <v>3.1629886771778382</v>
      </c>
      <c r="R54" s="263">
        <f t="shared" si="2"/>
        <v>3.3666817761779373</v>
      </c>
      <c r="S54" s="263">
        <f t="shared" si="2"/>
        <v>3.5756379398209877</v>
      </c>
      <c r="T54" s="263">
        <f t="shared" si="2"/>
        <v>3.6269262064056611</v>
      </c>
      <c r="U54" s="263">
        <f t="shared" si="2"/>
        <v>3.6369196614220209</v>
      </c>
      <c r="V54" s="263">
        <f t="shared" si="2"/>
        <v>3.7698761952603888</v>
      </c>
      <c r="W54" s="263">
        <f t="shared" si="2"/>
        <v>3.7289850923507961</v>
      </c>
      <c r="DA54" s="70"/>
    </row>
    <row r="55" spans="1:105" ht="12" customHeight="1" x14ac:dyDescent="0.25">
      <c r="A55" s="60" t="s">
        <v>3104</v>
      </c>
      <c r="B55" s="264">
        <v>0.69894625963597601</v>
      </c>
      <c r="C55" s="264">
        <v>0.36378674662947241</v>
      </c>
      <c r="D55" s="264">
        <v>0.68191685734874097</v>
      </c>
      <c r="E55" s="264">
        <v>0.71137545983886641</v>
      </c>
      <c r="F55" s="264">
        <v>0.65975990021945097</v>
      </c>
      <c r="G55" s="264">
        <v>0.97577934773723973</v>
      </c>
      <c r="H55" s="264">
        <v>0.65814034638586283</v>
      </c>
      <c r="I55" s="264">
        <v>0.66966194761885589</v>
      </c>
      <c r="J55" s="264">
        <v>0.62363918752124581</v>
      </c>
      <c r="K55" s="264">
        <v>0.56845635757287449</v>
      </c>
      <c r="L55" s="264">
        <v>0.62571062796902943</v>
      </c>
      <c r="M55" s="264">
        <v>0.69058854857285878</v>
      </c>
      <c r="N55" s="264">
        <v>0.65593022014903146</v>
      </c>
      <c r="O55" s="264">
        <v>0.56731331897571946</v>
      </c>
      <c r="P55" s="264">
        <v>0.68822106826313478</v>
      </c>
      <c r="Q55" s="264">
        <v>0.59676506709252297</v>
      </c>
      <c r="R55" s="264">
        <v>0.59111131254413196</v>
      </c>
      <c r="S55" s="264">
        <v>0.62670759539802157</v>
      </c>
      <c r="T55" s="264">
        <v>0.68110752428337551</v>
      </c>
      <c r="U55" s="264">
        <v>0.72626025047314824</v>
      </c>
      <c r="V55" s="264">
        <v>1.066580345840662</v>
      </c>
      <c r="W55" s="264">
        <v>0.77667031429888744</v>
      </c>
      <c r="DA55" s="72" t="s">
        <v>3172</v>
      </c>
    </row>
    <row r="56" spans="1:105" ht="12" customHeight="1" x14ac:dyDescent="0.25">
      <c r="A56" s="60" t="s">
        <v>3106</v>
      </c>
      <c r="B56" s="264">
        <v>0.72249557614927362</v>
      </c>
      <c r="C56" s="264">
        <v>0.34711108375058147</v>
      </c>
      <c r="D56" s="264">
        <v>0.40633693844918589</v>
      </c>
      <c r="E56" s="264">
        <v>0.3659921896305684</v>
      </c>
      <c r="F56" s="264">
        <v>0.34477232845816491</v>
      </c>
      <c r="G56" s="264">
        <v>0.40721580436463178</v>
      </c>
      <c r="H56" s="264">
        <v>0.31845090401225751</v>
      </c>
      <c r="I56" s="264">
        <v>0.27249826671091842</v>
      </c>
      <c r="J56" s="264">
        <v>0.1931207345762205</v>
      </c>
      <c r="K56" s="264">
        <v>0.15149194627160159</v>
      </c>
      <c r="L56" s="264">
        <v>0.16666635879434519</v>
      </c>
      <c r="M56" s="264">
        <v>0.18740227469401019</v>
      </c>
      <c r="N56" s="264">
        <v>0.173029903737</v>
      </c>
      <c r="O56" s="264">
        <v>0.15353108368334101</v>
      </c>
      <c r="P56" s="264">
        <v>0.17827410931344451</v>
      </c>
      <c r="Q56" s="264">
        <v>0.1606786089415202</v>
      </c>
      <c r="R56" s="264">
        <v>0.15243766578614321</v>
      </c>
      <c r="S56" s="264">
        <v>0.15965451058579949</v>
      </c>
      <c r="T56" s="264">
        <v>0.18533216241834541</v>
      </c>
      <c r="U56" s="264">
        <v>0.19433573490530981</v>
      </c>
      <c r="V56" s="264">
        <v>0.27423225799300871</v>
      </c>
      <c r="W56" s="264">
        <v>0.20647601045082531</v>
      </c>
      <c r="DA56" s="72" t="s">
        <v>3173</v>
      </c>
    </row>
    <row r="57" spans="1:105" ht="12" customHeight="1" x14ac:dyDescent="0.25">
      <c r="A57" s="64" t="s">
        <v>30</v>
      </c>
      <c r="B57" s="231">
        <v>9.9155875799672539E-5</v>
      </c>
      <c r="C57" s="231">
        <v>6.5307997840726296E-5</v>
      </c>
      <c r="D57" s="231">
        <v>0</v>
      </c>
      <c r="E57" s="231">
        <v>0</v>
      </c>
      <c r="F57" s="231">
        <v>0</v>
      </c>
      <c r="G57" s="231">
        <v>2.8854021101158608E-4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7.0885761250720817E-4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3176</v>
      </c>
    </row>
    <row r="60" spans="1:105" ht="12" customHeight="1" x14ac:dyDescent="0.25">
      <c r="A60" s="64" t="s">
        <v>160</v>
      </c>
      <c r="B60" s="231">
        <v>4.0713795469178002E-4</v>
      </c>
      <c r="C60" s="231">
        <v>5.1125696945596795E-4</v>
      </c>
      <c r="D60" s="231">
        <v>1.179245062820203E-3</v>
      </c>
      <c r="E60" s="231">
        <v>1.5353325071635309E-3</v>
      </c>
      <c r="F60" s="231">
        <v>1.525558376475867E-3</v>
      </c>
      <c r="G60" s="231">
        <v>2.2243747398224259E-3</v>
      </c>
      <c r="H60" s="231">
        <v>1.7415706703563479E-3</v>
      </c>
      <c r="I60" s="231">
        <v>5.7939644691818986E-3</v>
      </c>
      <c r="J60" s="231">
        <v>1.811531909408134E-3</v>
      </c>
      <c r="K60" s="231">
        <v>0</v>
      </c>
      <c r="L60" s="231">
        <v>0</v>
      </c>
      <c r="M60" s="231">
        <v>0</v>
      </c>
      <c r="N60" s="231">
        <v>2.272289048759158E-3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2.720752285270747E-3</v>
      </c>
      <c r="F61" s="231">
        <v>0</v>
      </c>
      <c r="G61" s="231">
        <v>9.7816402448052168E-4</v>
      </c>
      <c r="H61" s="231">
        <v>7.6422867971882662E-4</v>
      </c>
      <c r="I61" s="231">
        <v>0</v>
      </c>
      <c r="J61" s="231">
        <v>0</v>
      </c>
      <c r="K61" s="231">
        <v>1.918350892513656E-2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0.1116435493464402</v>
      </c>
      <c r="D62" s="231">
        <v>0.14502167805296681</v>
      </c>
      <c r="E62" s="231">
        <v>8.6507559190730096E-2</v>
      </c>
      <c r="F62" s="231">
        <v>5.3440100921557689E-2</v>
      </c>
      <c r="G62" s="231">
        <v>4.9175261822925337E-2</v>
      </c>
      <c r="H62" s="231">
        <v>3.1173525139854951E-2</v>
      </c>
      <c r="I62" s="231">
        <v>2.1413927007392131E-2</v>
      </c>
      <c r="J62" s="231">
        <v>9.5936945355793932E-3</v>
      </c>
      <c r="K62" s="231">
        <v>8.1201036930182297E-3</v>
      </c>
      <c r="L62" s="231">
        <v>0</v>
      </c>
      <c r="M62" s="231">
        <v>3.4230777480657101E-2</v>
      </c>
      <c r="N62" s="231">
        <v>1.4788949719960091E-2</v>
      </c>
      <c r="O62" s="231">
        <v>2.365083391831585E-2</v>
      </c>
      <c r="P62" s="231">
        <v>2.810749905166399E-2</v>
      </c>
      <c r="Q62" s="231">
        <v>4.8187816376703586E-3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5.4650961960244077E-3</v>
      </c>
      <c r="C63" s="231">
        <v>3.735634441498738E-3</v>
      </c>
      <c r="D63" s="231">
        <v>1.9133996818462978E-2</v>
      </c>
      <c r="E63" s="231">
        <v>2.4114884506793239E-2</v>
      </c>
      <c r="F63" s="231">
        <v>2.4720883314166071E-2</v>
      </c>
      <c r="G63" s="231">
        <v>5.7912184417213103E-2</v>
      </c>
      <c r="H63" s="231">
        <v>2.791507338431503E-2</v>
      </c>
      <c r="I63" s="231">
        <v>3.8354299282755112E-2</v>
      </c>
      <c r="J63" s="231">
        <v>7.4646426339522759E-2</v>
      </c>
      <c r="K63" s="231">
        <v>7.4891581839740373E-2</v>
      </c>
      <c r="L63" s="231">
        <v>0.1137775594218681</v>
      </c>
      <c r="M63" s="231">
        <v>0.11478929684208861</v>
      </c>
      <c r="N63" s="231">
        <v>0.11828854432783451</v>
      </c>
      <c r="O63" s="231">
        <v>9.4460812341280606E-2</v>
      </c>
      <c r="P63" s="231">
        <v>0.140369670376083</v>
      </c>
      <c r="Q63" s="231">
        <v>9.9770234213479261E-2</v>
      </c>
      <c r="R63" s="231">
        <v>0.1203555750408737</v>
      </c>
      <c r="S63" s="231">
        <v>0.1370465157146401</v>
      </c>
      <c r="T63" s="231">
        <v>0.1087875138138114</v>
      </c>
      <c r="U63" s="231">
        <v>0.12425067950733271</v>
      </c>
      <c r="V63" s="231">
        <v>0.22180285559438551</v>
      </c>
      <c r="W63" s="231">
        <v>0.13671379906438641</v>
      </c>
      <c r="DA63" s="73" t="s">
        <v>3180</v>
      </c>
    </row>
    <row r="64" spans="1:105" ht="12" customHeight="1" x14ac:dyDescent="0.25">
      <c r="A64" s="64" t="s">
        <v>36</v>
      </c>
      <c r="B64" s="231">
        <v>0.1889427895970735</v>
      </c>
      <c r="C64" s="231">
        <v>0.19293688262362341</v>
      </c>
      <c r="D64" s="231">
        <v>0.223669209528402</v>
      </c>
      <c r="E64" s="231">
        <v>0.2161248115881011</v>
      </c>
      <c r="F64" s="231">
        <v>0.24075505192190161</v>
      </c>
      <c r="G64" s="231">
        <v>0.25917225866029492</v>
      </c>
      <c r="H64" s="231">
        <v>0.2210064808428667</v>
      </c>
      <c r="I64" s="231">
        <v>0.16764096011748611</v>
      </c>
      <c r="J64" s="231">
        <v>7.4556403175736197E-2</v>
      </c>
      <c r="K64" s="231">
        <v>1.053996771087254E-2</v>
      </c>
      <c r="L64" s="231">
        <v>1.1871332053214671E-2</v>
      </c>
      <c r="M64" s="231">
        <v>1.886099485105741E-3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0.51051288669804717</v>
      </c>
      <c r="C65" s="231">
        <v>3.8218452371722458E-2</v>
      </c>
      <c r="D65" s="231">
        <v>1.733280898653396E-2</v>
      </c>
      <c r="E65" s="231">
        <v>3.4988849552509617E-2</v>
      </c>
      <c r="F65" s="231">
        <v>2.433073392406351E-2</v>
      </c>
      <c r="G65" s="231">
        <v>3.7465020488883907E-2</v>
      </c>
      <c r="H65" s="231">
        <v>3.58500252951457E-2</v>
      </c>
      <c r="I65" s="231">
        <v>3.9295115834103153E-2</v>
      </c>
      <c r="J65" s="231">
        <v>3.2512678615973997E-2</v>
      </c>
      <c r="K65" s="231">
        <v>3.8756784102833952E-2</v>
      </c>
      <c r="L65" s="231">
        <v>4.1017467319262438E-2</v>
      </c>
      <c r="M65" s="231">
        <v>3.6496100886158837E-2</v>
      </c>
      <c r="N65" s="231">
        <v>3.7680120640446207E-2</v>
      </c>
      <c r="O65" s="231">
        <v>3.5419437423744482E-2</v>
      </c>
      <c r="P65" s="231">
        <v>9.7969398856975008E-3</v>
      </c>
      <c r="Q65" s="231">
        <v>5.6089593090370538E-2</v>
      </c>
      <c r="R65" s="231">
        <v>3.2082090745269569E-2</v>
      </c>
      <c r="S65" s="231">
        <v>2.260799487115947E-2</v>
      </c>
      <c r="T65" s="231">
        <v>7.6544648604534013E-2</v>
      </c>
      <c r="U65" s="231">
        <v>7.008505539797702E-2</v>
      </c>
      <c r="V65" s="231">
        <v>5.2429402398623211E-2</v>
      </c>
      <c r="W65" s="231">
        <v>6.9762211386438941E-2</v>
      </c>
      <c r="DA65" s="73" t="s">
        <v>3182</v>
      </c>
    </row>
    <row r="66" spans="1:105" ht="12" customHeight="1" x14ac:dyDescent="0.25">
      <c r="A66" s="64" t="s">
        <v>79</v>
      </c>
      <c r="B66" s="231">
        <v>1.6359652215129861E-2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3183</v>
      </c>
    </row>
    <row r="67" spans="1:105" ht="12" customHeight="1" x14ac:dyDescent="0.25">
      <c r="A67" s="60" t="s">
        <v>3118</v>
      </c>
      <c r="B67" s="264">
        <v>0.92064084815024361</v>
      </c>
      <c r="C67" s="264">
        <v>0.78782052636284128</v>
      </c>
      <c r="D67" s="264">
        <v>1.0389468509893831</v>
      </c>
      <c r="E67" s="264">
        <v>1.2627432652567769</v>
      </c>
      <c r="F67" s="264">
        <v>1.2939749199653241</v>
      </c>
      <c r="G67" s="264">
        <v>1.9625439420820101</v>
      </c>
      <c r="H67" s="264">
        <v>1.495086444784693</v>
      </c>
      <c r="I67" s="264">
        <v>1.560138909054871</v>
      </c>
      <c r="J67" s="264">
        <v>1.930121875533847</v>
      </c>
      <c r="K67" s="264">
        <v>1.846628736605024</v>
      </c>
      <c r="L67" s="264">
        <v>2.0856279289026691</v>
      </c>
      <c r="M67" s="264">
        <v>2.0855821699201371</v>
      </c>
      <c r="N67" s="264">
        <v>2.166450328471313</v>
      </c>
      <c r="O67" s="264">
        <v>1.8392591931218389</v>
      </c>
      <c r="P67" s="264">
        <v>2.4065142003821052</v>
      </c>
      <c r="Q67" s="264">
        <v>2.4055450011437949</v>
      </c>
      <c r="R67" s="264">
        <v>2.6231327978476622</v>
      </c>
      <c r="S67" s="264">
        <v>2.7892758338371668</v>
      </c>
      <c r="T67" s="264">
        <v>2.7604865197039401</v>
      </c>
      <c r="U67" s="264">
        <v>2.716323676043563</v>
      </c>
      <c r="V67" s="264">
        <v>2.429063591426718</v>
      </c>
      <c r="W67" s="264">
        <v>2.7458387676010831</v>
      </c>
      <c r="DA67" s="72" t="s">
        <v>3184</v>
      </c>
    </row>
    <row r="68" spans="1:105" ht="12" customHeight="1" x14ac:dyDescent="0.25">
      <c r="A68" s="57" t="s">
        <v>3120</v>
      </c>
      <c r="B68" s="263">
        <v>4.710246125826222</v>
      </c>
      <c r="C68" s="263">
        <v>3.6001850221122829</v>
      </c>
      <c r="D68" s="263">
        <v>4.0064045213307597</v>
      </c>
      <c r="E68" s="263">
        <v>3.1993513598964989</v>
      </c>
      <c r="F68" s="263">
        <v>3.1461408547590328</v>
      </c>
      <c r="G68" s="263">
        <v>3.985540094561506</v>
      </c>
      <c r="H68" s="263">
        <v>3.8271195756737031</v>
      </c>
      <c r="I68" s="263">
        <v>4.3228429261010044</v>
      </c>
      <c r="J68" s="263">
        <v>4.6135362278038503</v>
      </c>
      <c r="K68" s="263">
        <v>3.2366958158452328</v>
      </c>
      <c r="L68" s="263">
        <v>3.2514134160296471</v>
      </c>
      <c r="M68" s="263">
        <v>3.599255884840117</v>
      </c>
      <c r="N68" s="263">
        <v>3.0251379855650811</v>
      </c>
      <c r="O68" s="263">
        <v>2.0143900265575012</v>
      </c>
      <c r="P68" s="263">
        <v>2.350607395274952</v>
      </c>
      <c r="Q68" s="263">
        <v>2.2011689900868929</v>
      </c>
      <c r="R68" s="263">
        <v>1.807986889669134</v>
      </c>
      <c r="S68" s="263">
        <v>2.1293780898220218</v>
      </c>
      <c r="T68" s="263">
        <v>2.9810459764743911</v>
      </c>
      <c r="U68" s="263">
        <v>0</v>
      </c>
      <c r="V68" s="263">
        <v>3.3718778006366281</v>
      </c>
      <c r="W68" s="263">
        <v>3.4242583908696771</v>
      </c>
      <c r="DA68" s="70" t="s">
        <v>3185</v>
      </c>
    </row>
    <row r="69" spans="1:105" ht="12" customHeight="1" x14ac:dyDescent="0.25">
      <c r="A69" s="41" t="s">
        <v>3122</v>
      </c>
      <c r="B69" s="352">
        <v>19.890297565081831</v>
      </c>
      <c r="C69" s="352">
        <v>17.56667360603528</v>
      </c>
      <c r="D69" s="352">
        <v>20.63571446894036</v>
      </c>
      <c r="E69" s="352">
        <v>21.605161433506119</v>
      </c>
      <c r="F69" s="352">
        <v>21.748212025227371</v>
      </c>
      <c r="G69" s="352">
        <v>30.248991480230689</v>
      </c>
      <c r="H69" s="352">
        <v>24.58191568721282</v>
      </c>
      <c r="I69" s="352">
        <v>25.69691134323168</v>
      </c>
      <c r="J69" s="352">
        <v>30.817894171564632</v>
      </c>
      <c r="K69" s="352">
        <v>30.124796138708</v>
      </c>
      <c r="L69" s="352">
        <v>32.185833498857917</v>
      </c>
      <c r="M69" s="352">
        <v>33.683729402094023</v>
      </c>
      <c r="N69" s="352">
        <v>29.92851672191615</v>
      </c>
      <c r="O69" s="352">
        <v>25.559175345296129</v>
      </c>
      <c r="P69" s="352">
        <v>32.601935547094783</v>
      </c>
      <c r="Q69" s="352">
        <v>33.005339915459302</v>
      </c>
      <c r="R69" s="352">
        <v>36.101880594125383</v>
      </c>
      <c r="S69" s="352">
        <v>38.120236617450082</v>
      </c>
      <c r="T69" s="352">
        <v>39.827211980853889</v>
      </c>
      <c r="U69" s="352">
        <v>38.881380798977283</v>
      </c>
      <c r="V69" s="352">
        <v>34.810239309474227</v>
      </c>
      <c r="W69" s="352">
        <v>38.354902610988681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0.99999999999999967</v>
      </c>
      <c r="C73" s="234">
        <f t="shared" si="3"/>
        <v>0.99999999999999989</v>
      </c>
      <c r="D73" s="234">
        <f t="shared" si="3"/>
        <v>1</v>
      </c>
      <c r="E73" s="234">
        <f t="shared" si="3"/>
        <v>1.0000000000000002</v>
      </c>
      <c r="F73" s="234">
        <f t="shared" si="3"/>
        <v>0.99999999999999978</v>
      </c>
      <c r="G73" s="234">
        <f t="shared" si="3"/>
        <v>1.0000000000000002</v>
      </c>
      <c r="H73" s="234">
        <f t="shared" si="3"/>
        <v>0.99999999999999978</v>
      </c>
      <c r="I73" s="234">
        <f t="shared" si="3"/>
        <v>0.99999999999999978</v>
      </c>
      <c r="J73" s="234">
        <f t="shared" si="3"/>
        <v>0.99999999999999978</v>
      </c>
      <c r="K73" s="234">
        <f t="shared" si="3"/>
        <v>1</v>
      </c>
      <c r="L73" s="234">
        <f t="shared" si="3"/>
        <v>0.99999999999999978</v>
      </c>
      <c r="M73" s="234">
        <f t="shared" si="3"/>
        <v>1</v>
      </c>
      <c r="N73" s="234">
        <f t="shared" si="3"/>
        <v>0.99999999999999989</v>
      </c>
      <c r="O73" s="234">
        <f t="shared" si="3"/>
        <v>0.99999999999999978</v>
      </c>
      <c r="P73" s="234">
        <f t="shared" si="3"/>
        <v>1.0000000000000002</v>
      </c>
      <c r="Q73" s="234">
        <f t="shared" si="3"/>
        <v>1.0000000000000002</v>
      </c>
      <c r="R73" s="234">
        <f t="shared" si="3"/>
        <v>0.99999999999999978</v>
      </c>
      <c r="S73" s="234">
        <f t="shared" si="3"/>
        <v>1.0000000000000002</v>
      </c>
      <c r="T73" s="234">
        <f t="shared" si="3"/>
        <v>1.0000000000000004</v>
      </c>
      <c r="U73" s="234">
        <f t="shared" si="3"/>
        <v>1.0000000000000004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1.4587951921531613E-2</v>
      </c>
      <c r="C74" s="301">
        <f t="shared" si="4"/>
        <v>1.7942955888864145E-2</v>
      </c>
      <c r="D74" s="301">
        <f t="shared" si="4"/>
        <v>1.779355311742737E-2</v>
      </c>
      <c r="E74" s="301">
        <f t="shared" si="4"/>
        <v>1.6805554119688062E-2</v>
      </c>
      <c r="F74" s="301">
        <f t="shared" si="4"/>
        <v>1.7606019964641728E-2</v>
      </c>
      <c r="G74" s="301">
        <f t="shared" si="4"/>
        <v>1.7247608716806927E-2</v>
      </c>
      <c r="H74" s="301">
        <f t="shared" si="4"/>
        <v>1.8179952180715008E-2</v>
      </c>
      <c r="I74" s="301">
        <f t="shared" si="4"/>
        <v>1.9332307575597823E-2</v>
      </c>
      <c r="J74" s="301">
        <f t="shared" si="4"/>
        <v>2.307761849703345E-2</v>
      </c>
      <c r="K74" s="301">
        <f t="shared" si="4"/>
        <v>2.7454128107494456E-2</v>
      </c>
      <c r="L74" s="301">
        <f t="shared" si="4"/>
        <v>2.5085711428773284E-2</v>
      </c>
      <c r="M74" s="301">
        <f t="shared" si="4"/>
        <v>2.6098187775254314E-2</v>
      </c>
      <c r="N74" s="301">
        <f t="shared" si="4"/>
        <v>2.0620981199805374E-2</v>
      </c>
      <c r="O74" s="301">
        <f t="shared" si="4"/>
        <v>2.1157254004117138E-2</v>
      </c>
      <c r="P74" s="301">
        <f t="shared" si="4"/>
        <v>2.1381706357388851E-2</v>
      </c>
      <c r="Q74" s="301">
        <f t="shared" si="4"/>
        <v>2.2660319025417729E-2</v>
      </c>
      <c r="R74" s="301">
        <f t="shared" si="4"/>
        <v>2.3557735525340857E-2</v>
      </c>
      <c r="S74" s="301">
        <f t="shared" si="4"/>
        <v>2.3366235140405752E-2</v>
      </c>
      <c r="T74" s="301">
        <f t="shared" si="4"/>
        <v>2.1110006308278355E-2</v>
      </c>
      <c r="U74" s="301">
        <f t="shared" si="4"/>
        <v>2.0860746051122876E-2</v>
      </c>
      <c r="V74" s="301">
        <f t="shared" si="4"/>
        <v>1.7899263908953099E-2</v>
      </c>
      <c r="W74" s="301">
        <f t="shared" si="4"/>
        <v>1.9590907308582768E-2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1.8732300638630937E-3</v>
      </c>
      <c r="C75" s="235">
        <f t="shared" si="5"/>
        <v>2.2809960715799438E-3</v>
      </c>
      <c r="D75" s="235">
        <f t="shared" si="5"/>
        <v>2.3277762429814359E-3</v>
      </c>
      <c r="E75" s="235">
        <f t="shared" si="5"/>
        <v>2.3077290750178029E-3</v>
      </c>
      <c r="F75" s="235">
        <f t="shared" si="5"/>
        <v>2.435377279818767E-3</v>
      </c>
      <c r="G75" s="235">
        <f t="shared" si="5"/>
        <v>2.4792838520471976E-3</v>
      </c>
      <c r="H75" s="235">
        <f t="shared" si="5"/>
        <v>2.5388337803446009E-3</v>
      </c>
      <c r="I75" s="235">
        <f t="shared" si="5"/>
        <v>2.6917065519001743E-3</v>
      </c>
      <c r="J75" s="235">
        <f t="shared" si="5"/>
        <v>3.2446315379325813E-3</v>
      </c>
      <c r="K75" s="235">
        <f t="shared" si="5"/>
        <v>3.7777502364547289E-3</v>
      </c>
      <c r="L75" s="235">
        <f t="shared" si="5"/>
        <v>3.5548963843916124E-3</v>
      </c>
      <c r="M75" s="235">
        <f t="shared" si="5"/>
        <v>3.6047422469664202E-3</v>
      </c>
      <c r="N75" s="235">
        <f t="shared" si="5"/>
        <v>3.1644777002918273E-3</v>
      </c>
      <c r="O75" s="235">
        <f t="shared" si="5"/>
        <v>3.2270751679545936E-3</v>
      </c>
      <c r="P75" s="235">
        <f t="shared" si="5"/>
        <v>3.3335393908781237E-3</v>
      </c>
      <c r="Q75" s="235">
        <f t="shared" si="5"/>
        <v>3.4935147678214502E-3</v>
      </c>
      <c r="R75" s="235">
        <f t="shared" si="5"/>
        <v>3.6263351428543079E-3</v>
      </c>
      <c r="S75" s="235">
        <f t="shared" si="5"/>
        <v>3.6167063201375744E-3</v>
      </c>
      <c r="T75" s="235">
        <f t="shared" si="5"/>
        <v>3.140244779836307E-3</v>
      </c>
      <c r="U75" s="235">
        <f t="shared" si="5"/>
        <v>3.1208469204040208E-3</v>
      </c>
      <c r="V75" s="235">
        <f t="shared" si="5"/>
        <v>2.674834094436692E-3</v>
      </c>
      <c r="W75" s="235">
        <f t="shared" si="5"/>
        <v>2.9837927979331899E-3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1.6353631968802095E-2</v>
      </c>
      <c r="C76" s="235">
        <f t="shared" si="6"/>
        <v>1.9881969397739785E-2</v>
      </c>
      <c r="D76" s="235">
        <f t="shared" si="6"/>
        <v>2.0706075245694084E-2</v>
      </c>
      <c r="E76" s="235">
        <f t="shared" si="6"/>
        <v>2.132503020218909E-2</v>
      </c>
      <c r="F76" s="235">
        <f t="shared" si="6"/>
        <v>2.2626923191083757E-2</v>
      </c>
      <c r="G76" s="235">
        <f t="shared" si="6"/>
        <v>2.3828836821479845E-2</v>
      </c>
      <c r="H76" s="235">
        <f t="shared" si="6"/>
        <v>2.3755154824364848E-2</v>
      </c>
      <c r="I76" s="235">
        <f t="shared" si="6"/>
        <v>2.5235010395048559E-2</v>
      </c>
      <c r="J76" s="235">
        <f t="shared" si="6"/>
        <v>3.0913464177295517E-2</v>
      </c>
      <c r="K76" s="235">
        <f t="shared" si="6"/>
        <v>3.619794714418547E-2</v>
      </c>
      <c r="L76" s="235">
        <f t="shared" si="6"/>
        <v>3.4686894214267544E-2</v>
      </c>
      <c r="M76" s="235">
        <f t="shared" si="6"/>
        <v>3.4693290116356405E-2</v>
      </c>
      <c r="N76" s="235">
        <f t="shared" si="6"/>
        <v>3.2286730632281893E-2</v>
      </c>
      <c r="O76" s="235">
        <f t="shared" si="6"/>
        <v>3.2868832652291152E-2</v>
      </c>
      <c r="P76" s="235">
        <f t="shared" si="6"/>
        <v>3.4419534689049694E-2</v>
      </c>
      <c r="Q76" s="235">
        <f t="shared" si="6"/>
        <v>3.5820739113186943E-2</v>
      </c>
      <c r="R76" s="235">
        <f t="shared" si="6"/>
        <v>3.7075098430296008E-2</v>
      </c>
      <c r="S76" s="235">
        <f t="shared" si="6"/>
        <v>3.7138773070237142E-2</v>
      </c>
      <c r="T76" s="235">
        <f t="shared" si="6"/>
        <v>3.1284545996230262E-2</v>
      </c>
      <c r="U76" s="235">
        <f t="shared" si="6"/>
        <v>3.1205128919652551E-2</v>
      </c>
      <c r="V76" s="235">
        <f t="shared" si="6"/>
        <v>2.6738651533939044E-2</v>
      </c>
      <c r="W76" s="235">
        <f t="shared" si="6"/>
        <v>3.0218338134804193E-2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5.4038272538258214E-3</v>
      </c>
      <c r="C77" s="235">
        <f t="shared" si="7"/>
        <v>6.6299905289669888E-3</v>
      </c>
      <c r="D77" s="235">
        <f t="shared" si="7"/>
        <v>6.5494217172544431E-3</v>
      </c>
      <c r="E77" s="235">
        <f t="shared" si="7"/>
        <v>6.1155566218195614E-3</v>
      </c>
      <c r="F77" s="235">
        <f t="shared" si="7"/>
        <v>6.3956677260932427E-3</v>
      </c>
      <c r="G77" s="235">
        <f t="shared" si="7"/>
        <v>6.1721475561828361E-3</v>
      </c>
      <c r="H77" s="235">
        <f t="shared" si="7"/>
        <v>6.5884975349333932E-3</v>
      </c>
      <c r="I77" s="235">
        <f t="shared" si="7"/>
        <v>6.987897308948352E-3</v>
      </c>
      <c r="J77" s="235">
        <f t="shared" si="7"/>
        <v>8.2587627344128129E-3</v>
      </c>
      <c r="K77" s="235">
        <f t="shared" si="7"/>
        <v>9.7092449219784906E-3</v>
      </c>
      <c r="L77" s="235">
        <f t="shared" si="7"/>
        <v>8.8182137472139176E-3</v>
      </c>
      <c r="M77" s="235">
        <f t="shared" si="7"/>
        <v>9.2068180839790428E-3</v>
      </c>
      <c r="N77" s="235">
        <f t="shared" si="7"/>
        <v>7.1266982559990292E-3</v>
      </c>
      <c r="O77" s="235">
        <f t="shared" si="7"/>
        <v>7.3109407100809404E-3</v>
      </c>
      <c r="P77" s="235">
        <f t="shared" si="7"/>
        <v>7.3348650989092448E-3</v>
      </c>
      <c r="Q77" s="235">
        <f t="shared" si="7"/>
        <v>7.803147506227401E-3</v>
      </c>
      <c r="R77" s="235">
        <f t="shared" si="7"/>
        <v>8.1324340718690064E-3</v>
      </c>
      <c r="S77" s="235">
        <f t="shared" si="7"/>
        <v>8.0438141030953845E-3</v>
      </c>
      <c r="T77" s="235">
        <f t="shared" si="7"/>
        <v>7.3953240555140326E-3</v>
      </c>
      <c r="U77" s="235">
        <f t="shared" si="7"/>
        <v>7.2958264357724199E-3</v>
      </c>
      <c r="V77" s="235">
        <f t="shared" si="7"/>
        <v>6.2594019735323836E-3</v>
      </c>
      <c r="W77" s="235">
        <f t="shared" si="7"/>
        <v>6.8052377264627697E-3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2.4377925226299193E-2</v>
      </c>
      <c r="C78" s="302">
        <f t="shared" si="8"/>
        <v>2.9803218519192497E-2</v>
      </c>
      <c r="D78" s="302">
        <f t="shared" si="8"/>
        <v>2.9398153217655095E-2</v>
      </c>
      <c r="E78" s="302">
        <f t="shared" si="8"/>
        <v>2.8581208309873558E-2</v>
      </c>
      <c r="F78" s="302">
        <f t="shared" si="8"/>
        <v>2.8661232488477125E-2</v>
      </c>
      <c r="G78" s="302">
        <f t="shared" si="8"/>
        <v>2.9015557020346847E-2</v>
      </c>
      <c r="H78" s="302">
        <f t="shared" si="8"/>
        <v>2.9117335314769687E-2</v>
      </c>
      <c r="I78" s="302">
        <f t="shared" si="8"/>
        <v>3.0282406058239331E-2</v>
      </c>
      <c r="J78" s="302">
        <f t="shared" si="8"/>
        <v>3.2667619445590802E-2</v>
      </c>
      <c r="K78" s="302">
        <f t="shared" si="8"/>
        <v>3.869917757070869E-2</v>
      </c>
      <c r="L78" s="302">
        <f t="shared" si="8"/>
        <v>3.5240862737706651E-2</v>
      </c>
      <c r="M78" s="302">
        <f t="shared" si="8"/>
        <v>3.6422339796686291E-2</v>
      </c>
      <c r="N78" s="302">
        <f t="shared" si="8"/>
        <v>3.1174408080762248E-2</v>
      </c>
      <c r="O78" s="302">
        <f t="shared" si="8"/>
        <v>3.1836892755913358E-2</v>
      </c>
      <c r="P78" s="302">
        <f t="shared" si="8"/>
        <v>3.1691402113776884E-2</v>
      </c>
      <c r="Q78" s="302">
        <f t="shared" si="8"/>
        <v>3.2903021736740985E-2</v>
      </c>
      <c r="R78" s="302">
        <f t="shared" si="8"/>
        <v>3.4358774610417871E-2</v>
      </c>
      <c r="S78" s="302">
        <f t="shared" si="8"/>
        <v>3.37163747213911E-2</v>
      </c>
      <c r="T78" s="302">
        <f t="shared" si="8"/>
        <v>3.4693884829322064E-2</v>
      </c>
      <c r="U78" s="302">
        <f t="shared" si="8"/>
        <v>3.6364473491920651E-2</v>
      </c>
      <c r="V78" s="302">
        <f t="shared" si="8"/>
        <v>3.3770343640535397E-2</v>
      </c>
      <c r="W78" s="302">
        <f t="shared" si="8"/>
        <v>3.3531750218715226E-2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0.45522466479340223</v>
      </c>
      <c r="C79" s="303">
        <f t="shared" si="9"/>
        <v>0.35470413515165317</v>
      </c>
      <c r="D79" s="303">
        <f t="shared" si="9"/>
        <v>0.36036359283355957</v>
      </c>
      <c r="E79" s="303">
        <f t="shared" si="9"/>
        <v>0.34437051433173915</v>
      </c>
      <c r="F79" s="303">
        <f t="shared" si="9"/>
        <v>0.32712311213769385</v>
      </c>
      <c r="G79" s="303">
        <f t="shared" si="9"/>
        <v>0.30457859933986653</v>
      </c>
      <c r="H79" s="303">
        <f t="shared" si="9"/>
        <v>0.2983774270365992</v>
      </c>
      <c r="I79" s="303">
        <f t="shared" si="9"/>
        <v>0.26809349116367043</v>
      </c>
      <c r="J79" s="303">
        <f t="shared" si="9"/>
        <v>0.20478853239831574</v>
      </c>
      <c r="K79" s="303">
        <f t="shared" si="9"/>
        <v>0.18058974509663178</v>
      </c>
      <c r="L79" s="303">
        <f t="shared" si="9"/>
        <v>0.18305287281285829</v>
      </c>
      <c r="M79" s="303">
        <f t="shared" si="9"/>
        <v>0.18865650231902312</v>
      </c>
      <c r="N79" s="303">
        <f t="shared" si="9"/>
        <v>0.19378711831673359</v>
      </c>
      <c r="O79" s="303">
        <f t="shared" si="9"/>
        <v>0.19885651402076115</v>
      </c>
      <c r="P79" s="303">
        <f t="shared" si="9"/>
        <v>0.18389663759338976</v>
      </c>
      <c r="Q79" s="303">
        <f t="shared" si="9"/>
        <v>0.17321039077808151</v>
      </c>
      <c r="R79" s="303">
        <f t="shared" si="9"/>
        <v>0.16038844372769895</v>
      </c>
      <c r="S79" s="303">
        <f t="shared" si="9"/>
        <v>0.15778214484528483</v>
      </c>
      <c r="T79" s="303">
        <f t="shared" si="9"/>
        <v>0.18205920246961108</v>
      </c>
      <c r="U79" s="303">
        <f t="shared" si="9"/>
        <v>0.19368482983420685</v>
      </c>
      <c r="V79" s="303">
        <f t="shared" si="9"/>
        <v>0.22572850136771005</v>
      </c>
      <c r="W79" s="303">
        <f t="shared" si="9"/>
        <v>0.19169793421506809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0.20220247444988013</v>
      </c>
      <c r="C80" s="303">
        <f t="shared" si="10"/>
        <v>0.27300339097565784</v>
      </c>
      <c r="D80" s="303">
        <f t="shared" si="10"/>
        <v>0.23550774713610209</v>
      </c>
      <c r="E80" s="303">
        <f t="shared" si="10"/>
        <v>0.23494224675962078</v>
      </c>
      <c r="F80" s="303">
        <f t="shared" si="10"/>
        <v>0.22964268724161563</v>
      </c>
      <c r="G80" s="303">
        <f t="shared" si="10"/>
        <v>0.21971985961840232</v>
      </c>
      <c r="H80" s="303">
        <f t="shared" si="10"/>
        <v>0.23877200954586733</v>
      </c>
      <c r="I80" s="303">
        <f t="shared" si="10"/>
        <v>0.24376389922491026</v>
      </c>
      <c r="J80" s="303">
        <f t="shared" si="10"/>
        <v>0.2186730166891025</v>
      </c>
      <c r="K80" s="303">
        <f t="shared" si="10"/>
        <v>0.17549187019692641</v>
      </c>
      <c r="L80" s="303">
        <f t="shared" si="10"/>
        <v>0.18731100434198872</v>
      </c>
      <c r="M80" s="303">
        <f t="shared" si="10"/>
        <v>0.18884553075365915</v>
      </c>
      <c r="N80" s="303">
        <f t="shared" si="10"/>
        <v>0.18219278266704705</v>
      </c>
      <c r="O80" s="303">
        <f t="shared" si="10"/>
        <v>0.17632133737843325</v>
      </c>
      <c r="P80" s="303">
        <f t="shared" si="10"/>
        <v>0.15998946688410742</v>
      </c>
      <c r="Q80" s="303">
        <f t="shared" si="10"/>
        <v>0.15733804673030621</v>
      </c>
      <c r="R80" s="303">
        <f t="shared" si="10"/>
        <v>0.15989023859274029</v>
      </c>
      <c r="S80" s="303">
        <f t="shared" si="10"/>
        <v>0.15666338891549769</v>
      </c>
      <c r="T80" s="303">
        <f t="shared" si="10"/>
        <v>0.2412065391824515</v>
      </c>
      <c r="U80" s="303">
        <f t="shared" si="10"/>
        <v>0.25346559719904715</v>
      </c>
      <c r="V80" s="303">
        <f t="shared" si="10"/>
        <v>0.24793640587220062</v>
      </c>
      <c r="W80" s="303">
        <f t="shared" si="10"/>
        <v>0.23071536544496718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0.19736948386471104</v>
      </c>
      <c r="C81" s="304">
        <f t="shared" si="11"/>
        <v>0.26737701421095716</v>
      </c>
      <c r="D81" s="304">
        <f t="shared" si="11"/>
        <v>0.22864248930318987</v>
      </c>
      <c r="E81" s="304">
        <f t="shared" si="11"/>
        <v>0.2261777148771052</v>
      </c>
      <c r="F81" s="304">
        <f t="shared" si="11"/>
        <v>0.22009160116147047</v>
      </c>
      <c r="G81" s="304">
        <f t="shared" si="11"/>
        <v>0.20823863379555671</v>
      </c>
      <c r="H81" s="304">
        <f t="shared" si="11"/>
        <v>0.22840601989056117</v>
      </c>
      <c r="I81" s="304">
        <f t="shared" si="11"/>
        <v>0.23278764649905037</v>
      </c>
      <c r="J81" s="304">
        <f t="shared" si="11"/>
        <v>0.2045881732511392</v>
      </c>
      <c r="K81" s="304">
        <f t="shared" si="11"/>
        <v>0.15957789657876192</v>
      </c>
      <c r="L81" s="304">
        <f t="shared" si="11"/>
        <v>0.17068450854426895</v>
      </c>
      <c r="M81" s="304">
        <f t="shared" si="11"/>
        <v>0.17336059617987887</v>
      </c>
      <c r="N81" s="304">
        <f t="shared" si="11"/>
        <v>0.16364086364289562</v>
      </c>
      <c r="O81" s="304">
        <f t="shared" si="11"/>
        <v>0.15762692258523758</v>
      </c>
      <c r="P81" s="304">
        <f t="shared" si="11"/>
        <v>0.13955103018052717</v>
      </c>
      <c r="Q81" s="304">
        <f t="shared" si="11"/>
        <v>0.13652210356602179</v>
      </c>
      <c r="R81" s="304">
        <f t="shared" si="11"/>
        <v>0.13845212379818056</v>
      </c>
      <c r="S81" s="304">
        <f t="shared" si="11"/>
        <v>0.13493444128463131</v>
      </c>
      <c r="T81" s="304">
        <f t="shared" si="11"/>
        <v>0.22447356619048497</v>
      </c>
      <c r="U81" s="304">
        <f t="shared" si="11"/>
        <v>0.23655677360410482</v>
      </c>
      <c r="V81" s="304">
        <f t="shared" si="11"/>
        <v>0.23347652564961061</v>
      </c>
      <c r="W81" s="304">
        <f t="shared" si="11"/>
        <v>0.21366611123307663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4.8329905851690952E-3</v>
      </c>
      <c r="C82" s="304">
        <f t="shared" si="12"/>
        <v>5.6263767647007001E-3</v>
      </c>
      <c r="D82" s="304">
        <f t="shared" si="12"/>
        <v>6.8652578329122006E-3</v>
      </c>
      <c r="E82" s="304">
        <f t="shared" si="12"/>
        <v>8.7645318825155839E-3</v>
      </c>
      <c r="F82" s="304">
        <f t="shared" si="12"/>
        <v>9.5510860801451252E-3</v>
      </c>
      <c r="G82" s="304">
        <f t="shared" si="12"/>
        <v>1.1481225822845619E-2</v>
      </c>
      <c r="H82" s="304">
        <f t="shared" si="12"/>
        <v>1.0365989655306196E-2</v>
      </c>
      <c r="I82" s="304">
        <f t="shared" si="12"/>
        <v>1.0976252725859895E-2</v>
      </c>
      <c r="J82" s="304">
        <f t="shared" si="12"/>
        <v>1.4084843437963278E-2</v>
      </c>
      <c r="K82" s="304">
        <f t="shared" si="12"/>
        <v>1.5913973618164469E-2</v>
      </c>
      <c r="L82" s="304">
        <f t="shared" si="12"/>
        <v>1.6626495797719777E-2</v>
      </c>
      <c r="M82" s="304">
        <f t="shared" si="12"/>
        <v>1.5484934573780295E-2</v>
      </c>
      <c r="N82" s="304">
        <f t="shared" si="12"/>
        <v>1.8551919024151441E-2</v>
      </c>
      <c r="O82" s="304">
        <f t="shared" si="12"/>
        <v>1.8694414793195654E-2</v>
      </c>
      <c r="P82" s="304">
        <f t="shared" si="12"/>
        <v>2.0438436703580237E-2</v>
      </c>
      <c r="Q82" s="304">
        <f t="shared" si="12"/>
        <v>2.081594316428443E-2</v>
      </c>
      <c r="R82" s="304">
        <f t="shared" si="12"/>
        <v>2.1438114794559742E-2</v>
      </c>
      <c r="S82" s="304">
        <f t="shared" si="12"/>
        <v>2.1728947630866406E-2</v>
      </c>
      <c r="T82" s="304">
        <f t="shared" si="12"/>
        <v>1.6732972991966532E-2</v>
      </c>
      <c r="U82" s="304">
        <f t="shared" si="12"/>
        <v>1.6908823594942324E-2</v>
      </c>
      <c r="V82" s="304">
        <f t="shared" si="12"/>
        <v>1.4459880222589986E-2</v>
      </c>
      <c r="W82" s="304">
        <f t="shared" si="12"/>
        <v>1.7049254211890571E-2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5.186060549157135E-2</v>
      </c>
      <c r="C83" s="303">
        <f t="shared" si="13"/>
        <v>3.4682834490954398E-2</v>
      </c>
      <c r="D83" s="303">
        <f t="shared" si="13"/>
        <v>4.206116883522068E-2</v>
      </c>
      <c r="E83" s="303">
        <f t="shared" si="13"/>
        <v>4.1682733002953942E-2</v>
      </c>
      <c r="F83" s="303">
        <f t="shared" si="13"/>
        <v>4.178765787061979E-2</v>
      </c>
      <c r="G83" s="303">
        <f t="shared" si="13"/>
        <v>4.2376683038648791E-2</v>
      </c>
      <c r="H83" s="303">
        <f t="shared" si="13"/>
        <v>3.7351130678487755E-2</v>
      </c>
      <c r="I83" s="303">
        <f t="shared" si="13"/>
        <v>3.4586142696897818E-2</v>
      </c>
      <c r="J83" s="303">
        <f t="shared" si="13"/>
        <v>2.9037955309533917E-2</v>
      </c>
      <c r="K83" s="303">
        <f t="shared" si="13"/>
        <v>2.8710148483256009E-2</v>
      </c>
      <c r="L83" s="303">
        <f t="shared" si="13"/>
        <v>2.9614735492565842E-2</v>
      </c>
      <c r="M83" s="303">
        <f t="shared" si="13"/>
        <v>3.0524420101648096E-2</v>
      </c>
      <c r="N83" s="303">
        <f t="shared" si="13"/>
        <v>3.3149123808251621E-2</v>
      </c>
      <c r="O83" s="303">
        <f t="shared" si="13"/>
        <v>3.4439897304697549E-2</v>
      </c>
      <c r="P83" s="303">
        <f t="shared" si="13"/>
        <v>3.43493577051667E-2</v>
      </c>
      <c r="Q83" s="303">
        <f t="shared" si="13"/>
        <v>3.1272345829641425E-2</v>
      </c>
      <c r="R83" s="303">
        <f t="shared" si="13"/>
        <v>2.8895383021310918E-2</v>
      </c>
      <c r="S83" s="303">
        <f t="shared" si="13"/>
        <v>2.9040907097954153E-2</v>
      </c>
      <c r="T83" s="303">
        <f t="shared" si="13"/>
        <v>2.5143372081776635E-2</v>
      </c>
      <c r="U83" s="303">
        <f t="shared" si="13"/>
        <v>2.7130924856308424E-2</v>
      </c>
      <c r="V83" s="303">
        <f t="shared" si="13"/>
        <v>3.6212567959674084E-2</v>
      </c>
      <c r="W83" s="303">
        <f t="shared" si="13"/>
        <v>2.872520826063479E-2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9.4552027743707943E-3</v>
      </c>
      <c r="C84" s="304">
        <f t="shared" si="14"/>
        <v>6.6592347397236547E-3</v>
      </c>
      <c r="D84" s="304">
        <f t="shared" si="14"/>
        <v>1.1611882749119649E-2</v>
      </c>
      <c r="E84" s="304">
        <f t="shared" si="14"/>
        <v>1.2591850350517868E-2</v>
      </c>
      <c r="F84" s="304">
        <f t="shared" si="14"/>
        <v>1.254878846515999E-2</v>
      </c>
      <c r="G84" s="304">
        <f t="shared" si="14"/>
        <v>1.4688750813528065E-2</v>
      </c>
      <c r="H84" s="304">
        <f t="shared" si="14"/>
        <v>1.172379765583299E-2</v>
      </c>
      <c r="I84" s="304">
        <f t="shared" si="14"/>
        <v>1.2087765403596344E-2</v>
      </c>
      <c r="J84" s="304">
        <f t="shared" si="14"/>
        <v>1.1749563672530548E-2</v>
      </c>
      <c r="K84" s="304">
        <f t="shared" si="14"/>
        <v>1.2337126134305217E-2</v>
      </c>
      <c r="L84" s="304">
        <f t="shared" si="14"/>
        <v>1.2898082391518012E-2</v>
      </c>
      <c r="M84" s="304">
        <f t="shared" si="14"/>
        <v>1.3258340369532415E-2</v>
      </c>
      <c r="N84" s="304">
        <f t="shared" si="14"/>
        <v>1.4505584538989102E-2</v>
      </c>
      <c r="O84" s="304">
        <f t="shared" si="14"/>
        <v>1.4910068579572602E-2</v>
      </c>
      <c r="P84" s="304">
        <f t="shared" si="14"/>
        <v>1.5113843857392211E-2</v>
      </c>
      <c r="Q84" s="304">
        <f t="shared" si="14"/>
        <v>1.335284238275551E-2</v>
      </c>
      <c r="R84" s="304">
        <f t="shared" si="14"/>
        <v>1.2491750674236413E-2</v>
      </c>
      <c r="S84" s="304">
        <f t="shared" si="14"/>
        <v>1.2624084979935784E-2</v>
      </c>
      <c r="T84" s="304">
        <f t="shared" si="14"/>
        <v>1.0675565254075007E-2</v>
      </c>
      <c r="U84" s="304">
        <f t="shared" si="14"/>
        <v>1.1689928946003588E-2</v>
      </c>
      <c r="V84" s="304">
        <f t="shared" si="14"/>
        <v>1.641750320194052E-2</v>
      </c>
      <c r="W84" s="304">
        <f t="shared" si="14"/>
        <v>1.2469664879030978E-2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4.1802900656410374E-2</v>
      </c>
      <c r="C85" s="304">
        <f t="shared" si="15"/>
        <v>2.7322190647327924E-2</v>
      </c>
      <c r="D85" s="304">
        <f t="shared" si="15"/>
        <v>2.9593432568637404E-2</v>
      </c>
      <c r="E85" s="304">
        <f t="shared" si="15"/>
        <v>2.7998257200757857E-2</v>
      </c>
      <c r="F85" s="304">
        <f t="shared" si="15"/>
        <v>2.8048188615861162E-2</v>
      </c>
      <c r="G85" s="304">
        <f t="shared" si="15"/>
        <v>2.6256631646988108E-2</v>
      </c>
      <c r="H85" s="304">
        <f t="shared" si="15"/>
        <v>2.4335062735885059E-2</v>
      </c>
      <c r="I85" s="304">
        <f t="shared" si="15"/>
        <v>2.1130028903098029E-2</v>
      </c>
      <c r="J85" s="304">
        <f t="shared" si="15"/>
        <v>1.5532512529081798E-2</v>
      </c>
      <c r="K85" s="304">
        <f t="shared" si="15"/>
        <v>1.4389115752954535E-2</v>
      </c>
      <c r="L85" s="304">
        <f t="shared" si="15"/>
        <v>1.4643920327144632E-2</v>
      </c>
      <c r="M85" s="304">
        <f t="shared" si="15"/>
        <v>1.5335659047967498E-2</v>
      </c>
      <c r="N85" s="304">
        <f t="shared" si="15"/>
        <v>1.633077468868081E-2</v>
      </c>
      <c r="O85" s="304">
        <f t="shared" si="15"/>
        <v>1.7199299989411942E-2</v>
      </c>
      <c r="P85" s="304">
        <f t="shared" si="15"/>
        <v>1.6687567598711789E-2</v>
      </c>
      <c r="Q85" s="304">
        <f t="shared" si="15"/>
        <v>1.5324495566618343E-2</v>
      </c>
      <c r="R85" s="304">
        <f t="shared" si="15"/>
        <v>1.3731061789454241E-2</v>
      </c>
      <c r="S85" s="304">
        <f t="shared" si="15"/>
        <v>1.3707995047969143E-2</v>
      </c>
      <c r="T85" s="304">
        <f t="shared" si="15"/>
        <v>1.238180013409379E-2</v>
      </c>
      <c r="U85" s="304">
        <f t="shared" si="15"/>
        <v>1.3333066899900175E-2</v>
      </c>
      <c r="V85" s="304">
        <f t="shared" si="15"/>
        <v>1.7992431899390236E-2</v>
      </c>
      <c r="W85" s="304">
        <f t="shared" si="15"/>
        <v>1.4130107667095698E-2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6.0250206079018808E-4</v>
      </c>
      <c r="C86" s="304">
        <f t="shared" si="16"/>
        <v>7.0140910390281675E-4</v>
      </c>
      <c r="D86" s="304">
        <f t="shared" si="16"/>
        <v>8.5585351746363092E-4</v>
      </c>
      <c r="E86" s="304">
        <f t="shared" si="16"/>
        <v>1.0926254516782157E-3</v>
      </c>
      <c r="F86" s="304">
        <f t="shared" si="16"/>
        <v>1.1906807895986369E-3</v>
      </c>
      <c r="G86" s="304">
        <f t="shared" si="16"/>
        <v>1.4313005781326153E-3</v>
      </c>
      <c r="H86" s="304">
        <f t="shared" si="16"/>
        <v>1.2922702867697062E-3</v>
      </c>
      <c r="I86" s="304">
        <f t="shared" si="16"/>
        <v>1.36834839020344E-3</v>
      </c>
      <c r="J86" s="304">
        <f t="shared" si="16"/>
        <v>1.7558791079215661E-3</v>
      </c>
      <c r="K86" s="304">
        <f t="shared" si="16"/>
        <v>1.9839065959962594E-3</v>
      </c>
      <c r="L86" s="304">
        <f t="shared" si="16"/>
        <v>2.0727327739031983E-3</v>
      </c>
      <c r="M86" s="304">
        <f t="shared" si="16"/>
        <v>1.9304206841481851E-3</v>
      </c>
      <c r="N86" s="304">
        <f t="shared" si="16"/>
        <v>2.3127645805817065E-3</v>
      </c>
      <c r="O86" s="304">
        <f t="shared" si="16"/>
        <v>2.3305287357130002E-3</v>
      </c>
      <c r="P86" s="304">
        <f t="shared" si="16"/>
        <v>2.5479462490626964E-3</v>
      </c>
      <c r="Q86" s="304">
        <f t="shared" si="16"/>
        <v>2.595007880267574E-3</v>
      </c>
      <c r="R86" s="304">
        <f t="shared" si="16"/>
        <v>2.6725705576202663E-3</v>
      </c>
      <c r="S86" s="304">
        <f t="shared" si="16"/>
        <v>2.7088270700492247E-3</v>
      </c>
      <c r="T86" s="304">
        <f t="shared" si="16"/>
        <v>2.0860066936078383E-3</v>
      </c>
      <c r="U86" s="304">
        <f t="shared" si="16"/>
        <v>2.107929010404656E-3</v>
      </c>
      <c r="V86" s="304">
        <f t="shared" si="16"/>
        <v>1.8026328583433267E-3</v>
      </c>
      <c r="W86" s="304">
        <f t="shared" si="16"/>
        <v>2.1254357145081139E-3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1.9829759627425819E-2</v>
      </c>
      <c r="C87" s="303">
        <f t="shared" si="17"/>
        <v>1.7262793021614337E-2</v>
      </c>
      <c r="D87" s="303">
        <f t="shared" si="17"/>
        <v>2.2670520713348841E-2</v>
      </c>
      <c r="E87" s="303">
        <f t="shared" si="17"/>
        <v>2.6196280035807915E-2</v>
      </c>
      <c r="F87" s="303">
        <f t="shared" si="17"/>
        <v>2.7362909684068199E-2</v>
      </c>
      <c r="G87" s="303">
        <f t="shared" si="17"/>
        <v>3.1566359377920891E-2</v>
      </c>
      <c r="H87" s="303">
        <f t="shared" si="17"/>
        <v>2.7639222587710906E-2</v>
      </c>
      <c r="I87" s="303">
        <f t="shared" si="17"/>
        <v>2.8393541924805078E-2</v>
      </c>
      <c r="J87" s="303">
        <f t="shared" si="17"/>
        <v>3.2329335655280379E-2</v>
      </c>
      <c r="K87" s="303">
        <f t="shared" si="17"/>
        <v>3.5673265565445714E-2</v>
      </c>
      <c r="L87" s="303">
        <f t="shared" si="17"/>
        <v>3.7003682182242599E-2</v>
      </c>
      <c r="M87" s="303">
        <f t="shared" si="17"/>
        <v>3.5488465057051347E-2</v>
      </c>
      <c r="N87" s="303">
        <f t="shared" si="17"/>
        <v>4.1370042076203088E-2</v>
      </c>
      <c r="O87" s="303">
        <f t="shared" si="17"/>
        <v>4.1967779997417319E-2</v>
      </c>
      <c r="P87" s="303">
        <f t="shared" si="17"/>
        <v>4.4832815476107582E-2</v>
      </c>
      <c r="Q87" s="303">
        <f t="shared" si="17"/>
        <v>4.414380479904724E-2</v>
      </c>
      <c r="R87" s="303">
        <f t="shared" si="17"/>
        <v>4.4376996019372887E-2</v>
      </c>
      <c r="S87" s="303">
        <f t="shared" si="17"/>
        <v>4.4925227360336821E-2</v>
      </c>
      <c r="T87" s="303">
        <f t="shared" si="17"/>
        <v>3.5458120919336533E-2</v>
      </c>
      <c r="U87" s="303">
        <f t="shared" si="17"/>
        <v>3.6513637510251676E-2</v>
      </c>
      <c r="V87" s="303">
        <f t="shared" si="17"/>
        <v>3.6194486270231613E-2</v>
      </c>
      <c r="W87" s="303">
        <f t="shared" si="17"/>
        <v>3.7343113009074939E-2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5.9177826710115839E-3</v>
      </c>
      <c r="C88" s="304">
        <f t="shared" si="18"/>
        <v>4.1902304611248367E-3</v>
      </c>
      <c r="D88" s="304">
        <f t="shared" si="18"/>
        <v>7.2674903811516664E-3</v>
      </c>
      <c r="E88" s="304">
        <f t="shared" si="18"/>
        <v>7.9634647397560949E-3</v>
      </c>
      <c r="F88" s="304">
        <f t="shared" si="18"/>
        <v>7.8542068374828911E-3</v>
      </c>
      <c r="G88" s="304">
        <f t="shared" si="18"/>
        <v>9.2068275686196417E-3</v>
      </c>
      <c r="H88" s="304">
        <f t="shared" si="18"/>
        <v>7.3595710165465528E-3</v>
      </c>
      <c r="I88" s="304">
        <f t="shared" si="18"/>
        <v>7.5986417480912111E-3</v>
      </c>
      <c r="J88" s="304">
        <f t="shared" si="18"/>
        <v>7.3399010611037672E-3</v>
      </c>
      <c r="K88" s="304">
        <f t="shared" si="18"/>
        <v>7.9010660059951245E-3</v>
      </c>
      <c r="L88" s="304">
        <f t="shared" si="18"/>
        <v>8.0450165631697924E-3</v>
      </c>
      <c r="M88" s="304">
        <f t="shared" si="18"/>
        <v>8.2697229429372181E-3</v>
      </c>
      <c r="N88" s="304">
        <f t="shared" si="18"/>
        <v>9.0591460630255385E-3</v>
      </c>
      <c r="O88" s="304">
        <f t="shared" si="18"/>
        <v>9.2999676261597882E-3</v>
      </c>
      <c r="P88" s="304">
        <f t="shared" si="18"/>
        <v>9.4270698910903783E-3</v>
      </c>
      <c r="Q88" s="304">
        <f t="shared" si="18"/>
        <v>8.3286673843320589E-3</v>
      </c>
      <c r="R88" s="304">
        <f t="shared" si="18"/>
        <v>7.791572268394522E-3</v>
      </c>
      <c r="S88" s="304">
        <f t="shared" si="18"/>
        <v>7.8741141260839347E-3</v>
      </c>
      <c r="T88" s="304">
        <f t="shared" si="18"/>
        <v>6.6587494701315347E-3</v>
      </c>
      <c r="U88" s="304">
        <f t="shared" si="18"/>
        <v>7.2914460567194755E-3</v>
      </c>
      <c r="V88" s="304">
        <f t="shared" si="18"/>
        <v>1.0240211000075636E-2</v>
      </c>
      <c r="W88" s="304">
        <f t="shared" si="18"/>
        <v>7.7777965315954352E-3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6.1171681534507348E-3</v>
      </c>
      <c r="C89" s="304">
        <f t="shared" si="19"/>
        <v>3.9981540009404667E-3</v>
      </c>
      <c r="D89" s="304">
        <f t="shared" si="19"/>
        <v>4.3305129648317925E-3</v>
      </c>
      <c r="E89" s="304">
        <f t="shared" si="19"/>
        <v>4.0970852407662978E-3</v>
      </c>
      <c r="F89" s="304">
        <f t="shared" si="19"/>
        <v>4.1043918835477929E-3</v>
      </c>
      <c r="G89" s="304">
        <f t="shared" si="19"/>
        <v>3.8422269365466213E-3</v>
      </c>
      <c r="H89" s="304">
        <f t="shared" si="19"/>
        <v>3.5610368764530764E-3</v>
      </c>
      <c r="I89" s="304">
        <f t="shared" si="19"/>
        <v>3.0920327981523422E-3</v>
      </c>
      <c r="J89" s="304">
        <f t="shared" si="19"/>
        <v>2.2729281818725505E-3</v>
      </c>
      <c r="K89" s="304">
        <f t="shared" si="19"/>
        <v>2.1056108370028142E-3</v>
      </c>
      <c r="L89" s="304">
        <f t="shared" si="19"/>
        <v>2.1428973028248979E-3</v>
      </c>
      <c r="M89" s="304">
        <f t="shared" si="19"/>
        <v>2.2441219070289502E-3</v>
      </c>
      <c r="N89" s="304">
        <f t="shared" si="19"/>
        <v>2.3897407423438804E-3</v>
      </c>
      <c r="O89" s="304">
        <f t="shared" si="19"/>
        <v>2.5168351598764613E-3</v>
      </c>
      <c r="P89" s="304">
        <f t="shared" si="19"/>
        <v>2.4419515265800685E-3</v>
      </c>
      <c r="Q89" s="304">
        <f t="shared" si="19"/>
        <v>2.2424883148255779E-3</v>
      </c>
      <c r="R89" s="304">
        <f t="shared" si="19"/>
        <v>2.0093154439662845E-3</v>
      </c>
      <c r="S89" s="304">
        <f t="shared" si="19"/>
        <v>2.0059400050804451E-3</v>
      </c>
      <c r="T89" s="304">
        <f t="shared" si="19"/>
        <v>1.8118731540954884E-3</v>
      </c>
      <c r="U89" s="304">
        <f t="shared" si="19"/>
        <v>1.9510754265180486E-3</v>
      </c>
      <c r="V89" s="304">
        <f t="shared" si="19"/>
        <v>2.632896992548847E-3</v>
      </c>
      <c r="W89" s="304">
        <f t="shared" si="19"/>
        <v>2.0677092562650457E-3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7.7948088029635007E-3</v>
      </c>
      <c r="C90" s="304">
        <f t="shared" si="20"/>
        <v>9.0744085595490347E-3</v>
      </c>
      <c r="D90" s="304">
        <f t="shared" si="20"/>
        <v>1.107251736736538E-2</v>
      </c>
      <c r="E90" s="304">
        <f t="shared" si="20"/>
        <v>1.413573005528552E-2</v>
      </c>
      <c r="F90" s="304">
        <f t="shared" si="20"/>
        <v>1.5404310963037515E-2</v>
      </c>
      <c r="G90" s="304">
        <f t="shared" si="20"/>
        <v>1.8517304872754627E-2</v>
      </c>
      <c r="H90" s="304">
        <f t="shared" si="20"/>
        <v>1.6718614694711274E-2</v>
      </c>
      <c r="I90" s="304">
        <f t="shared" si="20"/>
        <v>1.7702867378561523E-2</v>
      </c>
      <c r="J90" s="304">
        <f t="shared" si="20"/>
        <v>2.2716506412304063E-2</v>
      </c>
      <c r="K90" s="304">
        <f t="shared" si="20"/>
        <v>2.5666588722447776E-2</v>
      </c>
      <c r="L90" s="304">
        <f t="shared" si="20"/>
        <v>2.681576831624791E-2</v>
      </c>
      <c r="M90" s="304">
        <f t="shared" si="20"/>
        <v>2.4974620207085178E-2</v>
      </c>
      <c r="N90" s="304">
        <f t="shared" si="20"/>
        <v>2.9921155270833666E-2</v>
      </c>
      <c r="O90" s="304">
        <f t="shared" si="20"/>
        <v>3.0150977211381068E-2</v>
      </c>
      <c r="P90" s="304">
        <f t="shared" si="20"/>
        <v>3.2963794058437135E-2</v>
      </c>
      <c r="Q90" s="304">
        <f t="shared" si="20"/>
        <v>3.35726490998896E-2</v>
      </c>
      <c r="R90" s="304">
        <f t="shared" si="20"/>
        <v>3.4576108307012084E-2</v>
      </c>
      <c r="S90" s="304">
        <f t="shared" si="20"/>
        <v>3.5045173229172444E-2</v>
      </c>
      <c r="T90" s="304">
        <f t="shared" si="20"/>
        <v>2.6987498295109508E-2</v>
      </c>
      <c r="U90" s="304">
        <f t="shared" si="20"/>
        <v>2.7271116027014156E-2</v>
      </c>
      <c r="V90" s="304">
        <f t="shared" si="20"/>
        <v>2.3321378277607129E-2</v>
      </c>
      <c r="W90" s="304">
        <f t="shared" si="20"/>
        <v>2.7497607221214457E-2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3.9880337744608953E-2</v>
      </c>
      <c r="C91" s="303">
        <f t="shared" si="21"/>
        <v>4.1468264265012982E-2</v>
      </c>
      <c r="D91" s="303">
        <f t="shared" si="21"/>
        <v>4.2698029837504502E-2</v>
      </c>
      <c r="E91" s="303">
        <f t="shared" si="21"/>
        <v>3.5815013565969063E-2</v>
      </c>
      <c r="F91" s="303">
        <f t="shared" si="21"/>
        <v>3.7453687326121844E-2</v>
      </c>
      <c r="G91" s="303">
        <f t="shared" si="21"/>
        <v>3.7604997998306591E-2</v>
      </c>
      <c r="H91" s="303">
        <f t="shared" si="21"/>
        <v>4.2796279639529401E-2</v>
      </c>
      <c r="I91" s="303">
        <f t="shared" si="21"/>
        <v>4.9051218820943737E-2</v>
      </c>
      <c r="J91" s="303">
        <f t="shared" si="21"/>
        <v>5.4298864041067867E-2</v>
      </c>
      <c r="K91" s="303">
        <f t="shared" si="21"/>
        <v>4.498735380761925E-2</v>
      </c>
      <c r="L91" s="303">
        <f t="shared" si="21"/>
        <v>4.1804747460619608E-2</v>
      </c>
      <c r="M91" s="303">
        <f t="shared" si="21"/>
        <v>4.3100698715428883E-2</v>
      </c>
      <c r="N91" s="303">
        <f t="shared" si="21"/>
        <v>4.1780613288124283E-2</v>
      </c>
      <c r="O91" s="303">
        <f t="shared" si="21"/>
        <v>3.3021897083727214E-2</v>
      </c>
      <c r="P91" s="303">
        <f t="shared" si="21"/>
        <v>3.2197997451159789E-2</v>
      </c>
      <c r="Q91" s="303">
        <f t="shared" si="21"/>
        <v>3.0720304163342572E-2</v>
      </c>
      <c r="R91" s="303">
        <f t="shared" si="21"/>
        <v>2.3831485224900275E-2</v>
      </c>
      <c r="S91" s="303">
        <f t="shared" si="21"/>
        <v>2.6754049607764077E-2</v>
      </c>
      <c r="T91" s="303">
        <f t="shared" si="21"/>
        <v>2.9143766011352951E-2</v>
      </c>
      <c r="U91" s="303">
        <f t="shared" si="21"/>
        <v>0</v>
      </c>
      <c r="V91" s="303">
        <f t="shared" si="21"/>
        <v>3.23733137214103E-2</v>
      </c>
      <c r="W91" s="303">
        <f t="shared" si="21"/>
        <v>3.4291493501763276E-2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0.16840559145878944</v>
      </c>
      <c r="C92" s="237">
        <f t="shared" si="22"/>
        <v>0.20233945168876386</v>
      </c>
      <c r="D92" s="237">
        <f t="shared" si="22"/>
        <v>0.21992396110325196</v>
      </c>
      <c r="E92" s="237">
        <f t="shared" si="22"/>
        <v>0.24185813397532113</v>
      </c>
      <c r="F92" s="237">
        <f t="shared" si="22"/>
        <v>0.25890472508976609</v>
      </c>
      <c r="G92" s="237">
        <f t="shared" si="22"/>
        <v>0.28541006665999147</v>
      </c>
      <c r="H92" s="237">
        <f t="shared" si="22"/>
        <v>0.27488415687667772</v>
      </c>
      <c r="I92" s="237">
        <f t="shared" si="22"/>
        <v>0.29158237827903838</v>
      </c>
      <c r="J92" s="237">
        <f t="shared" si="22"/>
        <v>0.36271019951443439</v>
      </c>
      <c r="K92" s="237">
        <f t="shared" si="22"/>
        <v>0.41870936886929921</v>
      </c>
      <c r="L92" s="237">
        <f t="shared" si="22"/>
        <v>0.41382637919737159</v>
      </c>
      <c r="M92" s="237">
        <f t="shared" si="22"/>
        <v>0.40335900503394695</v>
      </c>
      <c r="N92" s="237">
        <f t="shared" si="22"/>
        <v>0.41334702397449985</v>
      </c>
      <c r="O92" s="237">
        <f t="shared" si="22"/>
        <v>0.41899157892460615</v>
      </c>
      <c r="P92" s="237">
        <f t="shared" si="22"/>
        <v>0.44657267724006605</v>
      </c>
      <c r="Q92" s="237">
        <f t="shared" si="22"/>
        <v>0.46063436555018672</v>
      </c>
      <c r="R92" s="237">
        <f t="shared" si="22"/>
        <v>0.47586707563319847</v>
      </c>
      <c r="S92" s="237">
        <f t="shared" si="22"/>
        <v>0.47895237881789571</v>
      </c>
      <c r="T92" s="237">
        <f t="shared" si="22"/>
        <v>0.38936499336629066</v>
      </c>
      <c r="U92" s="237">
        <f t="shared" si="22"/>
        <v>0.39035798878131367</v>
      </c>
      <c r="V92" s="237">
        <f t="shared" si="22"/>
        <v>0.33421222965737646</v>
      </c>
      <c r="W92" s="237">
        <f t="shared" si="22"/>
        <v>0.38409685938199351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0.36177526870955212</v>
      </c>
      <c r="C96" s="322">
        <f>IF(C$5=0,0,C$5/OIS_fec!C$5)</f>
        <v>0.38055538428837726</v>
      </c>
      <c r="D96" s="322">
        <f>IF(D$5=0,0,D$5/OIS_fec!D$5)</f>
        <v>0.37864685746549082</v>
      </c>
      <c r="E96" s="322">
        <f>IF(E$5=0,0,E$5/OIS_fec!E$5)</f>
        <v>0.38135791229613758</v>
      </c>
      <c r="F96" s="322">
        <f>IF(F$5=0,0,F$5/OIS_fec!F$5)</f>
        <v>0.38760851462495927</v>
      </c>
      <c r="G96" s="322">
        <f>IF(G$5=0,0,G$5/OIS_fec!G$5)</f>
        <v>0.38961731612968131</v>
      </c>
      <c r="H96" s="322">
        <f>IF(H$5=0,0,H$5/OIS_fec!H$5)</f>
        <v>0.38802719237036432</v>
      </c>
      <c r="I96" s="322">
        <f>IF(I$5=0,0,I$5/OIS_fec!I$5)</f>
        <v>0.38957394992204514</v>
      </c>
      <c r="J96" s="322">
        <f>IF(J$5=0,0,J$5/OIS_fec!J$5)</f>
        <v>0.40218648381773431</v>
      </c>
      <c r="K96" s="322">
        <f>IF(K$5=0,0,K$5/OIS_fec!K$5)</f>
        <v>0.40241078621817167</v>
      </c>
      <c r="L96" s="322">
        <f>IF(L$5=0,0,L$5/OIS_fec!L$5)</f>
        <v>0.40283210465960878</v>
      </c>
      <c r="M96" s="322">
        <f>IF(M$5=0,0,M$5/OIS_fec!M$5)</f>
        <v>0.39972949836265703</v>
      </c>
      <c r="N96" s="322">
        <f>IF(N$5=0,0,N$5/OIS_fec!N$5)</f>
        <v>0.40429537276478794</v>
      </c>
      <c r="O96" s="322">
        <f>IF(O$5=0,0,O$5/OIS_fec!O$5)</f>
        <v>0.40428897623157711</v>
      </c>
      <c r="P96" s="322">
        <f>IF(P$5=0,0,P$5/OIS_fec!P$5)</f>
        <v>0.41378844406700799</v>
      </c>
      <c r="Q96" s="322">
        <f>IF(Q$5=0,0,Q$5/OIS_fec!Q$5)</f>
        <v>0.41529834498002621</v>
      </c>
      <c r="R96" s="322">
        <f>IF(R$5=0,0,R$5/OIS_fec!R$5)</f>
        <v>0.42109868727906985</v>
      </c>
      <c r="S96" s="322">
        <f>IF(S$5=0,0,S$5/OIS_fec!S$5)</f>
        <v>0.42311805104714756</v>
      </c>
      <c r="T96" s="322">
        <f>IF(T$5=0,0,T$5/OIS_fec!T$5)</f>
        <v>0.41173581674985593</v>
      </c>
      <c r="U96" s="322">
        <f>IF(U$5=0,0,U$5/OIS_fec!U$5)</f>
        <v>0.41224473519020988</v>
      </c>
      <c r="V96" s="322">
        <f>IF(V$5=0,0,V$5/OIS_fec!V$5)</f>
        <v>0.39993468830543388</v>
      </c>
      <c r="W96" s="322">
        <f>IF(W$5=0,0,W$5/OIS_fec!W$5)</f>
        <v>0.40969584934004738</v>
      </c>
      <c r="DA96" s="95"/>
    </row>
    <row r="97" spans="1:105" ht="12" customHeight="1" x14ac:dyDescent="0.25">
      <c r="A97" s="55" t="s">
        <v>92</v>
      </c>
      <c r="B97" s="332">
        <f>IF(B$6=0,0,B$6/OIS_fec!B$6)</f>
        <v>0.49641968075726139</v>
      </c>
      <c r="C97" s="332">
        <f>IF(C$6=0,0,C$6/OIS_fec!C$6)</f>
        <v>0.49208404381223608</v>
      </c>
      <c r="D97" s="332">
        <f>IF(D$6=0,0,D$6/OIS_fec!D$6)</f>
        <v>0.49488277766460548</v>
      </c>
      <c r="E97" s="332">
        <f>IF(E$6=0,0,E$6/OIS_fec!E$6)</f>
        <v>0.49587380474397014</v>
      </c>
      <c r="F97" s="332">
        <f>IF(F$6=0,0,F$6/OIS_fec!F$6)</f>
        <v>0.49605720751829391</v>
      </c>
      <c r="G97" s="332">
        <f>IF(G$6=0,0,G$6/OIS_fec!G$6)</f>
        <v>0.49233054957092209</v>
      </c>
      <c r="H97" s="332">
        <f>IF(H$6=0,0,H$6/OIS_fec!H$6)</f>
        <v>0.49623503275046588</v>
      </c>
      <c r="I97" s="332">
        <f>IF(I$6=0,0,I$6/OIS_fec!I$6)</f>
        <v>0.49330669141734823</v>
      </c>
      <c r="J97" s="332">
        <f>IF(J$6=0,0,J$6/OIS_fec!J$6)</f>
        <v>0.48719540659794802</v>
      </c>
      <c r="K97" s="332">
        <f>IF(K$6=0,0,K$6/OIS_fec!K$6)</f>
        <v>0.47308035142592569</v>
      </c>
      <c r="L97" s="332">
        <f>IF(L$6=0,0,L$6/OIS_fec!L$6)</f>
        <v>0.47476304724539881</v>
      </c>
      <c r="M97" s="332">
        <f>IF(M$6=0,0,M$6/OIS_fec!M$6)</f>
        <v>0.47198026658771652</v>
      </c>
      <c r="N97" s="332">
        <f>IF(N$6=0,0,N$6/OIS_fec!N$6)</f>
        <v>0.48002828697564293</v>
      </c>
      <c r="O97" s="332">
        <f>IF(O$6=0,0,O$6/OIS_fec!O$6)</f>
        <v>0.47845100539698165</v>
      </c>
      <c r="P97" s="332">
        <f>IF(P$6=0,0,P$6/OIS_fec!P$6)</f>
        <v>0.47818610834435482</v>
      </c>
      <c r="Q97" s="332">
        <f>IF(Q$6=0,0,Q$6/OIS_fec!Q$6)</f>
        <v>0.47836410700646753</v>
      </c>
      <c r="R97" s="332">
        <f>IF(R$6=0,0,R$6/OIS_fec!R$6)</f>
        <v>0.47990449291829623</v>
      </c>
      <c r="S97" s="332">
        <f>IF(S$6=0,0,S$6/OIS_fec!S$6)</f>
        <v>0.47909802852827194</v>
      </c>
      <c r="T97" s="332">
        <f>IF(T$6=0,0,T$6/OIS_fec!T$6)</f>
        <v>0.48315330968653031</v>
      </c>
      <c r="U97" s="332">
        <f>IF(U$6=0,0,U$6/OIS_fec!U$6)</f>
        <v>0.48318869795228969</v>
      </c>
      <c r="V97" s="332">
        <f>IF(V$6=0,0,V$6/OIS_fec!V$6)</f>
        <v>0.4828391631432703</v>
      </c>
      <c r="W97" s="332">
        <f>IF(W$6=0,0,W$6/OIS_fec!W$6)</f>
        <v>0.48214736088959437</v>
      </c>
      <c r="DA97" s="67"/>
    </row>
    <row r="98" spans="1:105" ht="12" customHeight="1" x14ac:dyDescent="0.25">
      <c r="A98" s="202" t="s">
        <v>93</v>
      </c>
      <c r="B98" s="333">
        <f>IF(B$7=0,0,B$7/OIS_fec!B$7)</f>
        <v>0.13145257550677358</v>
      </c>
      <c r="C98" s="333">
        <f>IF(C$7=0,0,C$7/OIS_fec!C$7)</f>
        <v>0.13009562387369802</v>
      </c>
      <c r="D98" s="333">
        <f>IF(D$7=0,0,D$7/OIS_fec!D$7)</f>
        <v>0.13064291064782574</v>
      </c>
      <c r="E98" s="333">
        <f>IF(E$7=0,0,E$7/OIS_fec!E$7)</f>
        <v>0.13026397687138133</v>
      </c>
      <c r="F98" s="333">
        <f>IF(F$7=0,0,F$7/OIS_fec!F$7)</f>
        <v>0.1302179403762658</v>
      </c>
      <c r="G98" s="333">
        <f>IF(G$7=0,0,G$7/OIS_fec!G$7)</f>
        <v>0.12856058238020887</v>
      </c>
      <c r="H98" s="333">
        <f>IF(H$7=0,0,H$7/OIS_fec!H$7)</f>
        <v>0.13013864321184931</v>
      </c>
      <c r="I98" s="333">
        <f>IF(I$7=0,0,I$7/OIS_fec!I$7)</f>
        <v>0.12926389056254639</v>
      </c>
      <c r="J98" s="333">
        <f>IF(J$7=0,0,J$7/OIS_fec!J$7)</f>
        <v>0.12725194212449703</v>
      </c>
      <c r="K98" s="333">
        <f>IF(K$7=0,0,K$7/OIS_fec!K$7)</f>
        <v>0.12305632061164208</v>
      </c>
      <c r="L98" s="333">
        <f>IF(L$7=0,0,L$7/OIS_fec!L$7)</f>
        <v>0.12339261919988835</v>
      </c>
      <c r="M98" s="333">
        <f>IF(M$7=0,0,M$7/OIS_fec!M$7)</f>
        <v>0.12269237343814836</v>
      </c>
      <c r="N98" s="333">
        <f>IF(N$7=0,0,N$7/OIS_fec!N$7)</f>
        <v>0.12437056126708622</v>
      </c>
      <c r="O98" s="333">
        <f>IF(O$7=0,0,O$7/OIS_fec!O$7)</f>
        <v>0.12397524685665638</v>
      </c>
      <c r="P98" s="333">
        <f>IF(P$7=0,0,P$7/OIS_fec!P$7)</f>
        <v>0.12375235554332011</v>
      </c>
      <c r="Q98" s="333">
        <f>IF(Q$7=0,0,Q$7/OIS_fec!Q$7)</f>
        <v>0.1238772002539836</v>
      </c>
      <c r="R98" s="333">
        <f>IF(R$7=0,0,R$7/OIS_fec!R$7)</f>
        <v>0.12431349399886098</v>
      </c>
      <c r="S98" s="333">
        <f>IF(S$7=0,0,S$7/OIS_fec!S$7)</f>
        <v>0.12405161515242451</v>
      </c>
      <c r="T98" s="333">
        <f>IF(T$7=0,0,T$7/OIS_fec!T$7)</f>
        <v>0.12550363334864992</v>
      </c>
      <c r="U98" s="333">
        <f>IF(U$7=0,0,U$7/OIS_fec!U$7)</f>
        <v>0.12546457067341221</v>
      </c>
      <c r="V98" s="333">
        <f>IF(V$7=0,0,V$7/OIS_fec!V$7)</f>
        <v>0.12537410212233355</v>
      </c>
      <c r="W98" s="333">
        <f>IF(W$7=0,0,W$7/OIS_fec!W$7)</f>
        <v>0.1250198841669258</v>
      </c>
      <c r="DA98" s="174"/>
    </row>
    <row r="99" spans="1:105" ht="12" customHeight="1" x14ac:dyDescent="0.25">
      <c r="A99" s="202" t="s">
        <v>94</v>
      </c>
      <c r="B99" s="333">
        <f>IF(B$8=0,0,B$8/OIS_fec!B$8)</f>
        <v>0.68702740029954379</v>
      </c>
      <c r="C99" s="333">
        <f>IF(C$8=0,0,C$8/OIS_fec!C$8)</f>
        <v>0.68305400223850188</v>
      </c>
      <c r="D99" s="333">
        <f>IF(D$8=0,0,D$8/OIS_fec!D$8)</f>
        <v>0.68506554161631639</v>
      </c>
      <c r="E99" s="333">
        <f>IF(E$8=0,0,E$8/OIS_fec!E$8)</f>
        <v>0.68478065098857521</v>
      </c>
      <c r="F99" s="333">
        <f>IF(F$8=0,0,F$8/OIS_fec!F$8)</f>
        <v>0.68476540565860977</v>
      </c>
      <c r="G99" s="333">
        <f>IF(G$8=0,0,G$8/OIS_fec!G$8)</f>
        <v>0.68101252132958157</v>
      </c>
      <c r="H99" s="333">
        <f>IF(H$8=0,0,H$8/OIS_fec!H$8)</f>
        <v>0.68469364700428703</v>
      </c>
      <c r="I99" s="333">
        <f>IF(I$8=0,0,I$8/OIS_fec!I$8)</f>
        <v>0.68234141200661025</v>
      </c>
      <c r="J99" s="333">
        <f>IF(J$8=0,0,J$8/OIS_fec!J$8)</f>
        <v>0.67722708890738137</v>
      </c>
      <c r="K99" s="333">
        <f>IF(K$8=0,0,K$8/OIS_fec!K$8)</f>
        <v>0.66574062959214231</v>
      </c>
      <c r="L99" s="333">
        <f>IF(L$8=0,0,L$8/OIS_fec!L$8)</f>
        <v>0.66735651886891401</v>
      </c>
      <c r="M99" s="333">
        <f>IF(M$8=0,0,M$8/OIS_fec!M$8)</f>
        <v>0.66488426801820943</v>
      </c>
      <c r="N99" s="333">
        <f>IF(N$8=0,0,N$8/OIS_fec!N$8)</f>
        <v>0.67154504112258295</v>
      </c>
      <c r="O99" s="333">
        <f>IF(O$8=0,0,O$8/OIS_fec!O$8)</f>
        <v>0.67044234926541635</v>
      </c>
      <c r="P99" s="333">
        <f>IF(P$8=0,0,P$8/OIS_fec!P$8)</f>
        <v>0.6703157942362753</v>
      </c>
      <c r="Q99" s="333">
        <f>IF(Q$8=0,0,Q$8/OIS_fec!Q$8)</f>
        <v>0.67040836393765169</v>
      </c>
      <c r="R99" s="333">
        <f>IF(R$8=0,0,R$8/OIS_fec!R$8)</f>
        <v>0.6714619788637286</v>
      </c>
      <c r="S99" s="333">
        <f>IF(S$8=0,0,S$8/OIS_fec!S$8)</f>
        <v>0.67091735540548125</v>
      </c>
      <c r="T99" s="333">
        <f>IF(T$8=0,0,T$8/OIS_fec!T$8)</f>
        <v>0.67379587148523157</v>
      </c>
      <c r="U99" s="333">
        <f>IF(U$8=0,0,U$8/OIS_fec!U$8)</f>
        <v>0.67380395835285578</v>
      </c>
      <c r="V99" s="333">
        <f>IF(V$8=0,0,V$8/OIS_fec!V$8)</f>
        <v>0.6735550304340866</v>
      </c>
      <c r="W99" s="333">
        <f>IF(W$8=0,0,W$8/OIS_fec!W$8)</f>
        <v>0.67302138262651268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0.51251785621029544</v>
      </c>
      <c r="C100" s="333">
        <f>IF(C$9=0,0,C$9/OIS_fec!C$9)</f>
        <v>0.50596410421213767</v>
      </c>
      <c r="D100" s="333">
        <f>IF(D$9=0,0,D$9/OIS_fec!D$9)</f>
        <v>0.50980271252332399</v>
      </c>
      <c r="E100" s="333">
        <f>IF(E$9=0,0,E$9/OIS_fec!E$9)</f>
        <v>0.51046504203612575</v>
      </c>
      <c r="F100" s="333">
        <f>IF(F$9=0,0,F$9/OIS_fec!F$9)</f>
        <v>0.51061565522533914</v>
      </c>
      <c r="G100" s="333">
        <f>IF(G$9=0,0,G$9/OIS_fec!G$9)</f>
        <v>0.50394086030741048</v>
      </c>
      <c r="H100" s="333">
        <f>IF(H$9=0,0,H$9/OIS_fec!H$9)</f>
        <v>0.51071432985055631</v>
      </c>
      <c r="I100" s="333">
        <f>IF(I$9=0,0,I$9/OIS_fec!I$9)</f>
        <v>0.50614871266350325</v>
      </c>
      <c r="J100" s="333">
        <f>IF(J$9=0,0,J$9/OIS_fec!J$9)</f>
        <v>0.49627735941756168</v>
      </c>
      <c r="K100" s="333">
        <f>IF(K$9=0,0,K$9/OIS_fec!K$9)</f>
        <v>0.47446574533743624</v>
      </c>
      <c r="L100" s="333">
        <f>IF(L$9=0,0,L$9/OIS_fec!L$9)</f>
        <v>0.47635918539477462</v>
      </c>
      <c r="M100" s="333">
        <f>IF(M$9=0,0,M$9/OIS_fec!M$9)</f>
        <v>0.47262694461551363</v>
      </c>
      <c r="N100" s="333">
        <f>IF(N$9=0,0,N$9/OIS_fec!N$9)</f>
        <v>0.48261437286120118</v>
      </c>
      <c r="O100" s="333">
        <f>IF(O$9=0,0,O$9/OIS_fec!O$9)</f>
        <v>0.48024073935316591</v>
      </c>
      <c r="P100" s="333">
        <f>IF(P$9=0,0,P$9/OIS_fec!P$9)</f>
        <v>0.47917908952355193</v>
      </c>
      <c r="Q100" s="333">
        <f>IF(Q$9=0,0,Q$9/OIS_fec!Q$9)</f>
        <v>0.47979401157620216</v>
      </c>
      <c r="R100" s="333">
        <f>IF(R$9=0,0,R$9/OIS_fec!R$9)</f>
        <v>0.4823273309846004</v>
      </c>
      <c r="S100" s="333">
        <f>IF(S$9=0,0,S$9/OIS_fec!S$9)</f>
        <v>0.48086626144989181</v>
      </c>
      <c r="T100" s="333">
        <f>IF(T$9=0,0,T$9/OIS_fec!T$9)</f>
        <v>0.48848045122032885</v>
      </c>
      <c r="U100" s="333">
        <f>IF(U$9=0,0,U$9/OIS_fec!U$9)</f>
        <v>0.48839039219704966</v>
      </c>
      <c r="V100" s="333">
        <f>IF(V$9=0,0,V$9/OIS_fec!V$9)</f>
        <v>0.48785806346783078</v>
      </c>
      <c r="W100" s="333">
        <f>IF(W$9=0,0,W$9/OIS_fec!W$9)</f>
        <v>0.48624129168553648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0.75756439269569242</v>
      </c>
      <c r="C101" s="334">
        <f>IF(C$10=0,0,C$10/OIS_fec!C$10)</f>
        <v>0.7910470244309139</v>
      </c>
      <c r="D101" s="334">
        <f>IF(D$10=0,0,D$10/OIS_fec!D$10)</f>
        <v>0.76211688801980548</v>
      </c>
      <c r="E101" s="334">
        <f>IF(E$10=0,0,E$10/OIS_fec!E$10)</f>
        <v>0.75927741459375675</v>
      </c>
      <c r="F101" s="334">
        <f>IF(F$10=0,0,F$10/OIS_fec!F$10)</f>
        <v>0.76454168449131865</v>
      </c>
      <c r="G101" s="334">
        <f>IF(G$10=0,0,G$10/OIS_fec!G$10)</f>
        <v>0.75152731869107081</v>
      </c>
      <c r="H101" s="334">
        <f>IF(H$10=0,0,H$10/OIS_fec!H$10)</f>
        <v>0.76853819298392134</v>
      </c>
      <c r="I101" s="334">
        <f>IF(I$10=0,0,I$10/OIS_fec!I$10)</f>
        <v>0.76452409826454637</v>
      </c>
      <c r="J101" s="334">
        <f>IF(J$10=0,0,J$10/OIS_fec!J$10)</f>
        <v>0.78602595736759351</v>
      </c>
      <c r="K101" s="334">
        <f>IF(K$10=0,0,K$10/OIS_fec!K$10)</f>
        <v>0.79156270157670627</v>
      </c>
      <c r="L101" s="334">
        <f>IF(L$10=0,0,L$10/OIS_fec!L$10)</f>
        <v>0.77729960410235832</v>
      </c>
      <c r="M101" s="334">
        <f>IF(M$10=0,0,M$10/OIS_fec!M$10)</f>
        <v>0.77218075824190335</v>
      </c>
      <c r="N101" s="334">
        <f>IF(N$10=0,0,N$10/OIS_fec!N$10)</f>
        <v>0.76052192161222376</v>
      </c>
      <c r="O101" s="334">
        <f>IF(O$10=0,0,O$10/OIS_fec!O$10)</f>
        <v>0.7663799766325089</v>
      </c>
      <c r="P101" s="334">
        <f>IF(P$10=0,0,P$10/OIS_fec!P$10)</f>
        <v>0.77317594260539746</v>
      </c>
      <c r="Q101" s="334">
        <f>IF(Q$10=0,0,Q$10/OIS_fec!Q$10)</f>
        <v>0.78999446028529852</v>
      </c>
      <c r="R101" s="334">
        <f>IF(R$10=0,0,R$10/OIS_fec!R$10)</f>
        <v>0.79872701554467807</v>
      </c>
      <c r="S101" s="334">
        <f>IF(S$10=0,0,S$10/OIS_fec!S$10)</f>
        <v>0.79687766861680842</v>
      </c>
      <c r="T101" s="334">
        <f>IF(T$10=0,0,T$10/OIS_fec!T$10)</f>
        <v>0.79879183891783534</v>
      </c>
      <c r="U101" s="334">
        <f>IF(U$10=0,0,U$10/OIS_fec!U$10)</f>
        <v>0.79779494976710341</v>
      </c>
      <c r="V101" s="334">
        <f>IF(V$10=0,0,V$10/OIS_fec!V$10)</f>
        <v>0.75273477424682511</v>
      </c>
      <c r="W101" s="334">
        <f>IF(W$10=0,0,W$10/OIS_fec!W$10)</f>
        <v>0.78989839057666811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0.37749391001912808</v>
      </c>
      <c r="C102" s="350">
        <f>IF(C$16=0,0,C$16/OIS_fec!C$16)</f>
        <v>0.40679275587944852</v>
      </c>
      <c r="D102" s="350">
        <f>IF(D$16=0,0,D$16/OIS_fec!D$16)</f>
        <v>0.39945714497178703</v>
      </c>
      <c r="E102" s="350">
        <f>IF(E$16=0,0,E$16/OIS_fec!E$16)</f>
        <v>0.40137281613541559</v>
      </c>
      <c r="F102" s="350">
        <f>IF(F$16=0,0,F$16/OIS_fec!F$16)</f>
        <v>0.40786162962445338</v>
      </c>
      <c r="G102" s="350">
        <f>IF(G$16=0,0,G$16/OIS_fec!G$16)</f>
        <v>0.40683962001079699</v>
      </c>
      <c r="H102" s="350">
        <f>IF(H$16=0,0,H$16/OIS_fec!H$16)</f>
        <v>0.40918028507879478</v>
      </c>
      <c r="I102" s="350">
        <f>IF(I$16=0,0,I$16/OIS_fec!I$16)</f>
        <v>0.41022845675437403</v>
      </c>
      <c r="J102" s="350">
        <f>IF(J$16=0,0,J$16/OIS_fec!J$16)</f>
        <v>0.41283652143785088</v>
      </c>
      <c r="K102" s="350">
        <f>IF(K$16=0,0,K$16/OIS_fec!K$16)</f>
        <v>0.39546681128276645</v>
      </c>
      <c r="L102" s="350">
        <f>IF(L$16=0,0,L$16/OIS_fec!L$16)</f>
        <v>0.40430841987824462</v>
      </c>
      <c r="M102" s="350">
        <f>IF(M$16=0,0,M$16/OIS_fec!M$16)</f>
        <v>0.39951398212557621</v>
      </c>
      <c r="N102" s="350">
        <f>IF(N$16=0,0,N$16/OIS_fec!N$16)</f>
        <v>0.40152608828368236</v>
      </c>
      <c r="O102" s="350">
        <f>IF(O$16=0,0,O$16/OIS_fec!O$16)</f>
        <v>0.39665731494628176</v>
      </c>
      <c r="P102" s="350">
        <f>IF(P$16=0,0,P$16/OIS_fec!P$16)</f>
        <v>0.40605779337515624</v>
      </c>
      <c r="Q102" s="350">
        <f>IF(Q$16=0,0,Q$16/OIS_fec!Q$16)</f>
        <v>0.39494818319485425</v>
      </c>
      <c r="R102" s="350">
        <f>IF(R$16=0,0,R$16/OIS_fec!R$16)</f>
        <v>0.40567201662198832</v>
      </c>
      <c r="S102" s="350">
        <f>IF(S$16=0,0,S$16/OIS_fec!S$16)</f>
        <v>0.4110432572278877</v>
      </c>
      <c r="T102" s="350">
        <f>IF(T$16=0,0,T$16/OIS_fec!T$16)</f>
        <v>0.42105351268486585</v>
      </c>
      <c r="U102" s="350">
        <f>IF(U$16=0,0,U$16/OIS_fec!U$16)</f>
        <v>0.42341824272161593</v>
      </c>
      <c r="V102" s="350">
        <f>IF(V$16=0,0,V$16/OIS_fec!V$16)</f>
        <v>0.42325249806473952</v>
      </c>
      <c r="W102" s="350">
        <f>IF(W$16=0,0,W$16/OIS_fec!W$16)</f>
        <v>0.41769050636233768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0.27546548016921779</v>
      </c>
      <c r="C103" s="350">
        <f>IF(C$27=0,0,C$27/OIS_fec!C$27)</f>
        <v>0.29372766326381844</v>
      </c>
      <c r="D103" s="350">
        <f>IF(D$27=0,0,D$27/OIS_fec!D$27)</f>
        <v>0.28128635522078815</v>
      </c>
      <c r="E103" s="350">
        <f>IF(E$27=0,0,E$27/OIS_fec!E$27)</f>
        <v>0.28026766493888172</v>
      </c>
      <c r="F103" s="350">
        <f>IF(F$27=0,0,F$27/OIS_fec!F$27)</f>
        <v>0.28365439908265894</v>
      </c>
      <c r="G103" s="350">
        <f>IF(G$27=0,0,G$27/OIS_fec!G$27)</f>
        <v>0.27751271325874516</v>
      </c>
      <c r="H103" s="350">
        <f>IF(H$27=0,0,H$27/OIS_fec!H$27)</f>
        <v>0.28069644852072123</v>
      </c>
      <c r="I103" s="350">
        <f>IF(I$27=0,0,I$27/OIS_fec!I$27)</f>
        <v>0.27894037343679817</v>
      </c>
      <c r="J103" s="350">
        <f>IF(J$27=0,0,J$27/OIS_fec!J$27)</f>
        <v>0.2765337889413228</v>
      </c>
      <c r="K103" s="350">
        <f>IF(K$27=0,0,K$27/OIS_fec!K$27)</f>
        <v>0.25554367788774818</v>
      </c>
      <c r="L103" s="350">
        <f>IF(L$27=0,0,L$27/OIS_fec!L$27)</f>
        <v>0.25889306972047987</v>
      </c>
      <c r="M103" s="350">
        <f>IF(M$27=0,0,M$27/OIS_fec!M$27)</f>
        <v>0.25919085600684616</v>
      </c>
      <c r="N103" s="350">
        <f>IF(N$27=0,0,N$27/OIS_fec!N$27)</f>
        <v>0.26177357278388719</v>
      </c>
      <c r="O103" s="350">
        <f>IF(O$27=0,0,O$27/OIS_fec!O$27)</f>
        <v>0.26132082993973654</v>
      </c>
      <c r="P103" s="350">
        <f>IF(P$27=0,0,P$27/OIS_fec!P$27)</f>
        <v>0.26265246665005215</v>
      </c>
      <c r="Q103" s="350">
        <f>IF(Q$27=0,0,Q$27/OIS_fec!Q$27)</f>
        <v>0.26339198771455347</v>
      </c>
      <c r="R103" s="350">
        <f>IF(R$27=0,0,R$27/OIS_fec!R$27)</f>
        <v>0.26402468167175652</v>
      </c>
      <c r="S103" s="350">
        <f>IF(S$27=0,0,S$27/OIS_fec!S$27)</f>
        <v>0.26515974765163169</v>
      </c>
      <c r="T103" s="350">
        <f>IF(T$27=0,0,T$27/OIS_fec!T$27)</f>
        <v>0.29261140120923401</v>
      </c>
      <c r="U103" s="350">
        <f>IF(U$27=0,0,U$27/OIS_fec!U$27)</f>
        <v>0.29348167664070191</v>
      </c>
      <c r="V103" s="350">
        <f>IF(V$27=0,0,V$27/OIS_fec!V$27)</f>
        <v>0.28489661410607653</v>
      </c>
      <c r="W103" s="350">
        <f>IF(W$27=0,0,W$27/OIS_fec!W$27)</f>
        <v>0.2888548654278224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0.22189431052484251</v>
      </c>
      <c r="C104" s="350">
        <f>IF(C$35=0,0,C$35/OIS_fec!C$35)</f>
        <v>0.23212533839932373</v>
      </c>
      <c r="D104" s="350">
        <f>IF(D$35=0,0,D$35/OIS_fec!D$35)</f>
        <v>0.23978703042467298</v>
      </c>
      <c r="E104" s="350">
        <f>IF(E$35=0,0,E$35/OIS_fec!E$35)</f>
        <v>0.24247240863951169</v>
      </c>
      <c r="F104" s="350">
        <f>IF(F$35=0,0,F$35/OIS_fec!F$35)</f>
        <v>0.24594883292780148</v>
      </c>
      <c r="G104" s="350">
        <f>IF(G$35=0,0,G$35/OIS_fec!G$35)</f>
        <v>0.25032461418321683</v>
      </c>
      <c r="H104" s="350">
        <f>IF(H$35=0,0,H$35/OIS_fec!H$35)</f>
        <v>0.24748655892728777</v>
      </c>
      <c r="I104" s="350">
        <f>IF(I$35=0,0,I$35/OIS_fec!I$35)</f>
        <v>0.2504492663743334</v>
      </c>
      <c r="J104" s="350">
        <f>IF(J$35=0,0,J$35/OIS_fec!J$35)</f>
        <v>0.25931165106792109</v>
      </c>
      <c r="K104" s="350">
        <f>IF(K$35=0,0,K$35/OIS_fec!K$35)</f>
        <v>0.25567663771439331</v>
      </c>
      <c r="L104" s="350">
        <f>IF(L$35=0,0,L$35/OIS_fec!L$35)</f>
        <v>0.26393322945847758</v>
      </c>
      <c r="M104" s="350">
        <f>IF(M$35=0,0,M$35/OIS_fec!M$35)</f>
        <v>0.26063049881321965</v>
      </c>
      <c r="N104" s="350">
        <f>IF(N$35=0,0,N$35/OIS_fec!N$35)</f>
        <v>0.26305383792877429</v>
      </c>
      <c r="O104" s="350">
        <f>IF(O$35=0,0,O$35/OIS_fec!O$35)</f>
        <v>0.26079935698903378</v>
      </c>
      <c r="P104" s="350">
        <f>IF(P$35=0,0,P$35/OIS_fec!P$35)</f>
        <v>0.26688161127217713</v>
      </c>
      <c r="Q104" s="350">
        <f>IF(Q$35=0,0,Q$35/OIS_fec!Q$35)</f>
        <v>0.26184427485119088</v>
      </c>
      <c r="R104" s="350">
        <f>IF(R$35=0,0,R$35/OIS_fec!R$35)</f>
        <v>0.26788268259980724</v>
      </c>
      <c r="S104" s="350">
        <f>IF(S$35=0,0,S$35/OIS_fec!S$35)</f>
        <v>0.27003521662767122</v>
      </c>
      <c r="T104" s="350">
        <f>IF(T$35=0,0,T$35/OIS_fec!T$35)</f>
        <v>0.26059488832471184</v>
      </c>
      <c r="U104" s="350">
        <f>IF(U$35=0,0,U$35/OIS_fec!U$35)</f>
        <v>0.26183307852897247</v>
      </c>
      <c r="V104" s="350">
        <f>IF(V$35=0,0,V$35/OIS_fec!V$35)</f>
        <v>0.26470078907832906</v>
      </c>
      <c r="W104" s="350">
        <f>IF(W$35=0,0,W$35/OIS_fec!W$35)</f>
        <v>0.26223256745165474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0.53320622731160539</v>
      </c>
      <c r="C105" s="350">
        <f>IF(C$54=0,0,C$54/OIS_fec!C$54)</f>
        <v>0.58196811043368202</v>
      </c>
      <c r="D105" s="350">
        <f>IF(D$54=0,0,D$54/OIS_fec!D$54)</f>
        <v>0.57823441745067705</v>
      </c>
      <c r="E105" s="350">
        <f>IF(E$54=0,0,E$54/OIS_fec!E$54)</f>
        <v>0.59574879312982842</v>
      </c>
      <c r="F105" s="350">
        <f>IF(F$54=0,0,F$54/OIS_fec!F$54)</f>
        <v>0.60437675038476757</v>
      </c>
      <c r="G105" s="350">
        <f>IF(G$54=0,0,G$54/OIS_fec!G$54)</f>
        <v>0.61402208651008827</v>
      </c>
      <c r="H105" s="350">
        <f>IF(H$54=0,0,H$54/OIS_fec!H$54)</f>
        <v>0.61819841248971608</v>
      </c>
      <c r="I105" s="350">
        <f>IF(I$54=0,0,I$54/OIS_fec!I$54)</f>
        <v>0.62556358875175255</v>
      </c>
      <c r="J105" s="350">
        <f>IF(J$54=0,0,J$54/OIS_fec!J$54)</f>
        <v>0.6544544276677956</v>
      </c>
      <c r="K105" s="350">
        <f>IF(K$54=0,0,K$54/OIS_fec!K$54)</f>
        <v>0.65959974705833357</v>
      </c>
      <c r="L105" s="350">
        <f>IF(L$54=0,0,L$54/OIS_fec!L$54)</f>
        <v>0.66318472112553661</v>
      </c>
      <c r="M105" s="350">
        <f>IF(M$54=0,0,M$54/OIS_fec!M$54)</f>
        <v>0.65492153260881147</v>
      </c>
      <c r="N105" s="350">
        <f>IF(N$54=0,0,N$54/OIS_fec!N$54)</f>
        <v>0.66240747319685545</v>
      </c>
      <c r="O105" s="350">
        <f>IF(O$54=0,0,O$54/OIS_fec!O$54)</f>
        <v>0.6599064618558661</v>
      </c>
      <c r="P105" s="350">
        <f>IF(P$54=0,0,P$54/OIS_fec!P$54)</f>
        <v>0.66776706780173434</v>
      </c>
      <c r="Q105" s="350">
        <f>IF(Q$54=0,0,Q$54/OIS_fec!Q$54)</f>
        <v>0.67479136723186717</v>
      </c>
      <c r="R105" s="350">
        <f>IF(R$54=0,0,R$54/OIS_fec!R$54)</f>
        <v>0.68326756300702063</v>
      </c>
      <c r="S105" s="350">
        <f>IF(S$54=0,0,S$54/OIS_fec!S$54)</f>
        <v>0.68423979418570335</v>
      </c>
      <c r="T105" s="350">
        <f>IF(T$54=0,0,T$54/OIS_fec!T$54)</f>
        <v>0.67457644854842336</v>
      </c>
      <c r="U105" s="350">
        <f>IF(U$54=0,0,U$54/OIS_fec!U$54)</f>
        <v>0.67000334563403152</v>
      </c>
      <c r="V105" s="350">
        <f>IF(V$54=0,0,V$54/OIS_fec!V$54)</f>
        <v>0.63737138744660848</v>
      </c>
      <c r="W105" s="350">
        <f>IF(W$54=0,0,W$54/OIS_fec!W$54)</f>
        <v>0.66650579653143149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0.34144438360809476</v>
      </c>
      <c r="C106" s="350">
        <f>IF(C$68=0,0,C$68/OIS_fec!C$68)</f>
        <v>0.34699069322824022</v>
      </c>
      <c r="D106" s="350">
        <f>IF(D$68=0,0,D$68/OIS_fec!D$68)</f>
        <v>0.34453883997627843</v>
      </c>
      <c r="E106" s="350">
        <f>IF(E$68=0,0,E$68/OIS_fec!E$68)</f>
        <v>0.33697293314267268</v>
      </c>
      <c r="F106" s="350">
        <f>IF(F$68=0,0,F$68/OIS_fec!F$68)</f>
        <v>0.33718108036611155</v>
      </c>
      <c r="G106" s="350">
        <f>IF(G$68=0,0,G$68/OIS_fec!G$68)</f>
        <v>0.3550129107172178</v>
      </c>
      <c r="H106" s="350">
        <f>IF(H$68=0,0,H$68/OIS_fec!H$68)</f>
        <v>0.34548900764149804</v>
      </c>
      <c r="I106" s="350">
        <f>IF(I$68=0,0,I$68/OIS_fec!I$68)</f>
        <v>0.36224461878500314</v>
      </c>
      <c r="J106" s="350">
        <f>IF(J$68=0,0,J$68/OIS_fec!J$68)</f>
        <v>0.36702477035566261</v>
      </c>
      <c r="K106" s="350">
        <f>IF(K$68=0,0,K$68/OIS_fec!K$68)</f>
        <v>0.34987187978459539</v>
      </c>
      <c r="L106" s="350">
        <f>IF(L$68=0,0,L$68/OIS_fec!L$68)</f>
        <v>0.35589668369773753</v>
      </c>
      <c r="M106" s="350">
        <f>IF(M$68=0,0,M$68/OIS_fec!M$68)</f>
        <v>0.35438548170759882</v>
      </c>
      <c r="N106" s="350">
        <f>IF(N$68=0,0,N$68/OIS_fec!N$68)</f>
        <v>0.36386596482692934</v>
      </c>
      <c r="O106" s="350">
        <f>IF(O$68=0,0,O$68/OIS_fec!O$68)</f>
        <v>0.3499631207372414</v>
      </c>
      <c r="P106" s="350">
        <f>IF(P$68=0,0,P$68/OIS_fec!P$68)</f>
        <v>0.34566331448437326</v>
      </c>
      <c r="Q106" s="350">
        <f>IF(Q$68=0,0,Q$68/OIS_fec!Q$68)</f>
        <v>0.35678705083707085</v>
      </c>
      <c r="R106" s="350">
        <f>IF(R$68=0,0,R$68/OIS_fec!R$68)</f>
        <v>0.37061133243276589</v>
      </c>
      <c r="S106" s="350">
        <f>IF(S$68=0,0,S$68/OIS_fec!S$68)</f>
        <v>0.36556707940532029</v>
      </c>
      <c r="T106" s="350">
        <f>IF(T$68=0,0,T$68/OIS_fec!T$68)</f>
        <v>0.36604683871089633</v>
      </c>
      <c r="U106" s="350">
        <f>IF(U$68=0,0,U$68/OIS_fec!U$68)</f>
        <v>0</v>
      </c>
      <c r="V106" s="350">
        <f>IF(V$68=0,0,V$68/OIS_fec!V$68)</f>
        <v>0.37385540666732225</v>
      </c>
      <c r="W106" s="350">
        <f>IF(W$68=0,0,W$68/OIS_fec!W$68)</f>
        <v>0.37410847830461758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0.51606576841631202</v>
      </c>
      <c r="C107" s="335">
        <f>IF(C$69=0,0,C$69/OIS_fec!C$69)</f>
        <v>0.51371748263204886</v>
      </c>
      <c r="D107" s="335">
        <f>IF(D$69=0,0,D$69/OIS_fec!D$69)</f>
        <v>0.51428197685951249</v>
      </c>
      <c r="E107" s="335">
        <f>IF(E$69=0,0,E$69/OIS_fec!E$69)</f>
        <v>0.51304807125396046</v>
      </c>
      <c r="F107" s="335">
        <f>IF(F$69=0,0,F$69/OIS_fec!F$69)</f>
        <v>0.51290225433416403</v>
      </c>
      <c r="G107" s="335">
        <f>IF(G$69=0,0,G$69/OIS_fec!G$69)</f>
        <v>0.51016874193669459</v>
      </c>
      <c r="H107" s="335">
        <f>IF(H$69=0,0,H$69/OIS_fec!H$69)</f>
        <v>0.51268969518261764</v>
      </c>
      <c r="I107" s="335">
        <f>IF(I$69=0,0,I$69/OIS_fec!I$69)</f>
        <v>0.51138066497916013</v>
      </c>
      <c r="J107" s="335">
        <f>IF(J$69=0,0,J$69/OIS_fec!J$69)</f>
        <v>0.50831496351490058</v>
      </c>
      <c r="K107" s="335">
        <f>IF(K$69=0,0,K$69/OIS_fec!K$69)</f>
        <v>0.50191719733010975</v>
      </c>
      <c r="L107" s="335">
        <f>IF(L$69=0,0,L$69/OIS_fec!L$69)</f>
        <v>0.50269128169192712</v>
      </c>
      <c r="M107" s="335">
        <f>IF(M$69=0,0,M$69/OIS_fec!M$69)</f>
        <v>0.50140883824297089</v>
      </c>
      <c r="N107" s="335">
        <f>IF(N$69=0,0,N$69/OIS_fec!N$69)</f>
        <v>0.5045208023125497</v>
      </c>
      <c r="O107" s="335">
        <f>IF(O$69=0,0,O$69/OIS_fec!O$69)</f>
        <v>0.50398029480870588</v>
      </c>
      <c r="P107" s="335">
        <f>IF(P$69=0,0,P$69/OIS_fec!P$69)</f>
        <v>0.50380916393464104</v>
      </c>
      <c r="Q107" s="335">
        <f>IF(Q$69=0,0,Q$69/OIS_fec!Q$69)</f>
        <v>0.50390964108839387</v>
      </c>
      <c r="R107" s="335">
        <f>IF(R$69=0,0,R$69/OIS_fec!R$69)</f>
        <v>0.50446118532333284</v>
      </c>
      <c r="S107" s="335">
        <f>IF(S$69=0,0,S$69/OIS_fec!S$69)</f>
        <v>0.50415212137870236</v>
      </c>
      <c r="T107" s="335">
        <f>IF(T$69=0,0,T$69/OIS_fec!T$69)</f>
        <v>0.50590094140530373</v>
      </c>
      <c r="U107" s="335">
        <f>IF(U$69=0,0,U$69/OIS_fec!U$69)</f>
        <v>0.50586414063639917</v>
      </c>
      <c r="V107" s="335">
        <f>IF(V$69=0,0,V$69/OIS_fec!V$69)</f>
        <v>0.50573989420345888</v>
      </c>
      <c r="W107" s="335">
        <f>IF(W$69=0,0,W$69/OIS_fec!W$69)</f>
        <v>0.50533239632174043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SK: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513.32356762158395</v>
      </c>
      <c r="C5" s="225">
        <v>418.99168271056999</v>
      </c>
      <c r="D5" s="225">
        <v>470.90264244044869</v>
      </c>
      <c r="E5" s="225">
        <v>412.14419010117001</v>
      </c>
      <c r="F5" s="225">
        <v>359.09682108965552</v>
      </c>
      <c r="G5" s="225">
        <v>431.7912013435697</v>
      </c>
      <c r="H5" s="225">
        <v>366.46560910275599</v>
      </c>
      <c r="I5" s="225">
        <v>353.08130936780168</v>
      </c>
      <c r="J5" s="225">
        <v>290.88672768182801</v>
      </c>
      <c r="K5" s="225">
        <v>221.5071522020942</v>
      </c>
      <c r="L5" s="225">
        <v>235.33021584271719</v>
      </c>
      <c r="M5" s="225">
        <v>270.54372348269851</v>
      </c>
      <c r="N5" s="225">
        <v>224.4013124416029</v>
      </c>
      <c r="O5" s="225">
        <v>183.3805177222859</v>
      </c>
      <c r="P5" s="225">
        <v>217.222824605076</v>
      </c>
      <c r="Q5" s="225">
        <v>177.05710306786611</v>
      </c>
      <c r="R5" s="225">
        <v>186.99665129533511</v>
      </c>
      <c r="S5" s="225">
        <v>200.13249729898121</v>
      </c>
      <c r="T5" s="225">
        <v>304.33811597895487</v>
      </c>
      <c r="U5" s="225">
        <v>294.09414832577511</v>
      </c>
      <c r="V5" s="225">
        <v>379.37343241111671</v>
      </c>
      <c r="W5" s="225">
        <v>305.18862300306239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6.44926562461779</v>
      </c>
      <c r="C10" s="262">
        <v>4.987995071941735</v>
      </c>
      <c r="D10" s="262">
        <v>5.9408394530372641</v>
      </c>
      <c r="E10" s="262">
        <v>5.7013373707307</v>
      </c>
      <c r="F10" s="262">
        <v>5.1344299218532301</v>
      </c>
      <c r="G10" s="262">
        <v>6.6885686215432782</v>
      </c>
      <c r="H10" s="262">
        <v>5.2625215992231613</v>
      </c>
      <c r="I10" s="262">
        <v>5.3629300146389864</v>
      </c>
      <c r="J10" s="262">
        <v>3.8295280077978728</v>
      </c>
      <c r="K10" s="262">
        <v>2.1385873349447699</v>
      </c>
      <c r="L10" s="262">
        <v>2.9504522454301632</v>
      </c>
      <c r="M10" s="262">
        <v>3.287992678903727</v>
      </c>
      <c r="N10" s="262">
        <v>3.363926557795752</v>
      </c>
      <c r="O10" s="262">
        <v>2.6636622529194072</v>
      </c>
      <c r="P10" s="262">
        <v>2.829684375306122</v>
      </c>
      <c r="Q10" s="262">
        <v>2.143645964787531</v>
      </c>
      <c r="R10" s="262">
        <v>2.1528557947932332</v>
      </c>
      <c r="S10" s="262">
        <v>2.1814224067453298</v>
      </c>
      <c r="T10" s="262">
        <v>4.7417471299537874</v>
      </c>
      <c r="U10" s="262">
        <v>5.1568046523583391</v>
      </c>
      <c r="V10" s="262">
        <v>7.6979653747573087</v>
      </c>
      <c r="W10" s="262">
        <v>4.9765258737941327</v>
      </c>
      <c r="DA10" s="68" t="s">
        <v>3192</v>
      </c>
    </row>
    <row r="11" spans="1:105" ht="12" customHeight="1" x14ac:dyDescent="0.25">
      <c r="A11" s="37" t="s">
        <v>160</v>
      </c>
      <c r="B11" s="228">
        <v>0.50812241966900629</v>
      </c>
      <c r="C11" s="228">
        <v>0.31125238702720948</v>
      </c>
      <c r="D11" s="228">
        <v>0.4184238920622031</v>
      </c>
      <c r="E11" s="228">
        <v>0.44927316157406499</v>
      </c>
      <c r="F11" s="228">
        <v>0.44898018404810391</v>
      </c>
      <c r="G11" s="228">
        <v>0.35980022345721763</v>
      </c>
      <c r="H11" s="228">
        <v>0.37359187287841122</v>
      </c>
      <c r="I11" s="228">
        <v>0.57967712298305152</v>
      </c>
      <c r="J11" s="228">
        <v>0.1538142283964542</v>
      </c>
      <c r="K11" s="228">
        <v>5.557635250055501E-2</v>
      </c>
      <c r="L11" s="228">
        <v>7.197048611070192E-2</v>
      </c>
      <c r="M11" s="228">
        <v>7.6833334347048671E-2</v>
      </c>
      <c r="N11" s="228">
        <v>0.18922380460009111</v>
      </c>
      <c r="O11" s="228">
        <v>4.6336380321565791E-2</v>
      </c>
      <c r="P11" s="228">
        <v>9.7265521444559591E-2</v>
      </c>
      <c r="Q11" s="228">
        <v>5.7180294440686202E-2</v>
      </c>
      <c r="R11" s="228">
        <v>2.7823267475744758E-2</v>
      </c>
      <c r="S11" s="228">
        <v>4.1613865223391992E-2</v>
      </c>
      <c r="T11" s="228">
        <v>3.4369188524468568E-2</v>
      </c>
      <c r="U11" s="228">
        <v>0.36039585129142032</v>
      </c>
      <c r="V11" s="228">
        <v>4.635183243940371E-2</v>
      </c>
      <c r="W11" s="228">
        <v>5.5060268603865863E-2</v>
      </c>
      <c r="DA11" s="69" t="s">
        <v>3193</v>
      </c>
    </row>
    <row r="12" spans="1:105" ht="12" customHeight="1" x14ac:dyDescent="0.25">
      <c r="A12" s="37" t="s">
        <v>162</v>
      </c>
      <c r="B12" s="228">
        <v>5.9411432049487836</v>
      </c>
      <c r="C12" s="228">
        <v>4.6767426849145259</v>
      </c>
      <c r="D12" s="228">
        <v>5.5224155609750607</v>
      </c>
      <c r="E12" s="228">
        <v>5.252064209156635</v>
      </c>
      <c r="F12" s="228">
        <v>4.6854497378051274</v>
      </c>
      <c r="G12" s="228">
        <v>6.3287683980860603</v>
      </c>
      <c r="H12" s="228">
        <v>4.8889297263447489</v>
      </c>
      <c r="I12" s="228">
        <v>4.7832528916559349</v>
      </c>
      <c r="J12" s="228">
        <v>3.675713779401419</v>
      </c>
      <c r="K12" s="228">
        <v>2.0830109824442151</v>
      </c>
      <c r="L12" s="228">
        <v>2.8784817593194609</v>
      </c>
      <c r="M12" s="228">
        <v>3.2111593445566791</v>
      </c>
      <c r="N12" s="228">
        <v>3.1747027531956609</v>
      </c>
      <c r="O12" s="228">
        <v>2.6173258725978412</v>
      </c>
      <c r="P12" s="228">
        <v>2.7324188538615619</v>
      </c>
      <c r="Q12" s="228">
        <v>2.0864656703468452</v>
      </c>
      <c r="R12" s="228">
        <v>2.1250325273174879</v>
      </c>
      <c r="S12" s="228">
        <v>2.1398085415219388</v>
      </c>
      <c r="T12" s="228">
        <v>4.7073779414293178</v>
      </c>
      <c r="U12" s="228">
        <v>4.796408801066919</v>
      </c>
      <c r="V12" s="228">
        <v>7.6516135423179046</v>
      </c>
      <c r="W12" s="228">
        <v>4.9214656051902672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205.25840267046709</v>
      </c>
      <c r="C16" s="263">
        <v>157.2925185316484</v>
      </c>
      <c r="D16" s="263">
        <v>197.36732672498789</v>
      </c>
      <c r="E16" s="263">
        <v>158.06782049781759</v>
      </c>
      <c r="F16" s="263">
        <v>133.01571748305659</v>
      </c>
      <c r="G16" s="263">
        <v>153.84594456126581</v>
      </c>
      <c r="H16" s="263">
        <v>119.4873586015711</v>
      </c>
      <c r="I16" s="263">
        <v>103.7816581736561</v>
      </c>
      <c r="J16" s="263">
        <v>75.425150472133751</v>
      </c>
      <c r="K16" s="263">
        <v>56.735137013974018</v>
      </c>
      <c r="L16" s="263">
        <v>58.649297079362661</v>
      </c>
      <c r="M16" s="263">
        <v>76.135655546763829</v>
      </c>
      <c r="N16" s="263">
        <v>62.098868558849318</v>
      </c>
      <c r="O16" s="263">
        <v>54.362859158696523</v>
      </c>
      <c r="P16" s="263">
        <v>73.134353127413291</v>
      </c>
      <c r="Q16" s="263">
        <v>46.380829959863149</v>
      </c>
      <c r="R16" s="263">
        <v>52.849556436405017</v>
      </c>
      <c r="S16" s="263">
        <v>59.113717957566337</v>
      </c>
      <c r="T16" s="263">
        <v>67.699285000555591</v>
      </c>
      <c r="U16" s="263">
        <v>73.77097844468841</v>
      </c>
      <c r="V16" s="263">
        <v>105.8480384145922</v>
      </c>
      <c r="W16" s="263">
        <v>72.820243938926367</v>
      </c>
      <c r="DA16" s="70" t="s">
        <v>3198</v>
      </c>
    </row>
    <row r="17" spans="1:105" ht="12" customHeight="1" x14ac:dyDescent="0.25">
      <c r="A17" s="46" t="s">
        <v>30</v>
      </c>
      <c r="B17" s="231">
        <v>3.2540051407404871</v>
      </c>
      <c r="C17" s="231">
        <v>2.0604892905551608</v>
      </c>
      <c r="D17" s="231">
        <v>1.773718106172598</v>
      </c>
      <c r="E17" s="231">
        <v>2.2082028744419389</v>
      </c>
      <c r="F17" s="231">
        <v>0.45943544060852881</v>
      </c>
      <c r="G17" s="231">
        <v>0.71658336243910892</v>
      </c>
      <c r="H17" s="231">
        <v>0.42644159683907779</v>
      </c>
      <c r="I17" s="231">
        <v>0.36276499649458221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0.19939878265739169</v>
      </c>
      <c r="R17" s="231">
        <v>0.40023648435404491</v>
      </c>
      <c r="S17" s="231">
        <v>0.40404428315795871</v>
      </c>
      <c r="T17" s="231">
        <v>0.42328453575085678</v>
      </c>
      <c r="U17" s="231">
        <v>0.41403996392617648</v>
      </c>
      <c r="V17" s="231">
        <v>0.4169620146738402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3.3790504539181749</v>
      </c>
      <c r="C19" s="231">
        <v>0.80219275093714371</v>
      </c>
      <c r="D19" s="231">
        <v>0.54440467790804437</v>
      </c>
      <c r="E19" s="231">
        <v>0.46409680611667142</v>
      </c>
      <c r="F19" s="231">
        <v>0</v>
      </c>
      <c r="G19" s="231">
        <v>0.74805761514351987</v>
      </c>
      <c r="H19" s="231">
        <v>1.724405652639539</v>
      </c>
      <c r="I19" s="231">
        <v>2.2242828028003032</v>
      </c>
      <c r="J19" s="231">
        <v>0.4412014835439434</v>
      </c>
      <c r="K19" s="231">
        <v>0.80281652476044429</v>
      </c>
      <c r="L19" s="231">
        <v>1.778959288964572</v>
      </c>
      <c r="M19" s="231">
        <v>0.4602895828804392</v>
      </c>
      <c r="N19" s="231">
        <v>0.39831908565292667</v>
      </c>
      <c r="O19" s="231">
        <v>0.39601389150326149</v>
      </c>
      <c r="P19" s="231">
        <v>0.40499806787866333</v>
      </c>
      <c r="Q19" s="231">
        <v>0.4223314024585233</v>
      </c>
      <c r="R19" s="231">
        <v>0.95574158239556151</v>
      </c>
      <c r="S19" s="231">
        <v>1.414780427358906</v>
      </c>
      <c r="T19" s="231">
        <v>0.53991853986669303</v>
      </c>
      <c r="U19" s="231">
        <v>0.53803974933074217</v>
      </c>
      <c r="V19" s="231">
        <v>0.47664820459003859</v>
      </c>
      <c r="W19" s="231">
        <v>0.40264023214411587</v>
      </c>
      <c r="DA19" s="73" t="s">
        <v>3201</v>
      </c>
    </row>
    <row r="20" spans="1:105" ht="12" customHeight="1" x14ac:dyDescent="0.25">
      <c r="A20" s="46" t="s">
        <v>160</v>
      </c>
      <c r="B20" s="231">
        <v>1.6254394984726659</v>
      </c>
      <c r="C20" s="231">
        <v>1.0873615825948011</v>
      </c>
      <c r="D20" s="231">
        <v>1.394969971491764</v>
      </c>
      <c r="E20" s="231">
        <v>1.4747388447723</v>
      </c>
      <c r="F20" s="231">
        <v>2.650858234819149</v>
      </c>
      <c r="G20" s="231">
        <v>1.9821784134725631</v>
      </c>
      <c r="H20" s="231">
        <v>1.9175763772976711</v>
      </c>
      <c r="I20" s="231">
        <v>3.6414237294330469</v>
      </c>
      <c r="J20" s="231">
        <v>1.8080536220836789</v>
      </c>
      <c r="K20" s="231">
        <v>1.5752974189640441</v>
      </c>
      <c r="L20" s="231">
        <v>1.6701400096081269</v>
      </c>
      <c r="M20" s="231">
        <v>1.7002100977561021</v>
      </c>
      <c r="N20" s="231">
        <v>3.1973717718165431</v>
      </c>
      <c r="O20" s="231">
        <v>0.60700676230509287</v>
      </c>
      <c r="P20" s="231">
        <v>1.040393220036534</v>
      </c>
      <c r="Q20" s="231">
        <v>0.94886753316953598</v>
      </c>
      <c r="R20" s="231">
        <v>0.63259893183497917</v>
      </c>
      <c r="S20" s="231">
        <v>0.64682911616177563</v>
      </c>
      <c r="T20" s="231">
        <v>0.42854819405184741</v>
      </c>
      <c r="U20" s="231">
        <v>2.8253045784490651</v>
      </c>
      <c r="V20" s="231">
        <v>0.52350913945993804</v>
      </c>
      <c r="W20" s="231">
        <v>0.48524360534029659</v>
      </c>
      <c r="DA20" s="73" t="s">
        <v>3202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1.6117060544217681</v>
      </c>
      <c r="F21" s="231">
        <v>0</v>
      </c>
      <c r="G21" s="231">
        <v>0.57944006479661503</v>
      </c>
      <c r="H21" s="231">
        <v>0.4527100819628706</v>
      </c>
      <c r="I21" s="231">
        <v>0</v>
      </c>
      <c r="J21" s="231">
        <v>0</v>
      </c>
      <c r="K21" s="231">
        <v>11.363834056881039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64.614611376126518</v>
      </c>
      <c r="D22" s="231">
        <v>93.798352519954122</v>
      </c>
      <c r="E22" s="231">
        <v>61.59992640999431</v>
      </c>
      <c r="F22" s="231">
        <v>29.50128936923474</v>
      </c>
      <c r="G22" s="231">
        <v>30.427859685854131</v>
      </c>
      <c r="H22" s="231">
        <v>17.20915885170017</v>
      </c>
      <c r="I22" s="231">
        <v>11.770853769407839</v>
      </c>
      <c r="J22" s="231">
        <v>5.1949877753470801</v>
      </c>
      <c r="K22" s="231">
        <v>4.4320778004685444</v>
      </c>
      <c r="L22" s="231">
        <v>0</v>
      </c>
      <c r="M22" s="231">
        <v>18.746221020754021</v>
      </c>
      <c r="N22" s="231">
        <v>8.1133432511543671</v>
      </c>
      <c r="O22" s="231">
        <v>13.005497837253429</v>
      </c>
      <c r="P22" s="231">
        <v>15.46576907066609</v>
      </c>
      <c r="Q22" s="231">
        <v>2.6093713539580232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3204</v>
      </c>
    </row>
    <row r="23" spans="1:105" ht="12" customHeight="1" x14ac:dyDescent="0.25">
      <c r="A23" s="46" t="s">
        <v>162</v>
      </c>
      <c r="B23" s="231">
        <v>27.478173847431059</v>
      </c>
      <c r="C23" s="231">
        <v>30.75099087898781</v>
      </c>
      <c r="D23" s="231">
        <v>26.4402790208899</v>
      </c>
      <c r="E23" s="231">
        <v>25.7643835924674</v>
      </c>
      <c r="F23" s="231">
        <v>28.058065631328819</v>
      </c>
      <c r="G23" s="231">
        <v>39.960506353717541</v>
      </c>
      <c r="H23" s="231">
        <v>31.34537522829665</v>
      </c>
      <c r="I23" s="231">
        <v>35.40679832816469</v>
      </c>
      <c r="J23" s="231">
        <v>45.576963702543019</v>
      </c>
      <c r="K23" s="231">
        <v>35.393887002450612</v>
      </c>
      <c r="L23" s="231">
        <v>51.632903143782762</v>
      </c>
      <c r="M23" s="231">
        <v>54.662168407713253</v>
      </c>
      <c r="N23" s="231">
        <v>50.389834450225479</v>
      </c>
      <c r="O23" s="231">
        <v>40.35434066763473</v>
      </c>
      <c r="P23" s="231">
        <v>56.223192768832007</v>
      </c>
      <c r="Q23" s="231">
        <v>42.200860887619683</v>
      </c>
      <c r="R23" s="231">
        <v>50.860979437820447</v>
      </c>
      <c r="S23" s="231">
        <v>56.648064130887697</v>
      </c>
      <c r="T23" s="231">
        <v>66.307533730886206</v>
      </c>
      <c r="U23" s="231">
        <v>69.993594152982439</v>
      </c>
      <c r="V23" s="231">
        <v>104.4309190558683</v>
      </c>
      <c r="W23" s="231">
        <v>71.932360101441958</v>
      </c>
      <c r="DA23" s="73" t="s">
        <v>3205</v>
      </c>
    </row>
    <row r="24" spans="1:105" ht="12" customHeight="1" x14ac:dyDescent="0.25">
      <c r="A24" s="46" t="s">
        <v>36</v>
      </c>
      <c r="B24" s="231">
        <v>56.776661372916557</v>
      </c>
      <c r="C24" s="231">
        <v>57.976872652446971</v>
      </c>
      <c r="D24" s="231">
        <v>67.211831666206621</v>
      </c>
      <c r="E24" s="231">
        <v>64.944765915603227</v>
      </c>
      <c r="F24" s="231">
        <v>72.346068807065365</v>
      </c>
      <c r="G24" s="231">
        <v>77.880376375248687</v>
      </c>
      <c r="H24" s="231">
        <v>66.411690812835147</v>
      </c>
      <c r="I24" s="231">
        <v>50.375534547355613</v>
      </c>
      <c r="J24" s="231">
        <v>22.40394388861602</v>
      </c>
      <c r="K24" s="231">
        <v>3.16722421044933</v>
      </c>
      <c r="L24" s="231">
        <v>3.5672946370071998</v>
      </c>
      <c r="M24" s="231">
        <v>0.56676643766002477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112.7450723569882</v>
      </c>
      <c r="C25" s="231">
        <v>0</v>
      </c>
      <c r="D25" s="231">
        <v>6.2037707623648837</v>
      </c>
      <c r="E25" s="231">
        <v>0</v>
      </c>
      <c r="F25" s="231">
        <v>0</v>
      </c>
      <c r="G25" s="231">
        <v>1.5509426905936179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212.20865249850499</v>
      </c>
      <c r="C27" s="263">
        <f t="shared" si="0"/>
        <v>193.9684207217945</v>
      </c>
      <c r="D27" s="263">
        <f t="shared" si="0"/>
        <v>187.34333342584929</v>
      </c>
      <c r="E27" s="263">
        <f t="shared" si="0"/>
        <v>181.19617374860621</v>
      </c>
      <c r="F27" s="263">
        <f t="shared" si="0"/>
        <v>158.38974264931241</v>
      </c>
      <c r="G27" s="263">
        <f t="shared" si="0"/>
        <v>193.047487906068</v>
      </c>
      <c r="H27" s="263">
        <f t="shared" si="0"/>
        <v>176.9477683189925</v>
      </c>
      <c r="I27" s="263">
        <f t="shared" si="0"/>
        <v>179.3758754569339</v>
      </c>
      <c r="J27" s="263">
        <f t="shared" si="0"/>
        <v>150.83403066810411</v>
      </c>
      <c r="K27" s="263">
        <f t="shared" si="0"/>
        <v>114.35943928768511</v>
      </c>
      <c r="L27" s="263">
        <f t="shared" si="0"/>
        <v>125.72868177874361</v>
      </c>
      <c r="M27" s="263">
        <f t="shared" si="0"/>
        <v>135.64447701471039</v>
      </c>
      <c r="N27" s="263">
        <f t="shared" si="0"/>
        <v>111.4552398341545</v>
      </c>
      <c r="O27" s="263">
        <f t="shared" si="0"/>
        <v>89.364392491535369</v>
      </c>
      <c r="P27" s="263">
        <f t="shared" si="0"/>
        <v>95.140059241392933</v>
      </c>
      <c r="Q27" s="263">
        <f t="shared" si="0"/>
        <v>91.436372511878261</v>
      </c>
      <c r="R27" s="263">
        <f t="shared" si="0"/>
        <v>98.021649367969033</v>
      </c>
      <c r="S27" s="263">
        <f t="shared" si="0"/>
        <v>100.1075944574104</v>
      </c>
      <c r="T27" s="263">
        <f t="shared" si="0"/>
        <v>187.09834725298921</v>
      </c>
      <c r="U27" s="263">
        <f t="shared" si="0"/>
        <v>193.73870813333039</v>
      </c>
      <c r="V27" s="263">
        <f t="shared" si="0"/>
        <v>203.5187637232963</v>
      </c>
      <c r="W27" s="263">
        <f t="shared" si="0"/>
        <v>175.80105034309719</v>
      </c>
      <c r="DA27" s="70"/>
    </row>
    <row r="28" spans="1:105" ht="12" customHeight="1" x14ac:dyDescent="0.25">
      <c r="A28" s="60" t="s">
        <v>3072</v>
      </c>
      <c r="B28" s="264">
        <v>212.20865249850499</v>
      </c>
      <c r="C28" s="264">
        <v>193.9684207217945</v>
      </c>
      <c r="D28" s="264">
        <v>187.34333342584929</v>
      </c>
      <c r="E28" s="264">
        <v>181.19617374860621</v>
      </c>
      <c r="F28" s="264">
        <v>158.38974264931241</v>
      </c>
      <c r="G28" s="264">
        <v>193.047487906068</v>
      </c>
      <c r="H28" s="264">
        <v>176.9477683189925</v>
      </c>
      <c r="I28" s="264">
        <v>179.3758754569339</v>
      </c>
      <c r="J28" s="264">
        <v>150.83403066810411</v>
      </c>
      <c r="K28" s="264">
        <v>114.35943928768511</v>
      </c>
      <c r="L28" s="264">
        <v>125.72868177874361</v>
      </c>
      <c r="M28" s="264">
        <v>135.64447701471039</v>
      </c>
      <c r="N28" s="264">
        <v>111.4552398341545</v>
      </c>
      <c r="O28" s="264">
        <v>89.364392491535369</v>
      </c>
      <c r="P28" s="264">
        <v>95.140059241392933</v>
      </c>
      <c r="Q28" s="264">
        <v>91.436372511878261</v>
      </c>
      <c r="R28" s="264">
        <v>98.021649367969033</v>
      </c>
      <c r="S28" s="264">
        <v>100.1075944574104</v>
      </c>
      <c r="T28" s="264">
        <v>187.09834725298921</v>
      </c>
      <c r="U28" s="264">
        <v>193.73870813333039</v>
      </c>
      <c r="V28" s="264">
        <v>203.5187637232963</v>
      </c>
      <c r="W28" s="264">
        <v>175.80105034309719</v>
      </c>
      <c r="DA28" s="72" t="s">
        <v>3209</v>
      </c>
    </row>
    <row r="29" spans="1:105" ht="12" customHeight="1" x14ac:dyDescent="0.25">
      <c r="A29" s="59" t="s">
        <v>30</v>
      </c>
      <c r="B29" s="232">
        <v>16.087189534768989</v>
      </c>
      <c r="C29" s="232">
        <v>10.587830594216699</v>
      </c>
      <c r="D29" s="232">
        <v>8.4319516518168367</v>
      </c>
      <c r="E29" s="232">
        <v>10.43051638480342</v>
      </c>
      <c r="F29" s="232">
        <v>2.0074334885688718</v>
      </c>
      <c r="G29" s="232">
        <v>2.9732687194257341</v>
      </c>
      <c r="H29" s="232">
        <v>1.8756677844142089</v>
      </c>
      <c r="I29" s="232">
        <v>1.7786636488578991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0.95005324117925838</v>
      </c>
      <c r="R29" s="232">
        <v>1.8087683259708911</v>
      </c>
      <c r="S29" s="232">
        <v>1.8452629312725</v>
      </c>
      <c r="T29" s="232">
        <v>1.852331080566276</v>
      </c>
      <c r="U29" s="232">
        <v>1.819648720794028</v>
      </c>
      <c r="V29" s="232">
        <v>1.835142916091917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21.63294022994344</v>
      </c>
      <c r="C30" s="232">
        <v>5.0031082091864931</v>
      </c>
      <c r="D30" s="232">
        <v>5.2608962822308074</v>
      </c>
      <c r="E30" s="232">
        <v>5.3412041540159603</v>
      </c>
      <c r="F30" s="232">
        <v>0</v>
      </c>
      <c r="G30" s="232">
        <v>5.05724334499899</v>
      </c>
      <c r="H30" s="232">
        <v>9.8859691075682701</v>
      </c>
      <c r="I30" s="232">
        <v>12.28874243738516</v>
      </c>
      <c r="J30" s="232">
        <v>2.4614489964958568</v>
      </c>
      <c r="K30" s="232">
        <v>5.0024844353578546</v>
      </c>
      <c r="L30" s="232">
        <v>9.8314154712569959</v>
      </c>
      <c r="M30" s="232">
        <v>2.4423608971652251</v>
      </c>
      <c r="N30" s="232">
        <v>2.5043313943900549</v>
      </c>
      <c r="O30" s="232">
        <v>2.5066365885770741</v>
      </c>
      <c r="P30" s="232">
        <v>2.497652412224892</v>
      </c>
      <c r="Q30" s="232">
        <v>2.4803190776058659</v>
      </c>
      <c r="R30" s="232">
        <v>4.8495593780534536</v>
      </c>
      <c r="S30" s="232">
        <v>7.2931710130563392</v>
      </c>
      <c r="T30" s="232">
        <v>2.362731940100208</v>
      </c>
      <c r="U30" s="232">
        <v>2.3646107306216191</v>
      </c>
      <c r="V30" s="232">
        <v>2.4260022755181052</v>
      </c>
      <c r="W30" s="232">
        <v>2.5000102479413271</v>
      </c>
      <c r="DA30" s="71" t="s">
        <v>3211</v>
      </c>
    </row>
    <row r="31" spans="1:105" ht="12" customHeight="1" x14ac:dyDescent="0.25">
      <c r="A31" s="59" t="s">
        <v>160</v>
      </c>
      <c r="B31" s="232">
        <v>11.648287774125359</v>
      </c>
      <c r="C31" s="232">
        <v>10.23054438609419</v>
      </c>
      <c r="D31" s="232">
        <v>12.29128154362245</v>
      </c>
      <c r="E31" s="232">
        <v>12.418382460837639</v>
      </c>
      <c r="F31" s="232">
        <v>14.9325592928285</v>
      </c>
      <c r="G31" s="232">
        <v>9.790693194044513</v>
      </c>
      <c r="H31" s="232">
        <v>10.31416269422586</v>
      </c>
      <c r="I31" s="232">
        <v>14.01416077384274</v>
      </c>
      <c r="J31" s="232">
        <v>6.3962041270181667</v>
      </c>
      <c r="K31" s="232">
        <v>7.9041523689678801</v>
      </c>
      <c r="L31" s="232">
        <v>8.1502140093016671</v>
      </c>
      <c r="M31" s="232">
        <v>8.135726846803621</v>
      </c>
      <c r="N31" s="232">
        <v>11.090273225127911</v>
      </c>
      <c r="O31" s="232">
        <v>3.2900748248543619</v>
      </c>
      <c r="P31" s="232">
        <v>5.7193380254019441</v>
      </c>
      <c r="Q31" s="232">
        <v>4.8249659608255886</v>
      </c>
      <c r="R31" s="232">
        <v>2.9318521996865812</v>
      </c>
      <c r="S31" s="232">
        <v>3.0917717334156651</v>
      </c>
      <c r="T31" s="232">
        <v>2.355811306705041</v>
      </c>
      <c r="U31" s="232">
        <v>12.41682521000558</v>
      </c>
      <c r="V31" s="232">
        <v>2.6343719220854438</v>
      </c>
      <c r="W31" s="232">
        <v>2.9260444056549741</v>
      </c>
      <c r="DA31" s="71" t="s">
        <v>3212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9.2367666920243039</v>
      </c>
      <c r="F32" s="232">
        <v>0</v>
      </c>
      <c r="G32" s="232">
        <v>2.1243559915407739</v>
      </c>
      <c r="H32" s="232">
        <v>2.2570172661370851</v>
      </c>
      <c r="I32" s="232">
        <v>0</v>
      </c>
      <c r="J32" s="232">
        <v>0</v>
      </c>
      <c r="K32" s="232">
        <v>15.464810215962091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3213</v>
      </c>
    </row>
    <row r="33" spans="1:105" ht="12" customHeight="1" x14ac:dyDescent="0.25">
      <c r="A33" s="59" t="s">
        <v>162</v>
      </c>
      <c r="B33" s="232">
        <v>162.84023495966721</v>
      </c>
      <c r="C33" s="232">
        <v>168.1469375322971</v>
      </c>
      <c r="D33" s="232">
        <v>161.35920394817921</v>
      </c>
      <c r="E33" s="232">
        <v>143.76930405692491</v>
      </c>
      <c r="F33" s="232">
        <v>141.44974986791499</v>
      </c>
      <c r="G33" s="232">
        <v>173.101926656058</v>
      </c>
      <c r="H33" s="232">
        <v>152.61495146664711</v>
      </c>
      <c r="I33" s="232">
        <v>151.29430859684811</v>
      </c>
      <c r="J33" s="232">
        <v>141.97637754459009</v>
      </c>
      <c r="K33" s="232">
        <v>85.987992267397303</v>
      </c>
      <c r="L33" s="232">
        <v>107.7470522981849</v>
      </c>
      <c r="M33" s="232">
        <v>125.0663892707416</v>
      </c>
      <c r="N33" s="232">
        <v>97.860635214636517</v>
      </c>
      <c r="O33" s="232">
        <v>83.567681078103931</v>
      </c>
      <c r="P33" s="232">
        <v>86.9230688037661</v>
      </c>
      <c r="Q33" s="232">
        <v>83.18103423226755</v>
      </c>
      <c r="R33" s="232">
        <v>88.431469464258114</v>
      </c>
      <c r="S33" s="232">
        <v>87.87738877966585</v>
      </c>
      <c r="T33" s="232">
        <v>180.5274729256177</v>
      </c>
      <c r="U33" s="232">
        <v>177.13762347190919</v>
      </c>
      <c r="V33" s="232">
        <v>196.6232466096009</v>
      </c>
      <c r="W33" s="232">
        <v>170.37499568950091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40.883190381605353</v>
      </c>
      <c r="C35" s="263">
        <f t="shared" si="1"/>
        <v>27.133556179413233</v>
      </c>
      <c r="D35" s="263">
        <f t="shared" si="1"/>
        <v>38.657834869462832</v>
      </c>
      <c r="E35" s="263">
        <f t="shared" si="1"/>
        <v>32.580240273289498</v>
      </c>
      <c r="F35" s="263">
        <f t="shared" si="1"/>
        <v>28.909875207735098</v>
      </c>
      <c r="G35" s="263">
        <f t="shared" si="1"/>
        <v>36.876643130311841</v>
      </c>
      <c r="H35" s="263">
        <f t="shared" si="1"/>
        <v>25.938878716070967</v>
      </c>
      <c r="I35" s="263">
        <f t="shared" si="1"/>
        <v>23.243574569233029</v>
      </c>
      <c r="J35" s="263">
        <f t="shared" si="1"/>
        <v>18.049118815167869</v>
      </c>
      <c r="K35" s="263">
        <f t="shared" si="1"/>
        <v>16.216944329471527</v>
      </c>
      <c r="L35" s="263">
        <f t="shared" si="1"/>
        <v>16.04532015539229</v>
      </c>
      <c r="M35" s="263">
        <f t="shared" si="1"/>
        <v>19.81968503200185</v>
      </c>
      <c r="N35" s="263">
        <f t="shared" si="1"/>
        <v>17.830400340839844</v>
      </c>
      <c r="O35" s="263">
        <f t="shared" si="1"/>
        <v>15.76447324008668</v>
      </c>
      <c r="P35" s="263">
        <f t="shared" si="1"/>
        <v>20.809334051143107</v>
      </c>
      <c r="Q35" s="263">
        <f t="shared" si="1"/>
        <v>14.565495549233646</v>
      </c>
      <c r="R35" s="263">
        <f t="shared" si="1"/>
        <v>15.405672664307033</v>
      </c>
      <c r="S35" s="263">
        <f t="shared" si="1"/>
        <v>16.971784184721216</v>
      </c>
      <c r="T35" s="263">
        <f t="shared" si="1"/>
        <v>15.730366889467124</v>
      </c>
      <c r="U35" s="263">
        <f t="shared" si="1"/>
        <v>17.330997654483959</v>
      </c>
      <c r="V35" s="263">
        <f t="shared" si="1"/>
        <v>28.110962402715931</v>
      </c>
      <c r="W35" s="263">
        <f t="shared" si="1"/>
        <v>18.79346762135166</v>
      </c>
      <c r="DA35" s="70"/>
    </row>
    <row r="36" spans="1:105" ht="12" customHeight="1" x14ac:dyDescent="0.25">
      <c r="A36" s="60" t="s">
        <v>3082</v>
      </c>
      <c r="B36" s="264">
        <v>9.0948169671056327</v>
      </c>
      <c r="C36" s="264">
        <v>4.7409043275229106</v>
      </c>
      <c r="D36" s="264">
        <v>8.5620139236231658</v>
      </c>
      <c r="E36" s="264">
        <v>9.3283103184279152</v>
      </c>
      <c r="F36" s="264">
        <v>8.2837022937645148</v>
      </c>
      <c r="G36" s="264">
        <v>12.30964671255437</v>
      </c>
      <c r="H36" s="264">
        <v>8.3590255994710834</v>
      </c>
      <c r="I36" s="264">
        <v>8.6242010583148101</v>
      </c>
      <c r="J36" s="264">
        <v>7.7339443883752876</v>
      </c>
      <c r="K36" s="264">
        <v>7.6516520172698801</v>
      </c>
      <c r="L36" s="264">
        <v>7.6947167938175189</v>
      </c>
      <c r="M36" s="264">
        <v>8.4925572058281507</v>
      </c>
      <c r="N36" s="264">
        <v>8.1201181881837989</v>
      </c>
      <c r="O36" s="264">
        <v>6.976572120962742</v>
      </c>
      <c r="P36" s="264">
        <v>8.4634429640621178</v>
      </c>
      <c r="Q36" s="264">
        <v>7.3387568925036026</v>
      </c>
      <c r="R36" s="264">
        <v>7.2692294813857261</v>
      </c>
      <c r="S36" s="264">
        <v>7.706977065060876</v>
      </c>
      <c r="T36" s="264">
        <v>8.375963698283492</v>
      </c>
      <c r="U36" s="264">
        <v>8.9312322600894891</v>
      </c>
      <c r="V36" s="264">
        <v>13.116340577008801</v>
      </c>
      <c r="W36" s="264">
        <v>9.5511532704715076</v>
      </c>
      <c r="DA36" s="72" t="s">
        <v>3216</v>
      </c>
    </row>
    <row r="37" spans="1:105" ht="12" customHeight="1" x14ac:dyDescent="0.25">
      <c r="A37" s="59" t="s">
        <v>30</v>
      </c>
      <c r="B37" s="232">
        <v>0.2877266447583145</v>
      </c>
      <c r="C37" s="232">
        <v>0.15212984328048121</v>
      </c>
      <c r="D37" s="232">
        <v>0</v>
      </c>
      <c r="E37" s="232">
        <v>0</v>
      </c>
      <c r="F37" s="232">
        <v>0</v>
      </c>
      <c r="G37" s="232">
        <v>0.1268728188349704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1.0572412248787291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3218</v>
      </c>
    </row>
    <row r="39" spans="1:105" ht="12" customHeight="1" x14ac:dyDescent="0.25">
      <c r="A39" s="59" t="s">
        <v>160</v>
      </c>
      <c r="B39" s="232">
        <v>0.7320542029393482</v>
      </c>
      <c r="C39" s="232">
        <v>0.73795063502226177</v>
      </c>
      <c r="D39" s="232">
        <v>0.6801808341206238</v>
      </c>
      <c r="E39" s="232">
        <v>0.6539131515823694</v>
      </c>
      <c r="F39" s="232">
        <v>0.65886189515452598</v>
      </c>
      <c r="G39" s="232">
        <v>0.60605246199124074</v>
      </c>
      <c r="H39" s="232">
        <v>0.64526678026890849</v>
      </c>
      <c r="I39" s="232">
        <v>1.505730522505476</v>
      </c>
      <c r="J39" s="232">
        <v>0.25416997984844958</v>
      </c>
      <c r="K39" s="232">
        <v>0</v>
      </c>
      <c r="L39" s="232">
        <v>0</v>
      </c>
      <c r="M39" s="232">
        <v>0</v>
      </c>
      <c r="N39" s="232">
        <v>0.2126937488938091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1.339331170343524</v>
      </c>
      <c r="F40" s="232">
        <v>0</v>
      </c>
      <c r="G40" s="232">
        <v>0.30803161877341229</v>
      </c>
      <c r="H40" s="232">
        <v>0.32726750358987727</v>
      </c>
      <c r="I40" s="232">
        <v>0</v>
      </c>
      <c r="J40" s="232">
        <v>0</v>
      </c>
      <c r="K40" s="232">
        <v>2.2423974813145029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7.0177948945292403</v>
      </c>
      <c r="C41" s="232">
        <v>3.8508238492201681</v>
      </c>
      <c r="D41" s="232">
        <v>7.8818330895025417</v>
      </c>
      <c r="E41" s="232">
        <v>7.3350659965020224</v>
      </c>
      <c r="F41" s="232">
        <v>7.6248403986099884</v>
      </c>
      <c r="G41" s="232">
        <v>11.26868981295474</v>
      </c>
      <c r="H41" s="232">
        <v>7.3864913156122984</v>
      </c>
      <c r="I41" s="232">
        <v>7.1184705358093341</v>
      </c>
      <c r="J41" s="232">
        <v>7.4797744085268381</v>
      </c>
      <c r="K41" s="232">
        <v>5.4092545359553768</v>
      </c>
      <c r="L41" s="232">
        <v>7.6947167938175189</v>
      </c>
      <c r="M41" s="232">
        <v>8.4925572058281507</v>
      </c>
      <c r="N41" s="232">
        <v>7.9074244392899891</v>
      </c>
      <c r="O41" s="232">
        <v>6.976572120962742</v>
      </c>
      <c r="P41" s="232">
        <v>8.4634429640621178</v>
      </c>
      <c r="Q41" s="232">
        <v>7.3387568925036026</v>
      </c>
      <c r="R41" s="232">
        <v>7.2692294813857261</v>
      </c>
      <c r="S41" s="232">
        <v>7.706977065060876</v>
      </c>
      <c r="T41" s="232">
        <v>8.375963698283492</v>
      </c>
      <c r="U41" s="232">
        <v>8.9312322600894891</v>
      </c>
      <c r="V41" s="232">
        <v>13.116340577008801</v>
      </c>
      <c r="W41" s="232">
        <v>9.5511532704715076</v>
      </c>
      <c r="DA41" s="71" t="s">
        <v>3221</v>
      </c>
    </row>
    <row r="42" spans="1:105" ht="12" customHeight="1" x14ac:dyDescent="0.25">
      <c r="A42" s="60" t="s">
        <v>3089</v>
      </c>
      <c r="B42" s="264">
        <v>31.78837341449972</v>
      </c>
      <c r="C42" s="264">
        <v>22.392651851890321</v>
      </c>
      <c r="D42" s="264">
        <v>30.095820945839669</v>
      </c>
      <c r="E42" s="264">
        <v>23.251929954861581</v>
      </c>
      <c r="F42" s="264">
        <v>20.626172913970581</v>
      </c>
      <c r="G42" s="264">
        <v>24.566996417757469</v>
      </c>
      <c r="H42" s="264">
        <v>17.579853116599882</v>
      </c>
      <c r="I42" s="264">
        <v>14.619373510918219</v>
      </c>
      <c r="J42" s="264">
        <v>10.315174426792581</v>
      </c>
      <c r="K42" s="264">
        <v>8.5652923122016471</v>
      </c>
      <c r="L42" s="264">
        <v>8.3506033615747697</v>
      </c>
      <c r="M42" s="264">
        <v>11.327127826173699</v>
      </c>
      <c r="N42" s="264">
        <v>9.7102821526560472</v>
      </c>
      <c r="O42" s="264">
        <v>8.7879011191239371</v>
      </c>
      <c r="P42" s="264">
        <v>12.345891087080989</v>
      </c>
      <c r="Q42" s="264">
        <v>7.2267386567300438</v>
      </c>
      <c r="R42" s="264">
        <v>8.1364431829213082</v>
      </c>
      <c r="S42" s="264">
        <v>9.2648071196603414</v>
      </c>
      <c r="T42" s="264">
        <v>7.3544031911836321</v>
      </c>
      <c r="U42" s="264">
        <v>8.3997653943944712</v>
      </c>
      <c r="V42" s="264">
        <v>14.99462182570713</v>
      </c>
      <c r="W42" s="264">
        <v>9.2423143508801502</v>
      </c>
      <c r="DA42" s="72" t="s">
        <v>3222</v>
      </c>
    </row>
    <row r="43" spans="1:105" ht="12" customHeight="1" x14ac:dyDescent="0.25">
      <c r="A43" s="64" t="s">
        <v>30</v>
      </c>
      <c r="B43" s="231">
        <v>1.514766196373122E-2</v>
      </c>
      <c r="C43" s="231">
        <v>9.9768517684019776E-3</v>
      </c>
      <c r="D43" s="231">
        <v>0</v>
      </c>
      <c r="E43" s="231">
        <v>0</v>
      </c>
      <c r="F43" s="231">
        <v>0</v>
      </c>
      <c r="G43" s="231">
        <v>4.4079178809105099E-2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5.5659539984683107E-2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3225</v>
      </c>
    </row>
    <row r="46" spans="1:105" ht="12" customHeight="1" x14ac:dyDescent="0.25">
      <c r="A46" s="64" t="s">
        <v>160</v>
      </c>
      <c r="B46" s="231">
        <v>3.8539738349809179E-2</v>
      </c>
      <c r="C46" s="231">
        <v>4.8395659518567558E-2</v>
      </c>
      <c r="D46" s="231">
        <v>0.11162751015390041</v>
      </c>
      <c r="E46" s="231">
        <v>0.1453347997261373</v>
      </c>
      <c r="F46" s="231">
        <v>0.14440957908542201</v>
      </c>
      <c r="G46" s="231">
        <v>0.21055963826703381</v>
      </c>
      <c r="H46" s="231">
        <v>0.1648573344237772</v>
      </c>
      <c r="I46" s="231">
        <v>0.54845752423010263</v>
      </c>
      <c r="J46" s="231">
        <v>0.17147987554678679</v>
      </c>
      <c r="K46" s="231">
        <v>0</v>
      </c>
      <c r="L46" s="231">
        <v>0</v>
      </c>
      <c r="M46" s="231">
        <v>0</v>
      </c>
      <c r="N46" s="231">
        <v>0.21509521376018939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0.2976716815341956</v>
      </c>
      <c r="F47" s="231">
        <v>0</v>
      </c>
      <c r="G47" s="231">
        <v>0.1070188313576655</v>
      </c>
      <c r="H47" s="231">
        <v>8.3612623391005794E-2</v>
      </c>
      <c r="I47" s="231">
        <v>0</v>
      </c>
      <c r="J47" s="231">
        <v>0</v>
      </c>
      <c r="K47" s="231">
        <v>2.0988266334961101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11.373784535918009</v>
      </c>
      <c r="D48" s="231">
        <v>15.131283839913671</v>
      </c>
      <c r="E48" s="231">
        <v>9.1837977580433883</v>
      </c>
      <c r="F48" s="231">
        <v>5.4486972918381218</v>
      </c>
      <c r="G48" s="231">
        <v>5.6198288349945544</v>
      </c>
      <c r="H48" s="231">
        <v>3.1784203075495299</v>
      </c>
      <c r="I48" s="231">
        <v>2.1740005412400278</v>
      </c>
      <c r="J48" s="231">
        <v>0.95948063382559978</v>
      </c>
      <c r="K48" s="231">
        <v>0.81857609700993328</v>
      </c>
      <c r="L48" s="231">
        <v>0</v>
      </c>
      <c r="M48" s="231">
        <v>3.462305746354938</v>
      </c>
      <c r="N48" s="231">
        <v>1.4984820102954231</v>
      </c>
      <c r="O48" s="231">
        <v>2.402031313205871</v>
      </c>
      <c r="P48" s="231">
        <v>2.856427493620358</v>
      </c>
      <c r="Q48" s="231">
        <v>0.48193400809585868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0.36945895254998212</v>
      </c>
      <c r="C49" s="231">
        <v>0.25254149942864001</v>
      </c>
      <c r="D49" s="231">
        <v>1.2935227796697411</v>
      </c>
      <c r="E49" s="231">
        <v>1.6302476024529671</v>
      </c>
      <c r="F49" s="231">
        <v>1.6712151676316691</v>
      </c>
      <c r="G49" s="231">
        <v>3.9150591731998459</v>
      </c>
      <c r="H49" s="231">
        <v>1.887153199687037</v>
      </c>
      <c r="I49" s="231">
        <v>2.5928801123580332</v>
      </c>
      <c r="J49" s="231">
        <v>5.0463504205217289</v>
      </c>
      <c r="K49" s="231">
        <v>5.062923759960503</v>
      </c>
      <c r="L49" s="231">
        <v>7.6917471202567311</v>
      </c>
      <c r="M49" s="231">
        <v>7.7601439854028884</v>
      </c>
      <c r="N49" s="231">
        <v>7.9967049286004332</v>
      </c>
      <c r="O49" s="231">
        <v>6.385869805918067</v>
      </c>
      <c r="P49" s="231">
        <v>9.4894635934606324</v>
      </c>
      <c r="Q49" s="231">
        <v>6.7448046486341848</v>
      </c>
      <c r="R49" s="231">
        <v>8.1364431829213082</v>
      </c>
      <c r="S49" s="231">
        <v>9.2648071196603414</v>
      </c>
      <c r="T49" s="231">
        <v>7.3544031911836321</v>
      </c>
      <c r="U49" s="231">
        <v>8.3997653943944712</v>
      </c>
      <c r="V49" s="231">
        <v>14.99462182570713</v>
      </c>
      <c r="W49" s="231">
        <v>9.2423143508801502</v>
      </c>
      <c r="DA49" s="73" t="s">
        <v>3229</v>
      </c>
    </row>
    <row r="50" spans="1:105" ht="12" customHeight="1" x14ac:dyDescent="0.25">
      <c r="A50" s="64" t="s">
        <v>36</v>
      </c>
      <c r="B50" s="231">
        <v>10.486282046534329</v>
      </c>
      <c r="C50" s="231">
        <v>10.707953305256691</v>
      </c>
      <c r="D50" s="231">
        <v>12.41359049076164</v>
      </c>
      <c r="E50" s="231">
        <v>11.9948781131049</v>
      </c>
      <c r="F50" s="231">
        <v>13.361850875415371</v>
      </c>
      <c r="G50" s="231">
        <v>14.38400167979365</v>
      </c>
      <c r="H50" s="231">
        <v>12.26580965154853</v>
      </c>
      <c r="I50" s="231">
        <v>9.3040353330900594</v>
      </c>
      <c r="J50" s="231">
        <v>4.1378634968984693</v>
      </c>
      <c r="K50" s="231">
        <v>0.58496582173510059</v>
      </c>
      <c r="L50" s="231">
        <v>0.65885624131803766</v>
      </c>
      <c r="M50" s="231">
        <v>0.1046780944158788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20.823285475117181</v>
      </c>
      <c r="C51" s="231">
        <v>0</v>
      </c>
      <c r="D51" s="231">
        <v>1.145796325340708</v>
      </c>
      <c r="E51" s="231">
        <v>0</v>
      </c>
      <c r="F51" s="231">
        <v>0</v>
      </c>
      <c r="G51" s="231">
        <v>0.2864490813356198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5.7259996180085819</v>
      </c>
      <c r="C54" s="263">
        <f t="shared" si="2"/>
        <v>3.4201971864368099</v>
      </c>
      <c r="D54" s="263">
        <f t="shared" si="2"/>
        <v>5.5174196630893917</v>
      </c>
      <c r="E54" s="263">
        <f t="shared" si="2"/>
        <v>5.1430541861045107</v>
      </c>
      <c r="F54" s="263">
        <f t="shared" si="2"/>
        <v>4.6992675216214046</v>
      </c>
      <c r="G54" s="263">
        <f t="shared" si="2"/>
        <v>6.5033603705464733</v>
      </c>
      <c r="H54" s="263">
        <f t="shared" si="2"/>
        <v>4.4623510627197662</v>
      </c>
      <c r="I54" s="263">
        <f t="shared" si="2"/>
        <v>4.2945840852330566</v>
      </c>
      <c r="J54" s="263">
        <f t="shared" si="2"/>
        <v>3.7512006975209053</v>
      </c>
      <c r="K54" s="263">
        <f t="shared" si="2"/>
        <v>3.3562925347335195</v>
      </c>
      <c r="L54" s="263">
        <f t="shared" si="2"/>
        <v>3.6132780059959604</v>
      </c>
      <c r="M54" s="263">
        <f t="shared" si="2"/>
        <v>4.1467242070514168</v>
      </c>
      <c r="N54" s="263">
        <f t="shared" si="2"/>
        <v>3.8597393843159891</v>
      </c>
      <c r="O54" s="263">
        <f t="shared" si="2"/>
        <v>3.3675875449157164</v>
      </c>
      <c r="P54" s="263">
        <f t="shared" si="2"/>
        <v>4.2120766548358324</v>
      </c>
      <c r="Q54" s="263">
        <f t="shared" si="2"/>
        <v>3.3906360288678421</v>
      </c>
      <c r="R54" s="263">
        <f t="shared" si="2"/>
        <v>3.4321059081868173</v>
      </c>
      <c r="S54" s="263">
        <f t="shared" si="2"/>
        <v>3.6868143657464922</v>
      </c>
      <c r="T54" s="263">
        <f t="shared" si="2"/>
        <v>3.8026055932632898</v>
      </c>
      <c r="U54" s="263">
        <f t="shared" si="2"/>
        <v>4.096659440913923</v>
      </c>
      <c r="V54" s="263">
        <f t="shared" si="2"/>
        <v>6.2163575869022232</v>
      </c>
      <c r="W54" s="263">
        <f t="shared" si="2"/>
        <v>4.4005353029528909</v>
      </c>
      <c r="DA54" s="70"/>
    </row>
    <row r="55" spans="1:105" ht="12" customHeight="1" x14ac:dyDescent="0.25">
      <c r="A55" s="60" t="s">
        <v>3104</v>
      </c>
      <c r="B55" s="264">
        <v>3.334397856416127</v>
      </c>
      <c r="C55" s="264">
        <v>1.735483567485814</v>
      </c>
      <c r="D55" s="264">
        <v>3.2531572721798252</v>
      </c>
      <c r="E55" s="264">
        <v>3.3936926847983111</v>
      </c>
      <c r="F55" s="264">
        <v>3.147455139379105</v>
      </c>
      <c r="G55" s="264">
        <v>4.6550596996180111</v>
      </c>
      <c r="H55" s="264">
        <v>3.1397288846683651</v>
      </c>
      <c r="I55" s="264">
        <v>3.194693915132627</v>
      </c>
      <c r="J55" s="264">
        <v>2.9751374177622161</v>
      </c>
      <c r="K55" s="264">
        <v>2.7118818278594148</v>
      </c>
      <c r="L55" s="264">
        <v>2.9850194458774828</v>
      </c>
      <c r="M55" s="264">
        <v>3.2945265022609189</v>
      </c>
      <c r="N55" s="264">
        <v>3.129185241169453</v>
      </c>
      <c r="O55" s="264">
        <v>2.7064288400286491</v>
      </c>
      <c r="P55" s="264">
        <v>3.283232184334441</v>
      </c>
      <c r="Q55" s="264">
        <v>2.8469315531263968</v>
      </c>
      <c r="R55" s="264">
        <v>2.819959712606531</v>
      </c>
      <c r="S55" s="264">
        <v>2.989775585583959</v>
      </c>
      <c r="T55" s="264">
        <v>3.249296262265148</v>
      </c>
      <c r="U55" s="264">
        <v>3.4647021698623011</v>
      </c>
      <c r="V55" s="264">
        <v>5.0882355686672041</v>
      </c>
      <c r="W55" s="264">
        <v>3.7051887687173939</v>
      </c>
      <c r="DA55" s="72" t="s">
        <v>3234</v>
      </c>
    </row>
    <row r="56" spans="1:105" ht="12" customHeight="1" x14ac:dyDescent="0.25">
      <c r="A56" s="60" t="s">
        <v>3106</v>
      </c>
      <c r="B56" s="264">
        <v>2.391601761592455</v>
      </c>
      <c r="C56" s="264">
        <v>1.6847136189509959</v>
      </c>
      <c r="D56" s="264">
        <v>2.2642623909095669</v>
      </c>
      <c r="E56" s="264">
        <v>1.7493615013062001</v>
      </c>
      <c r="F56" s="264">
        <v>1.5518123822423</v>
      </c>
      <c r="G56" s="264">
        <v>1.848300670928462</v>
      </c>
      <c r="H56" s="264">
        <v>1.3226221780514009</v>
      </c>
      <c r="I56" s="264">
        <v>1.09989017010043</v>
      </c>
      <c r="J56" s="264">
        <v>0.77606327975868938</v>
      </c>
      <c r="K56" s="264">
        <v>0.64441070687410495</v>
      </c>
      <c r="L56" s="264">
        <v>0.62825856011847758</v>
      </c>
      <c r="M56" s="264">
        <v>0.85219770479049806</v>
      </c>
      <c r="N56" s="264">
        <v>0.73055414314653633</v>
      </c>
      <c r="O56" s="264">
        <v>0.66115870488706729</v>
      </c>
      <c r="P56" s="264">
        <v>0.92884447050139163</v>
      </c>
      <c r="Q56" s="264">
        <v>0.5437044757414452</v>
      </c>
      <c r="R56" s="264">
        <v>0.61214619558028627</v>
      </c>
      <c r="S56" s="264">
        <v>0.6970387801625334</v>
      </c>
      <c r="T56" s="264">
        <v>0.55330933099814172</v>
      </c>
      <c r="U56" s="264">
        <v>0.63195727105162158</v>
      </c>
      <c r="V56" s="264">
        <v>1.1281220182350189</v>
      </c>
      <c r="W56" s="264">
        <v>0.69534653423549708</v>
      </c>
      <c r="DA56" s="72" t="s">
        <v>3235</v>
      </c>
    </row>
    <row r="57" spans="1:105" ht="12" customHeight="1" x14ac:dyDescent="0.25">
      <c r="A57" s="64" t="s">
        <v>30</v>
      </c>
      <c r="B57" s="231">
        <v>1.1396360098104991E-3</v>
      </c>
      <c r="C57" s="231">
        <v>7.5060953743463169E-4</v>
      </c>
      <c r="D57" s="231">
        <v>0</v>
      </c>
      <c r="E57" s="231">
        <v>0</v>
      </c>
      <c r="F57" s="231">
        <v>0</v>
      </c>
      <c r="G57" s="231">
        <v>3.316301853976559E-3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4.1875515975937144E-3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3238</v>
      </c>
    </row>
    <row r="60" spans="1:105" ht="12" customHeight="1" x14ac:dyDescent="0.25">
      <c r="A60" s="64" t="s">
        <v>160</v>
      </c>
      <c r="B60" s="231">
        <v>2.8995414432458309E-3</v>
      </c>
      <c r="C60" s="231">
        <v>3.6410527537480311E-3</v>
      </c>
      <c r="D60" s="231">
        <v>8.3983079739611572E-3</v>
      </c>
      <c r="E60" s="231">
        <v>1.0934279603220361E-2</v>
      </c>
      <c r="F60" s="231">
        <v>1.086467052680291E-2</v>
      </c>
      <c r="G60" s="231">
        <v>1.5841477487174949E-2</v>
      </c>
      <c r="H60" s="231">
        <v>1.240305964316819E-2</v>
      </c>
      <c r="I60" s="231">
        <v>4.1263262011042197E-2</v>
      </c>
      <c r="J60" s="231">
        <v>1.2901307251168901E-2</v>
      </c>
      <c r="K60" s="231">
        <v>0</v>
      </c>
      <c r="L60" s="231">
        <v>0</v>
      </c>
      <c r="M60" s="231">
        <v>0</v>
      </c>
      <c r="N60" s="231">
        <v>1.6182712007036189E-2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2.2395361620127559E-2</v>
      </c>
      <c r="F61" s="231">
        <v>0</v>
      </c>
      <c r="G61" s="231">
        <v>8.051573519072007E-3</v>
      </c>
      <c r="H61" s="231">
        <v>6.2906048946211228E-3</v>
      </c>
      <c r="I61" s="231">
        <v>0</v>
      </c>
      <c r="J61" s="231">
        <v>0</v>
      </c>
      <c r="K61" s="231">
        <v>0.157905452049864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0.85570792746718616</v>
      </c>
      <c r="D62" s="231">
        <v>1.1384037998681129</v>
      </c>
      <c r="E62" s="231">
        <v>0.69094403195310727</v>
      </c>
      <c r="F62" s="231">
        <v>0.40993333857089298</v>
      </c>
      <c r="G62" s="231">
        <v>0.42280843899645532</v>
      </c>
      <c r="H62" s="231">
        <v>0.2391288005679896</v>
      </c>
      <c r="I62" s="231">
        <v>0.16356116924689859</v>
      </c>
      <c r="J62" s="231">
        <v>7.2186630758038814E-2</v>
      </c>
      <c r="K62" s="231">
        <v>6.1585662470966737E-2</v>
      </c>
      <c r="L62" s="231">
        <v>0</v>
      </c>
      <c r="M62" s="231">
        <v>0.26048695270381977</v>
      </c>
      <c r="N62" s="231">
        <v>0.11273845845482811</v>
      </c>
      <c r="O62" s="231">
        <v>0.180717089394799</v>
      </c>
      <c r="P62" s="231">
        <v>0.21490363588366329</v>
      </c>
      <c r="Q62" s="231">
        <v>3.6258357975863978E-2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2.7796284831346611E-2</v>
      </c>
      <c r="C63" s="231">
        <v>1.8999987417828719E-2</v>
      </c>
      <c r="D63" s="231">
        <v>9.7318328251015024E-2</v>
      </c>
      <c r="E63" s="231">
        <v>0.12265185723784081</v>
      </c>
      <c r="F63" s="231">
        <v>0.12573405649893429</v>
      </c>
      <c r="G63" s="231">
        <v>0.29454990644763729</v>
      </c>
      <c r="H63" s="231">
        <v>0.14198017803288049</v>
      </c>
      <c r="I63" s="231">
        <v>0.19507561973853541</v>
      </c>
      <c r="J63" s="231">
        <v>0.37966272756276309</v>
      </c>
      <c r="K63" s="231">
        <v>0.38090962457383087</v>
      </c>
      <c r="L63" s="231">
        <v>0.57868943851461274</v>
      </c>
      <c r="M63" s="231">
        <v>0.58383528416824215</v>
      </c>
      <c r="N63" s="231">
        <v>0.60163297268467208</v>
      </c>
      <c r="O63" s="231">
        <v>0.48044161549226821</v>
      </c>
      <c r="P63" s="231">
        <v>0.71394083461772828</v>
      </c>
      <c r="Q63" s="231">
        <v>0.50744611776558124</v>
      </c>
      <c r="R63" s="231">
        <v>0.61214619558028627</v>
      </c>
      <c r="S63" s="231">
        <v>0.6970387801625334</v>
      </c>
      <c r="T63" s="231">
        <v>0.55330933099814172</v>
      </c>
      <c r="U63" s="231">
        <v>0.63195727105162158</v>
      </c>
      <c r="V63" s="231">
        <v>1.1281220182350189</v>
      </c>
      <c r="W63" s="231">
        <v>0.69534653423549708</v>
      </c>
      <c r="DA63" s="73" t="s">
        <v>3242</v>
      </c>
    </row>
    <row r="64" spans="1:105" ht="12" customHeight="1" x14ac:dyDescent="0.25">
      <c r="A64" s="64" t="s">
        <v>36</v>
      </c>
      <c r="B64" s="231">
        <v>0.78893658030352343</v>
      </c>
      <c r="C64" s="231">
        <v>0.80561404177479856</v>
      </c>
      <c r="D64" s="231">
        <v>0.93393784256513901</v>
      </c>
      <c r="E64" s="231">
        <v>0.9024359708919043</v>
      </c>
      <c r="F64" s="231">
        <v>1.0052803166456701</v>
      </c>
      <c r="G64" s="231">
        <v>1.082181944561277</v>
      </c>
      <c r="H64" s="231">
        <v>0.92281953491274193</v>
      </c>
      <c r="I64" s="231">
        <v>0.69999011910395426</v>
      </c>
      <c r="J64" s="231">
        <v>0.31131261418671852</v>
      </c>
      <c r="K64" s="231">
        <v>4.4009967779443313E-2</v>
      </c>
      <c r="L64" s="231">
        <v>4.9569121603864882E-2</v>
      </c>
      <c r="M64" s="231">
        <v>7.875467918436024E-3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1.5666421674069351</v>
      </c>
      <c r="C65" s="231">
        <v>0</v>
      </c>
      <c r="D65" s="231">
        <v>8.6204112251338533E-2</v>
      </c>
      <c r="E65" s="231">
        <v>0</v>
      </c>
      <c r="F65" s="231">
        <v>0</v>
      </c>
      <c r="G65" s="231">
        <v>2.155102806286794E-2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42.798056828380041</v>
      </c>
      <c r="C68" s="263">
        <v>32.188995019335401</v>
      </c>
      <c r="D68" s="263">
        <v>36.075888304022051</v>
      </c>
      <c r="E68" s="263">
        <v>29.45556402462141</v>
      </c>
      <c r="F68" s="263">
        <v>28.94778830607688</v>
      </c>
      <c r="G68" s="263">
        <v>34.829196753834317</v>
      </c>
      <c r="H68" s="263">
        <v>34.366730804178452</v>
      </c>
      <c r="I68" s="263">
        <v>37.022687068106663</v>
      </c>
      <c r="J68" s="263">
        <v>38.997699021103458</v>
      </c>
      <c r="K68" s="263">
        <v>28.700751701285231</v>
      </c>
      <c r="L68" s="263">
        <v>28.343186577792562</v>
      </c>
      <c r="M68" s="263">
        <v>31.509189003267188</v>
      </c>
      <c r="N68" s="263">
        <v>25.793137765647501</v>
      </c>
      <c r="O68" s="263">
        <v>17.857543034132199</v>
      </c>
      <c r="P68" s="263">
        <v>21.097317154984712</v>
      </c>
      <c r="Q68" s="263">
        <v>19.14012305323568</v>
      </c>
      <c r="R68" s="263">
        <v>15.13481112367394</v>
      </c>
      <c r="S68" s="263">
        <v>18.071163926791449</v>
      </c>
      <c r="T68" s="263">
        <v>25.265764112725851</v>
      </c>
      <c r="U68" s="263">
        <v>0</v>
      </c>
      <c r="V68" s="263">
        <v>27.98134490885268</v>
      </c>
      <c r="W68" s="263">
        <v>28.39679992294019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1.0000000000000002</v>
      </c>
      <c r="D73" s="234">
        <f t="shared" si="3"/>
        <v>1</v>
      </c>
      <c r="E73" s="234">
        <f t="shared" si="3"/>
        <v>0.99999999999999989</v>
      </c>
      <c r="F73" s="234">
        <f t="shared" si="3"/>
        <v>1.0000000000000002</v>
      </c>
      <c r="G73" s="234">
        <f t="shared" si="3"/>
        <v>1</v>
      </c>
      <c r="H73" s="234">
        <f t="shared" si="3"/>
        <v>1</v>
      </c>
      <c r="I73" s="234">
        <f t="shared" si="3"/>
        <v>1.0000000000000002</v>
      </c>
      <c r="J73" s="234">
        <f t="shared" si="3"/>
        <v>0.99999999999999978</v>
      </c>
      <c r="K73" s="234">
        <f t="shared" si="3"/>
        <v>1</v>
      </c>
      <c r="L73" s="234">
        <f t="shared" si="3"/>
        <v>1</v>
      </c>
      <c r="M73" s="234">
        <f t="shared" si="3"/>
        <v>0.99999999999999956</v>
      </c>
      <c r="N73" s="234">
        <f t="shared" si="3"/>
        <v>1</v>
      </c>
      <c r="O73" s="234">
        <f t="shared" si="3"/>
        <v>1</v>
      </c>
      <c r="P73" s="234">
        <f t="shared" si="3"/>
        <v>0.99999999999999989</v>
      </c>
      <c r="Q73" s="234">
        <f t="shared" si="3"/>
        <v>1</v>
      </c>
      <c r="R73" s="234">
        <f t="shared" si="3"/>
        <v>0.99999999999999978</v>
      </c>
      <c r="S73" s="234">
        <f t="shared" si="3"/>
        <v>1</v>
      </c>
      <c r="T73" s="234">
        <f t="shared" si="3"/>
        <v>0.99999999999999989</v>
      </c>
      <c r="U73" s="234">
        <f t="shared" si="3"/>
        <v>0.99999999999999967</v>
      </c>
      <c r="V73" s="234">
        <f t="shared" si="3"/>
        <v>0.99999999999999989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1.2563743477626791E-2</v>
      </c>
      <c r="C78" s="302">
        <f t="shared" si="8"/>
        <v>1.1904759158160496E-2</v>
      </c>
      <c r="D78" s="302">
        <f t="shared" si="8"/>
        <v>1.261585499339931E-2</v>
      </c>
      <c r="E78" s="302">
        <f t="shared" si="8"/>
        <v>1.3833356159481901E-2</v>
      </c>
      <c r="F78" s="302">
        <f t="shared" si="8"/>
        <v>1.4298177038362919E-2</v>
      </c>
      <c r="G78" s="302">
        <f t="shared" si="8"/>
        <v>1.5490284657795252E-2</v>
      </c>
      <c r="H78" s="302">
        <f t="shared" si="8"/>
        <v>1.4360205892464971E-2</v>
      </c>
      <c r="I78" s="302">
        <f t="shared" si="8"/>
        <v>1.5188937710244156E-2</v>
      </c>
      <c r="J78" s="302">
        <f t="shared" si="8"/>
        <v>1.3165014568786416E-2</v>
      </c>
      <c r="K78" s="302">
        <f t="shared" si="8"/>
        <v>9.6547100790389338E-3</v>
      </c>
      <c r="L78" s="302">
        <f t="shared" si="8"/>
        <v>1.2537498573502759E-2</v>
      </c>
      <c r="M78" s="302">
        <f t="shared" si="8"/>
        <v>1.2153276507684337E-2</v>
      </c>
      <c r="N78" s="302">
        <f t="shared" si="8"/>
        <v>1.4990672385978865E-2</v>
      </c>
      <c r="O78" s="302">
        <f t="shared" si="8"/>
        <v>1.4525328459118518E-2</v>
      </c>
      <c r="P78" s="302">
        <f t="shared" si="8"/>
        <v>1.3026643864200995E-2</v>
      </c>
      <c r="Q78" s="302">
        <f t="shared" si="8"/>
        <v>1.2107088208519204E-2</v>
      </c>
      <c r="R78" s="302">
        <f t="shared" si="8"/>
        <v>1.1512803998789786E-2</v>
      </c>
      <c r="S78" s="302">
        <f t="shared" si="8"/>
        <v>1.0899891003141121E-2</v>
      </c>
      <c r="T78" s="302">
        <f t="shared" si="8"/>
        <v>1.5580523375132155E-2</v>
      </c>
      <c r="U78" s="302">
        <f t="shared" si="8"/>
        <v>1.7534536751972446E-2</v>
      </c>
      <c r="V78" s="302">
        <f t="shared" si="8"/>
        <v>2.0291261108698916E-2</v>
      </c>
      <c r="W78" s="302">
        <f t="shared" si="8"/>
        <v>1.6306393812538011E-2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0.39986163818954279</v>
      </c>
      <c r="C79" s="303">
        <f t="shared" si="9"/>
        <v>0.3754072575237789</v>
      </c>
      <c r="D79" s="303">
        <f t="shared" si="9"/>
        <v>0.41912554514906414</v>
      </c>
      <c r="E79" s="303">
        <f t="shared" si="9"/>
        <v>0.38352553376772414</v>
      </c>
      <c r="F79" s="303">
        <f t="shared" si="9"/>
        <v>0.37041741856535854</v>
      </c>
      <c r="G79" s="303">
        <f t="shared" si="9"/>
        <v>0.35629708081720018</v>
      </c>
      <c r="H79" s="303">
        <f t="shared" si="9"/>
        <v>0.32605340210264361</v>
      </c>
      <c r="I79" s="303">
        <f t="shared" si="9"/>
        <v>0.29393132805437644</v>
      </c>
      <c r="J79" s="303">
        <f t="shared" si="9"/>
        <v>0.25929388760092831</v>
      </c>
      <c r="K79" s="303">
        <f t="shared" si="9"/>
        <v>0.25613230295250766</v>
      </c>
      <c r="L79" s="303">
        <f t="shared" si="9"/>
        <v>0.2492212777238979</v>
      </c>
      <c r="M79" s="303">
        <f t="shared" si="9"/>
        <v>0.28141719411070637</v>
      </c>
      <c r="N79" s="303">
        <f t="shared" si="9"/>
        <v>0.27673130733141155</v>
      </c>
      <c r="O79" s="303">
        <f t="shared" si="9"/>
        <v>0.29644838957769998</v>
      </c>
      <c r="P79" s="303">
        <f t="shared" si="9"/>
        <v>0.33667895286959781</v>
      </c>
      <c r="Q79" s="303">
        <f t="shared" si="9"/>
        <v>0.26195407671436566</v>
      </c>
      <c r="R79" s="303">
        <f t="shared" si="9"/>
        <v>0.28262300993260314</v>
      </c>
      <c r="S79" s="303">
        <f t="shared" si="9"/>
        <v>0.29537290922450932</v>
      </c>
      <c r="T79" s="303">
        <f t="shared" si="9"/>
        <v>0.22244760496985211</v>
      </c>
      <c r="U79" s="303">
        <f t="shared" si="9"/>
        <v>0.25084136785669919</v>
      </c>
      <c r="V79" s="303">
        <f t="shared" si="9"/>
        <v>0.27900751442153582</v>
      </c>
      <c r="W79" s="303">
        <f t="shared" si="9"/>
        <v>0.23860733477668222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0.4134013434873941</v>
      </c>
      <c r="C80" s="303">
        <f t="shared" si="10"/>
        <v>0.46294098123132321</v>
      </c>
      <c r="D80" s="303">
        <f t="shared" si="10"/>
        <v>0.39783878139851619</v>
      </c>
      <c r="E80" s="303">
        <f t="shared" si="10"/>
        <v>0.43964267385190497</v>
      </c>
      <c r="F80" s="303">
        <f t="shared" si="10"/>
        <v>0.4410780974576417</v>
      </c>
      <c r="G80" s="303">
        <f t="shared" si="10"/>
        <v>0.44708527479341353</v>
      </c>
      <c r="H80" s="303">
        <f t="shared" si="10"/>
        <v>0.48284958785689713</v>
      </c>
      <c r="I80" s="303">
        <f t="shared" si="10"/>
        <v>0.50802993729152524</v>
      </c>
      <c r="J80" s="303">
        <f t="shared" si="10"/>
        <v>0.51853184182774548</v>
      </c>
      <c r="K80" s="303">
        <f t="shared" si="10"/>
        <v>0.51627876640004911</v>
      </c>
      <c r="L80" s="303">
        <f t="shared" si="10"/>
        <v>0.53426493205944403</v>
      </c>
      <c r="M80" s="303">
        <f t="shared" si="10"/>
        <v>0.50137728300832296</v>
      </c>
      <c r="N80" s="303">
        <f t="shared" si="10"/>
        <v>0.4966781995232718</v>
      </c>
      <c r="O80" s="303">
        <f t="shared" si="10"/>
        <v>0.48731672045375124</v>
      </c>
      <c r="P80" s="303">
        <f t="shared" si="10"/>
        <v>0.43798371287346627</v>
      </c>
      <c r="Q80" s="303">
        <f t="shared" si="10"/>
        <v>0.51642306875895649</v>
      </c>
      <c r="R80" s="303">
        <f t="shared" si="10"/>
        <v>0.52418933007071622</v>
      </c>
      <c r="S80" s="303">
        <f t="shared" si="10"/>
        <v>0.50020659217507302</v>
      </c>
      <c r="T80" s="303">
        <f t="shared" si="10"/>
        <v>0.6147713264608865</v>
      </c>
      <c r="U80" s="303">
        <f t="shared" si="10"/>
        <v>0.65876424007838941</v>
      </c>
      <c r="V80" s="303">
        <f t="shared" si="10"/>
        <v>0.53646024295857531</v>
      </c>
      <c r="W80" s="303">
        <f t="shared" si="10"/>
        <v>0.57604064205674244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0.4134013434873941</v>
      </c>
      <c r="C81" s="304">
        <f t="shared" si="11"/>
        <v>0.46294098123132321</v>
      </c>
      <c r="D81" s="304">
        <f t="shared" si="11"/>
        <v>0.39783878139851619</v>
      </c>
      <c r="E81" s="304">
        <f t="shared" si="11"/>
        <v>0.43964267385190497</v>
      </c>
      <c r="F81" s="304">
        <f t="shared" si="11"/>
        <v>0.4410780974576417</v>
      </c>
      <c r="G81" s="304">
        <f t="shared" si="11"/>
        <v>0.44708527479341353</v>
      </c>
      <c r="H81" s="304">
        <f t="shared" si="11"/>
        <v>0.48284958785689713</v>
      </c>
      <c r="I81" s="304">
        <f t="shared" si="11"/>
        <v>0.50802993729152524</v>
      </c>
      <c r="J81" s="304">
        <f t="shared" si="11"/>
        <v>0.51853184182774548</v>
      </c>
      <c r="K81" s="304">
        <f t="shared" si="11"/>
        <v>0.51627876640004911</v>
      </c>
      <c r="L81" s="304">
        <f t="shared" si="11"/>
        <v>0.53426493205944403</v>
      </c>
      <c r="M81" s="304">
        <f t="shared" si="11"/>
        <v>0.50137728300832296</v>
      </c>
      <c r="N81" s="304">
        <f t="shared" si="11"/>
        <v>0.4966781995232718</v>
      </c>
      <c r="O81" s="304">
        <f t="shared" si="11"/>
        <v>0.48731672045375124</v>
      </c>
      <c r="P81" s="304">
        <f t="shared" si="11"/>
        <v>0.43798371287346627</v>
      </c>
      <c r="Q81" s="304">
        <f t="shared" si="11"/>
        <v>0.51642306875895649</v>
      </c>
      <c r="R81" s="304">
        <f t="shared" si="11"/>
        <v>0.52418933007071622</v>
      </c>
      <c r="S81" s="304">
        <f t="shared" si="11"/>
        <v>0.50020659217507302</v>
      </c>
      <c r="T81" s="304">
        <f t="shared" si="11"/>
        <v>0.6147713264608865</v>
      </c>
      <c r="U81" s="304">
        <f t="shared" si="11"/>
        <v>0.65876424007838941</v>
      </c>
      <c r="V81" s="304">
        <f t="shared" si="11"/>
        <v>0.53646024295857531</v>
      </c>
      <c r="W81" s="304">
        <f t="shared" si="11"/>
        <v>0.57604064205674244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7.9644093823769177E-2</v>
      </c>
      <c r="C83" s="303">
        <f t="shared" si="13"/>
        <v>6.4759176134187094E-2</v>
      </c>
      <c r="D83" s="303">
        <f t="shared" si="13"/>
        <v>8.20930514832513E-2</v>
      </c>
      <c r="E83" s="303">
        <f t="shared" si="13"/>
        <v>7.9050587284251045E-2</v>
      </c>
      <c r="F83" s="303">
        <f t="shared" si="13"/>
        <v>8.0507187782977288E-2</v>
      </c>
      <c r="G83" s="303">
        <f t="shared" si="13"/>
        <v>8.5403878114157436E-2</v>
      </c>
      <c r="H83" s="303">
        <f t="shared" si="13"/>
        <v>7.0781208582106736E-2</v>
      </c>
      <c r="I83" s="303">
        <f t="shared" si="13"/>
        <v>6.5830656997537082E-2</v>
      </c>
      <c r="J83" s="303">
        <f t="shared" si="13"/>
        <v>6.2048615827223305E-2</v>
      </c>
      <c r="K83" s="303">
        <f t="shared" si="13"/>
        <v>7.3211831619214893E-2</v>
      </c>
      <c r="L83" s="303">
        <f t="shared" si="13"/>
        <v>6.8182150336853334E-2</v>
      </c>
      <c r="M83" s="303">
        <f t="shared" si="13"/>
        <v>7.3258713145749013E-2</v>
      </c>
      <c r="N83" s="303">
        <f t="shared" si="13"/>
        <v>7.9457647314250632E-2</v>
      </c>
      <c r="O83" s="303">
        <f t="shared" si="13"/>
        <v>8.5965910860610756E-2</v>
      </c>
      <c r="P83" s="303">
        <f t="shared" si="13"/>
        <v>9.5797180102853888E-2</v>
      </c>
      <c r="Q83" s="303">
        <f t="shared" si="13"/>
        <v>8.2264395479523245E-2</v>
      </c>
      <c r="R83" s="303">
        <f t="shared" si="13"/>
        <v>8.2384751585609539E-2</v>
      </c>
      <c r="S83" s="303">
        <f t="shared" si="13"/>
        <v>8.4802740253457132E-2</v>
      </c>
      <c r="T83" s="303">
        <f t="shared" si="13"/>
        <v>5.1687140267881813E-2</v>
      </c>
      <c r="U83" s="303">
        <f t="shared" si="13"/>
        <v>5.8930100286408958E-2</v>
      </c>
      <c r="V83" s="303">
        <f t="shared" si="13"/>
        <v>7.4098394882467264E-2</v>
      </c>
      <c r="W83" s="303">
        <f t="shared" si="13"/>
        <v>6.1579843430674276E-2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1.7717512969928986E-2</v>
      </c>
      <c r="C84" s="304">
        <f t="shared" si="14"/>
        <v>1.131503207140706E-2</v>
      </c>
      <c r="D84" s="304">
        <f t="shared" si="14"/>
        <v>1.8182131829311058E-2</v>
      </c>
      <c r="E84" s="304">
        <f t="shared" si="14"/>
        <v>2.2633608679860494E-2</v>
      </c>
      <c r="F84" s="304">
        <f t="shared" si="14"/>
        <v>2.3068158243863504E-2</v>
      </c>
      <c r="G84" s="304">
        <f t="shared" si="14"/>
        <v>2.8508331513591383E-2</v>
      </c>
      <c r="H84" s="304">
        <f t="shared" si="14"/>
        <v>2.2809850070070928E-2</v>
      </c>
      <c r="I84" s="304">
        <f t="shared" si="14"/>
        <v>2.4425538337774364E-2</v>
      </c>
      <c r="J84" s="304">
        <f t="shared" si="14"/>
        <v>2.6587477709999471E-2</v>
      </c>
      <c r="K84" s="304">
        <f t="shared" si="14"/>
        <v>3.4543588959551161E-2</v>
      </c>
      <c r="L84" s="304">
        <f t="shared" si="14"/>
        <v>3.2697530005922737E-2</v>
      </c>
      <c r="M84" s="304">
        <f t="shared" si="14"/>
        <v>3.1390701275578685E-2</v>
      </c>
      <c r="N84" s="304">
        <f t="shared" si="14"/>
        <v>3.6185698291300944E-2</v>
      </c>
      <c r="O84" s="304">
        <f t="shared" si="14"/>
        <v>3.8044238328131252E-2</v>
      </c>
      <c r="P84" s="304">
        <f t="shared" si="14"/>
        <v>3.8962033476220376E-2</v>
      </c>
      <c r="Q84" s="304">
        <f t="shared" si="14"/>
        <v>4.1448531379679542E-2</v>
      </c>
      <c r="R84" s="304">
        <f t="shared" si="14"/>
        <v>3.8873581056299199E-2</v>
      </c>
      <c r="S84" s="304">
        <f t="shared" si="14"/>
        <v>3.8509373385509187E-2</v>
      </c>
      <c r="T84" s="304">
        <f t="shared" si="14"/>
        <v>2.752190165645467E-2</v>
      </c>
      <c r="U84" s="304">
        <f t="shared" si="14"/>
        <v>3.0368616005906211E-2</v>
      </c>
      <c r="V84" s="304">
        <f t="shared" si="14"/>
        <v>3.4573692980153073E-2</v>
      </c>
      <c r="W84" s="304">
        <f t="shared" si="14"/>
        <v>3.1295902109613263E-2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6.1926580853840188E-2</v>
      </c>
      <c r="C85" s="304">
        <f t="shared" si="15"/>
        <v>5.3444144062780023E-2</v>
      </c>
      <c r="D85" s="304">
        <f t="shared" si="15"/>
        <v>6.3910919653940246E-2</v>
      </c>
      <c r="E85" s="304">
        <f t="shared" si="15"/>
        <v>5.6416978604390551E-2</v>
      </c>
      <c r="F85" s="304">
        <f t="shared" si="15"/>
        <v>5.7439029539113784E-2</v>
      </c>
      <c r="G85" s="304">
        <f t="shared" si="15"/>
        <v>5.6895546600566053E-2</v>
      </c>
      <c r="H85" s="304">
        <f t="shared" si="15"/>
        <v>4.7971358512035808E-2</v>
      </c>
      <c r="I85" s="304">
        <f t="shared" si="15"/>
        <v>4.1405118659762721E-2</v>
      </c>
      <c r="J85" s="304">
        <f t="shared" si="15"/>
        <v>3.5461138117223838E-2</v>
      </c>
      <c r="K85" s="304">
        <f t="shared" si="15"/>
        <v>3.8668242659663739E-2</v>
      </c>
      <c r="L85" s="304">
        <f t="shared" si="15"/>
        <v>3.5484620330930604E-2</v>
      </c>
      <c r="M85" s="304">
        <f t="shared" si="15"/>
        <v>4.1868011870170321E-2</v>
      </c>
      <c r="N85" s="304">
        <f t="shared" si="15"/>
        <v>4.3271949022949695E-2</v>
      </c>
      <c r="O85" s="304">
        <f t="shared" si="15"/>
        <v>4.792167253247949E-2</v>
      </c>
      <c r="P85" s="304">
        <f t="shared" si="15"/>
        <v>5.6835146626633519E-2</v>
      </c>
      <c r="Q85" s="304">
        <f t="shared" si="15"/>
        <v>4.081586409984371E-2</v>
      </c>
      <c r="R85" s="304">
        <f t="shared" si="15"/>
        <v>4.3511170529310347E-2</v>
      </c>
      <c r="S85" s="304">
        <f t="shared" si="15"/>
        <v>4.6293366867947959E-2</v>
      </c>
      <c r="T85" s="304">
        <f t="shared" si="15"/>
        <v>2.4165238611427144E-2</v>
      </c>
      <c r="U85" s="304">
        <f t="shared" si="15"/>
        <v>2.8561484280502755E-2</v>
      </c>
      <c r="V85" s="304">
        <f t="shared" si="15"/>
        <v>3.9524701902314191E-2</v>
      </c>
      <c r="W85" s="304">
        <f t="shared" si="15"/>
        <v>3.0283941321061006E-2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1.1154756919771353E-2</v>
      </c>
      <c r="C87" s="303">
        <f t="shared" si="17"/>
        <v>8.1629238182262566E-3</v>
      </c>
      <c r="D87" s="303">
        <f t="shared" si="17"/>
        <v>1.1716688686424469E-2</v>
      </c>
      <c r="E87" s="303">
        <f t="shared" si="17"/>
        <v>1.2478773957342534E-2</v>
      </c>
      <c r="F87" s="303">
        <f t="shared" si="17"/>
        <v>1.3086352330721805E-2</v>
      </c>
      <c r="G87" s="303">
        <f t="shared" si="17"/>
        <v>1.5061354539672171E-2</v>
      </c>
      <c r="H87" s="303">
        <f t="shared" si="17"/>
        <v>1.2176725323954026E-2</v>
      </c>
      <c r="I87" s="303">
        <f t="shared" si="17"/>
        <v>1.2163158941838595E-2</v>
      </c>
      <c r="J87" s="303">
        <f t="shared" si="17"/>
        <v>1.2895743739893042E-2</v>
      </c>
      <c r="K87" s="303">
        <f t="shared" si="17"/>
        <v>1.5152072975374508E-2</v>
      </c>
      <c r="L87" s="303">
        <f t="shared" si="17"/>
        <v>1.5354075944123097E-2</v>
      </c>
      <c r="M87" s="303">
        <f t="shared" si="17"/>
        <v>1.5327371685695762E-2</v>
      </c>
      <c r="N87" s="303">
        <f t="shared" si="17"/>
        <v>1.7200164037901644E-2</v>
      </c>
      <c r="O87" s="303">
        <f t="shared" si="17"/>
        <v>1.836393302158542E-2</v>
      </c>
      <c r="P87" s="303">
        <f t="shared" si="17"/>
        <v>1.9390580444267943E-2</v>
      </c>
      <c r="Q87" s="303">
        <f t="shared" si="17"/>
        <v>1.9149957669691506E-2</v>
      </c>
      <c r="R87" s="303">
        <f t="shared" si="17"/>
        <v>1.8353836201945056E-2</v>
      </c>
      <c r="S87" s="303">
        <f t="shared" si="17"/>
        <v>1.8421867590242978E-2</v>
      </c>
      <c r="T87" s="303">
        <f t="shared" si="17"/>
        <v>1.24946741588104E-2</v>
      </c>
      <c r="U87" s="303">
        <f t="shared" si="17"/>
        <v>1.3929755026529652E-2</v>
      </c>
      <c r="V87" s="303">
        <f t="shared" si="17"/>
        <v>1.638585376786671E-2</v>
      </c>
      <c r="W87" s="303">
        <f t="shared" si="17"/>
        <v>1.4419067328432927E-2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6.4957038147802435E-3</v>
      </c>
      <c r="C88" s="304">
        <f t="shared" si="18"/>
        <v>4.1420477758854395E-3</v>
      </c>
      <c r="D88" s="304">
        <f t="shared" si="18"/>
        <v>6.9083436340904077E-3</v>
      </c>
      <c r="E88" s="304">
        <f t="shared" si="18"/>
        <v>8.2342363820905821E-3</v>
      </c>
      <c r="F88" s="304">
        <f t="shared" si="18"/>
        <v>8.7649206412587031E-3</v>
      </c>
      <c r="G88" s="304">
        <f t="shared" si="18"/>
        <v>1.0780811848720491E-2</v>
      </c>
      <c r="H88" s="304">
        <f t="shared" si="18"/>
        <v>8.5675949029858176E-3</v>
      </c>
      <c r="I88" s="304">
        <f t="shared" si="18"/>
        <v>9.0480402965899924E-3</v>
      </c>
      <c r="J88" s="304">
        <f t="shared" si="18"/>
        <v>1.0227821122923223E-2</v>
      </c>
      <c r="K88" s="304">
        <f t="shared" si="18"/>
        <v>1.2242863496277552E-2</v>
      </c>
      <c r="L88" s="304">
        <f t="shared" si="18"/>
        <v>1.2684386640228635E-2</v>
      </c>
      <c r="M88" s="304">
        <f t="shared" si="18"/>
        <v>1.2177427218974484E-2</v>
      </c>
      <c r="N88" s="304">
        <f t="shared" si="18"/>
        <v>1.3944594205454021E-2</v>
      </c>
      <c r="O88" s="304">
        <f t="shared" si="18"/>
        <v>1.4758540730740569E-2</v>
      </c>
      <c r="P88" s="304">
        <f t="shared" si="18"/>
        <v>1.5114581951982035E-2</v>
      </c>
      <c r="Q88" s="304">
        <f t="shared" si="18"/>
        <v>1.6079171655910163E-2</v>
      </c>
      <c r="R88" s="304">
        <f t="shared" si="18"/>
        <v>1.5080268513219513E-2</v>
      </c>
      <c r="S88" s="304">
        <f t="shared" si="18"/>
        <v>1.4938981054723383E-2</v>
      </c>
      <c r="T88" s="304">
        <f t="shared" si="18"/>
        <v>1.067659978052121E-2</v>
      </c>
      <c r="U88" s="304">
        <f t="shared" si="18"/>
        <v>1.1780928622980856E-2</v>
      </c>
      <c r="V88" s="304">
        <f t="shared" si="18"/>
        <v>1.3412208483680061E-2</v>
      </c>
      <c r="W88" s="304">
        <f t="shared" si="18"/>
        <v>1.2140651680453418E-2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4.6590531049911102E-3</v>
      </c>
      <c r="C89" s="304">
        <f t="shared" si="19"/>
        <v>4.0208760423408171E-3</v>
      </c>
      <c r="D89" s="304">
        <f t="shared" si="19"/>
        <v>4.808345052334061E-3</v>
      </c>
      <c r="E89" s="304">
        <f t="shared" si="19"/>
        <v>4.2445375752519525E-3</v>
      </c>
      <c r="F89" s="304">
        <f t="shared" si="19"/>
        <v>4.3214316894631035E-3</v>
      </c>
      <c r="G89" s="304">
        <f t="shared" si="19"/>
        <v>4.2805426909516787E-3</v>
      </c>
      <c r="H89" s="304">
        <f t="shared" si="19"/>
        <v>3.609130420968209E-3</v>
      </c>
      <c r="I89" s="304">
        <f t="shared" si="19"/>
        <v>3.115118645248605E-3</v>
      </c>
      <c r="J89" s="304">
        <f t="shared" si="19"/>
        <v>2.6679226169698182E-3</v>
      </c>
      <c r="K89" s="304">
        <f t="shared" si="19"/>
        <v>2.9092094790969573E-3</v>
      </c>
      <c r="L89" s="304">
        <f t="shared" si="19"/>
        <v>2.6696893038944637E-3</v>
      </c>
      <c r="M89" s="304">
        <f t="shared" si="19"/>
        <v>3.1499444667212797E-3</v>
      </c>
      <c r="N89" s="304">
        <f t="shared" si="19"/>
        <v>3.255569832447625E-3</v>
      </c>
      <c r="O89" s="304">
        <f t="shared" si="19"/>
        <v>3.6053922908448519E-3</v>
      </c>
      <c r="P89" s="304">
        <f t="shared" si="19"/>
        <v>4.2759984922859096E-3</v>
      </c>
      <c r="Q89" s="304">
        <f t="shared" si="19"/>
        <v>3.0707860137813444E-3</v>
      </c>
      <c r="R89" s="304">
        <f t="shared" si="19"/>
        <v>3.2735676887255417E-3</v>
      </c>
      <c r="S89" s="304">
        <f t="shared" si="19"/>
        <v>3.4828865355195954E-3</v>
      </c>
      <c r="T89" s="304">
        <f t="shared" si="19"/>
        <v>1.8180743782891897E-3</v>
      </c>
      <c r="U89" s="304">
        <f t="shared" si="19"/>
        <v>2.1488264035487963E-3</v>
      </c>
      <c r="V89" s="304">
        <f t="shared" si="19"/>
        <v>2.9736452841866469E-3</v>
      </c>
      <c r="W89" s="304">
        <f t="shared" si="19"/>
        <v>2.278415647979511E-3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8.3374424101895633E-2</v>
      </c>
      <c r="C91" s="303">
        <f t="shared" si="21"/>
        <v>7.6824902134324302E-2</v>
      </c>
      <c r="D91" s="303">
        <f t="shared" si="21"/>
        <v>7.6610078289344657E-2</v>
      </c>
      <c r="E91" s="303">
        <f t="shared" si="21"/>
        <v>7.1469074979295194E-2</v>
      </c>
      <c r="F91" s="303">
        <f t="shared" si="21"/>
        <v>8.0612766824938009E-2</v>
      </c>
      <c r="G91" s="303">
        <f t="shared" si="21"/>
        <v>8.0662127077761492E-2</v>
      </c>
      <c r="H91" s="303">
        <f t="shared" si="21"/>
        <v>9.3778870241933432E-2</v>
      </c>
      <c r="I91" s="303">
        <f t="shared" si="21"/>
        <v>0.10485598100447865</v>
      </c>
      <c r="J91" s="303">
        <f t="shared" si="21"/>
        <v>0.13406489643542333</v>
      </c>
      <c r="K91" s="303">
        <f t="shared" si="21"/>
        <v>0.1295703159738148</v>
      </c>
      <c r="L91" s="303">
        <f t="shared" si="21"/>
        <v>0.12044006536217905</v>
      </c>
      <c r="M91" s="303">
        <f t="shared" si="21"/>
        <v>0.11646616154184122</v>
      </c>
      <c r="N91" s="303">
        <f t="shared" si="21"/>
        <v>0.11494200940718553</v>
      </c>
      <c r="O91" s="303">
        <f t="shared" si="21"/>
        <v>9.7379717627234103E-2</v>
      </c>
      <c r="P91" s="303">
        <f t="shared" si="21"/>
        <v>9.7122929845613076E-2</v>
      </c>
      <c r="Q91" s="303">
        <f t="shared" si="21"/>
        <v>0.10810141316894391</v>
      </c>
      <c r="R91" s="303">
        <f t="shared" si="21"/>
        <v>8.0936268210336115E-2</v>
      </c>
      <c r="S91" s="303">
        <f t="shared" si="21"/>
        <v>9.0295999753576467E-2</v>
      </c>
      <c r="T91" s="303">
        <f t="shared" si="21"/>
        <v>8.3018730767436932E-2</v>
      </c>
      <c r="U91" s="303">
        <f t="shared" si="21"/>
        <v>0</v>
      </c>
      <c r="V91" s="303">
        <f t="shared" si="21"/>
        <v>7.3756732860855836E-2</v>
      </c>
      <c r="W91" s="303">
        <f t="shared" si="21"/>
        <v>9.3046718594930203E-2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1.5723358091730364</v>
      </c>
      <c r="C96" s="322">
        <f>IF(C$5=0,0,C$5/OIS_fec!C$5)</f>
        <v>1.8365988568255871</v>
      </c>
      <c r="D96" s="322">
        <f>IF(D$5=0,0,D$5/OIS_fec!D$5)</f>
        <v>1.9002840509045729</v>
      </c>
      <c r="E96" s="322">
        <f>IF(E$5=0,0,E$5/OIS_fec!E$5)</f>
        <v>1.7594832047501872</v>
      </c>
      <c r="F96" s="322">
        <f>IF(F$5=0,0,F$5/OIS_fec!F$5)</f>
        <v>1.6569953413294178</v>
      </c>
      <c r="G96" s="322">
        <f>IF(G$5=0,0,G$5/OIS_fec!G$5)</f>
        <v>1.5873417027648871</v>
      </c>
      <c r="H96" s="322">
        <f>IF(H$5=0,0,H$5/OIS_fec!H$5)</f>
        <v>1.5901180628090095</v>
      </c>
      <c r="I96" s="322">
        <f>IF(I$5=0,0,I$5/OIS_fec!I$5)</f>
        <v>1.5607918367861158</v>
      </c>
      <c r="J96" s="322">
        <f>IF(J$5=0,0,J$5/OIS_fec!J$5)</f>
        <v>1.3769183449119333</v>
      </c>
      <c r="K96" s="322">
        <f>IF(K$5=0,0,K$5/OIS_fec!K$5)</f>
        <v>1.2389276019000195</v>
      </c>
      <c r="L96" s="322">
        <f>IF(L$5=0,0,L$5/OIS_fec!L$5)</f>
        <v>1.2188638016582907</v>
      </c>
      <c r="M96" s="322">
        <f>IF(M$5=0,0,M$5/OIS_fec!M$5)</f>
        <v>1.2950163415583307</v>
      </c>
      <c r="N96" s="322">
        <f>IF(N$5=0,0,N$5/OIS_fec!N$5)</f>
        <v>1.2530078305909791</v>
      </c>
      <c r="O96" s="322">
        <f>IF(O$5=0,0,O$5/OIS_fec!O$5)</f>
        <v>1.2153561167183546</v>
      </c>
      <c r="P96" s="322">
        <f>IF(P$5=0,0,P$5/OIS_fec!P$5)</f>
        <v>1.2312112582233186</v>
      </c>
      <c r="Q96" s="322">
        <f>IF(Q$5=0,0,Q$5/OIS_fec!Q$5)</f>
        <v>1.0262323009478416</v>
      </c>
      <c r="R96" s="322">
        <f>IF(R$5=0,0,R$5/OIS_fec!R$5)</f>
        <v>1.0379431073631318</v>
      </c>
      <c r="S96" s="322">
        <f>IF(S$5=0,0,S$5/OIS_fec!S$5)</f>
        <v>1.0639370067063003</v>
      </c>
      <c r="T96" s="322">
        <f>IF(T$5=0,0,T$5/OIS_fec!T$5)</f>
        <v>1.2250448608286828</v>
      </c>
      <c r="U96" s="322">
        <f>IF(U$5=0,0,U$5/OIS_fec!U$5)</f>
        <v>1.2172026615569167</v>
      </c>
      <c r="V96" s="322">
        <f>IF(V$5=0,0,V$5/OIS_fec!V$5)</f>
        <v>1.4567040141826286</v>
      </c>
      <c r="W96" s="322">
        <f>IF(W$5=0,0,W$5/OIS_fec!W$5)</f>
        <v>1.2521310222832558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1.6968689550972007</v>
      </c>
      <c r="C101" s="334">
        <f>IF(C$10=0,0,C$10/OIS_fec!C$10)</f>
        <v>1.5249520447985145</v>
      </c>
      <c r="D101" s="334">
        <f>IF(D$10=0,0,D$10/OIS_fec!D$10)</f>
        <v>1.6413545049712845</v>
      </c>
      <c r="E101" s="334">
        <f>IF(E$10=0,0,E$10/OIS_fec!E$10)</f>
        <v>1.6955079057735054</v>
      </c>
      <c r="F101" s="334">
        <f>IF(F$10=0,0,F$10/OIS_fec!F$10)</f>
        <v>1.63047804782596</v>
      </c>
      <c r="G101" s="334">
        <f>IF(G$10=0,0,G$10/OIS_fec!G$10)</f>
        <v>1.634577190914964</v>
      </c>
      <c r="H101" s="334">
        <f>IF(H$10=0,0,H$10/OIS_fec!H$10)</f>
        <v>1.5532512199719604</v>
      </c>
      <c r="I101" s="334">
        <f>IF(I$10=0,0,I$10/OIS_fec!I$10)</f>
        <v>1.5363256372931491</v>
      </c>
      <c r="J101" s="334">
        <f>IF(J$10=0,0,J$10/OIS_fec!J$10)</f>
        <v>1.0844797808927824</v>
      </c>
      <c r="K101" s="334">
        <f>IF(K$10=0,0,K$10/OIS_fec!K$10)</f>
        <v>0.6079937838006223</v>
      </c>
      <c r="L101" s="334">
        <f>IF(L$10=0,0,L$10/OIS_fec!L$10)</f>
        <v>0.83672725415513594</v>
      </c>
      <c r="M101" s="334">
        <f>IF(M$10=0,0,M$10/OIS_fec!M$10)</f>
        <v>0.83474449329046552</v>
      </c>
      <c r="N101" s="334">
        <f>IF(N$10=0,0,N$10/OIS_fec!N$10)</f>
        <v>1.1334168061535039</v>
      </c>
      <c r="O101" s="334">
        <f>IF(O$10=0,0,O$10/OIS_fec!O$10)</f>
        <v>1.0511170678603021</v>
      </c>
      <c r="P101" s="334">
        <f>IF(P$10=0,0,P$10/OIS_fec!P$10)</f>
        <v>0.94563521937067796</v>
      </c>
      <c r="Q101" s="334">
        <f>IF(Q$10=0,0,Q$10/OIS_fec!Q$10)</f>
        <v>0.7183125391997518</v>
      </c>
      <c r="R101" s="334">
        <f>IF(R$10=0,0,R$10/OIS_fec!R$10)</f>
        <v>0.65967720912101624</v>
      </c>
      <c r="S101" s="334">
        <f>IF(S$10=0,0,S$10/OIS_fec!S$10)</f>
        <v>0.64777965106183311</v>
      </c>
      <c r="T101" s="334">
        <f>IF(T$10=0,0,T$10/OIS_fec!T$10)</f>
        <v>1.0673235054073211</v>
      </c>
      <c r="U101" s="334">
        <f>IF(U$10=0,0,U$10/OIS_fec!U$10)</f>
        <v>1.1358371023086749</v>
      </c>
      <c r="V101" s="334">
        <f>IF(V$10=0,0,V$10/OIS_fec!V$10)</f>
        <v>1.6473951455126021</v>
      </c>
      <c r="W101" s="334">
        <f>IF(W$10=0,0,W$10/OIS_fec!W$10)</f>
        <v>1.1739812067023405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1.4411206339035829</v>
      </c>
      <c r="C102" s="350">
        <f>IF(C$16=0,0,C$16/OIS_fec!C$16)</f>
        <v>2.0778110998306372</v>
      </c>
      <c r="D102" s="350">
        <f>IF(D$16=0,0,D$16/OIS_fec!D$16)</f>
        <v>2.3316189874074542</v>
      </c>
      <c r="E102" s="350">
        <f>IF(E$16=0,0,E$16/OIS_fec!E$16)</f>
        <v>2.0623797868613969</v>
      </c>
      <c r="F102" s="350">
        <f>IF(F$16=0,0,F$16/OIS_fec!F$16)</f>
        <v>1.9743357085518787</v>
      </c>
      <c r="G102" s="350">
        <f>IF(G$16=0,0,G$16/OIS_fec!G$16)</f>
        <v>1.9389575220048689</v>
      </c>
      <c r="H102" s="350">
        <f>IF(H$16=0,0,H$16/OIS_fec!H$16)</f>
        <v>1.8323341744052921</v>
      </c>
      <c r="I102" s="350">
        <f>IF(I$16=0,0,I$16/OIS_fec!I$16)</f>
        <v>1.8019405816723704</v>
      </c>
      <c r="J102" s="350">
        <f>IF(J$16=0,0,J$16/OIS_fec!J$16)</f>
        <v>1.7895567302059423</v>
      </c>
      <c r="K102" s="350">
        <f>IF(K$16=0,0,K$16/OIS_fec!K$16)</f>
        <v>1.7268619771350193</v>
      </c>
      <c r="L102" s="350">
        <f>IF(L$16=0,0,L$16/OIS_fec!L$16)</f>
        <v>1.6655299970951867</v>
      </c>
      <c r="M102" s="350">
        <f>IF(M$16=0,0,M$16/OIS_fec!M$16)</f>
        <v>1.9307226151422288</v>
      </c>
      <c r="N102" s="350">
        <f>IF(N$16=0,0,N$16/OIS_fec!N$16)</f>
        <v>1.7770603310371005</v>
      </c>
      <c r="O102" s="350">
        <f>IF(O$16=0,0,O$16/OIS_fec!O$16)</f>
        <v>1.7776096235079109</v>
      </c>
      <c r="P102" s="350">
        <f>IF(P$16=0,0,P$16/OIS_fec!P$16)</f>
        <v>2.2119955532203486</v>
      </c>
      <c r="Q102" s="350">
        <f>IF(Q$16=0,0,Q$16/OIS_fec!Q$16)</f>
        <v>1.4759675867031543</v>
      </c>
      <c r="R102" s="350">
        <f>IF(R$16=0,0,R$16/OIS_fec!R$16)</f>
        <v>1.7619726245561276</v>
      </c>
      <c r="S102" s="350">
        <f>IF(S$16=0,0,S$16/OIS_fec!S$16)</f>
        <v>1.9348829383273189</v>
      </c>
      <c r="T102" s="350">
        <f>IF(T$16=0,0,T$16/OIS_fec!T$16)</f>
        <v>1.5306846889966299</v>
      </c>
      <c r="U102" s="350">
        <f>IF(U$16=0,0,U$16/OIS_fec!U$16)</f>
        <v>1.6191269245569215</v>
      </c>
      <c r="V102" s="350">
        <f>IF(V$16=0,0,V$16/OIS_fec!V$16)</f>
        <v>1.9055101858917962</v>
      </c>
      <c r="W102" s="350">
        <f>IF(W$16=0,0,W$16/OIS_fec!W$16)</f>
        <v>1.5889461268380243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2.4477047549260367</v>
      </c>
      <c r="C103" s="350">
        <f>IF(C$27=0,0,C$27/OIS_fec!C$27)</f>
        <v>2.4038030140635103</v>
      </c>
      <c r="D103" s="350">
        <f>IF(D$27=0,0,D$27/OIS_fec!D$27)</f>
        <v>2.3847054825900713</v>
      </c>
      <c r="E103" s="350">
        <f>IF(E$27=0,0,E$27/OIS_fec!E$27)</f>
        <v>2.4197142510724148</v>
      </c>
      <c r="F103" s="350">
        <f>IF(F$27=0,0,F$27/OIS_fec!F$27)</f>
        <v>2.32905837826371</v>
      </c>
      <c r="G103" s="350">
        <f>IF(G$27=0,0,G$27/OIS_fec!G$27)</f>
        <v>2.3005734989171365</v>
      </c>
      <c r="H103" s="350">
        <f>IF(H$27=0,0,H$27/OIS_fec!H$27)</f>
        <v>2.3261224772266393</v>
      </c>
      <c r="I103" s="350">
        <f>IF(I$27=0,0,I$27/OIS_fec!I$27)</f>
        <v>2.3290905390404735</v>
      </c>
      <c r="J103" s="350">
        <f>IF(J$27=0,0,J$27/OIS_fec!J$27)</f>
        <v>2.2449628227057041</v>
      </c>
      <c r="K103" s="350">
        <f>IF(K$27=0,0,K$27/OIS_fec!K$27)</f>
        <v>2.3145614639473493</v>
      </c>
      <c r="L103" s="350">
        <f>IF(L$27=0,0,L$27/OIS_fec!L$27)</f>
        <v>2.2343175947085294</v>
      </c>
      <c r="M103" s="350">
        <f>IF(M$27=0,0,M$27/OIS_fec!M$27)</f>
        <v>2.2293931762617127</v>
      </c>
      <c r="N103" s="350">
        <f>IF(N$27=0,0,N$27/OIS_fec!N$27)</f>
        <v>2.2116924934102618</v>
      </c>
      <c r="O103" s="350">
        <f>IF(O$27=0,0,O$27/OIS_fec!O$27)</f>
        <v>2.171161463060117</v>
      </c>
      <c r="P103" s="350">
        <f>IF(P$27=0,0,P$27/OIS_fec!P$27)</f>
        <v>2.1394506515184801</v>
      </c>
      <c r="Q103" s="350">
        <f>IF(Q$27=0,0,Q$27/OIS_fec!Q$27)</f>
        <v>2.1362885815181372</v>
      </c>
      <c r="R103" s="350">
        <f>IF(R$27=0,0,R$27/OIS_fec!R$27)</f>
        <v>2.1335381619424267</v>
      </c>
      <c r="S103" s="350">
        <f>IF(S$27=0,0,S$27/OIS_fec!S$27)</f>
        <v>2.1288440725452893</v>
      </c>
      <c r="T103" s="350">
        <f>IF(T$27=0,0,T$27/OIS_fec!T$27)</f>
        <v>2.2189581667095828</v>
      </c>
      <c r="U103" s="350">
        <f>IF(U$27=0,0,U$27/OIS_fec!U$27)</f>
        <v>2.2521627029637044</v>
      </c>
      <c r="V103" s="350">
        <f>IF(V$27=0,0,V$27/OIS_fec!V$27)</f>
        <v>2.2452606817636158</v>
      </c>
      <c r="W103" s="350">
        <f>IF(W$27=0,0,W$27/OIS_fec!W$27)</f>
        <v>2.2041670470134953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1.4810461439946634</v>
      </c>
      <c r="C104" s="350">
        <f>IF(C$35=0,0,C$35/OIS_fec!C$35)</f>
        <v>2.0917304576035947</v>
      </c>
      <c r="D104" s="350">
        <f>IF(D$35=0,0,D$35/OIS_fec!D$35)</f>
        <v>2.3487398584954953</v>
      </c>
      <c r="E104" s="350">
        <f>IF(E$35=0,0,E$35/OIS_fec!E$35)</f>
        <v>2.1216004802430328</v>
      </c>
      <c r="F104" s="350">
        <f>IF(F$35=0,0,F$35/OIS_fec!F$35)</f>
        <v>2.0256265045243773</v>
      </c>
      <c r="G104" s="350">
        <f>IF(G$35=0,0,G$35/OIS_fec!G$35)</f>
        <v>2.0553527258068685</v>
      </c>
      <c r="H104" s="350">
        <f>IF(H$35=0,0,H$35/OIS_fec!H$35)</f>
        <v>1.9219100047768036</v>
      </c>
      <c r="I104" s="350">
        <f>IF(I$35=0,0,I$35/OIS_fec!I$35)</f>
        <v>1.9098572188667515</v>
      </c>
      <c r="J104" s="350">
        <f>IF(J$35=0,0,J$35/OIS_fec!J$35)</f>
        <v>1.8970064629508903</v>
      </c>
      <c r="K104" s="350">
        <f>IF(K$35=0,0,K$35/OIS_fec!K$35)</f>
        <v>2.007304211033301</v>
      </c>
      <c r="L104" s="350">
        <f>IF(L$35=0,0,L$35/OIS_fec!L$35)</f>
        <v>1.8386032000213528</v>
      </c>
      <c r="M104" s="350">
        <f>IF(M$35=0,0,M$35/OIS_fec!M$35)</f>
        <v>2.026497857754205</v>
      </c>
      <c r="N104" s="350">
        <f>IF(N$35=0,0,N$35/OIS_fec!N$35)</f>
        <v>1.9541743334222141</v>
      </c>
      <c r="O104" s="350">
        <f>IF(O$35=0,0,O$35/OIS_fec!O$35)</f>
        <v>1.9569628854540106</v>
      </c>
      <c r="P104" s="350">
        <f>IF(P$35=0,0,P$35/OIS_fec!P$35)</f>
        <v>2.2146595618177591</v>
      </c>
      <c r="Q104" s="350">
        <f>IF(Q$35=0,0,Q$35/OIS_fec!Q$35)</f>
        <v>1.7020801729999597</v>
      </c>
      <c r="R104" s="350">
        <f>IF(R$35=0,0,R$35/OIS_fec!R$35)</f>
        <v>1.8825767115044036</v>
      </c>
      <c r="S104" s="350">
        <f>IF(S$35=0,0,S$35/OIS_fec!S$35)</f>
        <v>1.9827797568797478</v>
      </c>
      <c r="T104" s="350">
        <f>IF(T$35=0,0,T$35/OIS_fec!T$35)</f>
        <v>1.5938895364866195</v>
      </c>
      <c r="U104" s="350">
        <f>IF(U$35=0,0,U$35/OIS_fec!U$35)</f>
        <v>1.6792094477294877</v>
      </c>
      <c r="V104" s="350">
        <f>IF(V$35=0,0,V$35/OIS_fec!V$35)</f>
        <v>1.972817700444722</v>
      </c>
      <c r="W104" s="350">
        <f>IF(W$35=0,0,W$35/OIS_fec!W$35)</f>
        <v>1.7181071011330757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1.3035998578733954</v>
      </c>
      <c r="C105" s="350">
        <f>IF(C$54=0,0,C$54/OIS_fec!C$54)</f>
        <v>1.3280985616450192</v>
      </c>
      <c r="D105" s="350">
        <f>IF(D$54=0,0,D$54/OIS_fec!D$54)</f>
        <v>1.4997936135153855</v>
      </c>
      <c r="E105" s="350">
        <f>IF(E$54=0,0,E$54/OIS_fec!E$54)</f>
        <v>1.3093261114640595</v>
      </c>
      <c r="F105" s="350">
        <f>IF(F$54=0,0,F$54/OIS_fec!F$54)</f>
        <v>1.2356402874722678</v>
      </c>
      <c r="G105" s="350">
        <f>IF(G$54=0,0,G$54/OIS_fec!G$54)</f>
        <v>1.193591463627502</v>
      </c>
      <c r="H105" s="350">
        <f>IF(H$54=0,0,H$54/OIS_fec!H$54)</f>
        <v>1.1160914500792631</v>
      </c>
      <c r="I105" s="350">
        <f>IF(I$54=0,0,I$54/OIS_fec!I$54)</f>
        <v>1.0736268128171291</v>
      </c>
      <c r="J105" s="350">
        <f>IF(J$54=0,0,J$54/OIS_fec!J$54)</f>
        <v>0.89373700305563308</v>
      </c>
      <c r="K105" s="350">
        <f>IF(K$54=0,0,K$54/OIS_fec!K$54)</f>
        <v>0.86255338221847599</v>
      </c>
      <c r="L105" s="350">
        <f>IF(L$54=0,0,L$54/OIS_fec!L$54)</f>
        <v>0.8326152445785201</v>
      </c>
      <c r="M105" s="350">
        <f>IF(M$54=0,0,M$54/OIS_fec!M$54)</f>
        <v>0.91638673291716111</v>
      </c>
      <c r="N105" s="350">
        <f>IF(N$54=0,0,N$54/OIS_fec!N$54)</f>
        <v>0.85354586739558147</v>
      </c>
      <c r="O105" s="350">
        <f>IF(O$54=0,0,O$54/OIS_fec!O$54)</f>
        <v>0.86804799048663295</v>
      </c>
      <c r="P105" s="350">
        <f>IF(P$54=0,0,P$54/OIS_fec!P$54)</f>
        <v>0.85935778128142182</v>
      </c>
      <c r="Q105" s="350">
        <f>IF(Q$54=0,0,Q$54/OIS_fec!Q$54)</f>
        <v>0.72335760738378363</v>
      </c>
      <c r="R105" s="350">
        <f>IF(R$54=0,0,R$54/OIS_fec!R$54)</f>
        <v>0.69654538081441242</v>
      </c>
      <c r="S105" s="350">
        <f>IF(S$54=0,0,S$54/OIS_fec!S$54)</f>
        <v>0.7055146928398377</v>
      </c>
      <c r="T105" s="350">
        <f>IF(T$54=0,0,T$54/OIS_fec!T$54)</f>
        <v>0.70725127293836543</v>
      </c>
      <c r="U105" s="350">
        <f>IF(U$54=0,0,U$54/OIS_fec!U$54)</f>
        <v>0.75469787261189414</v>
      </c>
      <c r="V105" s="350">
        <f>IF(V$54=0,0,V$54/OIS_fec!V$54)</f>
        <v>1.0509969704069959</v>
      </c>
      <c r="W105" s="350">
        <f>IF(W$54=0,0,W$54/OIS_fec!W$54)</f>
        <v>0.78653634021645136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3.1024187999999997</v>
      </c>
      <c r="C106" s="350">
        <f>IF(C$68=0,0,C$68/OIS_fec!C$68)</f>
        <v>3.1024188000000001</v>
      </c>
      <c r="D106" s="350">
        <f>IF(D$68=0,0,D$68/OIS_fec!D$68)</f>
        <v>3.1024187999999993</v>
      </c>
      <c r="E106" s="350">
        <f>IF(E$68=0,0,E$68/OIS_fec!E$68)</f>
        <v>3.1024188000000001</v>
      </c>
      <c r="F106" s="350">
        <f>IF(F$68=0,0,F$68/OIS_fec!F$68)</f>
        <v>3.1024188000000001</v>
      </c>
      <c r="G106" s="350">
        <f>IF(G$68=0,0,G$68/OIS_fec!G$68)</f>
        <v>3.1024188000000001</v>
      </c>
      <c r="H106" s="350">
        <f>IF(H$68=0,0,H$68/OIS_fec!H$68)</f>
        <v>3.1024187999999988</v>
      </c>
      <c r="I106" s="350">
        <f>IF(I$68=0,0,I$68/OIS_fec!I$68)</f>
        <v>3.1024187999999993</v>
      </c>
      <c r="J106" s="350">
        <f>IF(J$68=0,0,J$68/OIS_fec!J$68)</f>
        <v>3.1024187999999993</v>
      </c>
      <c r="K106" s="350">
        <f>IF(K$68=0,0,K$68/OIS_fec!K$68)</f>
        <v>3.1024188000000001</v>
      </c>
      <c r="L106" s="350">
        <f>IF(L$68=0,0,L$68/OIS_fec!L$68)</f>
        <v>3.1024188000000001</v>
      </c>
      <c r="M106" s="350">
        <f>IF(M$68=0,0,M$68/OIS_fec!M$68)</f>
        <v>3.102418800000001</v>
      </c>
      <c r="N106" s="350">
        <f>IF(N$68=0,0,N$68/OIS_fec!N$68)</f>
        <v>3.1024188000000001</v>
      </c>
      <c r="O106" s="350">
        <f>IF(O$68=0,0,O$68/OIS_fec!O$68)</f>
        <v>3.1024187999999997</v>
      </c>
      <c r="P106" s="350">
        <f>IF(P$68=0,0,P$68/OIS_fec!P$68)</f>
        <v>3.1024188000000006</v>
      </c>
      <c r="Q106" s="350">
        <f>IF(Q$68=0,0,Q$68/OIS_fec!Q$68)</f>
        <v>3.1024187999999997</v>
      </c>
      <c r="R106" s="350">
        <f>IF(R$68=0,0,R$68/OIS_fec!R$68)</f>
        <v>3.1024187999999988</v>
      </c>
      <c r="S106" s="350">
        <f>IF(S$68=0,0,S$68/OIS_fec!S$68)</f>
        <v>3.1024188000000001</v>
      </c>
      <c r="T106" s="350">
        <f>IF(T$68=0,0,T$68/OIS_fec!T$68)</f>
        <v>3.102418800000001</v>
      </c>
      <c r="U106" s="350">
        <f>IF(U$68=0,0,U$68/OIS_fec!U$68)</f>
        <v>0</v>
      </c>
      <c r="V106" s="350">
        <f>IF(V$68=0,0,V$68/OIS_fec!V$68)</f>
        <v>3.1024187999999997</v>
      </c>
      <c r="W106" s="350">
        <f>IF(W$68=0,0,W$68/OIS_fec!W$68)</f>
        <v>3.1024188000000001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007859-64F5-4F98-B577-1DA76CA4A737}"/>
</file>

<file path=customXml/itemProps2.xml><?xml version="1.0" encoding="utf-8"?>
<ds:datastoreItem xmlns:ds="http://schemas.openxmlformats.org/officeDocument/2006/customXml" ds:itemID="{DAFF482A-2D87-4D2C-B636-69024F1F633C}"/>
</file>

<file path=customXml/itemProps3.xml><?xml version="1.0" encoding="utf-8"?>
<ds:datastoreItem xmlns:ds="http://schemas.openxmlformats.org/officeDocument/2006/customXml" ds:itemID="{F3EFB5D9-D3F9-48D4-A5DC-9EF6B463A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2024-05-20T16:56:36Z</dcterms:created>
  <dcterms:modified xsi:type="dcterms:W3CDTF">2024-05-20T16:56:37Z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