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showInkAnnotation="0" autoCompressPictures="0"/>
  <mc:AlternateContent xmlns:mc="http://schemas.openxmlformats.org/markup-compatibility/2006">
    <mc:Choice Requires="x15">
      <x15ac:absPath xmlns:x15ac="http://schemas.microsoft.com/office/spreadsheetml/2010/11/ac" url="https://csgorg-my.sharepoint.com/personal/mroberts_csg_org/Documents/Desktop/csgjc/repos/cc_survey/data/"/>
    </mc:Choice>
  </mc:AlternateContent>
  <xr:revisionPtr revIDLastSave="375" documentId="11_4FCF359279C2A1690B6E6835E44EFE6E68AEB43D" xr6:coauthVersionLast="45" xr6:coauthVersionMax="46" xr10:uidLastSave="{559C4112-A484-4ED2-8ADA-013F0B4F1862}"/>
  <bookViews>
    <workbookView xWindow="-120" yWindow="-120" windowWidth="29040" windowHeight="15840" firstSheet="1" activeTab="5" xr2:uid="{00000000-000D-0000-FFFF-FFFF00000000}"/>
  </bookViews>
  <sheets>
    <sheet name="Admissions 2018-Corrected" sheetId="1" r:id="rId1"/>
    <sheet name="Admissions 2019-Corrected" sheetId="2" r:id="rId2"/>
    <sheet name="Admissions 2020-Corrected" sheetId="3" r:id="rId3"/>
    <sheet name="Population 2018-Corrected" sheetId="4" r:id="rId4"/>
    <sheet name="Population 2019-Corrected" sheetId="5" r:id="rId5"/>
    <sheet name="Population 2020-Corrected" sheetId="6" r:id="rId6"/>
    <sheet name="Length of Stay and Costs 2021" sheetId="8" r:id="rId7"/>
    <sheet name="State Notes 2021" sheetId="9" r:id="rId8"/>
    <sheet name="State Resources" sheetId="10" r:id="rId9"/>
  </sheets>
  <calcPr calcId="191028" iterateCount="1"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 i="8" l="1"/>
  <c r="D4" i="8"/>
  <c r="C4" i="8"/>
  <c r="B4" i="8"/>
  <c r="J63" i="6"/>
  <c r="I63" i="6"/>
  <c r="G63" i="6"/>
  <c r="F63" i="6"/>
  <c r="E63" i="6"/>
  <c r="C63" i="6"/>
  <c r="J61" i="6"/>
  <c r="G61" i="6"/>
  <c r="F61" i="6"/>
  <c r="E61" i="6"/>
  <c r="C61" i="6"/>
  <c r="H55" i="6"/>
  <c r="I61" i="6"/>
  <c r="D55" i="6"/>
  <c r="H3" i="6"/>
  <c r="J55" i="5"/>
  <c r="I55" i="5"/>
  <c r="G55" i="5"/>
  <c r="F55" i="5"/>
  <c r="C55" i="5"/>
  <c r="J53" i="5"/>
  <c r="G53" i="5"/>
  <c r="F53" i="5"/>
  <c r="C53" i="5"/>
  <c r="H47" i="5"/>
  <c r="I53" i="5"/>
  <c r="D47" i="5"/>
  <c r="H31" i="5"/>
  <c r="E31" i="5"/>
  <c r="D24" i="5"/>
  <c r="H23" i="5"/>
  <c r="H3" i="5"/>
  <c r="E3" i="5"/>
  <c r="D3" i="5"/>
  <c r="J55" i="4"/>
  <c r="I55" i="4"/>
  <c r="G55" i="4"/>
  <c r="F55" i="4"/>
  <c r="C55" i="4"/>
  <c r="J53" i="4"/>
  <c r="G53" i="4"/>
  <c r="F53" i="4"/>
  <c r="C53" i="4"/>
  <c r="H47" i="4"/>
  <c r="I53" i="4"/>
  <c r="D47" i="4"/>
  <c r="D31" i="4"/>
  <c r="D24" i="4"/>
  <c r="H23" i="4"/>
  <c r="H3" i="4"/>
  <c r="E3" i="4"/>
  <c r="D3" i="4"/>
  <c r="J55" i="3"/>
  <c r="I55" i="3"/>
  <c r="G55" i="3"/>
  <c r="F55" i="3"/>
  <c r="E55" i="3"/>
  <c r="C55" i="3"/>
  <c r="J53" i="3"/>
  <c r="G53" i="3"/>
  <c r="F53" i="3"/>
  <c r="E53" i="3"/>
  <c r="C53" i="3"/>
  <c r="H47" i="3"/>
  <c r="D47" i="3"/>
  <c r="J55" i="2"/>
  <c r="I55" i="2"/>
  <c r="H55" i="2"/>
  <c r="G55" i="2"/>
  <c r="F55" i="2"/>
  <c r="E55" i="2"/>
  <c r="D55" i="2"/>
  <c r="C55" i="2"/>
  <c r="J53" i="2"/>
  <c r="I53" i="2"/>
  <c r="H53" i="2"/>
  <c r="G53" i="2"/>
  <c r="F53" i="2"/>
  <c r="E53" i="2"/>
  <c r="D53" i="2"/>
  <c r="C53" i="2"/>
  <c r="J55" i="1"/>
  <c r="I55" i="1"/>
  <c r="H55" i="1"/>
  <c r="G55" i="1"/>
  <c r="F55" i="1"/>
  <c r="E55" i="1"/>
  <c r="D55" i="1"/>
  <c r="C55" i="1"/>
  <c r="J53" i="1"/>
  <c r="I53" i="1"/>
  <c r="H53" i="1"/>
  <c r="G53" i="1"/>
  <c r="F53" i="1"/>
  <c r="E53" i="1"/>
  <c r="D53" i="1"/>
  <c r="C53" i="1"/>
  <c r="D55" i="3"/>
  <c r="D53" i="3"/>
  <c r="H55" i="3"/>
  <c r="I53" i="3"/>
  <c r="H53" i="3"/>
  <c r="D55" i="4"/>
  <c r="D53" i="4"/>
  <c r="E55" i="4"/>
  <c r="E53" i="4"/>
  <c r="H55" i="4"/>
  <c r="H53" i="4"/>
  <c r="D55" i="5"/>
  <c r="D53" i="5"/>
  <c r="E55" i="5"/>
  <c r="E53" i="5"/>
  <c r="H55" i="5"/>
  <c r="H53" i="5"/>
  <c r="H63" i="6"/>
  <c r="H61" i="6"/>
  <c r="D63" i="6"/>
  <c r="D61" i="6"/>
</calcChain>
</file>

<file path=xl/sharedStrings.xml><?xml version="1.0" encoding="utf-8"?>
<sst xmlns="http://schemas.openxmlformats.org/spreadsheetml/2006/main" count="1499" uniqueCount="381">
  <si>
    <t>State Abbrev</t>
  </si>
  <si>
    <t>States</t>
  </si>
  <si>
    <t>Total admissions</t>
  </si>
  <si>
    <t>Total violation admissions</t>
  </si>
  <si>
    <t>Total probation violation admissions</t>
  </si>
  <si>
    <t>New offense probation violation admissions</t>
  </si>
  <si>
    <t>Technical probation violation admissions</t>
  </si>
  <si>
    <t>Total parole violation admissions</t>
  </si>
  <si>
    <t>New offense parole violation admissions</t>
  </si>
  <si>
    <t>Technical parole violation admissions</t>
  </si>
  <si>
    <t>Notes</t>
  </si>
  <si>
    <t>Corrected</t>
  </si>
  <si>
    <t>AK</t>
  </si>
  <si>
    <t>Alaska</t>
  </si>
  <si>
    <t>AL</t>
  </si>
  <si>
    <t>Alabama</t>
  </si>
  <si>
    <t>AR</t>
  </si>
  <si>
    <t>Arkansas</t>
  </si>
  <si>
    <t>AZ</t>
  </si>
  <si>
    <t>Arizona</t>
  </si>
  <si>
    <t>Yes</t>
  </si>
  <si>
    <t>CA</t>
  </si>
  <si>
    <t>California</t>
  </si>
  <si>
    <t>CO</t>
  </si>
  <si>
    <t>Colorado</t>
  </si>
  <si>
    <t>CT</t>
  </si>
  <si>
    <t>Connecticut</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</si>
  <si>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</si>
  <si>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</si>
  <si>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</si>
  <si>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</si>
  <si>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</si>
  <si>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</si>
  <si>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</si>
  <si>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</si>
  <si>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</si>
  <si>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</si>
  <si>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</si>
  <si>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</si>
  <si>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</si>
  <si>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</si>
  <si>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</si>
  <si>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</si>
  <si>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</si>
  <si>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</si>
  <si>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</si>
  <si>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</si>
  <si>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</si>
  <si>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</si>
  <si>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</si>
  <si>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</si>
  <si>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</si>
  <si>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</si>
  <si>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</si>
  <si>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</si>
  <si>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</si>
  <si>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</si>
  <si>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</si>
  <si>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</si>
  <si>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</si>
  <si>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</si>
  <si>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</si>
  <si>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</si>
  <si>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</si>
  <si>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</si>
  <si>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</si>
  <si>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</si>
  <si>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</si>
  <si>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</si>
  <si>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</si>
  <si>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</si>
  <si>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</si>
  <si>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</si>
  <si>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</si>
  <si>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</si>
  <si>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</si>
  <si>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</si>
  <si>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</si>
  <si>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</si>
  <si>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</si>
  <si>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</si>
  <si>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</si>
  <si>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</si>
  <si>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</si>
  <si>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</si>
  <si>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</si>
  <si>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</si>
  <si>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</si>
  <si>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</si>
  <si>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</si>
  <si>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</si>
  <si>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</si>
  <si>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</si>
  <si>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</si>
  <si>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</si>
  <si>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</si>
  <si>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</si>
  <si>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</si>
  <si>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</si>
  <si>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</si>
  <si>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</si>
  <si>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VA</t>
  </si>
  <si>
    <t>Virginia</t>
  </si>
  <si>
    <t>VT</t>
  </si>
  <si>
    <t>Vermont</t>
  </si>
  <si>
    <t>WA</t>
  </si>
  <si>
    <t>Washington</t>
  </si>
  <si>
    <t>WI</t>
  </si>
  <si>
    <t>Wisconsin</t>
  </si>
  <si>
    <t>WV</t>
  </si>
  <si>
    <t>West Virginia</t>
  </si>
  <si>
    <t>WY</t>
  </si>
  <si>
    <t>Wyoming</t>
  </si>
  <si>
    <t>Total</t>
  </si>
  <si>
    <t>Count</t>
  </si>
  <si>
    <t>Admissions Year</t>
  </si>
  <si>
    <t>Reporting Year</t>
  </si>
  <si>
    <t>Months Reported</t>
  </si>
  <si>
    <t>CY</t>
  </si>
  <si>
    <t>FY</t>
  </si>
  <si>
    <t>Updating counts through December 2020 admissions.</t>
  </si>
  <si>
    <t>We excluded new offenses in prior data.</t>
  </si>
  <si>
    <t>We don't "Finalize" Admissions and Releases for the FY until Oct 1. Every parole revocation is counted as a technical until a new mitt is entered, changing it to a parole violator/new crime, so those numbers are constantly changing.</t>
  </si>
  <si>
    <t>Admissions for FY 20 were finalized this Fall (Nov/Dec 2020).</t>
  </si>
  <si>
    <t>Administrative databases change overtime and reflect appropriate numbers at the point at time in which the data is extracted. There were some variations in previously reported years, and over the last 1 to 1.5 years we have been working to modify the programming for the way in which new vs. technical prison admissions are determined and captured. We continue to work through this programming and make changes where applicable, however the numbers reported today are believed to be correct, however this report is continuing to grow and change as programming changes are determined to be appropriate.</t>
  </si>
  <si>
    <t>Auditing may result in changes in historical data.</t>
  </si>
  <si>
    <t>We are not providing an update, as our figures follow the Maryland State Fiscal year, which runs from July 1- June 30. Thus the 2020 figures provided are the full FY 2020 fiscal year figures reflecting populations through June 30, 2020.</t>
  </si>
  <si>
    <t>Maine doesn't have parolees to speak of, this was phased out and there are very few parolees left.</t>
  </si>
  <si>
    <t>Re-ran queries to pull complete data. Because data is dynamic, there were minor changes in the previously reported information.</t>
  </si>
  <si>
    <t>We performed a data quality review and updated information from our Justice Reinvestment Data Tracking Workbook.</t>
  </si>
  <si>
    <t>PLEASE NOTE: The data for Prison Admission for Technical Violations of Parole include: violators returned without a new sentence, those held pending hearing, and those not formally revoked.</t>
  </si>
  <si>
    <t>The NDOC has received additional data for the last half of 2020 and have implemented new data cleansing strategies. The NDOC is working to implement these data cleansing strategies for 2018 and 2019 as well.</t>
  </si>
  <si>
    <t>Updates are as the result of data corrections over time as well as adjustments to the data query. This data does not include any sanctions to custody; only those sentenced to custody as the result of a new commitment or revocation of supervision.</t>
  </si>
  <si>
    <t>There have been updates to parole violator data since the last submission.</t>
  </si>
  <si>
    <t>2019 Parole Admissions for Technical Parole Violations Figure has been updated (this does not impact the resulting 'N' or number of admissions for any parole violation). Due to existing limitations in RIDOC's existing database, tracking specific violation types for probation and parole absconders is often difficult in our commitment files. This is why on the JRI Tracking Spreadsheet a handful of cases are coded as 'unknown' every month. Updated CY20 sentenced commitment has been provided to include the entire calendar year. I personally spot checked each missing case in our data system to give a more accurate breakdown of violation type as it pertains to probation and parole absconders.</t>
  </si>
  <si>
    <t>Updating CY 2020 figures because the previous figures were partial year.</t>
  </si>
  <si>
    <t>I did not make changes to prior years. Our admissions include people who we detained short term.</t>
  </si>
  <si>
    <t>The updates are due to data entry lag, technical violators clicking over to new commitments, and other data updates in the system.</t>
  </si>
  <si>
    <t>As time passes our historical data always changes a little bit. Total admissions may change due to errors that are corrected in the data system. Lags in data entry can also affect numbers after the fact. And numbers for technical violations vs. new offense violations will always change as people who were initially coded as a technical violator receiving a new sentence at a later date for the behavior that led to the violation.</t>
  </si>
  <si>
    <t>Updated 2020 in include entire fiscal year</t>
  </si>
  <si>
    <t>Total population</t>
  </si>
  <si>
    <t>Total violation population</t>
  </si>
  <si>
    <t>Total probation violation population</t>
  </si>
  <si>
    <t>New offense probation violation population</t>
  </si>
  <si>
    <t>Technical probation violation population</t>
  </si>
  <si>
    <t>Total parole violation population</t>
  </si>
  <si>
    <t>New offense parole violation population</t>
  </si>
  <si>
    <t>Technical parole violation population</t>
  </si>
  <si>
    <t>Updating 2020 to December 31, 2020 end of year population.</t>
  </si>
  <si>
    <t>FY 20 numbers were finalized this Fall 2020.</t>
  </si>
  <si>
    <t>As per your request snapshot of 2020 is of Dec 31, 2020 instead of June 30, 2020.</t>
  </si>
  <si>
    <t>Updating 2020 numbers from FY 2020 to population on Dec 31, 2020</t>
  </si>
  <si>
    <t>CY data</t>
  </si>
  <si>
    <t>To comply with the request to update numbers for a 12/31 snapshot, all of these snapshot numbers have been revised to represent calendar year snapshots for 12/31 for each listed year.</t>
  </si>
  <si>
    <t>The earlier reported numbers as indicated are not accurate and do not reflect what was provided to CSG on a Prison Trends spreadsheet.</t>
  </si>
  <si>
    <t>The 2020 data are for December 31, 2020</t>
  </si>
  <si>
    <t>Again, this only includes those that are incarcerated as the result of a new sentence or revocation of supervision; this data DOES NOT include those in jail as the result of a sanction.</t>
  </si>
  <si>
    <t>I provided updated sentenced stock figures as of 12/31/2020. All data shown in the section below reflects CY20 sentenced releases for those exiting a RIDOC Facility broken down by admission type. It excludes those who were released from Out-of-State in addition to those released from Home Confinement.</t>
  </si>
  <si>
    <t>Previously reported June 30, 2020 figures. Update reflects December 31, 2020.</t>
  </si>
  <si>
    <t>NO Corrections-Numbers do include CTP and detainments which are normally excluded.</t>
  </si>
  <si>
    <t>The changes are due to data updates in the system. The snapshots above are from 12/31/2018, 12/31/2019, and 12/31/2020.</t>
  </si>
  <si>
    <t>There are always changes in our historical population data, due to data entry error corrections, and because people who were admitted to prison for violations eventually receive sentences for the behavior that led to their violation. This moves people from the technical violator box to the new sentence violator box.</t>
  </si>
  <si>
    <t>I am not sure if the data provided previously was for the fiscal year but the updated stats are calendar year</t>
  </si>
  <si>
    <t>The above data represent June 30th counts.</t>
  </si>
  <si>
    <t>Average length of stay for new commits</t>
  </si>
  <si>
    <t>Average length of stay for probation</t>
  </si>
  <si>
    <t>Average length of stay for parole</t>
  </si>
  <si>
    <t>Measure</t>
  </si>
  <si>
    <t>Length of Stay Notes</t>
  </si>
  <si>
    <t>Cost</t>
  </si>
  <si>
    <t>Cost Raw</t>
  </si>
  <si>
    <t>Marginal</t>
  </si>
  <si>
    <t>Marginal Cost Raw</t>
  </si>
  <si>
    <t>Cost Notes</t>
  </si>
  <si>
    <t>Days</t>
  </si>
  <si>
    <t>Length of Stay was determined based on the time from jurisdictional admission at a county jail to release from an ADC facility.</t>
  </si>
  <si>
    <t>We don’t calculate marginal costs separately</t>
  </si>
  <si>
    <t>The increase in the number of parole technical violator admissions was primarily driven by a significant increase in the number of short-term (90 day) revocations. Length of Stay was determined based on the time from jurisdictional admission at a county jail to release from an ADC facility.</t>
  </si>
  <si>
    <t xml:space="preserve">The $71.49 number is from the Finalized 2019 per capita report.; marginal cost no longer includes health care, as that cost is no longer per inmate.
</t>
  </si>
  <si>
    <t>Months</t>
  </si>
  <si>
    <t>For the average length of stay portion of the survey, this reflects total offenders who have been admitted and released between January 2018 and December 2020 from the date of arrival to date of release.</t>
  </si>
  <si>
    <t>Per Capita Costs for Institutions $83,827, Parole $12,271, Community Correctional Centers/Facilities $29,707;</t>
  </si>
  <si>
    <t>The corrections are based on what was previously provided as we are unclear of how the $229.66 cost per day was calculated</t>
  </si>
  <si>
    <t>Average length of stay for probation and Average length of stay for parole includes new crime</t>
  </si>
  <si>
    <t>Unavailable</t>
  </si>
  <si>
    <t>The figure given last year was for all institutions which included Work Release and VOP centers. $154.40 is just for the four Prisons in Delaware. Number below for FY 20 is for just the four Prisons in Delaware. All facilities including Work Release and VOP for FY 20 is $180.81.</t>
  </si>
  <si>
    <t>The FY 19/20 per diem data is not available in July when this survey is usually due</t>
  </si>
  <si>
    <t>Prison admissions were reduced in 2020 due to Covid 19.</t>
  </si>
  <si>
    <t>Years</t>
  </si>
  <si>
    <t>No change</t>
  </si>
  <si>
    <t>We do not calculate the marginal costs</t>
  </si>
  <si>
    <t>Iowa didn’t submit a unit of measurement for average length of stay but they likely meant months</t>
  </si>
  <si>
    <t>FY 2020</t>
  </si>
  <si>
    <t>Fiscal Year 2020 Cost per Day: $10.18 as shown in online FY20 Annual Report page 48</t>
  </si>
  <si>
    <t>This is for FY2020 as this data was not available in the summer (August 2020) of 2020.</t>
  </si>
  <si>
    <t>By statute, a significant number of Kentucky's state inmates are housed in county jail facilities at a daily reimbursement rate of $31.34</t>
  </si>
  <si>
    <t>July 2019 - 62.49 state</t>
  </si>
  <si>
    <t>$67.44 or $50.81</t>
  </si>
  <si>
    <t>See more explanation below. The $67.44 number is as of July 2020 so I am adjusting to include the July 2019 number but again see more explanation below on if I should be reporting state only or include our state offenders housed at the local level; $67.44 for those housed in our State prisons. If we include those housed on the local level that are DOC offenders then the cost per day is $50.81 - we have approximately 13,000 housed at the local level with $48.61 as there average cost per day. If we should be including them then yes we have an adjustment to previous reported 2019 number which would be $46.41 Cost per day is based on Fiscal numbers and not calendar</t>
  </si>
  <si>
    <t>The operating cost provided above reflects the finalized operating cost reflecting SFY 2020. For clarity, this is the combined cost rate of incarceration, which includes fixed and marginal costs. This is a rate determined by the 2020 monthly rate of $3,700.</t>
  </si>
  <si>
    <t>The current marginal cost provided for FY 2020 is a true marginal. In Maryland, due to the nature of our healthcare contract, it is a flat rate fixed cost. However, previously, inmate health has been considered a marginal cost. The cost of housing an inmate in Maryland, excluding overhead (staff, facilities, etc) is $32.20/month. This includes medical costs, which may be more comparable to marginal costs in other states.</t>
  </si>
  <si>
    <t>Regarding average length of stay…we don’t track this or figure this for admissions in a year, but we do an average length of completed stay for releases during a year.  This is for all and by type of admission (probation returns by type and new charges) is not available.  Do you want what we have on all released during the year?  The number is very small compared to all new admissions sentencing. Length of completed stay for all discharges by year = All 660 days 1.81 years, Males 687 days 1.88 years, Females 415 days 1.14 years</t>
  </si>
  <si>
    <t>the cost in 2020 increased mostly due to a decrease in census, but budgeted and contracted amounts remaining the same even though we had less than expected/usual admissions.</t>
  </si>
  <si>
    <t>Maine had seen a slight decrease in previous year, however with COVID, we saw fewer admissions in 2020 than would have been typical.</t>
  </si>
  <si>
    <t>FY2020 AVERAGE COST $83.15</t>
  </si>
  <si>
    <t>FY 2020 $21.37</t>
  </si>
  <si>
    <t>FY 2019 approved  value</t>
  </si>
  <si>
    <t>$104.66 on average based on Montana State Prison=$114.53; Montana Women's Prison=$116.17; Contracted Adult Secure=$83.27; These are updated numbers for FY2020. All numbers include Admin Cost Per Day.</t>
  </si>
  <si>
    <t xml:space="preserve"> $0.24 on average based on Montana State Prison=$0.07; Montana Women's Prison=$0.54; Contracted Adult Secure=$0.09</t>
  </si>
  <si>
    <t>It is my understanding that the average marginal operating cost per person per day indicates the rate at which the total cost of a product (supervision) changes as the production (# offenders supervised) increases by one unit (offender). By changing facility counts by one offender we have calculated the above numbers.</t>
  </si>
  <si>
    <t>No changes to 2019 cost</t>
  </si>
  <si>
    <t>The cost per day for 2020 is $132.61.</t>
  </si>
  <si>
    <t>I have attached the report we have but it would be counting just sentences and not breaking it out based on the three above.  In addition, this report includes people who we may have housed out of state.</t>
  </si>
  <si>
    <t>2020 cost per day: $136.86 (without fringe benefits)</t>
  </si>
  <si>
    <t>If you need more information on probation or parole, please contact these agencies. Thank you. Our data is derived from the National Prisoner Statistics Survey.</t>
  </si>
  <si>
    <t>W/O New Conviction 9.66 Months and W/ New Conviction 57.77 Months</t>
  </si>
  <si>
    <t> $65.55 for SFY 2019 and $66.77 SFY 2020 and 2021.</t>
  </si>
  <si>
    <t xml:space="preserve">The Legislature approves the NDOC's Budget every other year.; The per inmate driven cost is $3.17 per day and $96.28 per month.
</t>
  </si>
  <si>
    <t>Marginal Cost for FY20 is $15.74 Daily rates based on 2019 actual expenditures: medium $52.35, minimum $48.19, and community $49.41. Daily rates based on 2020 actual expenditures: medium $61.71, minimum $57.39, and community $64.42.</t>
  </si>
  <si>
    <t>The daily population in Oklahoma DOC has decreased from FY19. With fewer inmates the fixed costs are higher per inmate.</t>
  </si>
  <si>
    <t>$116.89; we only compute a biennial cost per day rate therefore leaving 2020 the same as 2019</t>
  </si>
  <si>
    <t>Specific to the Length of Stay section, its easy to determine the length of stay for new commits but the length of stay for Probation and Parole Violators is less reliable. Oregon is a combined state in that we supervise probation and parole together; so if a client is revoked its hard to determine which case drove the actual revocation; so this data just looks at the highest supervision status of the body at the time of revocation and puts them in that revocation bucket. For example, if a person has both a probation case and several parole sentences running, their status in our system shows as parole as the highest case supervision status but if the probation case was actually the driver for the revocation, this person shows in the parole revocation group for the length of stay data.</t>
  </si>
  <si>
    <t>Rounded average</t>
  </si>
  <si>
    <t>2019 Cost Per Day = $212.55; 2020 Cost Per Day = $226.13.</t>
  </si>
  <si>
    <t>RIDOC's Financial Resources provided 2019 &amp; 2020 cost per day figures.</t>
  </si>
  <si>
    <t>Unknown</t>
  </si>
  <si>
    <t>$67.64 is the current Cost Per Day</t>
  </si>
  <si>
    <t>The way cost per day is calculated was changed during our last legislative session. Our Finance Director said that the only thing we have is our cost per day calculation.</t>
  </si>
  <si>
    <t>FY 2019 = $115.94 for major institutions; $92.72 minimum institutions. FY 2020 = $130.70 for major institutions and $102.74 for minimum institutions</t>
  </si>
  <si>
    <t>Every fiscal year this figure changes slightly.This is the annual budget per people in prison for Food, Health, and VNF (textiles, clothing, etc that increase/decreased based on population size) divided by 365: Food $1,299.31 Variable Non Food $1,054.55 Health $5,052.70 TOTAL $7,406.56 Divide by 365 $20.29</t>
  </si>
  <si>
    <t>We do not calculate a "marginal cost" per person per day</t>
  </si>
  <si>
    <t>Same as cost per day</t>
  </si>
  <si>
    <t>ALOS data include only the months from the most recent prison intake to prison exit. Months accumulated on multiple stays in prison on the same conviction (e.g., new intake, then parole release, then return from parole, then re-parole) are not included in the ALOS data contained here.</t>
  </si>
  <si>
    <t>Final Notes</t>
  </si>
  <si>
    <t>Notes from CC web pages</t>
  </si>
  <si>
    <t>Notes from Emily Rogers &amp; Previous Survey 2020</t>
  </si>
  <si>
    <t>Notes from Current Survey 2021</t>
  </si>
  <si>
    <t>Raw Notes from Current Survey 2021</t>
  </si>
  <si>
    <t>Probation and parole violation admissions include short incarceration stays in state-funded custody (one- to 180-day sanctions). Alabama passed a law in 2015 allowing short incarceration stays to be used as supervision sanctions.</t>
  </si>
  <si>
    <t>Admissions and population figures include people incarcerated pretrial, as Alaska is a unified state where the state has jurisdiction over people incarcerated in both jail and prison.</t>
  </si>
  <si>
    <t>Admissions and population figures include people incarcerated pretrial, as Alaska is a unified state where the state has jurisdiction over people incarcerated in both jail and prison. Parole violation admissions include short incarceration stays in state-funded custody (one- to 180-day sanctions).</t>
  </si>
  <si>
    <t>People on community correction supervision are not included in the count of violation admissions or population. Probation and parole violation admissions include short incarceration stays in state-funded custody (one- to 180-day sanctions). Probation violation admissions are considerably lower than what a previous analysis found during a Justice Reinvestment project in Arkansas in 2015–2016.</t>
  </si>
  <si>
    <t>A temporary halting of trials beginning March 16, 2020 through June 2020 caused a decrease in new offense violations in 2020. Delays in data entry can result in people incarcerated for a parole violation to be counted as having a technical violation in queries. Recent improvements in data validation and query logic led to increased accuracy in the identification of people with technical violations of probation, which is the primary reason for the increase reported.</t>
  </si>
  <si>
    <t xml:space="preserve">Length of Stay was determined based on the time from jurisdictional admission at a county jail to release from an ADC facility. Arkansas does not calculate marginal costs separately from average costs. The increase in the number of parole technical violator admissions was primarily driven by a significant increase in the number of short-term (90 day) revocations. </t>
  </si>
  <si>
    <t>We don’t calculate marginal costs separately	The increase in the number of parole technical violator admissions was primarily driven by a significant increase in the number of short-term (90 day) revocations. Length of Stay was determined based on the time from jurisdictional admission at a county jail to release from an ADC facility.</t>
  </si>
  <si>
    <t>Marginal costs no longer includes health care, as that cost is no longer per inmate.</t>
  </si>
  <si>
    <t>The $71.49 number is from the Finalized 2019 per capita report.; marginal cost no longer includes health care, as that cost is no longer per inmate.</t>
  </si>
  <si>
    <t>As a result of the Public Safety Realignment Act of 2011, people who violate the terms of parole supervision without a new felony conviction must serve any incarceration time ordered in a county jail rather than prison.</t>
  </si>
  <si>
    <t>Average lengths of stay reflects total offenders who have been admitted and released between January 2018 and December 2020 from the date of arrival to date of release.</t>
  </si>
  <si>
    <t>For the average length of stay portion of the survey, this reflects total offenders who have been admitted and released between January 2018 and December 2020 from the date of arrival to date of release. The corrections are based on what was previously provided as we are unclear of how the $229.66 cost per day was calculated</t>
  </si>
  <si>
    <t>Probation violation admissions data were provided by staff at the Colorado Judicial Branch, as the courts administer probation in Colorado. Probation figures represent the number of people terminated from probation in the fiscal year for a technical violation or new offense who received a sentence to DOC. People incarcerated for probation violations are only included in population data if they served probation immediately following a release from DOC (i.e., post-prison probation). Parole violation admissions include short incarceration stays in state-funded custody (one- to 180-day sanctions).</t>
  </si>
  <si>
    <t>Persons in state funded custody only include revocations, not violations. People incarcerated for probation violations are only included in population data if they served probation immediately following a release from Colorado Department of Corrections (i.e., post-prison probation).</t>
  </si>
  <si>
    <t>Average lengths of stay for probation and parole includes new crimes.</t>
  </si>
  <si>
    <t>Admissions include people incarcerated pretrial, as Connecticut is a unified state where the state has jurisdiction over people incarcerated in both jail and prison. While probation is administered by Court Support Services, data on probation violation admissions included in this report were provided by the Department of Correction. Court Support Services also provided this data, but the numbers did not correlate directly to prison admissions and may have reflected over-counting of violation admissions, so the more conservative estimate (that provided by the DOC) was used. Parole violation admissions include short incarceration stays in state-funded custody (one- to 180-day sanctions). Parole violation admissions do not include all types of parole (e.g., Returns Without Prejudice, Parcom are excluded); technical parole violation admissions do not include people who absconded. The DOC probation violation counts include only people who receive a new sentence of Probation Violation each year.</t>
  </si>
  <si>
    <t xml:space="preserve">Admissions include people incarcerated pretrial, as Connecticut is a unified state where the state has jurisdiction over people incarcerated in both jail and prison. The Connecticut Department of Correction probation violation counts include only people who receive a new sentence of Probation Violation. Parole violation admissions do not include all types of parole (e.g., Returns Without Prejudice, Parcom are excluded). Technical parole violation admissions do not include people who absconded. Technical parole violations may include individuals ultimately receiving a new felony conviction. </t>
  </si>
  <si>
    <t>Delaware is a unified system, meaning the state has jurisdiction over people incarcerated in both jail and prison. Probation violation admissions are not easily accessible in electronic format and require a manual examination of all charges for each person admitted; therefore, this data was not included. The state discontinued use of parole on cases after 1991, but a small number of people are still under supervision of the Parole Board. For the purposes of this report, parole populations were not included.</t>
  </si>
  <si>
    <t xml:space="preserve">Delaware has a unified system, meaning the state has jurisdiction over people incarcerated in both jail and prison. Delaware Department of Correction did not provide violation information for admissions. In Delaware, people incarcerated are admitted using the same codes whether they are detained or sentenced on a technical violation or a violation for a new crime. The state discontinued use of parole on cases after 1991, but a small number of people are still under supervision of the Parole Board. For the purposes of this report, parole populations were not included. </t>
  </si>
  <si>
    <t>The average cost per day was calculated from the costs from four state prisons in Delaware. The average cost per day for all facilities, including work release and violation of probation, for FY 2020 is $180.81.</t>
  </si>
  <si>
    <t>The state abolished parole in 1983 but maintained a form of post-prison supervision (outside of probation) on a determinate basis. Population analysis does not include people admitted before 7/1/2011. Of the total population of people in prison on 6/30/2018 (approximately 100,000), 68,420 people were admitted since 7/1/2011. In prison data, it is not possible to determine whether new offense supervision violations are the result of a new arrest or new conviction.</t>
  </si>
  <si>
    <t xml:space="preserve">Florida abolished parole in 1983 but maintained a form of post-prison supervision (outside of probation) on a determinate basis. Snapshot data are limited to admissions within the last 10 years. </t>
  </si>
  <si>
    <t>The FY 19/20 per diem data is not available in July when this survey is usually due.	Prison admissions were reduced in 2020 due to Covid 19.</t>
  </si>
  <si>
    <t>The Department of Community Supervision supervises people on probation and parole in Georgia. Probation and parole violation admissions include short incarceration stays in state-funded custody (one- to 180-day sanctions). The state’s Department of Corrections database is not structured in a way that can identify the reason for a revocation and distinguish between technical and new offense violations.</t>
  </si>
  <si>
    <r>
      <t xml:space="preserve">Georgia Department of Corrections did not respond to the survey. The information presented was taken from publicly available sources. Source: </t>
    </r>
    <r>
      <rPr>
        <i/>
        <sz val="10"/>
        <color indexed="8"/>
        <rFont val="Calibri"/>
      </rPr>
      <t>Inmate Statistical Profile: Inmates Admitted During CY2018</t>
    </r>
    <r>
      <rPr>
        <sz val="10"/>
        <color indexed="8"/>
        <rFont val="Calibri"/>
      </rPr>
      <t xml:space="preserve">. Georgia Department of Corrections. Retrieved June 22, 2020 http://www.dcor.state.ga.us/sites/all/themes/gdc/pdf/Profile_inmate_admissions_CY2018.pdf; </t>
    </r>
    <r>
      <rPr>
        <i/>
        <sz val="10"/>
        <color indexed="8"/>
        <rFont val="Calibri"/>
      </rPr>
      <t>Inmate Statistical Profile: Inmates Admitted During CY2019</t>
    </r>
    <r>
      <rPr>
        <sz val="10"/>
        <color indexed="8"/>
        <rFont val="Calibri"/>
      </rPr>
      <t xml:space="preserve">. Georgia Department of Corrections. Retrieved June, 22 2020 http://www.dcor.state.ga.us/sites/all/themes/gdc/pdf/Profile_inmate_admissions_CY2019.pdf. </t>
    </r>
  </si>
  <si>
    <t>Hawaii is a unified state, where the state has jurisdiction over people incarcerated in both jail and prison, but admissions and population data excludes pretrial populations as well as any holds while awaiting transfer. Admissions do include short incarceration stays as supervision sanctions (one- to 180-day sanctions).</t>
  </si>
  <si>
    <t>Hawaii is a unified state where the state has jurisdiction over people incarcerated in both jail and prison, but admissions and population data excludes pretrial populations as well as any holds while awaiting transfer.</t>
  </si>
  <si>
    <t>Hawaii does not calculate marginal costs.</t>
  </si>
  <si>
    <t>Supervision violation admissions include short incarceration stays as supervision sanctions (one- to 180-day sanctions). Parole violation admissions include work release and special sentence parole supervision.</t>
  </si>
  <si>
    <t>Parole violation admissions includes people in a contracted county jail. In addition to other sanction options reported, Iowa uses stays in a corrections residential facility as a sanction for both probation and parole.</t>
  </si>
  <si>
    <t>Supervision violation admissions include people sentenced to term incarceration (i.e., jurisdiction is turned over to the Department of Corrections and a sentence of incarceration over one year is given) and rider incarceration (i.e., the court retains jurisdiction and a partial sentence of incarceration is given, upon completion of which the court determines whether to place the person on probation or complete the sentence of incarceration), as well as people later reinstated on parole after serving time incarcerated on a diversion sanction (i.e., admitted but not revoked). Supervision violation admissions include short incarceration stays as supervision sanctions (one- to 180-day sanctions). Staff report difficulty in tracking whether a supervision violation was due to technical violation of conditions or a new offense. Reports indicating whether a person committed a new offense are completed more often now than prior to 2016 but have not yet become standardized in all districts. Approximately 10 percent of probation violation admissions and 20 percent of parole violation admissions are missing such information. Population figures include people incarcerated in county jails (if funded by the state), out of state, and civil commitments (i.e., involuntary treatment for severe mental illness), and exclude people waiting for a parole violation hearing in county jail.</t>
  </si>
  <si>
    <t>Supervision violation admissions include people sentenced to term incarceration (i.e., jurisdiction is turned over to the Idaho Department of Corrections and a sentence of incarceration over one year is given) and rider incarceration (i.e., the court retains jurisdiction and a partial sentence of incarceration is given, upon completion of which the court determines whether to place the person on probation or complete the sentence of incarceration), as well as people later reinstated on parole after serving time incarcerated on a diversion sanction (i.e., admitted but not revoked). Technical probation and parole violations may include individuals ultimately receiving a new felony conviction.</t>
  </si>
  <si>
    <t>Probation terms are not identified in prison data, as probation is run by the Administrative Office of the Courts (AOC). AOC indicated that they were unable to provide figures at this time. They are currently working on a way to make this type of analysis available in the future.</t>
  </si>
  <si>
    <t>Probation terms are not identified in prison data, as probation is run by the Illinois Administrative Office of the Courts. In addition to other parole sanction options reported, some individuals are eligible for pre-release electronic detention or partial release work release programs. In the case of some people with a sex offense, parole admissions can include those who never exited due to violation of parole rule requiring an approvable host site. Technical parole violations may include individuals ultimately receiving a new felony conviction.</t>
  </si>
  <si>
    <t>Probation supervision in Kansas is provided by two different agencies: Court Services and Community Corrections. The Department of Corrections has access to the data for people supervised by Community Corrections, but not the data for those supervised by Court Services; therefore, probation violation admissions are only included if supervised by Community Corrections. Probation violation admissions do include short incarceration stays in state-funded custody (one- to 180-day sanctions).</t>
  </si>
  <si>
    <t>Probation supervision in Kansas is provided by two different agencies: Court Services and Community Corrections. The Department of Corrections has access to the data for people supervised by Community Corrections, but not the data for those supervised by Court Services; therefore, probation violation admissions are only included if supervised by Community Corrections. Technical probation and parole violations may include individuals ultimately receiving a new felony conviction.</t>
  </si>
  <si>
    <t>Supervision violation admissions include short incarceration stays as supervision sanctions (one- to 180-day sanctions). Approximately half of people serving prison sentences are housed in county jails. These jails are operated by the counties, but the state reimburses the county for the jail per diem.</t>
  </si>
  <si>
    <t>Kentucky does not currently have the capacity to separate out technical violations of probation. In addition to other probation and parole sanctions options reported, some people may stay in reentry service centers (adult residential correctional facilities or halfway houses). A significant number of Kentucky’s state inmates are housed in county jails, but the state reimburses the county for the jail per diem.</t>
  </si>
  <si>
    <t>By statute, a significant number of Kentucky's state inmates are housed in county jail facilities at a daily reimbursement rate of $31.34.</t>
  </si>
  <si>
    <t>In the snapshot data provided, total violations for new offences and technical violations includes those who have a pending felony charge who waived their rights to a revocation hearing.</t>
  </si>
  <si>
    <t>The average cost per day is $67.44 for those house in state prisons and $48.61 for those housed in local jails.</t>
  </si>
  <si>
    <t>Only people who violate probation with sentences that include both a period of probation and a period of prison incarceration are included in the count of probation violation admissions. The reason for a probation violation (i.e., new offense or technical) is not identified in the data. Parole violation admissions include people detained and released without revocation. All admissions include only people who are sentenced for a criminal conviction and excludes transfers from or between other jurisdictions outside the Department of Corrections.</t>
  </si>
  <si>
    <t>Only people who violate probation with sentences that include both a period of probation and a period of prison incarceration are included in the count of probation violation admissions. The reason for a probation violation (i.e., new offense or technical) is not identified in the data. Parole violation admissions include people detained and released without revocation. All admissions include only people who are sentenced for a criminal conviction and excludes transfers from or between other jurisdictions outside the Department of Correction. Technical parole violations may include individuals ultimately receiving a new felony conviction.</t>
  </si>
  <si>
    <t>Probation terms are not identified in prison data. Probation and parole data cannot distinguish between violation admissions to county jail, which is locally funded, and to prison.</t>
  </si>
  <si>
    <t>For the current iteration of the survey, Maryland Department of Public Safety &amp; Correctional Services (DPSCS) provided additional detail on violations not reported in the previous survey. DPSCS provided additional information on violations going back to July 1, 2014.</t>
  </si>
  <si>
    <t>The average supervision cost, excluding overhead is $32.20 a month, which includes medical costs. The combined cost rate of incarceration, which includes fixed and marginal costs is $123.33.</t>
  </si>
  <si>
    <t>The current marginal cost provided for FY 2020 is a true marginal. In Maryland, due to the nature of our healthcare contract, it is a flat rate fixed cost. However, previously, inmate health has been considered a marginal cost. The cost of housing an inmate in Maryland, excluding overhead (staff, facilities, etc) is $32.20/month. This includes medical costs, which may be more comparable to marginal costs in other states. The operating cost provided above reflects the finalized operating cost reflecting SFY 2020. For clarity, this is the combined cost rate of incarceration, which includes fixed and marginal costs. This is a rate determined by the 2020 monthly rate of $3,700.</t>
  </si>
  <si>
    <t>The state abolished parole in 1976 but maintains a very small number of people under parole supervision. For the purposes of this report, parole populations were not included.</t>
  </si>
  <si>
    <t>The state abolished parole in 1976 but maintains a very small number of people under parole supervision. For the purposes of this report, parole populations were not included. Technical probation violations may include individuals ultimately receiving a new felony conviction.</t>
  </si>
  <si>
    <t>Regarding average length of stay…we don’t track this or figure this for admissions in a year, but we do an average length of completed stay for releases during a year.  This is for all and by type of admission (probation returns by type and new charges) is not available.  Do you want what we have on all released during the year?  The number is very small compared to all new admissions sentencing. Length of completed stay for all discharges by year = All 660 days 1.81 years, Males 687 days 1.88 years, Females 415 days 1.14 years.	the cost in 2020 increased mostly due to a decrease in census, but budgeted and contracted amounts remaining the same even though we had less than expected/usual admissions.	Maine had seen a slight decrease in previous year, however with COVID, we saw fewer admissions in 2020 than would have been typical.</t>
  </si>
  <si>
    <t>Historically, there have been data coding challenges in distinguishing between technical and new offense probation violations within prison data—specifically, coding is often inconsistent in data entry.</t>
  </si>
  <si>
    <t>There are three probation supervision delivery systems in Minnesota (largely county-operated) and mechanisms have not been created for the various systems to report reasons for revocation. The state abolished parole in 1982 but maintained a period of post-prison supervision (outside of probation) on a determinate basis. All prison sentences include a period of supervision—two-thirds of the sentence is served as incarceration, and one-third of the sentence is served on supervision—and the Minnesota Department of Corrections has the authority to make adjustments to incarceration and supervision time depending on a person’s behavior while incarcerated. Technical parole violations may include individuals ultimately receiving a new felony conviction.</t>
  </si>
  <si>
    <t>There are multiple probation supervision delivery systems in Minnesota (largely county operated), and mechanisms have not been created for the various systems to report reasons for revocation. The state abolished parole in 1982 but maintained a period of post-prison supervision (outside of probation) on a determinate basis. All prison sentences include a period of supervision—two-thirds of the sentence is served as incarceration, and one-third of the sentence is served on supervision—and the Department of Corrections has the authority to make adjustments to incarceration and supervision time depending on a person’s behavior while incarcerated.</t>
  </si>
  <si>
    <t>Supervision violation admissions include short incarceration stays in state-funded custody (one- to 180-day sanctions).</t>
  </si>
  <si>
    <t>Missouri incarcerates both probationers and parolees without a revocation of the probation or parole. These cases are reported as technical violations in this survey. Technical probation and parole violations may include individuals ultimately receiving a new felony conviction.</t>
  </si>
  <si>
    <r>
      <t xml:space="preserve">Mississippi did not respond to the survey. The information presented was taken from publicly available sources. Mississippi did not respond to the survey. The information presented was taken from publicly available sources. Source: </t>
    </r>
    <r>
      <rPr>
        <i/>
        <sz val="10"/>
        <color indexed="8"/>
        <rFont val="Calibri"/>
      </rPr>
      <t>Annual Report: FY2018</t>
    </r>
    <r>
      <rPr>
        <sz val="10"/>
        <color indexed="8"/>
        <rFont val="Calibri"/>
      </rPr>
      <t xml:space="preserve">. Mississippi Department of Corrections. Retrieved June 22, 2020.  https://www.mdoc.ms.gov/Admin-Finance/Documents/2018%20Annual%20Report.pdf; </t>
    </r>
    <r>
      <rPr>
        <i/>
        <sz val="10"/>
        <color indexed="8"/>
        <rFont val="Calibri"/>
      </rPr>
      <t>Annual Report: FY2019</t>
    </r>
    <r>
      <rPr>
        <sz val="10"/>
        <color indexed="8"/>
        <rFont val="Calibri"/>
      </rPr>
      <t xml:space="preserve">. Mississippi Department of Corrections. Retrieved June 22,2020. https://csgjusticecenter.org/wp-content/uploads/2020/02/Kansas-JR-Final-Report.pdf. </t>
    </r>
  </si>
  <si>
    <t>Supervision violation admissions and population do not include Alternative Offender or Condition Release supervision violations.</t>
  </si>
  <si>
    <t>Montana has a third commitment status of “DOC Commits” which allows the Montana Department of Corrections (DOC) to determine by placement in an Assessment Center where an individual is assessed and placed in either the community under supervision/Alt-Secure Facilities or directly to prison. Revocations to prison can come from Alt-Secure Facilities (Treatment Centers, PreRelease Centers, or Assessment &amp; Sanction Centers) or from Probation, Parole, or Conditional Release. Conditional Release is a status that applies to DOC commitments placed in a community corrections program and released to community supervision prior to the expiration of their sentence when determined appropriate by the Department. Technical probation and parole violations may include individuals ultimately receiving a new felony conviction.</t>
  </si>
  <si>
    <t>It is my understanding that the average marginal operating cost per person per day indicates the rate at which the total cost of a product (supervision) changes as the production (# offenders supervised) increases by one unit (offender). By changing facility counts by one offender we have calculated the above numbers. $104.66 on average based on Montana State Prison=$114.53; Montana Women's Prison=$116.17; Contracted Adult Secure=$83.27; These are updated numbers for FY2020. All numbers include Admin Cost Per Day.</t>
  </si>
  <si>
    <t>Due to staff turnover and technical challenges, Department of Public Safety research staff were not able to provide the breakdown of people admitted for violating technical conditions of supervision. Figures used include only Conditional Release Violator (CRV) admissions, which represent a minimum estimate for technical violation admissions. CRV facility admissions only include people with technical violations, but there are likely additional technical violation admissions that do not go to CRVs. Population data includes 228 Safekeeper (a form of pretrial) admissions.</t>
  </si>
  <si>
    <t>Figures used include only Conditional Release Violator (CRV) admissions, which represent a minimum estimate for technical violation admissions. CRV facility admissions only include people with technical violations, but there are likely additional technical violation admissions that do not go to CRVs. Technical probation and parole violations may include individuals ultimately receiving a new felony conviction.</t>
  </si>
  <si>
    <t>Technical supervision violations resulting in placement in a contract facility are funded by the state but are not included in the counts provided. Many times, new conviction information is received by the Department of Corrections following a person’s admission for a supervision violation, but the admission type is not updated to reflect the new conviction.</t>
  </si>
  <si>
    <t>Technical supervision violations resulting in placement in a contract facility are funded by the state but are not included in the counts provided. Many times, new conviction information is received by the Department of Corrections following a person’s admission for a supervision violation, but the admission type is not updated to reflect the new conviction. Technical probation and parole violations may include individuals ultimately receiving a new felony conviction.</t>
  </si>
  <si>
    <t>Probation violation admissions data were provided by the Office of Probation Administration, as probation violations are not easily tracked or identified in prison data. Probation violation admissions and population figures include post-release supervision (PRS) revocations, as this type of supervision is handled by probation. People on PRS supervision are only eligible to be returned to prison if they commit a violation and have more than one year remaining on their PRS term. If people have less than one year remaining, they are revoked to county jail and are not included in this report. Data does not include people who have had a term of PRS revoked or unsatisfactorily completed prior to sentencing and admitted to prison under a new prison ID number. Admissions for technical violations do not include PRS violations, as data regarding these types of violations is not collected.</t>
  </si>
  <si>
    <t>While the state did not respond to the survey request for this report, information was obtained by the CSG Justice Center through Nebraska Justice Reinvestment in 2020.</t>
  </si>
  <si>
    <t xml:space="preserve">Breakdown of technical and new offense violations was not provided.
</t>
  </si>
  <si>
    <t>For 2018, New Hampshire Department of Corrections (DOC) reported more technical violation admissions than total violation admissions. In 2019 and 2020 DOC reported only the number of technical violation admissions and not the total number of violations. Population breakdown of the those with technical violations includes only individuals in the population who were admitted in the month prior to the date of the snapshot.</t>
  </si>
  <si>
    <t>Data for this report provided by the Department of Corrections (NJDOC) were obtained from the National Prisoner Statistics Summary of Sentenced Population Movement Reports. NJDOC data systems cannot differentiate between types of post-prison supervision violations and do not maintain data related to such violations. Probation data in the state are maintained by the New Jersey Administrative Office of the Courts, and parole data are maintained by the New Jersey State Parole Board.</t>
  </si>
  <si>
    <t>New Jersey Department of Corrections cannot differentiate between types of post-prison supervision violations. Probation data in the state are maintained by the New Jersey Administrative Office of the Courts and are not reported in this survey.</t>
  </si>
  <si>
    <t>While the state did not respond to the survey request for this report, information gained by the CSG Justice Center through New Mexico Justice Reinvestment in 2018 highlighted issues with data regarding the identification of probation revocations in prison admissions or population. Data presented here were obtained through publicly available reports.</t>
  </si>
  <si>
    <t>Survey data collection was done at a time when the Department of Corrections was experiencing staff turnover within the research department, which resulted in difficulties completing the survey. All data for Nevada was provided through publicly available reports produced by the Crime and Justice Institute (CJI) through analysis conducted during Justice Reinvestment and can be found at www.crj.org/nevada. The CJI analysis excludes people incarcerated for short sanctions known as Safekeepers. Technical violations are defined as incarcerations with no new felony conviction.</t>
  </si>
  <si>
    <t>The numbers provided exclude jail inmates and those on intermediate sanctions.</t>
  </si>
  <si>
    <t>W/O New Conviction 9.66 Months and W/ New Conviction 57.77 Months	"The Legislature approves the NDOC's Budget every other year.; The per inmate driven cost is $3.17 per day and $96.28 per month.</t>
  </si>
  <si>
    <t>Probation terms are not identified in prison data, as probation is operated at the county level and regulated by the state Division of Criminal Justice Services (DCJS). DCJS can determine the number of felony probation terms that are resentenced by the courts to prison each year, but cannot specify the impact on prison admissions, primarily because multiple sentences may result in a single prison admission. People violating technical conditions of parole who were referred to drug treatment programs in state facilities are included in the counts. People admitted for short incarceration stays due to pre-violative behavior and referrals to parole diversion programs are not included.</t>
  </si>
  <si>
    <t>Probation terms are not identified in prison data, as probation is operated at the county level and regulated by the state Division of Criminal Justice Services (DCJS). In the previous iteration of this survey, the figures reported for New York excluded individuals admitted and in custody for short incarceration stays and referrals to parole diversion programs for exhibiting pre-violative behavior. In the current survey, these groups have been included.</t>
  </si>
  <si>
    <t>Only technical supervision violation admissions and population were provided for probation, as new offense violations are not distinguishable from new court commitments. Parole violation admissions include “judicial release” technical violations but not “judicial release” returns for new offenses.</t>
  </si>
  <si>
    <t>Supervision violation admissions and population data does not include private probation and district attorney supervision. People may return to prison and be identified as having returned due to a technical violation because the disposition of their case has not been determined at that time. Population data does not include admission types for cases older than 15 years.</t>
  </si>
  <si>
    <t>Marginal Cost for FY20 is $15.74 Daily rates based on 2019 actual expenditures: medium $52.35, minimum $48.19, and community $49.41. Daily rates based on 2020 actual expenditures: medium $61.71, minimum $57.39, and community $64.42.	The daily population in Oklahoma DOC has decreased from FY19. With fewer inmates the fixed costs are higher per inmate.</t>
  </si>
  <si>
    <t>The state abolished parole in 1989 but maintained a form of post-prison supervision (PPS) on a determinate basis. People on probation and/or PPS are supervised and sanctioned at the county level, but the state provides the majority of funding to counties for the administration of supervision. However, any supervision alternatives (e.g., work release centers and treatment facilities) are funded by counties, not the state. Only new offense violations for felony convictions are tracked in prison data, but the data does not indicate whether a misdemeanor conviction led to a violation and subsequent return to prison.</t>
  </si>
  <si>
    <t>The state abolished parole in 1989 but maintained a form of post-prison supervision (PPS) on a determinate basis. The revocation population is comprised of two groups; those sent to an Oregon Department of Corrections facility if their incarceration time exceeds a year and those sent to a county jail if the incarceration is a year or less.  The state does cover the cost of any revocation sentence regardless of where the incarceration occurs. In the previous iteration of this survey, a large group of revocations was not reported. That omission has been corrected in the current iteration.</t>
  </si>
  <si>
    <t xml:space="preserve">Oregon supervises probation and parole together, so the average length of stay was determined using the highest supervision status at the time of revocation. </t>
  </si>
  <si>
    <t>Specific to the Length of Stay section, its easy to determine the length of stay for new commits but the length of stay for Probation and Parole Violators is less reliable. Oregon is a combined state in that we supervise probation and parole together; so if a client is revoked its hard to determine which case drove the actual revocation; so this data just looks at the highest supervision status of the body at the time of revocation and puts them in that revocation bucket. For example, if a person has both a probation case and several parole sentences running, their status in our system shows as parole as the highest case supervision status but if the probation case was actually the driver for the revocation, this person shows in the parole revocation group for the length of stay data. $116.89; we only compute a biennial cost per day rate therefore leaving 2020 the same as 2019</t>
  </si>
  <si>
    <t>Parole violation admissions include short incarceration stays in state-funded custody (one- to 180-day sanctions), but do not include people awaiting a violation hearing or with a pending status. Probation information is not identified in prison data in Pennsylvania, as probation is county operated and funded. Probation violation admissions include an estimate based on analysis conducted by the CSG Justice Center during Justice Reinvestment in 2016. Sentencing data was used to identify probation sentences and estimate probation start and end dates based on sentence date and length of sentence. This data was matched to prison data on new court commitments, producing an estimate of the proportion of new court commitments that were on probation supervision at the time of admission. This proportion (23 percent) was then applied to the number of new court commitments in 2017 to produce an estimated number of probation violation admissions for this data collection and does not reflect the actual number of violation admissions.</t>
  </si>
  <si>
    <t>Probation information is not identified in prison data in Pennsylvania since probation is county operated and funded.</t>
  </si>
  <si>
    <t>Rhode Island is a unified state, where the state has jurisdiction over people incarcerated in both jail and prison, but figures exclude all admissions awaiting trial and include only sentenced admissions. This was done to more closely align with state definitions and reports. Supervision violation admissions include short incarceration stays as supervision sanctions (one- to 180-day sanctions).</t>
  </si>
  <si>
    <t>Rhode Island is a unified state, where the state has jurisdiction over people incarcerated in both jail and prison, but figures exclude all admissions awaiting trial and include only sentenced admissions. This was done to more closely align with state definitions and reports. Rhode Island Department of Corrections provided the number of cases where an outcome was still pending. These cases were excluded in the figures reported.</t>
  </si>
  <si>
    <t>Average length of stay = Rounded average. RIDOC's Financial Resources provided 2019 &amp; 2020 cost per day figures.</t>
  </si>
  <si>
    <t>Supervision violation admissions were provided by the Board of Probation, Pardons, and Parole (BPPP), which oversees probation and parole supervision in the state. In addition to the parole violator admissions provided by BPPP, the South Carolina Department of Corrections (SCDC) reported other post-prison supervision violation admissions, which included post-prison supervision programs administered by SCDC (e.g., Supervised Re-entry, and Community Supervision).</t>
  </si>
  <si>
    <t>Probation violation numbers only represent admissions of offenders who violated probation as part of a split sentence of incarceration followed by probation.  It does not include probation violators whose original sentence was suspended to probation only, as these are included with new admissions from court. South Carolina was unable to report violations that were technical only because supervision is overseen by the South Carolina Department of Probation, Parole, and Pardon Services, an entity separate from South Carolina Department of Corrections.</t>
  </si>
  <si>
    <t>Parole violation admissions include short incarceration stays as supervision sanctions (one- to 180-day sanctions). Similar types of sanctions are not included for people on probation.</t>
  </si>
  <si>
    <t>Parole detainments and community transition program (CTP) relapses are included in the number of violations reported. Technical parole violations may include individuals ultimately receiving a new felony conviction.</t>
  </si>
  <si>
    <t>Only technical supervision violation admissions and population were provided for probation, as new offense violations are not distinguishable from new court commitments. People incarcerated while awaiting supervision revocation hearings are not included in the counts.</t>
  </si>
  <si>
    <t>All admissions data include prison, state jail, and Substance Abuse Facility Program (SAFP) admissions. Other alternative and substance addiction and mental health treatment facility admissions are not included. Only people on felony probation can legally be revoked to prison. Parole violation admissions include Mandatory Supervision and Discretionary Mandatory Supervision violation admissions, as well as parole violation admissions to SAFP.</t>
  </si>
  <si>
    <t xml:space="preserve">All admissions data include prison, state jail, and Substance Abuse Facility Program (SAFP) admissions. Other alternative and substance addiction and mental health treatment facility admissions are not included. Only people on felony probation can legally be revoked to prison. Parole violation admissions include Mandatory Supervision and Discretionary Mandatory Supervision violation admissions, as well as parole violation admissions to SAFP. This iteration of the survey reports only those probation revocations admitted to TDCJ based on a match of Texas Department of Criminal Justice (TDCJ) and Community Justice Assistance Division (CJAD) data. The prior iteration of the survey included probation revocations not actually admitted. </t>
  </si>
  <si>
    <t>Supervision violation admissions include short incarceration stays as supervision sanctions (one- to 180-day sanctions).</t>
  </si>
  <si>
    <t xml:space="preserve">Utah Department of Corrections did not provide the number of those in the population incarcerated for technical offenses because an undetermined number had not resolved potential new convictions. Admissions for technical probation and parole violations may include individuals ultimately receiving a new felony conviction. </t>
  </si>
  <si>
    <t>Admissions data includes FY2016 data, as FY2017 data for determining supervision violation admissions was not yet available at the time of this data collection.</t>
  </si>
  <si>
    <t>At the time of data collection for this project, the state Department of Corrections’ data structure did not lend itself to an aggregate analysis of the number of supervision revocations each year. Starting on May 1, 2019, a new data structure took effect, which will allow the state to conduct this analysis in the future.</t>
  </si>
  <si>
    <t>Parole admissions and snapshot total includes people returning from both parole and furlough. Snapshot total prison population data include those housed out-of-state (due to potential movement between in-state and out-of-state Vermont inmates), but does not include those detained pre-trial or held for another jurisdiction.</t>
  </si>
  <si>
    <t>Washington’s delivery of supervision is called “community custody” and includes mostly supervision periods following release from incarceration but may also include supervision associated with a sentencing alternative that does not include incarceration. Community supervision includes prison-only, supervision-only, and split sentence populations. For purposes of this report, these were combined as parole/post-release supervision. Population data includes people admitted locally to county jails/supervision violator centers due to a supervision violation for up to 30 days in state-funded jail beds. Approximately one-quarter of the revocation population reported was incarcerated for these sanctions, but will not be fully revoked. Washington does not consider this population to be part of the Department of Corrections prison population, and, as a result, this report will not match data from other published reports.</t>
  </si>
  <si>
    <t>Admission figures include alternatives to revocation (ATRs), short-term sanctions, interstate compact, and people returning from serving sentences in other states. A small number of people (fewer than five) admitted for short-term sanctions were included in total admissions but were not included in the violation admissions count because the admission type for sanctions does not specify whether the person was on probation or post-prison supervision. Some people admitted to prison for violations of supervision will eventually receive a new sentence for the behavior that led to the revocation; however, if this occurs long after the admission to prison, this will not be reflected in the admission type.</t>
  </si>
  <si>
    <t>Admission figures include alternatives to revocation (ATRs), short-term sanctions, interstate compact, and people returning from serving sentences in other states.</t>
  </si>
  <si>
    <t>Additional types of supervision were not included in this analysis, such as Community Corrections, Home Confinement, and Sex Offender Supervision Release revocations.</t>
  </si>
  <si>
    <t>Additional types of supervision were not included in this analysis, such as Community Corrections, Home Confinement, and Sex Offender Supervision Release revocations. Technical probation violations may include individuals ultimately receiving a new felony conviction.</t>
  </si>
  <si>
    <t>West Virginia does not calculate marginal costs.</t>
  </si>
  <si>
    <t>Supervision violation admissions include short incarceration stays in state-funded custody (one- to 180-day sanctions). DOC staff were not able to determine the admission type for the entire snapshot population, particularly for probation revocations that took place prior to FY2012, but parole revocations are largely captured.</t>
  </si>
  <si>
    <t>Parole violation admissions include returns from work release, but in the population data, work release returns were not defined and therefore not included.</t>
  </si>
  <si>
    <t>Average lengths of stay includes the time between the most recent prison intake to prison exit. Months accumulated on multiple stays in prison on the same conviction are not included.</t>
  </si>
  <si>
    <t>Assigned to</t>
  </si>
  <si>
    <t>Links</t>
  </si>
  <si>
    <t>Jess</t>
  </si>
  <si>
    <t>Rachael</t>
  </si>
  <si>
    <t>couldn't find admissions figures online</t>
  </si>
  <si>
    <t>https://mn.gov/doc/assets/Adult%20Prison%20Population%20Summary%201-1-2021_tcm1089-467125.pdf</t>
  </si>
  <si>
    <t xml:space="preserve">Unsure of admissions figures. </t>
  </si>
  <si>
    <t>Mari</t>
  </si>
  <si>
    <t>https://www.oregon.gov/doc/Documents/agency-quick-facts.pdf</t>
  </si>
  <si>
    <t xml:space="preserve">I can't confirm this admissions number - but it could be right given how we asked the question. </t>
  </si>
  <si>
    <t>http://www.doc.state.al.us/docs/MonthlyRpts/December%202020.pdf</t>
  </si>
  <si>
    <t>https://corrections.az.gov/sites/default/files/REPORTS/CAG/2020/cagdec20.pdf; https://corrections.az.gov/sites/default/files/REPORTS/CAG/2020/cagjune-20.pdf</t>
  </si>
  <si>
    <t>The violation population numbers look really low, but ADOC reports only include population and admission totals, so I can't confirm them</t>
  </si>
  <si>
    <t>https://cdoc.colorado.gov/about/data-and-reports/statistics</t>
  </si>
  <si>
    <t>reports only include population and admission totals; totals match survey responses</t>
  </si>
  <si>
    <t>https://doc.delaware.gov/assets/documents/annual_report/DOC_2020AnnualReport.pdf</t>
  </si>
  <si>
    <t>responses match published figures</t>
  </si>
  <si>
    <t>http://www.dcor.state.ga.us/sites/all/themes/gdc/pdf/Profile_all_inmates_2020_12.pdf; http://www.dcor.state.ga.us/sites/all/themes/gdc/pdf/Profile_inmate_admissions_CY2020.pdf</t>
  </si>
  <si>
    <t>https://doc.iowa.gov/sites/default/files/documents/2021/01/fy2020_iowa_doc_annual_report.pdf</t>
  </si>
  <si>
    <t>https://www2.illinois.gov/idoc/reportsandstatistics/Documents/CY20%20Fact%20Sheet.pdf</t>
  </si>
  <si>
    <t>https://www.doc.ks.gov/publications/population/archived-reports/fy2020-offender-population-report/view</t>
  </si>
  <si>
    <t>We only have access to information on probation violators who had a split sentence</t>
  </si>
  <si>
    <t>only some admission/population numbers are published; numbers don't match responses exactly but they are pretty close</t>
  </si>
  <si>
    <t>numbers don't match exactly but they are pretty close; don't publish any numbers for probation violations</t>
  </si>
  <si>
    <t>published numbers match responses or are pretty close</t>
  </si>
  <si>
    <t>only reported 6 month numbers, so I didn't check these</t>
  </si>
  <si>
    <t>did not respond to survey, nothing to compare to</t>
  </si>
  <si>
    <t>Numbers are definitely wrong. Angie sent updated numbers. ""Hi, Mari. Attached is the excel spreadsheet which contains updated admissions for violators from North Carolina. I also went ahead and included fiscal year and annual year populations for the prison facilities as a comparison against what was submitted. I noticed that a few years in the data submission are different from what I pulled from the NC website tool (https://webapps.doc.state.nc.us/apps/asqExt/ASQ). I think we should defer to the online tool data which is captured in the spreadsheet, rather than the C&amp;C data submission from NC.
Regarding the “updated” Population for 2019. It looks like the person who submitted data for the report grabbed the prison population figure for June 30, 2019 from this report: https://files.nc.gov/ncdps/documents/files/SR2006-07Offender-Pop2018-2019.pdf. The numbers in the report don’t match the online tool, so I chose to defer to the online tool. My best guess about the discrepancy is that the publication excludes the CRV folks. However, we want to include the CRV folks because those are the people being reported on in the Confined and Costly reports. All the other population years appear to include the CRV population (except 2020, which is just weird). I don’t know how to explain the year-to-year variation in how the data was being pulled. My recommendation would be to defer to the spreadsheet, which uses the same SQL pull for each year. It’s close enough to the original data submission for 2018 and 2019 for admission trends, and we can justify it by saying we used their online tool to verify numbers, etc.
As background, CRV refers to Conditional Release Violators. They are individuals on supervision being sanctioned for 90 days flat in a CRV facility. The CRV facilities are actually just repurposed prisons. Usually, NC excludes the CRV population from the prison population that tracks against the baseline population projections, but for the purposes of the Confined &amp; Costly report, these folks should be included in the population.""</t>
  </si>
  <si>
    <t>https://webapps.doc.state.nc.us/apps/asqExt/ASQ</t>
  </si>
  <si>
    <t>https://corrections.utah.gov/index.php/udc-statistics</t>
  </si>
  <si>
    <t>no reports available online at this time - have to contact department to request</t>
  </si>
  <si>
    <t>https://s32082.pcdn.co/wp-content/uploads/2021/03/DPSC-FY-2020-Annual-Report-Final-3.4.21.pdf</t>
  </si>
  <si>
    <t>reports only include population totals; number doesn't match exactly but it's pretty close</t>
  </si>
  <si>
    <t>most recent published info is for 2018 - nothing to compare 2020 numbers to</t>
  </si>
  <si>
    <t>https://www.dpscs.state.md.us/publicinfo/publications/statistics.shtml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</si>
</sst>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quot;$&quot;#,##0.00&quot; &quot;;\(&quot;$&quot;#,##0.00\)"/>
  </numFmts>
  <fonts count="14" x14ac:knownFonts="1">
    <font>
      <sz val="11"/>
      <color indexed="8"/>
      <name val="Calibri"/>
    </font>
    <font>
      <sz val="10"/>
      <color indexed="8"/>
      <name val="Calibri"/>
    </font>
    <font>
      <b/>
      <sz val="11"/>
      <color indexed="8"/>
      <name val="Calibri"/>
    </font>
    <font>
      <sz val="12"/>
      <color indexed="8"/>
      <name val="Arial"/>
    </font>
    <font>
      <i/>
      <sz val="10"/>
      <color indexed="8"/>
      <name val="Calibri"/>
    </font>
    <font>
      <u/>
      <sz val="11"/>
      <color theme="10"/>
      <name val="Calibri"/>
    </font>
    <font>
      <sz val="11"/>
      <color rgb="FFAEAAAA"/>
      <name val="Calibri"/>
    </font>
    <font>
      <sz val="11"/>
      <color rgb="FF000000"/>
      <name val="Calibri"/>
    </font>
    <font>
      <b/>
      <sz val="10"/>
      <color indexed="8"/>
      <name val="Calibri"/>
    </font>
    <font>
      <b/>
      <sz val="10"/>
      <color rgb="FF000000"/>
      <name val="Calibri"/>
    </font>
    <font>
      <sz val="10"/>
      <color rgb="FFAEAAAA"/>
      <name val="Calibri"/>
    </font>
    <font>
      <sz val="10"/>
      <color rgb="FF000000"/>
      <name val="Calibri"/>
    </font>
    <font>
      <sz val="11"/>
      <color indexed="8"/>
      <name val="Calibri"/>
      <family val="2"/>
    </font>
    <font>
      <sz val="11"/>
      <color rgb="FF000000"/>
      <name val="Calibri"/>
      <family val="2"/>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rgb="FFF2F2F2"/>
        <bgColor indexed="64"/>
      </patternFill>
    </fill>
    <fill>
      <patternFill patternType="solid">
        <fgColor rgb="FFFFFFFF"/>
        <bgColor indexed="64"/>
      </patternFill>
    </fill>
  </fills>
  <borders count="10">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top/>
      <bottom/>
      <diagonal/>
    </border>
    <border>
      <left style="thin">
        <color indexed="9"/>
      </left>
      <right style="thin">
        <color indexed="9"/>
      </right>
      <top style="thin">
        <color indexed="9"/>
      </top>
      <bottom style="thin">
        <color indexed="9"/>
      </bottom>
      <diagonal/>
    </border>
    <border>
      <left style="thin">
        <color rgb="FFD0CECE"/>
      </left>
      <right style="thin">
        <color rgb="FFD0CECE"/>
      </right>
      <top style="thin">
        <color rgb="FFD0CECE"/>
      </top>
      <bottom style="thin">
        <color rgb="FFD0CECE"/>
      </bottom>
      <diagonal/>
    </border>
  </borders>
  <cellStyleXfs count="2">
    <xf numFmtId="0" fontId="0" fillId="0" borderId="0" applyNumberFormat="0" applyFill="0" applyBorder="0" applyProtection="0"/>
    <xf numFmtId="0" fontId="5" fillId="0" borderId="0" applyNumberFormat="0" applyFill="0" applyBorder="0" applyAlignment="0" applyProtection="0"/>
  </cellStyleXfs>
  <cellXfs count="80">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xf numFmtId="49" fontId="1" fillId="2" borderId="1" xfId="0" applyNumberFormat="1" applyFont="1" applyFill="1" applyBorder="1" applyAlignment="1">
      <alignment wrapText="1"/>
    </xf>
    <xf numFmtId="49" fontId="0" fillId="2" borderId="1" xfId="0" applyNumberFormat="1" applyFont="1" applyFill="1" applyBorder="1" applyAlignment="1"/>
    <xf numFmtId="0" fontId="0" fillId="2" borderId="1" xfId="0" applyFont="1" applyFill="1" applyBorder="1" applyAlignment="1"/>
    <xf numFmtId="3" fontId="0" fillId="2" borderId="1" xfId="0" applyNumberFormat="1" applyFont="1" applyFill="1" applyBorder="1" applyAlignment="1"/>
    <xf numFmtId="0" fontId="0" fillId="2" borderId="1" xfId="0" applyNumberFormat="1" applyFont="1" applyFill="1" applyBorder="1" applyAlignment="1"/>
    <xf numFmtId="3" fontId="0" fillId="2" borderId="2" xfId="0" applyNumberFormat="1" applyFont="1" applyFill="1" applyBorder="1" applyAlignment="1"/>
    <xf numFmtId="3" fontId="0" fillId="2" borderId="3" xfId="0" applyNumberFormat="1" applyFont="1" applyFill="1" applyBorder="1" applyAlignment="1"/>
    <xf numFmtId="3" fontId="0" fillId="2" borderId="4" xfId="0" applyNumberFormat="1" applyFont="1" applyFill="1" applyBorder="1" applyAlignment="1"/>
    <xf numFmtId="3" fontId="0" fillId="2" borderId="5" xfId="0" applyNumberFormat="1" applyFont="1" applyFill="1" applyBorder="1" applyAlignment="1"/>
    <xf numFmtId="0" fontId="0" fillId="2" borderId="3" xfId="0" applyNumberFormat="1" applyFont="1" applyFill="1" applyBorder="1" applyAlignment="1"/>
    <xf numFmtId="0" fontId="0" fillId="2" borderId="4" xfId="0" applyNumberFormat="1" applyFont="1" applyFill="1" applyBorder="1" applyAlignment="1"/>
    <xf numFmtId="0" fontId="0" fillId="2" borderId="5" xfId="0" applyFont="1" applyFill="1" applyBorder="1" applyAlignment="1"/>
    <xf numFmtId="3" fontId="0" fillId="2" borderId="6" xfId="0" applyNumberFormat="1" applyFont="1" applyFill="1" applyBorder="1" applyAlignment="1"/>
    <xf numFmtId="49" fontId="0" fillId="2" borderId="2" xfId="0" applyNumberFormat="1" applyFont="1" applyFill="1" applyBorder="1" applyAlignment="1"/>
    <xf numFmtId="0" fontId="0" fillId="2" borderId="2" xfId="0" applyNumberFormat="1" applyFont="1" applyFill="1" applyBorder="1" applyAlignment="1"/>
    <xf numFmtId="0" fontId="0" fillId="2" borderId="2" xfId="0" applyFont="1" applyFill="1" applyBorder="1" applyAlignment="1"/>
    <xf numFmtId="49" fontId="0" fillId="2" borderId="7" xfId="0" applyNumberFormat="1" applyFont="1" applyFill="1" applyBorder="1" applyAlignment="1">
      <alignment horizontal="left"/>
    </xf>
    <xf numFmtId="49" fontId="0" fillId="2" borderId="4" xfId="0" applyNumberFormat="1" applyFont="1" applyFill="1" applyBorder="1" applyAlignment="1">
      <alignment horizontal="left"/>
    </xf>
    <xf numFmtId="3" fontId="0" fillId="2" borderId="4" xfId="0" applyNumberFormat="1" applyFont="1" applyFill="1" applyBorder="1" applyAlignment="1">
      <alignment horizontal="right"/>
    </xf>
    <xf numFmtId="49" fontId="0" fillId="2" borderId="6" xfId="0" applyNumberFormat="1" applyFont="1" applyFill="1" applyBorder="1" applyAlignment="1"/>
    <xf numFmtId="0" fontId="0" fillId="2" borderId="6" xfId="0" applyNumberFormat="1" applyFont="1" applyFill="1" applyBorder="1" applyAlignment="1"/>
    <xf numFmtId="49" fontId="2" fillId="2" borderId="1" xfId="0" applyNumberFormat="1" applyFont="1" applyFill="1" applyBorder="1" applyAlignment="1"/>
    <xf numFmtId="3" fontId="2" fillId="2" borderId="1" xfId="0" applyNumberFormat="1" applyFont="1" applyFill="1" applyBorder="1" applyAlignment="1"/>
    <xf numFmtId="0" fontId="0" fillId="0" borderId="0" xfId="0" applyNumberFormat="1" applyFont="1" applyAlignment="1"/>
    <xf numFmtId="49" fontId="0" fillId="2" borderId="1" xfId="0" applyNumberFormat="1" applyFont="1" applyFill="1" applyBorder="1" applyAlignment="1">
      <alignment wrapText="1"/>
    </xf>
    <xf numFmtId="49" fontId="0" fillId="2" borderId="7" xfId="0" applyNumberFormat="1" applyFont="1" applyFill="1" applyBorder="1" applyAlignment="1"/>
    <xf numFmtId="49" fontId="0" fillId="2" borderId="4" xfId="0" applyNumberFormat="1" applyFont="1" applyFill="1" applyBorder="1" applyAlignment="1"/>
    <xf numFmtId="3" fontId="0" fillId="2" borderId="4" xfId="0" applyNumberFormat="1" applyFont="1" applyFill="1" applyBorder="1" applyAlignment="1">
      <alignment horizontal="center"/>
    </xf>
    <xf numFmtId="0" fontId="0" fillId="0" borderId="0" xfId="0" applyNumberFormat="1" applyFont="1" applyAlignment="1"/>
    <xf numFmtId="1" fontId="0" fillId="2" borderId="1" xfId="0" applyNumberFormat="1" applyFont="1" applyFill="1" applyBorder="1" applyAlignment="1"/>
    <xf numFmtId="49" fontId="3" fillId="2" borderId="1" xfId="0" applyNumberFormat="1" applyFont="1" applyFill="1" applyBorder="1" applyAlignment="1"/>
    <xf numFmtId="0" fontId="1" fillId="2" borderId="1" xfId="0" applyFont="1" applyFill="1" applyBorder="1" applyAlignment="1"/>
    <xf numFmtId="1" fontId="0" fillId="2" borderId="2" xfId="0" applyNumberFormat="1" applyFont="1" applyFill="1" applyBorder="1" applyAlignment="1"/>
    <xf numFmtId="1" fontId="0" fillId="2" borderId="4" xfId="0" applyNumberFormat="1" applyFont="1" applyFill="1" applyBorder="1" applyAlignment="1">
      <alignment horizontal="right"/>
    </xf>
    <xf numFmtId="0" fontId="0" fillId="2" borderId="4" xfId="0" applyNumberFormat="1" applyFont="1" applyFill="1" applyBorder="1" applyAlignment="1">
      <alignment horizontal="right"/>
    </xf>
    <xf numFmtId="1" fontId="0" fillId="2" borderId="6" xfId="0" applyNumberFormat="1" applyFont="1" applyFill="1" applyBorder="1" applyAlignment="1"/>
    <xf numFmtId="9" fontId="2" fillId="2" borderId="1" xfId="0" applyNumberFormat="1" applyFont="1" applyFill="1" applyBorder="1" applyAlignment="1"/>
    <xf numFmtId="0" fontId="0" fillId="0" borderId="0" xfId="0" applyNumberFormat="1" applyFont="1" applyAlignment="1"/>
    <xf numFmtId="0" fontId="1" fillId="2" borderId="1" xfId="0" applyFont="1" applyFill="1" applyBorder="1" applyAlignment="1">
      <alignment wrapText="1"/>
    </xf>
    <xf numFmtId="0" fontId="0" fillId="0" borderId="0" xfId="0" applyNumberFormat="1" applyFont="1" applyAlignment="1"/>
    <xf numFmtId="0" fontId="0" fillId="2" borderId="6" xfId="0" applyFont="1" applyFill="1" applyBorder="1" applyAlignment="1"/>
    <xf numFmtId="0" fontId="0" fillId="0" borderId="0" xfId="0" applyNumberFormat="1" applyFont="1" applyAlignment="1"/>
    <xf numFmtId="49" fontId="3" fillId="2" borderId="1" xfId="0" applyNumberFormat="1" applyFont="1" applyFill="1" applyBorder="1" applyAlignment="1">
      <alignment horizontal="left"/>
    </xf>
    <xf numFmtId="0" fontId="0" fillId="0" borderId="0" xfId="0" applyNumberFormat="1" applyFont="1" applyAlignment="1"/>
    <xf numFmtId="49" fontId="0" fillId="3" borderId="8" xfId="0" applyNumberFormat="1" applyFont="1" applyFill="1" applyBorder="1" applyAlignment="1">
      <alignment vertical="top" wrapText="1"/>
    </xf>
    <xf numFmtId="49" fontId="0" fillId="4" borderId="8" xfId="0" applyNumberFormat="1" applyFont="1" applyFill="1" applyBorder="1" applyAlignment="1">
      <alignment vertical="top" wrapText="1"/>
    </xf>
    <xf numFmtId="0" fontId="0" fillId="4" borderId="8" xfId="0" applyFont="1" applyFill="1" applyBorder="1" applyAlignment="1">
      <alignment vertical="top" wrapText="1"/>
    </xf>
    <xf numFmtId="164" fontId="0" fillId="4" borderId="8" xfId="0" applyNumberFormat="1" applyFont="1" applyFill="1" applyBorder="1" applyAlignment="1">
      <alignment vertical="top" wrapText="1"/>
    </xf>
    <xf numFmtId="0" fontId="0" fillId="3" borderId="8" xfId="0" applyFont="1" applyFill="1" applyBorder="1" applyAlignment="1">
      <alignment vertical="top" wrapText="1"/>
    </xf>
    <xf numFmtId="0" fontId="0" fillId="3" borderId="8" xfId="0" applyNumberFormat="1" applyFont="1" applyFill="1" applyBorder="1" applyAlignment="1">
      <alignment vertical="top" wrapText="1"/>
    </xf>
    <xf numFmtId="164" fontId="0" fillId="3" borderId="8" xfId="0" applyNumberFormat="1" applyFont="1" applyFill="1" applyBorder="1" applyAlignment="1">
      <alignment vertical="top" wrapText="1"/>
    </xf>
    <xf numFmtId="0" fontId="0" fillId="4" borderId="8" xfId="0" applyNumberFormat="1" applyFont="1" applyFill="1" applyBorder="1" applyAlignment="1">
      <alignment vertical="top" wrapText="1"/>
    </xf>
    <xf numFmtId="165" fontId="0" fillId="3" borderId="8" xfId="0" applyNumberFormat="1" applyFont="1" applyFill="1" applyBorder="1" applyAlignment="1">
      <alignment vertical="top" wrapText="1"/>
    </xf>
    <xf numFmtId="166" fontId="0" fillId="3" borderId="8" xfId="0" applyNumberFormat="1" applyFont="1" applyFill="1" applyBorder="1" applyAlignment="1">
      <alignment vertical="top" wrapText="1"/>
    </xf>
    <xf numFmtId="0" fontId="0" fillId="0" borderId="9" xfId="0" applyFont="1" applyBorder="1" applyAlignment="1"/>
    <xf numFmtId="49" fontId="1" fillId="2" borderId="9" xfId="0" applyNumberFormat="1" applyFont="1" applyFill="1" applyBorder="1" applyAlignment="1"/>
    <xf numFmtId="49" fontId="0" fillId="2" borderId="9" xfId="0" applyNumberFormat="1" applyFont="1" applyFill="1" applyBorder="1" applyAlignment="1"/>
    <xf numFmtId="0" fontId="5" fillId="0" borderId="0" xfId="1" applyAlignment="1"/>
    <xf numFmtId="49" fontId="1" fillId="5" borderId="1" xfId="0" applyNumberFormat="1" applyFont="1" applyFill="1" applyBorder="1" applyAlignment="1">
      <alignment horizontal="left" vertical="center" wrapText="1"/>
    </xf>
    <xf numFmtId="49" fontId="8" fillId="5" borderId="1" xfId="0" applyNumberFormat="1" applyFont="1" applyFill="1" applyBorder="1" applyAlignment="1">
      <alignment horizontal="left" vertical="center" wrapText="1"/>
    </xf>
    <xf numFmtId="0" fontId="6" fillId="0" borderId="4" xfId="0" applyFont="1" applyBorder="1" applyAlignment="1">
      <alignment horizontal="left" vertical="center" wrapText="1"/>
    </xf>
    <xf numFmtId="0" fontId="0" fillId="0" borderId="0" xfId="0" applyFont="1" applyAlignment="1">
      <alignment horizontal="left" vertical="center" wrapText="1"/>
    </xf>
    <xf numFmtId="0" fontId="0" fillId="5" borderId="0" xfId="0" applyNumberFormat="1" applyFont="1" applyFill="1" applyAlignment="1">
      <alignment horizontal="left" vertical="center" wrapText="1"/>
    </xf>
    <xf numFmtId="0" fontId="2" fillId="5" borderId="0" xfId="0" applyNumberFormat="1" applyFont="1" applyFill="1" applyAlignment="1">
      <alignment horizontal="left" vertical="center" wrapText="1"/>
    </xf>
    <xf numFmtId="0" fontId="10" fillId="0" borderId="4" xfId="0" applyFont="1" applyBorder="1" applyAlignment="1">
      <alignment horizontal="left" vertical="center" wrapText="1"/>
    </xf>
    <xf numFmtId="49" fontId="8" fillId="6" borderId="1" xfId="0" applyNumberFormat="1" applyFont="1" applyFill="1" applyBorder="1" applyAlignment="1">
      <alignment horizontal="left" vertical="center" wrapText="1"/>
    </xf>
    <xf numFmtId="49" fontId="1" fillId="6" borderId="1" xfId="0" applyNumberFormat="1" applyFont="1" applyFill="1" applyBorder="1" applyAlignment="1">
      <alignment horizontal="left" vertical="center" wrapText="1"/>
    </xf>
    <xf numFmtId="0" fontId="9" fillId="6" borderId="9" xfId="0" applyFont="1" applyFill="1" applyBorder="1" applyAlignment="1">
      <alignment horizontal="left" vertical="center" wrapText="1"/>
    </xf>
    <xf numFmtId="0" fontId="11" fillId="6" borderId="9" xfId="0" applyFont="1" applyFill="1" applyBorder="1" applyAlignment="1">
      <alignment horizontal="left" vertical="center" wrapText="1"/>
    </xf>
    <xf numFmtId="0" fontId="1" fillId="6" borderId="1" xfId="0" applyFont="1" applyFill="1" applyBorder="1" applyAlignment="1">
      <alignment horizontal="left" vertical="center" wrapText="1"/>
    </xf>
    <xf numFmtId="0" fontId="0" fillId="6" borderId="0" xfId="0" applyNumberFormat="1" applyFont="1" applyFill="1" applyAlignment="1">
      <alignment horizontal="left" vertical="center" wrapText="1"/>
    </xf>
    <xf numFmtId="0" fontId="7" fillId="6" borderId="9" xfId="0" applyFont="1" applyFill="1" applyBorder="1" applyAlignment="1">
      <alignment horizontal="left" vertical="center" wrapText="1"/>
    </xf>
    <xf numFmtId="0" fontId="0" fillId="0" borderId="0" xfId="0" applyFill="1"/>
    <xf numFmtId="0" fontId="12" fillId="0" borderId="0" xfId="0" applyFont="1" applyAlignment="1"/>
    <xf numFmtId="0" fontId="0" fillId="0" borderId="0" xfId="0"/>
    <xf numFmtId="0" fontId="12" fillId="0" borderId="0" xfId="0" applyFont="1"/>
    <xf numFmtId="0" fontId="13" fillId="0" borderId="0" xfId="0" applyFont="1" applyAlignment="1">
      <alignment wrapText="1"/>
    </xf>
  </cellXfs>
  <cellStyles count="2">
    <cellStyle name="Hyperlink" xfId="1" builtinId="8"/>
    <cellStyle name="Normal" xfId="0" builtinId="0"/>
  </cellStyles>
  <dxfs count="2">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E0E0E0"/>
      <rgbColor rgb="FFF0F0F0"/>
      <rgbColor rgb="FFFF00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9.xml.rels><?xml version="1.0" encoding="UTF-8" standalone="yes"?>
<Relationships xmlns="http://schemas.openxmlformats.org/package/2006/relationships"><Relationship Id="rId2" Type="http://schemas.openxmlformats.org/officeDocument/2006/relationships/hyperlink" Target="https://mn.gov/doc/assets/Adult%20Prison%20Population%20Summary%201-1-2021_tcm1089-467125.pdf" TargetMode="External"/><Relationship Id="rId1" Type="http://schemas.openxmlformats.org/officeDocument/2006/relationships/hyperlink" Target="https://www.oregon.gov/doc/Documents/agency-quick-fact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55"/>
  <sheetViews>
    <sheetView showGridLines="0" workbookViewId="0">
      <selection activeCell="I11" sqref="I11"/>
    </sheetView>
  </sheetViews>
  <sheetFormatPr defaultColWidth="8.85546875" defaultRowHeight="15" customHeight="1" x14ac:dyDescent="0.25"/>
  <cols>
    <col min="1" max="1" width="11.140625" style="1" customWidth="1"/>
    <col min="2" max="2" width="15.28515625" style="1" customWidth="1"/>
    <col min="3" max="8" width="10.7109375" style="1" customWidth="1"/>
    <col min="9" max="10" width="11.42578125" style="1" customWidth="1"/>
    <col min="11" max="255" width="8.85546875" style="1" customWidth="1"/>
  </cols>
  <sheetData>
    <row r="1" spans="1:255" ht="57" customHeight="1" x14ac:dyDescent="0.25">
      <c r="A1" s="2" t="s">
        <v>0</v>
      </c>
      <c r="B1" s="2" t="s">
        <v>1</v>
      </c>
      <c r="C1" s="3" t="s">
        <v>2</v>
      </c>
      <c r="D1" s="3" t="s">
        <v>3</v>
      </c>
      <c r="E1" s="3" t="s">
        <v>4</v>
      </c>
      <c r="F1" s="3" t="s">
        <v>5</v>
      </c>
      <c r="G1" s="3" t="s">
        <v>6</v>
      </c>
      <c r="H1" s="3" t="s">
        <v>7</v>
      </c>
      <c r="I1" s="3" t="s">
        <v>8</v>
      </c>
      <c r="J1" s="3" t="s">
        <v>9</v>
      </c>
      <c r="K1" s="4" t="s">
        <v>10</v>
      </c>
      <c r="L1" s="3" t="s">
        <v>11</v>
      </c>
      <c r="M1" s="5"/>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c r="ID1" s="46"/>
      <c r="IE1" s="46"/>
      <c r="IF1" s="46"/>
      <c r="IG1" s="46"/>
      <c r="IH1" s="46"/>
      <c r="II1" s="46"/>
      <c r="IJ1" s="46"/>
      <c r="IK1" s="46"/>
      <c r="IL1" s="46"/>
      <c r="IM1" s="46"/>
      <c r="IN1" s="46"/>
      <c r="IO1" s="46"/>
      <c r="IP1" s="46"/>
      <c r="IQ1" s="46"/>
      <c r="IR1" s="46"/>
      <c r="IS1" s="46"/>
      <c r="IT1" s="46"/>
      <c r="IU1" s="46"/>
    </row>
    <row r="2" spans="1:255" ht="15" customHeight="1" x14ac:dyDescent="0.25">
      <c r="A2" s="4" t="s">
        <v>12</v>
      </c>
      <c r="B2" s="4" t="s">
        <v>13</v>
      </c>
      <c r="C2" s="6">
        <v>32627</v>
      </c>
      <c r="D2" s="6">
        <v>4502</v>
      </c>
      <c r="E2" s="6">
        <v>3819</v>
      </c>
      <c r="F2" s="6">
        <v>1789</v>
      </c>
      <c r="G2" s="6">
        <v>2030</v>
      </c>
      <c r="H2" s="6">
        <v>683</v>
      </c>
      <c r="I2" s="7">
        <v>265</v>
      </c>
      <c r="J2" s="7">
        <v>418</v>
      </c>
      <c r="K2" s="5"/>
      <c r="L2" s="5"/>
      <c r="M2" s="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c r="HG2" s="46"/>
      <c r="HH2" s="46"/>
      <c r="HI2" s="46"/>
      <c r="HJ2" s="46"/>
      <c r="HK2" s="46"/>
      <c r="HL2" s="46"/>
      <c r="HM2" s="46"/>
      <c r="HN2" s="46"/>
      <c r="HO2" s="46"/>
      <c r="HP2" s="46"/>
      <c r="HQ2" s="46"/>
      <c r="HR2" s="46"/>
      <c r="HS2" s="46"/>
      <c r="HT2" s="46"/>
      <c r="HU2" s="46"/>
      <c r="HV2" s="46"/>
      <c r="HW2" s="46"/>
      <c r="HX2" s="46"/>
      <c r="HY2" s="46"/>
      <c r="HZ2" s="46"/>
      <c r="IA2" s="46"/>
      <c r="IB2" s="46"/>
      <c r="IC2" s="46"/>
      <c r="ID2" s="46"/>
      <c r="IE2" s="46"/>
      <c r="IF2" s="46"/>
      <c r="IG2" s="46"/>
      <c r="IH2" s="46"/>
      <c r="II2" s="46"/>
      <c r="IJ2" s="46"/>
      <c r="IK2" s="46"/>
      <c r="IL2" s="46"/>
      <c r="IM2" s="46"/>
      <c r="IN2" s="46"/>
      <c r="IO2" s="46"/>
      <c r="IP2" s="46"/>
      <c r="IQ2" s="46"/>
      <c r="IR2" s="46"/>
      <c r="IS2" s="46"/>
      <c r="IT2" s="46"/>
      <c r="IU2" s="46"/>
    </row>
    <row r="3" spans="1:255" ht="15" customHeight="1" x14ac:dyDescent="0.25">
      <c r="A3" s="4" t="s">
        <v>14</v>
      </c>
      <c r="B3" s="4" t="s">
        <v>15</v>
      </c>
      <c r="C3" s="6">
        <v>14054</v>
      </c>
      <c r="D3" s="6">
        <v>6080</v>
      </c>
      <c r="E3" s="6">
        <v>3752</v>
      </c>
      <c r="F3" s="6">
        <v>2069</v>
      </c>
      <c r="G3" s="6">
        <v>1683</v>
      </c>
      <c r="H3" s="6">
        <v>2328</v>
      </c>
      <c r="I3" s="7">
        <v>1231</v>
      </c>
      <c r="J3" s="7">
        <v>1097</v>
      </c>
      <c r="K3" s="5"/>
      <c r="L3" s="5"/>
      <c r="M3" s="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c r="CB3" s="46"/>
      <c r="CC3" s="46"/>
      <c r="CD3" s="46"/>
      <c r="CE3" s="46"/>
      <c r="CF3" s="46"/>
      <c r="CG3" s="46"/>
      <c r="CH3" s="46"/>
      <c r="CI3" s="46"/>
      <c r="CJ3" s="46"/>
      <c r="CK3" s="46"/>
      <c r="CL3" s="46"/>
      <c r="CM3" s="46"/>
      <c r="CN3" s="46"/>
      <c r="CO3" s="46"/>
      <c r="CP3" s="46"/>
      <c r="CQ3" s="46"/>
      <c r="CR3" s="46"/>
      <c r="CS3" s="46"/>
      <c r="CT3" s="46"/>
      <c r="CU3" s="46"/>
      <c r="CV3" s="46"/>
      <c r="CW3" s="46"/>
      <c r="CX3" s="46"/>
      <c r="CY3" s="46"/>
      <c r="CZ3" s="46"/>
      <c r="DA3" s="46"/>
      <c r="DB3" s="46"/>
      <c r="DC3" s="46"/>
      <c r="DD3" s="46"/>
      <c r="DE3" s="46"/>
      <c r="DF3" s="46"/>
      <c r="DG3" s="46"/>
      <c r="DH3" s="46"/>
      <c r="DI3" s="46"/>
      <c r="DJ3" s="46"/>
      <c r="DK3" s="46"/>
      <c r="DL3" s="46"/>
      <c r="DM3" s="46"/>
      <c r="DN3" s="46"/>
      <c r="DO3" s="46"/>
      <c r="DP3" s="46"/>
      <c r="DQ3" s="46"/>
      <c r="DR3" s="46"/>
      <c r="DS3" s="46"/>
      <c r="DT3" s="46"/>
      <c r="DU3" s="46"/>
      <c r="DV3" s="46"/>
      <c r="DW3" s="46"/>
      <c r="DX3" s="46"/>
      <c r="DY3" s="46"/>
      <c r="DZ3" s="46"/>
      <c r="EA3" s="46"/>
      <c r="EB3" s="46"/>
      <c r="EC3" s="46"/>
      <c r="ED3" s="46"/>
      <c r="EE3" s="46"/>
      <c r="EF3" s="46"/>
      <c r="EG3" s="46"/>
      <c r="EH3" s="46"/>
      <c r="EI3" s="46"/>
      <c r="EJ3" s="46"/>
      <c r="EK3" s="46"/>
      <c r="EL3" s="46"/>
      <c r="EM3" s="46"/>
      <c r="EN3" s="46"/>
      <c r="EO3" s="46"/>
      <c r="EP3" s="46"/>
      <c r="EQ3" s="46"/>
      <c r="ER3" s="46"/>
      <c r="ES3" s="46"/>
      <c r="ET3" s="46"/>
      <c r="EU3" s="46"/>
      <c r="EV3" s="46"/>
      <c r="EW3" s="46"/>
      <c r="EX3" s="46"/>
      <c r="EY3" s="46"/>
      <c r="EZ3" s="46"/>
      <c r="FA3" s="46"/>
      <c r="FB3" s="46"/>
      <c r="FC3" s="46"/>
      <c r="FD3" s="46"/>
      <c r="FE3" s="46"/>
      <c r="FF3" s="46"/>
      <c r="FG3" s="46"/>
      <c r="FH3" s="46"/>
      <c r="FI3" s="46"/>
      <c r="FJ3" s="46"/>
      <c r="FK3" s="46"/>
      <c r="FL3" s="46"/>
      <c r="FM3" s="46"/>
      <c r="FN3" s="46"/>
      <c r="FO3" s="46"/>
      <c r="FP3" s="46"/>
      <c r="FQ3" s="46"/>
      <c r="FR3" s="46"/>
      <c r="FS3" s="46"/>
      <c r="FT3" s="46"/>
      <c r="FU3" s="46"/>
      <c r="FV3" s="46"/>
      <c r="FW3" s="46"/>
      <c r="FX3" s="46"/>
      <c r="FY3" s="46"/>
      <c r="FZ3" s="46"/>
      <c r="GA3" s="46"/>
      <c r="GB3" s="46"/>
      <c r="GC3" s="46"/>
      <c r="GD3" s="46"/>
      <c r="GE3" s="46"/>
      <c r="GF3" s="46"/>
      <c r="GG3" s="46"/>
      <c r="GH3" s="46"/>
      <c r="GI3" s="46"/>
      <c r="GJ3" s="46"/>
      <c r="GK3" s="46"/>
      <c r="GL3" s="46"/>
      <c r="GM3" s="46"/>
      <c r="GN3" s="46"/>
      <c r="GO3" s="46"/>
      <c r="GP3" s="46"/>
      <c r="GQ3" s="46"/>
      <c r="GR3" s="46"/>
      <c r="GS3" s="46"/>
      <c r="GT3" s="46"/>
      <c r="GU3" s="46"/>
      <c r="GV3" s="46"/>
      <c r="GW3" s="46"/>
      <c r="GX3" s="46"/>
      <c r="GY3" s="46"/>
      <c r="GZ3" s="46"/>
      <c r="HA3" s="46"/>
      <c r="HB3" s="46"/>
      <c r="HC3" s="46"/>
      <c r="HD3" s="46"/>
      <c r="HE3" s="46"/>
      <c r="HF3" s="46"/>
      <c r="HG3" s="46"/>
      <c r="HH3" s="46"/>
      <c r="HI3" s="46"/>
      <c r="HJ3" s="46"/>
      <c r="HK3" s="46"/>
      <c r="HL3" s="46"/>
      <c r="HM3" s="46"/>
      <c r="HN3" s="46"/>
      <c r="HO3" s="46"/>
      <c r="HP3" s="46"/>
      <c r="HQ3" s="46"/>
      <c r="HR3" s="46"/>
      <c r="HS3" s="46"/>
      <c r="HT3" s="46"/>
      <c r="HU3" s="46"/>
      <c r="HV3" s="46"/>
      <c r="HW3" s="46"/>
      <c r="HX3" s="46"/>
      <c r="HY3" s="46"/>
      <c r="HZ3" s="46"/>
      <c r="IA3" s="46"/>
      <c r="IB3" s="46"/>
      <c r="IC3" s="46"/>
      <c r="ID3" s="46"/>
      <c r="IE3" s="46"/>
      <c r="IF3" s="46"/>
      <c r="IG3" s="46"/>
      <c r="IH3" s="46"/>
      <c r="II3" s="46"/>
      <c r="IJ3" s="46"/>
      <c r="IK3" s="46"/>
      <c r="IL3" s="46"/>
      <c r="IM3" s="46"/>
      <c r="IN3" s="46"/>
      <c r="IO3" s="46"/>
      <c r="IP3" s="46"/>
      <c r="IQ3" s="46"/>
      <c r="IR3" s="46"/>
      <c r="IS3" s="46"/>
      <c r="IT3" s="46"/>
      <c r="IU3" s="46"/>
    </row>
    <row r="4" spans="1:255" ht="15" customHeight="1" x14ac:dyDescent="0.25">
      <c r="A4" s="4" t="s">
        <v>16</v>
      </c>
      <c r="B4" s="4" t="s">
        <v>17</v>
      </c>
      <c r="C4" s="6">
        <v>9204</v>
      </c>
      <c r="D4" s="6">
        <v>4989</v>
      </c>
      <c r="E4" s="6">
        <v>703</v>
      </c>
      <c r="F4" s="6">
        <v>550</v>
      </c>
      <c r="G4" s="6">
        <v>153</v>
      </c>
      <c r="H4" s="6">
        <v>4286</v>
      </c>
      <c r="I4" s="7">
        <v>2542</v>
      </c>
      <c r="J4" s="7">
        <v>1744</v>
      </c>
      <c r="K4" s="5"/>
      <c r="L4" s="5"/>
      <c r="M4" s="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6"/>
      <c r="FC4" s="46"/>
      <c r="FD4" s="46"/>
      <c r="FE4" s="46"/>
      <c r="FF4" s="46"/>
      <c r="FG4" s="46"/>
      <c r="FH4" s="46"/>
      <c r="FI4" s="46"/>
      <c r="FJ4" s="46"/>
      <c r="FK4" s="46"/>
      <c r="FL4" s="46"/>
      <c r="FM4" s="46"/>
      <c r="FN4" s="46"/>
      <c r="FO4" s="46"/>
      <c r="FP4" s="46"/>
      <c r="FQ4" s="46"/>
      <c r="FR4" s="46"/>
      <c r="FS4" s="46"/>
      <c r="FT4" s="46"/>
      <c r="FU4" s="46"/>
      <c r="FV4" s="46"/>
      <c r="FW4" s="46"/>
      <c r="FX4" s="46"/>
      <c r="FY4" s="46"/>
      <c r="FZ4" s="46"/>
      <c r="GA4" s="46"/>
      <c r="GB4" s="46"/>
      <c r="GC4" s="46"/>
      <c r="GD4" s="46"/>
      <c r="GE4" s="46"/>
      <c r="GF4" s="46"/>
      <c r="GG4" s="46"/>
      <c r="GH4" s="46"/>
      <c r="GI4" s="46"/>
      <c r="GJ4" s="46"/>
      <c r="GK4" s="46"/>
      <c r="GL4" s="46"/>
      <c r="GM4" s="46"/>
      <c r="GN4" s="46"/>
      <c r="GO4" s="46"/>
      <c r="GP4" s="46"/>
      <c r="GQ4" s="46"/>
      <c r="GR4" s="46"/>
      <c r="GS4" s="46"/>
      <c r="GT4" s="46"/>
      <c r="GU4" s="46"/>
      <c r="GV4" s="46"/>
      <c r="GW4" s="46"/>
      <c r="GX4" s="46"/>
      <c r="GY4" s="46"/>
      <c r="GZ4" s="46"/>
      <c r="HA4" s="46"/>
      <c r="HB4" s="46"/>
      <c r="HC4" s="46"/>
      <c r="HD4" s="46"/>
      <c r="HE4" s="46"/>
      <c r="HF4" s="46"/>
      <c r="HG4" s="46"/>
      <c r="HH4" s="46"/>
      <c r="HI4" s="46"/>
      <c r="HJ4" s="46"/>
      <c r="HK4" s="46"/>
      <c r="HL4" s="46"/>
      <c r="HM4" s="46"/>
      <c r="HN4" s="46"/>
      <c r="HO4" s="46"/>
      <c r="HP4" s="46"/>
      <c r="HQ4" s="46"/>
      <c r="HR4" s="46"/>
      <c r="HS4" s="46"/>
      <c r="HT4" s="46"/>
      <c r="HU4" s="46"/>
      <c r="HV4" s="46"/>
      <c r="HW4" s="46"/>
      <c r="HX4" s="46"/>
      <c r="HY4" s="46"/>
      <c r="HZ4" s="46"/>
      <c r="IA4" s="46"/>
      <c r="IB4" s="46"/>
      <c r="IC4" s="46"/>
      <c r="ID4" s="46"/>
      <c r="IE4" s="46"/>
      <c r="IF4" s="46"/>
      <c r="IG4" s="46"/>
      <c r="IH4" s="46"/>
      <c r="II4" s="46"/>
      <c r="IJ4" s="46"/>
      <c r="IK4" s="46"/>
      <c r="IL4" s="46"/>
      <c r="IM4" s="46"/>
      <c r="IN4" s="46"/>
      <c r="IO4" s="46"/>
      <c r="IP4" s="46"/>
      <c r="IQ4" s="46"/>
      <c r="IR4" s="46"/>
      <c r="IS4" s="46"/>
      <c r="IT4" s="46"/>
      <c r="IU4" s="46"/>
    </row>
    <row r="5" spans="1:255" ht="15" customHeight="1" x14ac:dyDescent="0.25">
      <c r="A5" s="4" t="s">
        <v>18</v>
      </c>
      <c r="B5" s="4" t="s">
        <v>19</v>
      </c>
      <c r="C5" s="6">
        <v>18361</v>
      </c>
      <c r="D5" s="6">
        <v>8277</v>
      </c>
      <c r="E5" s="6">
        <v>4965</v>
      </c>
      <c r="F5" s="6">
        <v>1720</v>
      </c>
      <c r="G5" s="6">
        <v>3245</v>
      </c>
      <c r="H5" s="6">
        <v>3312</v>
      </c>
      <c r="I5" s="7">
        <v>152</v>
      </c>
      <c r="J5" s="7">
        <v>3160</v>
      </c>
      <c r="K5" s="5"/>
      <c r="L5" s="4" t="s">
        <v>20</v>
      </c>
      <c r="M5" s="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c r="FJ5" s="46"/>
      <c r="FK5" s="46"/>
      <c r="FL5" s="46"/>
      <c r="FM5" s="46"/>
      <c r="FN5" s="46"/>
      <c r="FO5" s="46"/>
      <c r="FP5" s="46"/>
      <c r="FQ5" s="46"/>
      <c r="FR5" s="46"/>
      <c r="FS5" s="46"/>
      <c r="FT5" s="46"/>
      <c r="FU5" s="46"/>
      <c r="FV5" s="46"/>
      <c r="FW5" s="46"/>
      <c r="FX5" s="46"/>
      <c r="FY5" s="46"/>
      <c r="FZ5" s="46"/>
      <c r="GA5" s="46"/>
      <c r="GB5" s="46"/>
      <c r="GC5" s="46"/>
      <c r="GD5" s="46"/>
      <c r="GE5" s="46"/>
      <c r="GF5" s="46"/>
      <c r="GG5" s="46"/>
      <c r="GH5" s="46"/>
      <c r="GI5" s="46"/>
      <c r="GJ5" s="46"/>
      <c r="GK5" s="46"/>
      <c r="GL5" s="46"/>
      <c r="GM5" s="46"/>
      <c r="GN5" s="46"/>
      <c r="GO5" s="46"/>
      <c r="GP5" s="46"/>
      <c r="GQ5" s="46"/>
      <c r="GR5" s="46"/>
      <c r="GS5" s="46"/>
      <c r="GT5" s="46"/>
      <c r="GU5" s="46"/>
      <c r="GV5" s="46"/>
      <c r="GW5" s="46"/>
      <c r="GX5" s="46"/>
      <c r="GY5" s="46"/>
      <c r="GZ5" s="46"/>
      <c r="HA5" s="46"/>
      <c r="HB5" s="46"/>
      <c r="HC5" s="46"/>
      <c r="HD5" s="46"/>
      <c r="HE5" s="46"/>
      <c r="HF5" s="46"/>
      <c r="HG5" s="46"/>
      <c r="HH5" s="46"/>
      <c r="HI5" s="46"/>
      <c r="HJ5" s="46"/>
      <c r="HK5" s="46"/>
      <c r="HL5" s="46"/>
      <c r="HM5" s="46"/>
      <c r="HN5" s="46"/>
      <c r="HO5" s="46"/>
      <c r="HP5" s="46"/>
      <c r="HQ5" s="46"/>
      <c r="HR5" s="46"/>
      <c r="HS5" s="46"/>
      <c r="HT5" s="46"/>
      <c r="HU5" s="46"/>
      <c r="HV5" s="46"/>
      <c r="HW5" s="46"/>
      <c r="HX5" s="46"/>
      <c r="HY5" s="46"/>
      <c r="HZ5" s="46"/>
      <c r="IA5" s="46"/>
      <c r="IB5" s="46"/>
      <c r="IC5" s="46"/>
      <c r="ID5" s="46"/>
      <c r="IE5" s="46"/>
      <c r="IF5" s="46"/>
      <c r="IG5" s="46"/>
      <c r="IH5" s="46"/>
      <c r="II5" s="46"/>
      <c r="IJ5" s="46"/>
      <c r="IK5" s="46"/>
      <c r="IL5" s="46"/>
      <c r="IM5" s="46"/>
      <c r="IN5" s="46"/>
      <c r="IO5" s="46"/>
      <c r="IP5" s="46"/>
      <c r="IQ5" s="46"/>
      <c r="IR5" s="46"/>
      <c r="IS5" s="46"/>
      <c r="IT5" s="46"/>
      <c r="IU5" s="46"/>
    </row>
    <row r="6" spans="1:255" ht="15" customHeight="1" x14ac:dyDescent="0.25">
      <c r="A6" s="4" t="s">
        <v>21</v>
      </c>
      <c r="B6" s="4" t="s">
        <v>22</v>
      </c>
      <c r="C6" s="6">
        <v>35375</v>
      </c>
      <c r="D6" s="6">
        <v>12280</v>
      </c>
      <c r="E6" s="6">
        <v>7920</v>
      </c>
      <c r="F6" s="6">
        <v>3495</v>
      </c>
      <c r="G6" s="6">
        <v>4425</v>
      </c>
      <c r="H6" s="6">
        <v>4360</v>
      </c>
      <c r="I6" s="7">
        <v>4335</v>
      </c>
      <c r="J6" s="7">
        <v>25</v>
      </c>
      <c r="K6" s="5"/>
      <c r="L6" s="4" t="s">
        <v>20</v>
      </c>
      <c r="M6" s="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c r="CJ6" s="46"/>
      <c r="CK6" s="46"/>
      <c r="CL6" s="46"/>
      <c r="CM6" s="46"/>
      <c r="CN6" s="46"/>
      <c r="CO6" s="46"/>
      <c r="CP6" s="46"/>
      <c r="CQ6" s="46"/>
      <c r="CR6" s="46"/>
      <c r="CS6" s="46"/>
      <c r="CT6" s="46"/>
      <c r="CU6" s="46"/>
      <c r="CV6" s="46"/>
      <c r="CW6" s="46"/>
      <c r="CX6" s="46"/>
      <c r="CY6" s="46"/>
      <c r="CZ6" s="46"/>
      <c r="DA6" s="46"/>
      <c r="DB6" s="46"/>
      <c r="DC6" s="46"/>
      <c r="DD6" s="46"/>
      <c r="DE6" s="46"/>
      <c r="DF6" s="46"/>
      <c r="DG6" s="46"/>
      <c r="DH6" s="46"/>
      <c r="DI6" s="46"/>
      <c r="DJ6" s="46"/>
      <c r="DK6" s="46"/>
      <c r="DL6" s="46"/>
      <c r="DM6" s="46"/>
      <c r="DN6" s="46"/>
      <c r="DO6" s="46"/>
      <c r="DP6" s="46"/>
      <c r="DQ6" s="46"/>
      <c r="DR6" s="46"/>
      <c r="DS6" s="46"/>
      <c r="DT6" s="46"/>
      <c r="DU6" s="46"/>
      <c r="DV6" s="46"/>
      <c r="DW6" s="46"/>
      <c r="DX6" s="46"/>
      <c r="DY6" s="46"/>
      <c r="DZ6" s="46"/>
      <c r="EA6" s="46"/>
      <c r="EB6" s="46"/>
      <c r="EC6" s="46"/>
      <c r="ED6" s="46"/>
      <c r="EE6" s="46"/>
      <c r="EF6" s="46"/>
      <c r="EG6" s="46"/>
      <c r="EH6" s="46"/>
      <c r="EI6" s="46"/>
      <c r="EJ6" s="46"/>
      <c r="EK6" s="46"/>
      <c r="EL6" s="46"/>
      <c r="EM6" s="46"/>
      <c r="EN6" s="46"/>
      <c r="EO6" s="46"/>
      <c r="EP6" s="46"/>
      <c r="EQ6" s="46"/>
      <c r="ER6" s="46"/>
      <c r="ES6" s="46"/>
      <c r="ET6" s="46"/>
      <c r="EU6" s="46"/>
      <c r="EV6" s="46"/>
      <c r="EW6" s="46"/>
      <c r="EX6" s="46"/>
      <c r="EY6" s="46"/>
      <c r="EZ6" s="46"/>
      <c r="FA6" s="46"/>
      <c r="FB6" s="46"/>
      <c r="FC6" s="46"/>
      <c r="FD6" s="46"/>
      <c r="FE6" s="46"/>
      <c r="FF6" s="46"/>
      <c r="FG6" s="46"/>
      <c r="FH6" s="46"/>
      <c r="FI6" s="46"/>
      <c r="FJ6" s="46"/>
      <c r="FK6" s="46"/>
      <c r="FL6" s="46"/>
      <c r="FM6" s="46"/>
      <c r="FN6" s="46"/>
      <c r="FO6" s="46"/>
      <c r="FP6" s="46"/>
      <c r="FQ6" s="46"/>
      <c r="FR6" s="46"/>
      <c r="FS6" s="46"/>
      <c r="FT6" s="46"/>
      <c r="FU6" s="46"/>
      <c r="FV6" s="46"/>
      <c r="FW6" s="46"/>
      <c r="FX6" s="46"/>
      <c r="FY6" s="46"/>
      <c r="FZ6" s="46"/>
      <c r="GA6" s="46"/>
      <c r="GB6" s="46"/>
      <c r="GC6" s="46"/>
      <c r="GD6" s="46"/>
      <c r="GE6" s="46"/>
      <c r="GF6" s="46"/>
      <c r="GG6" s="46"/>
      <c r="GH6" s="46"/>
      <c r="GI6" s="46"/>
      <c r="GJ6" s="46"/>
      <c r="GK6" s="46"/>
      <c r="GL6" s="46"/>
      <c r="GM6" s="46"/>
      <c r="GN6" s="46"/>
      <c r="GO6" s="46"/>
      <c r="GP6" s="46"/>
      <c r="GQ6" s="46"/>
      <c r="GR6" s="46"/>
      <c r="GS6" s="46"/>
      <c r="GT6" s="46"/>
      <c r="GU6" s="46"/>
      <c r="GV6" s="46"/>
      <c r="GW6" s="46"/>
      <c r="GX6" s="46"/>
      <c r="GY6" s="46"/>
      <c r="GZ6" s="46"/>
      <c r="HA6" s="46"/>
      <c r="HB6" s="46"/>
      <c r="HC6" s="46"/>
      <c r="HD6" s="46"/>
      <c r="HE6" s="46"/>
      <c r="HF6" s="46"/>
      <c r="HG6" s="46"/>
      <c r="HH6" s="46"/>
      <c r="HI6" s="46"/>
      <c r="HJ6" s="46"/>
      <c r="HK6" s="46"/>
      <c r="HL6" s="46"/>
      <c r="HM6" s="46"/>
      <c r="HN6" s="46"/>
      <c r="HO6" s="46"/>
      <c r="HP6" s="46"/>
      <c r="HQ6" s="46"/>
      <c r="HR6" s="46"/>
      <c r="HS6" s="46"/>
      <c r="HT6" s="46"/>
      <c r="HU6" s="46"/>
      <c r="HV6" s="46"/>
      <c r="HW6" s="46"/>
      <c r="HX6" s="46"/>
      <c r="HY6" s="46"/>
      <c r="HZ6" s="46"/>
      <c r="IA6" s="46"/>
      <c r="IB6" s="46"/>
      <c r="IC6" s="46"/>
      <c r="ID6" s="46"/>
      <c r="IE6" s="46"/>
      <c r="IF6" s="46"/>
      <c r="IG6" s="46"/>
      <c r="IH6" s="46"/>
      <c r="II6" s="46"/>
      <c r="IJ6" s="46"/>
      <c r="IK6" s="46"/>
      <c r="IL6" s="46"/>
      <c r="IM6" s="46"/>
      <c r="IN6" s="46"/>
      <c r="IO6" s="46"/>
      <c r="IP6" s="46"/>
      <c r="IQ6" s="46"/>
      <c r="IR6" s="46"/>
      <c r="IS6" s="46"/>
      <c r="IT6" s="46"/>
      <c r="IU6" s="46"/>
    </row>
    <row r="7" spans="1:255" ht="15" customHeight="1" x14ac:dyDescent="0.25">
      <c r="A7" s="4" t="s">
        <v>23</v>
      </c>
      <c r="B7" s="4" t="s">
        <v>24</v>
      </c>
      <c r="C7" s="6">
        <v>9985</v>
      </c>
      <c r="D7" s="6">
        <v>3768</v>
      </c>
      <c r="E7" s="6">
        <v>22</v>
      </c>
      <c r="F7" s="6">
        <v>8</v>
      </c>
      <c r="G7" s="6">
        <v>14</v>
      </c>
      <c r="H7" s="6">
        <v>3746</v>
      </c>
      <c r="I7" s="7">
        <v>1093</v>
      </c>
      <c r="J7" s="7">
        <v>2653</v>
      </c>
      <c r="K7" s="5"/>
      <c r="L7" s="5"/>
      <c r="M7" s="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c r="EM7" s="46"/>
      <c r="EN7" s="46"/>
      <c r="EO7" s="46"/>
      <c r="EP7" s="46"/>
      <c r="EQ7" s="46"/>
      <c r="ER7" s="46"/>
      <c r="ES7" s="46"/>
      <c r="ET7" s="46"/>
      <c r="EU7" s="46"/>
      <c r="EV7" s="46"/>
      <c r="EW7" s="46"/>
      <c r="EX7" s="46"/>
      <c r="EY7" s="46"/>
      <c r="EZ7" s="46"/>
      <c r="FA7" s="46"/>
      <c r="FB7" s="46"/>
      <c r="FC7" s="46"/>
      <c r="FD7" s="46"/>
      <c r="FE7" s="46"/>
      <c r="FF7" s="46"/>
      <c r="FG7" s="46"/>
      <c r="FH7" s="46"/>
      <c r="FI7" s="46"/>
      <c r="FJ7" s="46"/>
      <c r="FK7" s="46"/>
      <c r="FL7" s="46"/>
      <c r="FM7" s="46"/>
      <c r="FN7" s="46"/>
      <c r="FO7" s="46"/>
      <c r="FP7" s="46"/>
      <c r="FQ7" s="46"/>
      <c r="FR7" s="46"/>
      <c r="FS7" s="46"/>
      <c r="FT7" s="46"/>
      <c r="FU7" s="46"/>
      <c r="FV7" s="46"/>
      <c r="FW7" s="46"/>
      <c r="FX7" s="46"/>
      <c r="FY7" s="46"/>
      <c r="FZ7" s="46"/>
      <c r="GA7" s="46"/>
      <c r="GB7" s="46"/>
      <c r="GC7" s="46"/>
      <c r="GD7" s="46"/>
      <c r="GE7" s="46"/>
      <c r="GF7" s="46"/>
      <c r="GG7" s="46"/>
      <c r="GH7" s="46"/>
      <c r="GI7" s="46"/>
      <c r="GJ7" s="46"/>
      <c r="GK7" s="46"/>
      <c r="GL7" s="46"/>
      <c r="GM7" s="46"/>
      <c r="GN7" s="46"/>
      <c r="GO7" s="46"/>
      <c r="GP7" s="46"/>
      <c r="GQ7" s="46"/>
      <c r="GR7" s="46"/>
      <c r="GS7" s="46"/>
      <c r="GT7" s="46"/>
      <c r="GU7" s="46"/>
      <c r="GV7" s="46"/>
      <c r="GW7" s="46"/>
      <c r="GX7" s="46"/>
      <c r="GY7" s="46"/>
      <c r="GZ7" s="46"/>
      <c r="HA7" s="46"/>
      <c r="HB7" s="46"/>
      <c r="HC7" s="46"/>
      <c r="HD7" s="46"/>
      <c r="HE7" s="46"/>
      <c r="HF7" s="46"/>
      <c r="HG7" s="46"/>
      <c r="HH7" s="46"/>
      <c r="HI7" s="46"/>
      <c r="HJ7" s="46"/>
      <c r="HK7" s="46"/>
      <c r="HL7" s="46"/>
      <c r="HM7" s="46"/>
      <c r="HN7" s="46"/>
      <c r="HO7" s="46"/>
      <c r="HP7" s="46"/>
      <c r="HQ7" s="46"/>
      <c r="HR7" s="46"/>
      <c r="HS7" s="46"/>
      <c r="HT7" s="46"/>
      <c r="HU7" s="46"/>
      <c r="HV7" s="46"/>
      <c r="HW7" s="46"/>
      <c r="HX7" s="46"/>
      <c r="HY7" s="46"/>
      <c r="HZ7" s="46"/>
      <c r="IA7" s="46"/>
      <c r="IB7" s="46"/>
      <c r="IC7" s="46"/>
      <c r="ID7" s="46"/>
      <c r="IE7" s="46"/>
      <c r="IF7" s="46"/>
      <c r="IG7" s="46"/>
      <c r="IH7" s="46"/>
      <c r="II7" s="46"/>
      <c r="IJ7" s="46"/>
      <c r="IK7" s="46"/>
      <c r="IL7" s="46"/>
      <c r="IM7" s="46"/>
      <c r="IN7" s="46"/>
      <c r="IO7" s="46"/>
      <c r="IP7" s="46"/>
      <c r="IQ7" s="46"/>
      <c r="IR7" s="46"/>
      <c r="IS7" s="46"/>
      <c r="IT7" s="46"/>
      <c r="IU7" s="46"/>
    </row>
    <row r="8" spans="1:255" ht="15" customHeight="1" x14ac:dyDescent="0.25">
      <c r="A8" s="4" t="s">
        <v>25</v>
      </c>
      <c r="B8" s="4" t="s">
        <v>26</v>
      </c>
      <c r="C8" s="6">
        <v>21018</v>
      </c>
      <c r="D8" s="6">
        <v>1981</v>
      </c>
      <c r="E8" s="6">
        <v>767</v>
      </c>
      <c r="F8" s="6"/>
      <c r="G8" s="6"/>
      <c r="H8" s="6">
        <v>1214</v>
      </c>
      <c r="I8" s="7">
        <v>920</v>
      </c>
      <c r="J8" s="7">
        <v>294</v>
      </c>
      <c r="K8" s="5"/>
      <c r="L8" s="5"/>
      <c r="M8" s="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c r="EM8" s="46"/>
      <c r="EN8" s="46"/>
      <c r="EO8" s="46"/>
      <c r="EP8" s="46"/>
      <c r="EQ8" s="46"/>
      <c r="ER8" s="46"/>
      <c r="ES8" s="46"/>
      <c r="ET8" s="46"/>
      <c r="EU8" s="46"/>
      <c r="EV8" s="46"/>
      <c r="EW8" s="46"/>
      <c r="EX8" s="46"/>
      <c r="EY8" s="46"/>
      <c r="EZ8" s="46"/>
      <c r="FA8" s="46"/>
      <c r="FB8" s="46"/>
      <c r="FC8" s="46"/>
      <c r="FD8" s="46"/>
      <c r="FE8" s="46"/>
      <c r="FF8" s="46"/>
      <c r="FG8" s="46"/>
      <c r="FH8" s="46"/>
      <c r="FI8" s="46"/>
      <c r="FJ8" s="46"/>
      <c r="FK8" s="46"/>
      <c r="FL8" s="46"/>
      <c r="FM8" s="46"/>
      <c r="FN8" s="46"/>
      <c r="FO8" s="46"/>
      <c r="FP8" s="46"/>
      <c r="FQ8" s="46"/>
      <c r="FR8" s="46"/>
      <c r="FS8" s="46"/>
      <c r="FT8" s="46"/>
      <c r="FU8" s="46"/>
      <c r="FV8" s="46"/>
      <c r="FW8" s="46"/>
      <c r="FX8" s="46"/>
      <c r="FY8" s="46"/>
      <c r="FZ8" s="46"/>
      <c r="GA8" s="46"/>
      <c r="GB8" s="46"/>
      <c r="GC8" s="46"/>
      <c r="GD8" s="46"/>
      <c r="GE8" s="46"/>
      <c r="GF8" s="46"/>
      <c r="GG8" s="46"/>
      <c r="GH8" s="46"/>
      <c r="GI8" s="46"/>
      <c r="GJ8" s="46"/>
      <c r="GK8" s="46"/>
      <c r="GL8" s="46"/>
      <c r="GM8" s="46"/>
      <c r="GN8" s="46"/>
      <c r="GO8" s="46"/>
      <c r="GP8" s="46"/>
      <c r="GQ8" s="46"/>
      <c r="GR8" s="46"/>
      <c r="GS8" s="46"/>
      <c r="GT8" s="46"/>
      <c r="GU8" s="46"/>
      <c r="GV8" s="46"/>
      <c r="GW8" s="46"/>
      <c r="GX8" s="46"/>
      <c r="GY8" s="46"/>
      <c r="GZ8" s="46"/>
      <c r="HA8" s="46"/>
      <c r="HB8" s="46"/>
      <c r="HC8" s="46"/>
      <c r="HD8" s="46"/>
      <c r="HE8" s="46"/>
      <c r="HF8" s="46"/>
      <c r="HG8" s="46"/>
      <c r="HH8" s="46"/>
      <c r="HI8" s="46"/>
      <c r="HJ8" s="46"/>
      <c r="HK8" s="46"/>
      <c r="HL8" s="46"/>
      <c r="HM8" s="46"/>
      <c r="HN8" s="46"/>
      <c r="HO8" s="46"/>
      <c r="HP8" s="46"/>
      <c r="HQ8" s="46"/>
      <c r="HR8" s="46"/>
      <c r="HS8" s="46"/>
      <c r="HT8" s="46"/>
      <c r="HU8" s="46"/>
      <c r="HV8" s="46"/>
      <c r="HW8" s="46"/>
      <c r="HX8" s="46"/>
      <c r="HY8" s="46"/>
      <c r="HZ8" s="46"/>
      <c r="IA8" s="46"/>
      <c r="IB8" s="46"/>
      <c r="IC8" s="46"/>
      <c r="ID8" s="46"/>
      <c r="IE8" s="46"/>
      <c r="IF8" s="46"/>
      <c r="IG8" s="46"/>
      <c r="IH8" s="46"/>
      <c r="II8" s="46"/>
      <c r="IJ8" s="46"/>
      <c r="IK8" s="46"/>
      <c r="IL8" s="46"/>
      <c r="IM8" s="46"/>
      <c r="IN8" s="46"/>
      <c r="IO8" s="46"/>
      <c r="IP8" s="46"/>
      <c r="IQ8" s="46"/>
      <c r="IR8" s="46"/>
      <c r="IS8" s="46"/>
      <c r="IT8" s="46"/>
      <c r="IU8" s="46"/>
    </row>
    <row r="9" spans="1:255" ht="15" customHeight="1" x14ac:dyDescent="0.25">
      <c r="A9" s="4" t="s">
        <v>27</v>
      </c>
      <c r="B9" s="4" t="s">
        <v>28</v>
      </c>
      <c r="C9" s="6">
        <v>13358</v>
      </c>
      <c r="D9" s="6"/>
      <c r="E9" s="6"/>
      <c r="F9" s="6"/>
      <c r="G9" s="6"/>
      <c r="H9" s="6"/>
      <c r="I9" s="5"/>
      <c r="J9" s="5"/>
      <c r="K9" s="5"/>
      <c r="L9" s="5"/>
      <c r="M9" s="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c r="FB9" s="46"/>
      <c r="FC9" s="46"/>
      <c r="FD9" s="46"/>
      <c r="FE9" s="46"/>
      <c r="FF9" s="46"/>
      <c r="FG9" s="46"/>
      <c r="FH9" s="46"/>
      <c r="FI9" s="46"/>
      <c r="FJ9" s="46"/>
      <c r="FK9" s="46"/>
      <c r="FL9" s="46"/>
      <c r="FM9" s="46"/>
      <c r="FN9" s="46"/>
      <c r="FO9" s="46"/>
      <c r="FP9" s="46"/>
      <c r="FQ9" s="46"/>
      <c r="FR9" s="46"/>
      <c r="FS9" s="46"/>
      <c r="FT9" s="46"/>
      <c r="FU9" s="46"/>
      <c r="FV9" s="46"/>
      <c r="FW9" s="46"/>
      <c r="FX9" s="46"/>
      <c r="FY9" s="46"/>
      <c r="FZ9" s="46"/>
      <c r="GA9" s="46"/>
      <c r="GB9" s="46"/>
      <c r="GC9" s="46"/>
      <c r="GD9" s="46"/>
      <c r="GE9" s="46"/>
      <c r="GF9" s="46"/>
      <c r="GG9" s="46"/>
      <c r="GH9" s="46"/>
      <c r="GI9" s="46"/>
      <c r="GJ9" s="46"/>
      <c r="GK9" s="46"/>
      <c r="GL9" s="46"/>
      <c r="GM9" s="46"/>
      <c r="GN9" s="46"/>
      <c r="GO9" s="46"/>
      <c r="GP9" s="46"/>
      <c r="GQ9" s="46"/>
      <c r="GR9" s="46"/>
      <c r="GS9" s="46"/>
      <c r="GT9" s="46"/>
      <c r="GU9" s="46"/>
      <c r="GV9" s="46"/>
      <c r="GW9" s="46"/>
      <c r="GX9" s="46"/>
      <c r="GY9" s="46"/>
      <c r="GZ9" s="46"/>
      <c r="HA9" s="46"/>
      <c r="HB9" s="46"/>
      <c r="HC9" s="46"/>
      <c r="HD9" s="46"/>
      <c r="HE9" s="46"/>
      <c r="HF9" s="46"/>
      <c r="HG9" s="46"/>
      <c r="HH9" s="46"/>
      <c r="HI9" s="46"/>
      <c r="HJ9" s="46"/>
      <c r="HK9" s="46"/>
      <c r="HL9" s="46"/>
      <c r="HM9" s="46"/>
      <c r="HN9" s="46"/>
      <c r="HO9" s="46"/>
      <c r="HP9" s="46"/>
      <c r="HQ9" s="46"/>
      <c r="HR9" s="46"/>
      <c r="HS9" s="46"/>
      <c r="HT9" s="46"/>
      <c r="HU9" s="46"/>
      <c r="HV9" s="46"/>
      <c r="HW9" s="46"/>
      <c r="HX9" s="46"/>
      <c r="HY9" s="46"/>
      <c r="HZ9" s="46"/>
      <c r="IA9" s="46"/>
      <c r="IB9" s="46"/>
      <c r="IC9" s="46"/>
      <c r="ID9" s="46"/>
      <c r="IE9" s="46"/>
      <c r="IF9" s="46"/>
      <c r="IG9" s="46"/>
      <c r="IH9" s="46"/>
      <c r="II9" s="46"/>
      <c r="IJ9" s="46"/>
      <c r="IK9" s="46"/>
      <c r="IL9" s="46"/>
      <c r="IM9" s="46"/>
      <c r="IN9" s="46"/>
      <c r="IO9" s="46"/>
      <c r="IP9" s="46"/>
      <c r="IQ9" s="46"/>
      <c r="IR9" s="46"/>
      <c r="IS9" s="46"/>
      <c r="IT9" s="46"/>
      <c r="IU9" s="46"/>
    </row>
    <row r="10" spans="1:255" ht="15" customHeight="1" x14ac:dyDescent="0.25">
      <c r="A10" s="4" t="s">
        <v>29</v>
      </c>
      <c r="B10" s="4" t="s">
        <v>30</v>
      </c>
      <c r="C10" s="6">
        <v>31285</v>
      </c>
      <c r="D10" s="6">
        <v>10773</v>
      </c>
      <c r="E10" s="6">
        <v>9617</v>
      </c>
      <c r="F10" s="6">
        <v>4606</v>
      </c>
      <c r="G10" s="6">
        <v>5011</v>
      </c>
      <c r="H10" s="6">
        <v>1156</v>
      </c>
      <c r="I10" s="7">
        <v>295</v>
      </c>
      <c r="J10" s="7">
        <v>861</v>
      </c>
      <c r="K10" s="5"/>
      <c r="L10" s="4" t="s">
        <v>20</v>
      </c>
      <c r="M10" s="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46"/>
      <c r="ES10" s="46"/>
      <c r="ET10" s="46"/>
      <c r="EU10" s="46"/>
      <c r="EV10" s="46"/>
      <c r="EW10" s="46"/>
      <c r="EX10" s="46"/>
      <c r="EY10" s="46"/>
      <c r="EZ10" s="46"/>
      <c r="FA10" s="46"/>
      <c r="FB10" s="46"/>
      <c r="FC10" s="46"/>
      <c r="FD10" s="46"/>
      <c r="FE10" s="46"/>
      <c r="FF10" s="46"/>
      <c r="FG10" s="46"/>
      <c r="FH10" s="46"/>
      <c r="FI10" s="46"/>
      <c r="FJ10" s="46"/>
      <c r="FK10" s="46"/>
      <c r="FL10" s="46"/>
      <c r="FM10" s="46"/>
      <c r="FN10" s="46"/>
      <c r="FO10" s="46"/>
      <c r="FP10" s="46"/>
      <c r="FQ10" s="46"/>
      <c r="FR10" s="46"/>
      <c r="FS10" s="46"/>
      <c r="FT10" s="46"/>
      <c r="FU10" s="46"/>
      <c r="FV10" s="46"/>
      <c r="FW10" s="46"/>
      <c r="FX10" s="46"/>
      <c r="FY10" s="46"/>
      <c r="FZ10" s="46"/>
      <c r="GA10" s="46"/>
      <c r="GB10" s="46"/>
      <c r="GC10" s="46"/>
      <c r="GD10" s="46"/>
      <c r="GE10" s="46"/>
      <c r="GF10" s="46"/>
      <c r="GG10" s="46"/>
      <c r="GH10" s="46"/>
      <c r="GI10" s="46"/>
      <c r="GJ10" s="46"/>
      <c r="GK10" s="46"/>
      <c r="GL10" s="46"/>
      <c r="GM10" s="46"/>
      <c r="GN10" s="46"/>
      <c r="GO10" s="46"/>
      <c r="GP10" s="46"/>
      <c r="GQ10" s="46"/>
      <c r="GR10" s="46"/>
      <c r="GS10" s="46"/>
      <c r="GT10" s="46"/>
      <c r="GU10" s="46"/>
      <c r="GV10" s="46"/>
      <c r="GW10" s="46"/>
      <c r="GX10" s="46"/>
      <c r="GY10" s="46"/>
      <c r="GZ10" s="46"/>
      <c r="HA10" s="46"/>
      <c r="HB10" s="46"/>
      <c r="HC10" s="46"/>
      <c r="HD10" s="46"/>
      <c r="HE10" s="46"/>
      <c r="HF10" s="46"/>
      <c r="HG10" s="46"/>
      <c r="HH10" s="46"/>
      <c r="HI10" s="46"/>
      <c r="HJ10" s="46"/>
      <c r="HK10" s="46"/>
      <c r="HL10" s="46"/>
      <c r="HM10" s="46"/>
      <c r="HN10" s="46"/>
      <c r="HO10" s="46"/>
      <c r="HP10" s="46"/>
      <c r="HQ10" s="46"/>
      <c r="HR10" s="46"/>
      <c r="HS10" s="46"/>
      <c r="HT10" s="46"/>
      <c r="HU10" s="46"/>
      <c r="HV10" s="46"/>
      <c r="HW10" s="46"/>
      <c r="HX10" s="46"/>
      <c r="HY10" s="46"/>
      <c r="HZ10" s="46"/>
      <c r="IA10" s="46"/>
      <c r="IB10" s="46"/>
      <c r="IC10" s="46"/>
      <c r="ID10" s="46"/>
      <c r="IE10" s="46"/>
      <c r="IF10" s="46"/>
      <c r="IG10" s="46"/>
      <c r="IH10" s="46"/>
      <c r="II10" s="46"/>
      <c r="IJ10" s="46"/>
      <c r="IK10" s="46"/>
      <c r="IL10" s="46"/>
      <c r="IM10" s="46"/>
      <c r="IN10" s="46"/>
      <c r="IO10" s="46"/>
      <c r="IP10" s="46"/>
      <c r="IQ10" s="46"/>
      <c r="IR10" s="46"/>
      <c r="IS10" s="46"/>
      <c r="IT10" s="46"/>
      <c r="IU10" s="46"/>
    </row>
    <row r="11" spans="1:255" ht="15" customHeight="1" x14ac:dyDescent="0.25">
      <c r="A11" s="4" t="s">
        <v>31</v>
      </c>
      <c r="B11" s="4" t="s">
        <v>32</v>
      </c>
      <c r="C11" s="6">
        <v>18275</v>
      </c>
      <c r="D11" s="6">
        <v>7033</v>
      </c>
      <c r="E11" s="6">
        <v>4635</v>
      </c>
      <c r="F11" s="6"/>
      <c r="G11" s="6"/>
      <c r="H11" s="6">
        <v>2398</v>
      </c>
      <c r="I11" s="6">
        <v>1441</v>
      </c>
      <c r="J11" s="7">
        <v>957</v>
      </c>
      <c r="K11" s="5"/>
      <c r="L11" s="5"/>
      <c r="M11" s="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c r="EL11" s="46"/>
      <c r="EM11" s="46"/>
      <c r="EN11" s="46"/>
      <c r="EO11" s="46"/>
      <c r="EP11" s="46"/>
      <c r="EQ11" s="46"/>
      <c r="ER11" s="46"/>
      <c r="ES11" s="46"/>
      <c r="ET11" s="46"/>
      <c r="EU11" s="46"/>
      <c r="EV11" s="46"/>
      <c r="EW11" s="46"/>
      <c r="EX11" s="46"/>
      <c r="EY11" s="46"/>
      <c r="EZ11" s="46"/>
      <c r="FA11" s="46"/>
      <c r="FB11" s="46"/>
      <c r="FC11" s="46"/>
      <c r="FD11" s="46"/>
      <c r="FE11" s="46"/>
      <c r="FF11" s="46"/>
      <c r="FG11" s="46"/>
      <c r="FH11" s="46"/>
      <c r="FI11" s="46"/>
      <c r="FJ11" s="46"/>
      <c r="FK11" s="46"/>
      <c r="FL11" s="46"/>
      <c r="FM11" s="46"/>
      <c r="FN11" s="46"/>
      <c r="FO11" s="46"/>
      <c r="FP11" s="46"/>
      <c r="FQ11" s="46"/>
      <c r="FR11" s="46"/>
      <c r="FS11" s="46"/>
      <c r="FT11" s="46"/>
      <c r="FU11" s="46"/>
      <c r="FV11" s="46"/>
      <c r="FW11" s="46"/>
      <c r="FX11" s="46"/>
      <c r="FY11" s="46"/>
      <c r="FZ11" s="46"/>
      <c r="GA11" s="46"/>
      <c r="GB11" s="46"/>
      <c r="GC11" s="46"/>
      <c r="GD11" s="46"/>
      <c r="GE11" s="46"/>
      <c r="GF11" s="46"/>
      <c r="GG11" s="46"/>
      <c r="GH11" s="46"/>
      <c r="GI11" s="46"/>
      <c r="GJ11" s="46"/>
      <c r="GK11" s="46"/>
      <c r="GL11" s="46"/>
      <c r="GM11" s="46"/>
      <c r="GN11" s="46"/>
      <c r="GO11" s="46"/>
      <c r="GP11" s="46"/>
      <c r="GQ11" s="46"/>
      <c r="GR11" s="46"/>
      <c r="GS11" s="46"/>
      <c r="GT11" s="46"/>
      <c r="GU11" s="46"/>
      <c r="GV11" s="46"/>
      <c r="GW11" s="46"/>
      <c r="GX11" s="46"/>
      <c r="GY11" s="46"/>
      <c r="GZ11" s="46"/>
      <c r="HA11" s="46"/>
      <c r="HB11" s="46"/>
      <c r="HC11" s="46"/>
      <c r="HD11" s="46"/>
      <c r="HE11" s="46"/>
      <c r="HF11" s="46"/>
      <c r="HG11" s="46"/>
      <c r="HH11" s="46"/>
      <c r="HI11" s="46"/>
      <c r="HJ11" s="46"/>
      <c r="HK11" s="46"/>
      <c r="HL11" s="46"/>
      <c r="HM11" s="46"/>
      <c r="HN11" s="46"/>
      <c r="HO11" s="46"/>
      <c r="HP11" s="46"/>
      <c r="HQ11" s="46"/>
      <c r="HR11" s="46"/>
      <c r="HS11" s="46"/>
      <c r="HT11" s="46"/>
      <c r="HU11" s="46"/>
      <c r="HV11" s="46"/>
      <c r="HW11" s="46"/>
      <c r="HX11" s="46"/>
      <c r="HY11" s="46"/>
      <c r="HZ11" s="46"/>
      <c r="IA11" s="46"/>
      <c r="IB11" s="46"/>
      <c r="IC11" s="46"/>
      <c r="ID11" s="46"/>
      <c r="IE11" s="46"/>
      <c r="IF11" s="46"/>
      <c r="IG11" s="46"/>
      <c r="IH11" s="46"/>
      <c r="II11" s="46"/>
      <c r="IJ11" s="46"/>
      <c r="IK11" s="46"/>
      <c r="IL11" s="46"/>
      <c r="IM11" s="46"/>
      <c r="IN11" s="46"/>
      <c r="IO11" s="46"/>
      <c r="IP11" s="46"/>
      <c r="IQ11" s="46"/>
      <c r="IR11" s="46"/>
      <c r="IS11" s="46"/>
      <c r="IT11" s="46"/>
      <c r="IU11" s="46"/>
    </row>
    <row r="12" spans="1:255" ht="15" customHeight="1" x14ac:dyDescent="0.25">
      <c r="A12" s="4" t="s">
        <v>33</v>
      </c>
      <c r="B12" s="4" t="s">
        <v>34</v>
      </c>
      <c r="C12" s="6">
        <v>7829</v>
      </c>
      <c r="D12" s="6">
        <v>3199</v>
      </c>
      <c r="E12" s="6">
        <v>2896</v>
      </c>
      <c r="F12" s="6">
        <v>1788</v>
      </c>
      <c r="G12" s="6">
        <v>1108</v>
      </c>
      <c r="H12" s="6">
        <v>303</v>
      </c>
      <c r="I12" s="7">
        <v>166</v>
      </c>
      <c r="J12" s="7">
        <v>137</v>
      </c>
      <c r="K12" s="5"/>
      <c r="L12" s="5"/>
      <c r="M12" s="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c r="EM12" s="46"/>
      <c r="EN12" s="46"/>
      <c r="EO12" s="46"/>
      <c r="EP12" s="46"/>
      <c r="EQ12" s="46"/>
      <c r="ER12" s="46"/>
      <c r="ES12" s="46"/>
      <c r="ET12" s="46"/>
      <c r="EU12" s="46"/>
      <c r="EV12" s="46"/>
      <c r="EW12" s="46"/>
      <c r="EX12" s="46"/>
      <c r="EY12" s="46"/>
      <c r="EZ12" s="46"/>
      <c r="FA12" s="46"/>
      <c r="FB12" s="46"/>
      <c r="FC12" s="46"/>
      <c r="FD12" s="46"/>
      <c r="FE12" s="46"/>
      <c r="FF12" s="46"/>
      <c r="FG12" s="46"/>
      <c r="FH12" s="46"/>
      <c r="FI12" s="46"/>
      <c r="FJ12" s="46"/>
      <c r="FK12" s="46"/>
      <c r="FL12" s="46"/>
      <c r="FM12" s="46"/>
      <c r="FN12" s="46"/>
      <c r="FO12" s="46"/>
      <c r="FP12" s="46"/>
      <c r="FQ12" s="46"/>
      <c r="FR12" s="46"/>
      <c r="FS12" s="46"/>
      <c r="FT12" s="46"/>
      <c r="FU12" s="46"/>
      <c r="FV12" s="46"/>
      <c r="FW12" s="46"/>
      <c r="FX12" s="46"/>
      <c r="FY12" s="46"/>
      <c r="FZ12" s="46"/>
      <c r="GA12" s="46"/>
      <c r="GB12" s="46"/>
      <c r="GC12" s="46"/>
      <c r="GD12" s="46"/>
      <c r="GE12" s="46"/>
      <c r="GF12" s="46"/>
      <c r="GG12" s="46"/>
      <c r="GH12" s="46"/>
      <c r="GI12" s="46"/>
      <c r="GJ12" s="46"/>
      <c r="GK12" s="46"/>
      <c r="GL12" s="46"/>
      <c r="GM12" s="46"/>
      <c r="GN12" s="46"/>
      <c r="GO12" s="46"/>
      <c r="GP12" s="46"/>
      <c r="GQ12" s="46"/>
      <c r="GR12" s="46"/>
      <c r="GS12" s="46"/>
      <c r="GT12" s="46"/>
      <c r="GU12" s="46"/>
      <c r="GV12" s="46"/>
      <c r="GW12" s="46"/>
      <c r="GX12" s="46"/>
      <c r="GY12" s="46"/>
      <c r="GZ12" s="46"/>
      <c r="HA12" s="46"/>
      <c r="HB12" s="46"/>
      <c r="HC12" s="46"/>
      <c r="HD12" s="46"/>
      <c r="HE12" s="46"/>
      <c r="HF12" s="46"/>
      <c r="HG12" s="46"/>
      <c r="HH12" s="46"/>
      <c r="HI12" s="46"/>
      <c r="HJ12" s="46"/>
      <c r="HK12" s="46"/>
      <c r="HL12" s="46"/>
      <c r="HM12" s="46"/>
      <c r="HN12" s="46"/>
      <c r="HO12" s="46"/>
      <c r="HP12" s="46"/>
      <c r="HQ12" s="46"/>
      <c r="HR12" s="46"/>
      <c r="HS12" s="46"/>
      <c r="HT12" s="46"/>
      <c r="HU12" s="46"/>
      <c r="HV12" s="46"/>
      <c r="HW12" s="46"/>
      <c r="HX12" s="46"/>
      <c r="HY12" s="46"/>
      <c r="HZ12" s="46"/>
      <c r="IA12" s="46"/>
      <c r="IB12" s="46"/>
      <c r="IC12" s="46"/>
      <c r="ID12" s="46"/>
      <c r="IE12" s="46"/>
      <c r="IF12" s="46"/>
      <c r="IG12" s="46"/>
      <c r="IH12" s="46"/>
      <c r="II12" s="46"/>
      <c r="IJ12" s="46"/>
      <c r="IK12" s="46"/>
      <c r="IL12" s="46"/>
      <c r="IM12" s="46"/>
      <c r="IN12" s="46"/>
      <c r="IO12" s="46"/>
      <c r="IP12" s="46"/>
      <c r="IQ12" s="46"/>
      <c r="IR12" s="46"/>
      <c r="IS12" s="46"/>
      <c r="IT12" s="46"/>
      <c r="IU12" s="46"/>
    </row>
    <row r="13" spans="1:255" ht="15" customHeight="1" x14ac:dyDescent="0.25">
      <c r="A13" s="4" t="s">
        <v>35</v>
      </c>
      <c r="B13" s="4" t="s">
        <v>36</v>
      </c>
      <c r="C13" s="6">
        <v>6227</v>
      </c>
      <c r="D13" s="6">
        <v>3083</v>
      </c>
      <c r="E13" s="6">
        <v>1951</v>
      </c>
      <c r="F13" s="6">
        <v>1526</v>
      </c>
      <c r="G13" s="6">
        <v>425</v>
      </c>
      <c r="H13" s="6">
        <v>1132</v>
      </c>
      <c r="I13" s="7">
        <v>789</v>
      </c>
      <c r="J13" s="7">
        <v>343</v>
      </c>
      <c r="K13" s="5"/>
      <c r="L13" s="4" t="s">
        <v>20</v>
      </c>
      <c r="M13" s="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c r="IA13" s="46"/>
      <c r="IB13" s="46"/>
      <c r="IC13" s="46"/>
      <c r="ID13" s="46"/>
      <c r="IE13" s="46"/>
      <c r="IF13" s="46"/>
      <c r="IG13" s="46"/>
      <c r="IH13" s="46"/>
      <c r="II13" s="46"/>
      <c r="IJ13" s="46"/>
      <c r="IK13" s="46"/>
      <c r="IL13" s="46"/>
      <c r="IM13" s="46"/>
      <c r="IN13" s="46"/>
      <c r="IO13" s="46"/>
      <c r="IP13" s="46"/>
      <c r="IQ13" s="46"/>
      <c r="IR13" s="46"/>
      <c r="IS13" s="46"/>
      <c r="IT13" s="46"/>
      <c r="IU13" s="46"/>
    </row>
    <row r="14" spans="1:255" ht="15" customHeight="1" x14ac:dyDescent="0.25">
      <c r="A14" s="4" t="s">
        <v>37</v>
      </c>
      <c r="B14" s="4" t="s">
        <v>38</v>
      </c>
      <c r="C14" s="6">
        <v>6880</v>
      </c>
      <c r="D14" s="6">
        <v>4922</v>
      </c>
      <c r="E14" s="6">
        <v>3196</v>
      </c>
      <c r="F14" s="6">
        <v>2545</v>
      </c>
      <c r="G14" s="6">
        <v>651</v>
      </c>
      <c r="H14" s="6">
        <v>1726</v>
      </c>
      <c r="I14" s="7">
        <v>1500</v>
      </c>
      <c r="J14" s="7">
        <v>226</v>
      </c>
      <c r="K14" s="5"/>
      <c r="L14" s="5"/>
      <c r="M14" s="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c r="DQ14" s="46"/>
      <c r="DR14" s="46"/>
      <c r="DS14" s="46"/>
      <c r="DT14" s="46"/>
      <c r="DU14" s="46"/>
      <c r="DV14" s="46"/>
      <c r="DW14" s="46"/>
      <c r="DX14" s="46"/>
      <c r="DY14" s="46"/>
      <c r="DZ14" s="46"/>
      <c r="EA14" s="46"/>
      <c r="EB14" s="46"/>
      <c r="EC14" s="46"/>
      <c r="ED14" s="46"/>
      <c r="EE14" s="46"/>
      <c r="EF14" s="46"/>
      <c r="EG14" s="46"/>
      <c r="EH14" s="46"/>
      <c r="EI14" s="46"/>
      <c r="EJ14" s="46"/>
      <c r="EK14" s="46"/>
      <c r="EL14" s="46"/>
      <c r="EM14" s="46"/>
      <c r="EN14" s="46"/>
      <c r="EO14" s="46"/>
      <c r="EP14" s="46"/>
      <c r="EQ14" s="46"/>
      <c r="ER14" s="46"/>
      <c r="ES14" s="46"/>
      <c r="ET14" s="46"/>
      <c r="EU14" s="46"/>
      <c r="EV14" s="46"/>
      <c r="EW14" s="46"/>
      <c r="EX14" s="46"/>
      <c r="EY14" s="46"/>
      <c r="EZ14" s="46"/>
      <c r="FA14" s="46"/>
      <c r="FB14" s="46"/>
      <c r="FC14" s="46"/>
      <c r="FD14" s="46"/>
      <c r="FE14" s="46"/>
      <c r="FF14" s="46"/>
      <c r="FG14" s="46"/>
      <c r="FH14" s="46"/>
      <c r="FI14" s="46"/>
      <c r="FJ14" s="46"/>
      <c r="FK14" s="46"/>
      <c r="FL14" s="46"/>
      <c r="FM14" s="46"/>
      <c r="FN14" s="46"/>
      <c r="FO14" s="46"/>
      <c r="FP14" s="46"/>
      <c r="FQ14" s="46"/>
      <c r="FR14" s="46"/>
      <c r="FS14" s="46"/>
      <c r="FT14" s="46"/>
      <c r="FU14" s="46"/>
      <c r="FV14" s="46"/>
      <c r="FW14" s="46"/>
      <c r="FX14" s="46"/>
      <c r="FY14" s="46"/>
      <c r="FZ14" s="46"/>
      <c r="GA14" s="46"/>
      <c r="GB14" s="46"/>
      <c r="GC14" s="46"/>
      <c r="GD14" s="46"/>
      <c r="GE14" s="46"/>
      <c r="GF14" s="46"/>
      <c r="GG14" s="46"/>
      <c r="GH14" s="46"/>
      <c r="GI14" s="46"/>
      <c r="GJ14" s="46"/>
      <c r="GK14" s="46"/>
      <c r="GL14" s="46"/>
      <c r="GM14" s="46"/>
      <c r="GN14" s="46"/>
      <c r="GO14" s="46"/>
      <c r="GP14" s="46"/>
      <c r="GQ14" s="46"/>
      <c r="GR14" s="46"/>
      <c r="GS14" s="46"/>
      <c r="GT14" s="46"/>
      <c r="GU14" s="46"/>
      <c r="GV14" s="46"/>
      <c r="GW14" s="46"/>
      <c r="GX14" s="46"/>
      <c r="GY14" s="46"/>
      <c r="GZ14" s="46"/>
      <c r="HA14" s="46"/>
      <c r="HB14" s="46"/>
      <c r="HC14" s="46"/>
      <c r="HD14" s="46"/>
      <c r="HE14" s="46"/>
      <c r="HF14" s="46"/>
      <c r="HG14" s="46"/>
      <c r="HH14" s="46"/>
      <c r="HI14" s="46"/>
      <c r="HJ14" s="46"/>
      <c r="HK14" s="46"/>
      <c r="HL14" s="46"/>
      <c r="HM14" s="46"/>
      <c r="HN14" s="46"/>
      <c r="HO14" s="46"/>
      <c r="HP14" s="46"/>
      <c r="HQ14" s="46"/>
      <c r="HR14" s="46"/>
      <c r="HS14" s="46"/>
      <c r="HT14" s="46"/>
      <c r="HU14" s="46"/>
      <c r="HV14" s="46"/>
      <c r="HW14" s="46"/>
      <c r="HX14" s="46"/>
      <c r="HY14" s="46"/>
      <c r="HZ14" s="46"/>
      <c r="IA14" s="46"/>
      <c r="IB14" s="46"/>
      <c r="IC14" s="46"/>
      <c r="ID14" s="46"/>
      <c r="IE14" s="46"/>
      <c r="IF14" s="46"/>
      <c r="IG14" s="46"/>
      <c r="IH14" s="46"/>
      <c r="II14" s="46"/>
      <c r="IJ14" s="46"/>
      <c r="IK14" s="46"/>
      <c r="IL14" s="46"/>
      <c r="IM14" s="46"/>
      <c r="IN14" s="46"/>
      <c r="IO14" s="46"/>
      <c r="IP14" s="46"/>
      <c r="IQ14" s="46"/>
      <c r="IR14" s="46"/>
      <c r="IS14" s="46"/>
      <c r="IT14" s="46"/>
      <c r="IU14" s="46"/>
    </row>
    <row r="15" spans="1:255" ht="15" customHeight="1" x14ac:dyDescent="0.25">
      <c r="A15" s="4" t="s">
        <v>39</v>
      </c>
      <c r="B15" s="4" t="s">
        <v>40</v>
      </c>
      <c r="C15" s="6">
        <v>23689</v>
      </c>
      <c r="D15" s="6">
        <v>8192</v>
      </c>
      <c r="E15" s="6"/>
      <c r="F15" s="6"/>
      <c r="G15" s="6"/>
      <c r="H15" s="6">
        <v>8192</v>
      </c>
      <c r="I15" s="7">
        <v>1229</v>
      </c>
      <c r="J15" s="7">
        <v>6963</v>
      </c>
      <c r="K15" s="5"/>
      <c r="L15" s="5"/>
      <c r="M15" s="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c r="DV15" s="46"/>
      <c r="DW15" s="46"/>
      <c r="DX15" s="46"/>
      <c r="DY15" s="46"/>
      <c r="DZ15" s="46"/>
      <c r="EA15" s="46"/>
      <c r="EB15" s="46"/>
      <c r="EC15" s="46"/>
      <c r="ED15" s="46"/>
      <c r="EE15" s="46"/>
      <c r="EF15" s="46"/>
      <c r="EG15" s="46"/>
      <c r="EH15" s="46"/>
      <c r="EI15" s="46"/>
      <c r="EJ15" s="46"/>
      <c r="EK15" s="46"/>
      <c r="EL15" s="46"/>
      <c r="EM15" s="46"/>
      <c r="EN15" s="46"/>
      <c r="EO15" s="46"/>
      <c r="EP15" s="46"/>
      <c r="EQ15" s="46"/>
      <c r="ER15" s="46"/>
      <c r="ES15" s="46"/>
      <c r="ET15" s="46"/>
      <c r="EU15" s="46"/>
      <c r="EV15" s="46"/>
      <c r="EW15" s="46"/>
      <c r="EX15" s="46"/>
      <c r="EY15" s="46"/>
      <c r="EZ15" s="46"/>
      <c r="FA15" s="46"/>
      <c r="FB15" s="46"/>
      <c r="FC15" s="46"/>
      <c r="FD15" s="46"/>
      <c r="FE15" s="46"/>
      <c r="FF15" s="46"/>
      <c r="FG15" s="46"/>
      <c r="FH15" s="46"/>
      <c r="FI15" s="46"/>
      <c r="FJ15" s="46"/>
      <c r="FK15" s="46"/>
      <c r="FL15" s="46"/>
      <c r="FM15" s="46"/>
      <c r="FN15" s="46"/>
      <c r="FO15" s="46"/>
      <c r="FP15" s="46"/>
      <c r="FQ15" s="46"/>
      <c r="FR15" s="46"/>
      <c r="FS15" s="46"/>
      <c r="FT15" s="46"/>
      <c r="FU15" s="46"/>
      <c r="FV15" s="46"/>
      <c r="FW15" s="46"/>
      <c r="FX15" s="46"/>
      <c r="FY15" s="46"/>
      <c r="FZ15" s="46"/>
      <c r="GA15" s="46"/>
      <c r="GB15" s="46"/>
      <c r="GC15" s="46"/>
      <c r="GD15" s="46"/>
      <c r="GE15" s="46"/>
      <c r="GF15" s="46"/>
      <c r="GG15" s="46"/>
      <c r="GH15" s="46"/>
      <c r="GI15" s="46"/>
      <c r="GJ15" s="46"/>
      <c r="GK15" s="46"/>
      <c r="GL15" s="46"/>
      <c r="GM15" s="46"/>
      <c r="GN15" s="46"/>
      <c r="GO15" s="46"/>
      <c r="GP15" s="46"/>
      <c r="GQ15" s="46"/>
      <c r="GR15" s="46"/>
      <c r="GS15" s="46"/>
      <c r="GT15" s="46"/>
      <c r="GU15" s="46"/>
      <c r="GV15" s="46"/>
      <c r="GW15" s="46"/>
      <c r="GX15" s="46"/>
      <c r="GY15" s="46"/>
      <c r="GZ15" s="46"/>
      <c r="HA15" s="46"/>
      <c r="HB15" s="46"/>
      <c r="HC15" s="46"/>
      <c r="HD15" s="46"/>
      <c r="HE15" s="46"/>
      <c r="HF15" s="46"/>
      <c r="HG15" s="46"/>
      <c r="HH15" s="46"/>
      <c r="HI15" s="46"/>
      <c r="HJ15" s="46"/>
      <c r="HK15" s="46"/>
      <c r="HL15" s="46"/>
      <c r="HM15" s="46"/>
      <c r="HN15" s="46"/>
      <c r="HO15" s="46"/>
      <c r="HP15" s="46"/>
      <c r="HQ15" s="46"/>
      <c r="HR15" s="46"/>
      <c r="HS15" s="46"/>
      <c r="HT15" s="46"/>
      <c r="HU15" s="46"/>
      <c r="HV15" s="46"/>
      <c r="HW15" s="46"/>
      <c r="HX15" s="46"/>
      <c r="HY15" s="46"/>
      <c r="HZ15" s="46"/>
      <c r="IA15" s="46"/>
      <c r="IB15" s="46"/>
      <c r="IC15" s="46"/>
      <c r="ID15" s="46"/>
      <c r="IE15" s="46"/>
      <c r="IF15" s="46"/>
      <c r="IG15" s="46"/>
      <c r="IH15" s="46"/>
      <c r="II15" s="46"/>
      <c r="IJ15" s="46"/>
      <c r="IK15" s="46"/>
      <c r="IL15" s="46"/>
      <c r="IM15" s="46"/>
      <c r="IN15" s="46"/>
      <c r="IO15" s="46"/>
      <c r="IP15" s="46"/>
      <c r="IQ15" s="46"/>
      <c r="IR15" s="46"/>
      <c r="IS15" s="46"/>
      <c r="IT15" s="46"/>
      <c r="IU15" s="46"/>
    </row>
    <row r="16" spans="1:255" ht="15" customHeight="1" x14ac:dyDescent="0.25">
      <c r="A16" s="4" t="s">
        <v>41</v>
      </c>
      <c r="B16" s="4" t="s">
        <v>42</v>
      </c>
      <c r="C16" s="6">
        <v>11498</v>
      </c>
      <c r="D16" s="6">
        <v>5586</v>
      </c>
      <c r="E16" s="6">
        <v>3281</v>
      </c>
      <c r="F16" s="6">
        <v>1453</v>
      </c>
      <c r="G16" s="6">
        <v>1828</v>
      </c>
      <c r="H16" s="6">
        <v>2305</v>
      </c>
      <c r="I16" s="7">
        <v>384</v>
      </c>
      <c r="J16" s="7">
        <v>1921</v>
      </c>
      <c r="K16" s="5"/>
      <c r="L16" s="5"/>
      <c r="M16" s="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c r="EM16" s="46"/>
      <c r="EN16" s="46"/>
      <c r="EO16" s="46"/>
      <c r="EP16" s="46"/>
      <c r="EQ16" s="46"/>
      <c r="ER16" s="46"/>
      <c r="ES16" s="46"/>
      <c r="ET16" s="46"/>
      <c r="EU16" s="46"/>
      <c r="EV16" s="46"/>
      <c r="EW16" s="46"/>
      <c r="EX16" s="46"/>
      <c r="EY16" s="46"/>
      <c r="EZ16" s="46"/>
      <c r="FA16" s="46"/>
      <c r="FB16" s="46"/>
      <c r="FC16" s="46"/>
      <c r="FD16" s="46"/>
      <c r="FE16" s="46"/>
      <c r="FF16" s="46"/>
      <c r="FG16" s="46"/>
      <c r="FH16" s="46"/>
      <c r="FI16" s="46"/>
      <c r="FJ16" s="46"/>
      <c r="FK16" s="46"/>
      <c r="FL16" s="46"/>
      <c r="FM16" s="46"/>
      <c r="FN16" s="46"/>
      <c r="FO16" s="46"/>
      <c r="FP16" s="46"/>
      <c r="FQ16" s="46"/>
      <c r="FR16" s="46"/>
      <c r="FS16" s="46"/>
      <c r="FT16" s="46"/>
      <c r="FU16" s="46"/>
      <c r="FV16" s="46"/>
      <c r="FW16" s="46"/>
      <c r="FX16" s="46"/>
      <c r="FY16" s="46"/>
      <c r="FZ16" s="46"/>
      <c r="GA16" s="46"/>
      <c r="GB16" s="46"/>
      <c r="GC16" s="46"/>
      <c r="GD16" s="46"/>
      <c r="GE16" s="46"/>
      <c r="GF16" s="46"/>
      <c r="GG16" s="46"/>
      <c r="GH16" s="46"/>
      <c r="GI16" s="46"/>
      <c r="GJ16" s="46"/>
      <c r="GK16" s="46"/>
      <c r="GL16" s="46"/>
      <c r="GM16" s="46"/>
      <c r="GN16" s="46"/>
      <c r="GO16" s="46"/>
      <c r="GP16" s="46"/>
      <c r="GQ16" s="46"/>
      <c r="GR16" s="46"/>
      <c r="GS16" s="46"/>
      <c r="GT16" s="46"/>
      <c r="GU16" s="46"/>
      <c r="GV16" s="46"/>
      <c r="GW16" s="46"/>
      <c r="GX16" s="46"/>
      <c r="GY16" s="46"/>
      <c r="GZ16" s="46"/>
      <c r="HA16" s="46"/>
      <c r="HB16" s="46"/>
      <c r="HC16" s="46"/>
      <c r="HD16" s="46"/>
      <c r="HE16" s="46"/>
      <c r="HF16" s="46"/>
      <c r="HG16" s="46"/>
      <c r="HH16" s="46"/>
      <c r="HI16" s="46"/>
      <c r="HJ16" s="46"/>
      <c r="HK16" s="46"/>
      <c r="HL16" s="46"/>
      <c r="HM16" s="46"/>
      <c r="HN16" s="46"/>
      <c r="HO16" s="46"/>
      <c r="HP16" s="46"/>
      <c r="HQ16" s="46"/>
      <c r="HR16" s="46"/>
      <c r="HS16" s="46"/>
      <c r="HT16" s="46"/>
      <c r="HU16" s="46"/>
      <c r="HV16" s="46"/>
      <c r="HW16" s="46"/>
      <c r="HX16" s="46"/>
      <c r="HY16" s="46"/>
      <c r="HZ16" s="46"/>
      <c r="IA16" s="46"/>
      <c r="IB16" s="46"/>
      <c r="IC16" s="46"/>
      <c r="ID16" s="46"/>
      <c r="IE16" s="46"/>
      <c r="IF16" s="46"/>
      <c r="IG16" s="46"/>
      <c r="IH16" s="46"/>
      <c r="II16" s="46"/>
      <c r="IJ16" s="46"/>
      <c r="IK16" s="46"/>
      <c r="IL16" s="46"/>
      <c r="IM16" s="46"/>
      <c r="IN16" s="46"/>
      <c r="IO16" s="46"/>
      <c r="IP16" s="46"/>
      <c r="IQ16" s="46"/>
      <c r="IR16" s="46"/>
      <c r="IS16" s="46"/>
      <c r="IT16" s="46"/>
      <c r="IU16" s="46"/>
    </row>
    <row r="17" spans="1:255" ht="15" customHeight="1" x14ac:dyDescent="0.25">
      <c r="A17" s="4" t="s">
        <v>43</v>
      </c>
      <c r="B17" s="4" t="s">
        <v>44</v>
      </c>
      <c r="C17" s="6">
        <v>6542</v>
      </c>
      <c r="D17" s="6">
        <v>4434</v>
      </c>
      <c r="E17" s="6">
        <v>3106</v>
      </c>
      <c r="F17" s="6">
        <v>451</v>
      </c>
      <c r="G17" s="6">
        <v>2655</v>
      </c>
      <c r="H17" s="6">
        <v>1328</v>
      </c>
      <c r="I17" s="7">
        <v>246</v>
      </c>
      <c r="J17" s="7">
        <v>1082</v>
      </c>
      <c r="K17" s="5"/>
      <c r="L17" s="5"/>
      <c r="M17" s="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c r="DS17" s="46"/>
      <c r="DT17" s="46"/>
      <c r="DU17" s="46"/>
      <c r="DV17" s="46"/>
      <c r="DW17" s="46"/>
      <c r="DX17" s="46"/>
      <c r="DY17" s="46"/>
      <c r="DZ17" s="46"/>
      <c r="EA17" s="46"/>
      <c r="EB17" s="46"/>
      <c r="EC17" s="46"/>
      <c r="ED17" s="46"/>
      <c r="EE17" s="46"/>
      <c r="EF17" s="46"/>
      <c r="EG17" s="46"/>
      <c r="EH17" s="46"/>
      <c r="EI17" s="46"/>
      <c r="EJ17" s="46"/>
      <c r="EK17" s="46"/>
      <c r="EL17" s="46"/>
      <c r="EM17" s="46"/>
      <c r="EN17" s="46"/>
      <c r="EO17" s="46"/>
      <c r="EP17" s="46"/>
      <c r="EQ17" s="46"/>
      <c r="ER17" s="46"/>
      <c r="ES17" s="46"/>
      <c r="ET17" s="46"/>
      <c r="EU17" s="46"/>
      <c r="EV17" s="46"/>
      <c r="EW17" s="46"/>
      <c r="EX17" s="46"/>
      <c r="EY17" s="46"/>
      <c r="EZ17" s="46"/>
      <c r="FA17" s="46"/>
      <c r="FB17" s="46"/>
      <c r="FC17" s="46"/>
      <c r="FD17" s="46"/>
      <c r="FE17" s="46"/>
      <c r="FF17" s="46"/>
      <c r="FG17" s="46"/>
      <c r="FH17" s="46"/>
      <c r="FI17" s="46"/>
      <c r="FJ17" s="46"/>
      <c r="FK17" s="46"/>
      <c r="FL17" s="46"/>
      <c r="FM17" s="46"/>
      <c r="FN17" s="46"/>
      <c r="FO17" s="46"/>
      <c r="FP17" s="46"/>
      <c r="FQ17" s="46"/>
      <c r="FR17" s="46"/>
      <c r="FS17" s="46"/>
      <c r="FT17" s="46"/>
      <c r="FU17" s="46"/>
      <c r="FV17" s="46"/>
      <c r="FW17" s="46"/>
      <c r="FX17" s="46"/>
      <c r="FY17" s="46"/>
      <c r="FZ17" s="46"/>
      <c r="GA17" s="46"/>
      <c r="GB17" s="46"/>
      <c r="GC17" s="46"/>
      <c r="GD17" s="46"/>
      <c r="GE17" s="46"/>
      <c r="GF17" s="46"/>
      <c r="GG17" s="46"/>
      <c r="GH17" s="46"/>
      <c r="GI17" s="46"/>
      <c r="GJ17" s="46"/>
      <c r="GK17" s="46"/>
      <c r="GL17" s="46"/>
      <c r="GM17" s="46"/>
      <c r="GN17" s="46"/>
      <c r="GO17" s="46"/>
      <c r="GP17" s="46"/>
      <c r="GQ17" s="46"/>
      <c r="GR17" s="46"/>
      <c r="GS17" s="46"/>
      <c r="GT17" s="46"/>
      <c r="GU17" s="46"/>
      <c r="GV17" s="46"/>
      <c r="GW17" s="46"/>
      <c r="GX17" s="46"/>
      <c r="GY17" s="46"/>
      <c r="GZ17" s="46"/>
      <c r="HA17" s="46"/>
      <c r="HB17" s="46"/>
      <c r="HC17" s="46"/>
      <c r="HD17" s="46"/>
      <c r="HE17" s="46"/>
      <c r="HF17" s="46"/>
      <c r="HG17" s="46"/>
      <c r="HH17" s="46"/>
      <c r="HI17" s="46"/>
      <c r="HJ17" s="46"/>
      <c r="HK17" s="46"/>
      <c r="HL17" s="46"/>
      <c r="HM17" s="46"/>
      <c r="HN17" s="46"/>
      <c r="HO17" s="46"/>
      <c r="HP17" s="46"/>
      <c r="HQ17" s="46"/>
      <c r="HR17" s="46"/>
      <c r="HS17" s="46"/>
      <c r="HT17" s="46"/>
      <c r="HU17" s="46"/>
      <c r="HV17" s="46"/>
      <c r="HW17" s="46"/>
      <c r="HX17" s="46"/>
      <c r="HY17" s="46"/>
      <c r="HZ17" s="46"/>
      <c r="IA17" s="46"/>
      <c r="IB17" s="46"/>
      <c r="IC17" s="46"/>
      <c r="ID17" s="46"/>
      <c r="IE17" s="46"/>
      <c r="IF17" s="46"/>
      <c r="IG17" s="46"/>
      <c r="IH17" s="46"/>
      <c r="II17" s="46"/>
      <c r="IJ17" s="46"/>
      <c r="IK17" s="46"/>
      <c r="IL17" s="46"/>
      <c r="IM17" s="46"/>
      <c r="IN17" s="46"/>
      <c r="IO17" s="46"/>
      <c r="IP17" s="46"/>
      <c r="IQ17" s="46"/>
      <c r="IR17" s="46"/>
      <c r="IS17" s="46"/>
      <c r="IT17" s="46"/>
      <c r="IU17" s="46"/>
    </row>
    <row r="18" spans="1:255" ht="15" customHeight="1" x14ac:dyDescent="0.25">
      <c r="A18" s="4" t="s">
        <v>45</v>
      </c>
      <c r="B18" s="4" t="s">
        <v>46</v>
      </c>
      <c r="C18" s="6">
        <v>20365</v>
      </c>
      <c r="D18" s="6">
        <v>11846</v>
      </c>
      <c r="E18" s="6">
        <v>5368</v>
      </c>
      <c r="F18" s="6"/>
      <c r="G18" s="6"/>
      <c r="H18" s="6">
        <v>6478</v>
      </c>
      <c r="I18" s="7">
        <v>198</v>
      </c>
      <c r="J18" s="7">
        <v>6280</v>
      </c>
      <c r="K18" s="5"/>
      <c r="L18" s="4" t="s">
        <v>20</v>
      </c>
      <c r="M18" s="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c r="DM18" s="46"/>
      <c r="DN18" s="46"/>
      <c r="DO18" s="46"/>
      <c r="DP18" s="46"/>
      <c r="DQ18" s="46"/>
      <c r="DR18" s="46"/>
      <c r="DS18" s="46"/>
      <c r="DT18" s="46"/>
      <c r="DU18" s="46"/>
      <c r="DV18" s="46"/>
      <c r="DW18" s="46"/>
      <c r="DX18" s="46"/>
      <c r="DY18" s="46"/>
      <c r="DZ18" s="46"/>
      <c r="EA18" s="46"/>
      <c r="EB18" s="46"/>
      <c r="EC18" s="46"/>
      <c r="ED18" s="46"/>
      <c r="EE18" s="46"/>
      <c r="EF18" s="46"/>
      <c r="EG18" s="46"/>
      <c r="EH18" s="46"/>
      <c r="EI18" s="46"/>
      <c r="EJ18" s="46"/>
      <c r="EK18" s="46"/>
      <c r="EL18" s="46"/>
      <c r="EM18" s="46"/>
      <c r="EN18" s="46"/>
      <c r="EO18" s="46"/>
      <c r="EP18" s="46"/>
      <c r="EQ18" s="46"/>
      <c r="ER18" s="46"/>
      <c r="ES18" s="46"/>
      <c r="ET18" s="46"/>
      <c r="EU18" s="46"/>
      <c r="EV18" s="46"/>
      <c r="EW18" s="46"/>
      <c r="EX18" s="46"/>
      <c r="EY18" s="46"/>
      <c r="EZ18" s="46"/>
      <c r="FA18" s="46"/>
      <c r="FB18" s="46"/>
      <c r="FC18" s="46"/>
      <c r="FD18" s="46"/>
      <c r="FE18" s="46"/>
      <c r="FF18" s="46"/>
      <c r="FG18" s="46"/>
      <c r="FH18" s="46"/>
      <c r="FI18" s="46"/>
      <c r="FJ18" s="46"/>
      <c r="FK18" s="46"/>
      <c r="FL18" s="46"/>
      <c r="FM18" s="46"/>
      <c r="FN18" s="46"/>
      <c r="FO18" s="46"/>
      <c r="FP18" s="46"/>
      <c r="FQ18" s="46"/>
      <c r="FR18" s="46"/>
      <c r="FS18" s="46"/>
      <c r="FT18" s="46"/>
      <c r="FU18" s="46"/>
      <c r="FV18" s="46"/>
      <c r="FW18" s="46"/>
      <c r="FX18" s="46"/>
      <c r="FY18" s="46"/>
      <c r="FZ18" s="46"/>
      <c r="GA18" s="46"/>
      <c r="GB18" s="46"/>
      <c r="GC18" s="46"/>
      <c r="GD18" s="46"/>
      <c r="GE18" s="46"/>
      <c r="GF18" s="46"/>
      <c r="GG18" s="46"/>
      <c r="GH18" s="46"/>
      <c r="GI18" s="46"/>
      <c r="GJ18" s="46"/>
      <c r="GK18" s="46"/>
      <c r="GL18" s="46"/>
      <c r="GM18" s="46"/>
      <c r="GN18" s="46"/>
      <c r="GO18" s="46"/>
      <c r="GP18" s="46"/>
      <c r="GQ18" s="46"/>
      <c r="GR18" s="46"/>
      <c r="GS18" s="46"/>
      <c r="GT18" s="46"/>
      <c r="GU18" s="46"/>
      <c r="GV18" s="46"/>
      <c r="GW18" s="46"/>
      <c r="GX18" s="46"/>
      <c r="GY18" s="46"/>
      <c r="GZ18" s="46"/>
      <c r="HA18" s="46"/>
      <c r="HB18" s="46"/>
      <c r="HC18" s="46"/>
      <c r="HD18" s="46"/>
      <c r="HE18" s="46"/>
      <c r="HF18" s="46"/>
      <c r="HG18" s="46"/>
      <c r="HH18" s="46"/>
      <c r="HI18" s="46"/>
      <c r="HJ18" s="46"/>
      <c r="HK18" s="46"/>
      <c r="HL18" s="46"/>
      <c r="HM18" s="46"/>
      <c r="HN18" s="46"/>
      <c r="HO18" s="46"/>
      <c r="HP18" s="46"/>
      <c r="HQ18" s="46"/>
      <c r="HR18" s="46"/>
      <c r="HS18" s="46"/>
      <c r="HT18" s="46"/>
      <c r="HU18" s="46"/>
      <c r="HV18" s="46"/>
      <c r="HW18" s="46"/>
      <c r="HX18" s="46"/>
      <c r="HY18" s="46"/>
      <c r="HZ18" s="46"/>
      <c r="IA18" s="46"/>
      <c r="IB18" s="46"/>
      <c r="IC18" s="46"/>
      <c r="ID18" s="46"/>
      <c r="IE18" s="46"/>
      <c r="IF18" s="46"/>
      <c r="IG18" s="46"/>
      <c r="IH18" s="46"/>
      <c r="II18" s="46"/>
      <c r="IJ18" s="46"/>
      <c r="IK18" s="46"/>
      <c r="IL18" s="46"/>
      <c r="IM18" s="46"/>
      <c r="IN18" s="46"/>
      <c r="IO18" s="46"/>
      <c r="IP18" s="46"/>
      <c r="IQ18" s="46"/>
      <c r="IR18" s="46"/>
      <c r="IS18" s="46"/>
      <c r="IT18" s="46"/>
      <c r="IU18" s="46"/>
    </row>
    <row r="19" spans="1:255" ht="15" customHeight="1" x14ac:dyDescent="0.25">
      <c r="A19" s="4" t="s">
        <v>47</v>
      </c>
      <c r="B19" s="4" t="s">
        <v>48</v>
      </c>
      <c r="C19" s="6">
        <v>16005</v>
      </c>
      <c r="D19" s="6">
        <v>7953</v>
      </c>
      <c r="E19" s="6">
        <v>3178</v>
      </c>
      <c r="F19" s="6">
        <v>706</v>
      </c>
      <c r="G19" s="6">
        <v>2472</v>
      </c>
      <c r="H19" s="6">
        <v>4775</v>
      </c>
      <c r="I19" s="7">
        <v>3995</v>
      </c>
      <c r="J19" s="7">
        <v>780</v>
      </c>
      <c r="K19" s="5"/>
      <c r="L19" s="5"/>
      <c r="M19" s="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c r="EL19" s="46"/>
      <c r="EM19" s="46"/>
      <c r="EN19" s="46"/>
      <c r="EO19" s="46"/>
      <c r="EP19" s="46"/>
      <c r="EQ19" s="46"/>
      <c r="ER19" s="46"/>
      <c r="ES19" s="46"/>
      <c r="ET19" s="46"/>
      <c r="EU19" s="46"/>
      <c r="EV19" s="46"/>
      <c r="EW19" s="46"/>
      <c r="EX19" s="46"/>
      <c r="EY19" s="46"/>
      <c r="EZ19" s="46"/>
      <c r="FA19" s="46"/>
      <c r="FB19" s="46"/>
      <c r="FC19" s="46"/>
      <c r="FD19" s="46"/>
      <c r="FE19" s="46"/>
      <c r="FF19" s="46"/>
      <c r="FG19" s="46"/>
      <c r="FH19" s="46"/>
      <c r="FI19" s="46"/>
      <c r="FJ19" s="46"/>
      <c r="FK19" s="46"/>
      <c r="FL19" s="46"/>
      <c r="FM19" s="46"/>
      <c r="FN19" s="46"/>
      <c r="FO19" s="46"/>
      <c r="FP19" s="46"/>
      <c r="FQ19" s="46"/>
      <c r="FR19" s="46"/>
      <c r="FS19" s="46"/>
      <c r="FT19" s="46"/>
      <c r="FU19" s="46"/>
      <c r="FV19" s="46"/>
      <c r="FW19" s="46"/>
      <c r="FX19" s="46"/>
      <c r="FY19" s="46"/>
      <c r="FZ19" s="46"/>
      <c r="GA19" s="46"/>
      <c r="GB19" s="46"/>
      <c r="GC19" s="46"/>
      <c r="GD19" s="46"/>
      <c r="GE19" s="46"/>
      <c r="GF19" s="46"/>
      <c r="GG19" s="46"/>
      <c r="GH19" s="46"/>
      <c r="GI19" s="46"/>
      <c r="GJ19" s="46"/>
      <c r="GK19" s="46"/>
      <c r="GL19" s="46"/>
      <c r="GM19" s="46"/>
      <c r="GN19" s="46"/>
      <c r="GO19" s="46"/>
      <c r="GP19" s="46"/>
      <c r="GQ19" s="46"/>
      <c r="GR19" s="46"/>
      <c r="GS19" s="46"/>
      <c r="GT19" s="46"/>
      <c r="GU19" s="46"/>
      <c r="GV19" s="46"/>
      <c r="GW19" s="46"/>
      <c r="GX19" s="46"/>
      <c r="GY19" s="46"/>
      <c r="GZ19" s="46"/>
      <c r="HA19" s="46"/>
      <c r="HB19" s="46"/>
      <c r="HC19" s="46"/>
      <c r="HD19" s="46"/>
      <c r="HE19" s="46"/>
      <c r="HF19" s="46"/>
      <c r="HG19" s="46"/>
      <c r="HH19" s="46"/>
      <c r="HI19" s="46"/>
      <c r="HJ19" s="46"/>
      <c r="HK19" s="46"/>
      <c r="HL19" s="46"/>
      <c r="HM19" s="46"/>
      <c r="HN19" s="46"/>
      <c r="HO19" s="46"/>
      <c r="HP19" s="46"/>
      <c r="HQ19" s="46"/>
      <c r="HR19" s="46"/>
      <c r="HS19" s="46"/>
      <c r="HT19" s="46"/>
      <c r="HU19" s="46"/>
      <c r="HV19" s="46"/>
      <c r="HW19" s="46"/>
      <c r="HX19" s="46"/>
      <c r="HY19" s="46"/>
      <c r="HZ19" s="46"/>
      <c r="IA19" s="46"/>
      <c r="IB19" s="46"/>
      <c r="IC19" s="46"/>
      <c r="ID19" s="46"/>
      <c r="IE19" s="46"/>
      <c r="IF19" s="46"/>
      <c r="IG19" s="46"/>
      <c r="IH19" s="46"/>
      <c r="II19" s="46"/>
      <c r="IJ19" s="46"/>
      <c r="IK19" s="46"/>
      <c r="IL19" s="46"/>
      <c r="IM19" s="46"/>
      <c r="IN19" s="46"/>
      <c r="IO19" s="46"/>
      <c r="IP19" s="46"/>
      <c r="IQ19" s="46"/>
      <c r="IR19" s="46"/>
      <c r="IS19" s="46"/>
      <c r="IT19" s="46"/>
      <c r="IU19" s="46"/>
    </row>
    <row r="20" spans="1:255" ht="15" customHeight="1" x14ac:dyDescent="0.25">
      <c r="A20" s="4" t="s">
        <v>49</v>
      </c>
      <c r="B20" s="4" t="s">
        <v>50</v>
      </c>
      <c r="C20" s="6">
        <v>2327</v>
      </c>
      <c r="D20" s="6">
        <v>237</v>
      </c>
      <c r="E20" s="6">
        <v>17</v>
      </c>
      <c r="F20" s="6"/>
      <c r="G20" s="6"/>
      <c r="H20" s="6">
        <v>220</v>
      </c>
      <c r="I20" s="7">
        <v>46</v>
      </c>
      <c r="J20" s="7">
        <v>174</v>
      </c>
      <c r="K20" s="5"/>
      <c r="L20" s="5" t="s">
        <v>20</v>
      </c>
      <c r="M20" s="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c r="DQ20" s="46"/>
      <c r="DR20" s="46"/>
      <c r="DS20" s="46"/>
      <c r="DT20" s="46"/>
      <c r="DU20" s="46"/>
      <c r="DV20" s="46"/>
      <c r="DW20" s="46"/>
      <c r="DX20" s="46"/>
      <c r="DY20" s="46"/>
      <c r="DZ20" s="46"/>
      <c r="EA20" s="46"/>
      <c r="EB20" s="46"/>
      <c r="EC20" s="46"/>
      <c r="ED20" s="46"/>
      <c r="EE20" s="46"/>
      <c r="EF20" s="46"/>
      <c r="EG20" s="46"/>
      <c r="EH20" s="46"/>
      <c r="EI20" s="46"/>
      <c r="EJ20" s="46"/>
      <c r="EK20" s="46"/>
      <c r="EL20" s="46"/>
      <c r="EM20" s="46"/>
      <c r="EN20" s="46"/>
      <c r="EO20" s="46"/>
      <c r="EP20" s="46"/>
      <c r="EQ20" s="46"/>
      <c r="ER20" s="46"/>
      <c r="ES20" s="46"/>
      <c r="ET20" s="46"/>
      <c r="EU20" s="46"/>
      <c r="EV20" s="46"/>
      <c r="EW20" s="46"/>
      <c r="EX20" s="46"/>
      <c r="EY20" s="46"/>
      <c r="EZ20" s="46"/>
      <c r="FA20" s="46"/>
      <c r="FB20" s="46"/>
      <c r="FC20" s="46"/>
      <c r="FD20" s="46"/>
      <c r="FE20" s="46"/>
      <c r="FF20" s="46"/>
      <c r="FG20" s="46"/>
      <c r="FH20" s="46"/>
      <c r="FI20" s="46"/>
      <c r="FJ20" s="46"/>
      <c r="FK20" s="46"/>
      <c r="FL20" s="46"/>
      <c r="FM20" s="46"/>
      <c r="FN20" s="46"/>
      <c r="FO20" s="46"/>
      <c r="FP20" s="46"/>
      <c r="FQ20" s="46"/>
      <c r="FR20" s="46"/>
      <c r="FS20" s="46"/>
      <c r="FT20" s="46"/>
      <c r="FU20" s="46"/>
      <c r="FV20" s="46"/>
      <c r="FW20" s="46"/>
      <c r="FX20" s="46"/>
      <c r="FY20" s="46"/>
      <c r="FZ20" s="46"/>
      <c r="GA20" s="46"/>
      <c r="GB20" s="46"/>
      <c r="GC20" s="46"/>
      <c r="GD20" s="46"/>
      <c r="GE20" s="46"/>
      <c r="GF20" s="46"/>
      <c r="GG20" s="46"/>
      <c r="GH20" s="46"/>
      <c r="GI20" s="46"/>
      <c r="GJ20" s="46"/>
      <c r="GK20" s="46"/>
      <c r="GL20" s="46"/>
      <c r="GM20" s="46"/>
      <c r="GN20" s="46"/>
      <c r="GO20" s="46"/>
      <c r="GP20" s="46"/>
      <c r="GQ20" s="46"/>
      <c r="GR20" s="46"/>
      <c r="GS20" s="46"/>
      <c r="GT20" s="46"/>
      <c r="GU20" s="46"/>
      <c r="GV20" s="46"/>
      <c r="GW20" s="46"/>
      <c r="GX20" s="46"/>
      <c r="GY20" s="46"/>
      <c r="GZ20" s="46"/>
      <c r="HA20" s="46"/>
      <c r="HB20" s="46"/>
      <c r="HC20" s="46"/>
      <c r="HD20" s="46"/>
      <c r="HE20" s="46"/>
      <c r="HF20" s="46"/>
      <c r="HG20" s="46"/>
      <c r="HH20" s="46"/>
      <c r="HI20" s="46"/>
      <c r="HJ20" s="46"/>
      <c r="HK20" s="46"/>
      <c r="HL20" s="46"/>
      <c r="HM20" s="46"/>
      <c r="HN20" s="46"/>
      <c r="HO20" s="46"/>
      <c r="HP20" s="46"/>
      <c r="HQ20" s="46"/>
      <c r="HR20" s="46"/>
      <c r="HS20" s="46"/>
      <c r="HT20" s="46"/>
      <c r="HU20" s="46"/>
      <c r="HV20" s="46"/>
      <c r="HW20" s="46"/>
      <c r="HX20" s="46"/>
      <c r="HY20" s="46"/>
      <c r="HZ20" s="46"/>
      <c r="IA20" s="46"/>
      <c r="IB20" s="46"/>
      <c r="IC20" s="46"/>
      <c r="ID20" s="46"/>
      <c r="IE20" s="46"/>
      <c r="IF20" s="46"/>
      <c r="IG20" s="46"/>
      <c r="IH20" s="46"/>
      <c r="II20" s="46"/>
      <c r="IJ20" s="46"/>
      <c r="IK20" s="46"/>
      <c r="IL20" s="46"/>
      <c r="IM20" s="46"/>
      <c r="IN20" s="46"/>
      <c r="IO20" s="46"/>
      <c r="IP20" s="46"/>
      <c r="IQ20" s="46"/>
      <c r="IR20" s="46"/>
      <c r="IS20" s="46"/>
      <c r="IT20" s="46"/>
      <c r="IU20" s="46"/>
    </row>
    <row r="21" spans="1:255" ht="15" customHeight="1" x14ac:dyDescent="0.25">
      <c r="A21" s="4" t="s">
        <v>51</v>
      </c>
      <c r="B21" s="4" t="s">
        <v>52</v>
      </c>
      <c r="C21" s="6">
        <v>7761</v>
      </c>
      <c r="D21" s="6">
        <v>2169</v>
      </c>
      <c r="E21" s="6">
        <v>1117</v>
      </c>
      <c r="F21" s="6">
        <v>147</v>
      </c>
      <c r="G21" s="6">
        <v>970</v>
      </c>
      <c r="H21" s="6">
        <v>1052</v>
      </c>
      <c r="I21" s="7">
        <v>148</v>
      </c>
      <c r="J21" s="7">
        <v>904</v>
      </c>
      <c r="K21" s="5"/>
      <c r="L21" s="5"/>
      <c r="M21" s="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c r="DQ21" s="46"/>
      <c r="DR21" s="46"/>
      <c r="DS21" s="46"/>
      <c r="DT21" s="46"/>
      <c r="DU21" s="46"/>
      <c r="DV21" s="46"/>
      <c r="DW21" s="46"/>
      <c r="DX21" s="46"/>
      <c r="DY21" s="46"/>
      <c r="DZ21" s="46"/>
      <c r="EA21" s="46"/>
      <c r="EB21" s="46"/>
      <c r="EC21" s="46"/>
      <c r="ED21" s="46"/>
      <c r="EE21" s="46"/>
      <c r="EF21" s="46"/>
      <c r="EG21" s="46"/>
      <c r="EH21" s="46"/>
      <c r="EI21" s="46"/>
      <c r="EJ21" s="46"/>
      <c r="EK21" s="46"/>
      <c r="EL21" s="46"/>
      <c r="EM21" s="46"/>
      <c r="EN21" s="46"/>
      <c r="EO21" s="46"/>
      <c r="EP21" s="46"/>
      <c r="EQ21" s="46"/>
      <c r="ER21" s="46"/>
      <c r="ES21" s="46"/>
      <c r="ET21" s="46"/>
      <c r="EU21" s="46"/>
      <c r="EV21" s="46"/>
      <c r="EW21" s="46"/>
      <c r="EX21" s="46"/>
      <c r="EY21" s="46"/>
      <c r="EZ21" s="46"/>
      <c r="FA21" s="46"/>
      <c r="FB21" s="46"/>
      <c r="FC21" s="46"/>
      <c r="FD21" s="46"/>
      <c r="FE21" s="46"/>
      <c r="FF21" s="46"/>
      <c r="FG21" s="46"/>
      <c r="FH21" s="46"/>
      <c r="FI21" s="46"/>
      <c r="FJ21" s="46"/>
      <c r="FK21" s="46"/>
      <c r="FL21" s="46"/>
      <c r="FM21" s="46"/>
      <c r="FN21" s="46"/>
      <c r="FO21" s="46"/>
      <c r="FP21" s="46"/>
      <c r="FQ21" s="46"/>
      <c r="FR21" s="46"/>
      <c r="FS21" s="46"/>
      <c r="FT21" s="46"/>
      <c r="FU21" s="46"/>
      <c r="FV21" s="46"/>
      <c r="FW21" s="46"/>
      <c r="FX21" s="46"/>
      <c r="FY21" s="46"/>
      <c r="FZ21" s="46"/>
      <c r="GA21" s="46"/>
      <c r="GB21" s="46"/>
      <c r="GC21" s="46"/>
      <c r="GD21" s="46"/>
      <c r="GE21" s="46"/>
      <c r="GF21" s="46"/>
      <c r="GG21" s="46"/>
      <c r="GH21" s="46"/>
      <c r="GI21" s="46"/>
      <c r="GJ21" s="46"/>
      <c r="GK21" s="46"/>
      <c r="GL21" s="46"/>
      <c r="GM21" s="46"/>
      <c r="GN21" s="46"/>
      <c r="GO21" s="46"/>
      <c r="GP21" s="46"/>
      <c r="GQ21" s="46"/>
      <c r="GR21" s="46"/>
      <c r="GS21" s="46"/>
      <c r="GT21" s="46"/>
      <c r="GU21" s="46"/>
      <c r="GV21" s="46"/>
      <c r="GW21" s="46"/>
      <c r="GX21" s="46"/>
      <c r="GY21" s="46"/>
      <c r="GZ21" s="46"/>
      <c r="HA21" s="46"/>
      <c r="HB21" s="46"/>
      <c r="HC21" s="46"/>
      <c r="HD21" s="46"/>
      <c r="HE21" s="46"/>
      <c r="HF21" s="46"/>
      <c r="HG21" s="46"/>
      <c r="HH21" s="46"/>
      <c r="HI21" s="46"/>
      <c r="HJ21" s="46"/>
      <c r="HK21" s="46"/>
      <c r="HL21" s="46"/>
      <c r="HM21" s="46"/>
      <c r="HN21" s="46"/>
      <c r="HO21" s="46"/>
      <c r="HP21" s="46"/>
      <c r="HQ21" s="46"/>
      <c r="HR21" s="46"/>
      <c r="HS21" s="46"/>
      <c r="HT21" s="46"/>
      <c r="HU21" s="46"/>
      <c r="HV21" s="46"/>
      <c r="HW21" s="46"/>
      <c r="HX21" s="46"/>
      <c r="HY21" s="46"/>
      <c r="HZ21" s="46"/>
      <c r="IA21" s="46"/>
      <c r="IB21" s="46"/>
      <c r="IC21" s="46"/>
      <c r="ID21" s="46"/>
      <c r="IE21" s="46"/>
      <c r="IF21" s="46"/>
      <c r="IG21" s="46"/>
      <c r="IH21" s="46"/>
      <c r="II21" s="46"/>
      <c r="IJ21" s="46"/>
      <c r="IK21" s="46"/>
      <c r="IL21" s="46"/>
      <c r="IM21" s="46"/>
      <c r="IN21" s="46"/>
      <c r="IO21" s="46"/>
      <c r="IP21" s="46"/>
      <c r="IQ21" s="46"/>
      <c r="IR21" s="46"/>
      <c r="IS21" s="46"/>
      <c r="IT21" s="46"/>
      <c r="IU21" s="46"/>
    </row>
    <row r="22" spans="1:255" ht="15" customHeight="1" x14ac:dyDescent="0.25">
      <c r="A22" s="4" t="s">
        <v>53</v>
      </c>
      <c r="B22" s="4" t="s">
        <v>54</v>
      </c>
      <c r="C22" s="6">
        <v>1300</v>
      </c>
      <c r="D22" s="6">
        <v>548</v>
      </c>
      <c r="E22" s="6">
        <v>548</v>
      </c>
      <c r="F22" s="6">
        <v>243</v>
      </c>
      <c r="G22" s="6">
        <v>305</v>
      </c>
      <c r="H22" s="6"/>
      <c r="I22" s="5"/>
      <c r="J22" s="5"/>
      <c r="K22" s="5"/>
      <c r="L22" s="5"/>
      <c r="M22" s="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c r="DQ22" s="46"/>
      <c r="DR22" s="46"/>
      <c r="DS22" s="46"/>
      <c r="DT22" s="46"/>
      <c r="DU22" s="46"/>
      <c r="DV22" s="46"/>
      <c r="DW22" s="46"/>
      <c r="DX22" s="46"/>
      <c r="DY22" s="46"/>
      <c r="DZ22" s="46"/>
      <c r="EA22" s="46"/>
      <c r="EB22" s="46"/>
      <c r="EC22" s="46"/>
      <c r="ED22" s="46"/>
      <c r="EE22" s="46"/>
      <c r="EF22" s="46"/>
      <c r="EG22" s="46"/>
      <c r="EH22" s="46"/>
      <c r="EI22" s="46"/>
      <c r="EJ22" s="46"/>
      <c r="EK22" s="46"/>
      <c r="EL22" s="46"/>
      <c r="EM22" s="46"/>
      <c r="EN22" s="46"/>
      <c r="EO22" s="46"/>
      <c r="EP22" s="46"/>
      <c r="EQ22" s="46"/>
      <c r="ER22" s="46"/>
      <c r="ES22" s="46"/>
      <c r="ET22" s="46"/>
      <c r="EU22" s="46"/>
      <c r="EV22" s="46"/>
      <c r="EW22" s="46"/>
      <c r="EX22" s="46"/>
      <c r="EY22" s="46"/>
      <c r="EZ22" s="46"/>
      <c r="FA22" s="46"/>
      <c r="FB22" s="46"/>
      <c r="FC22" s="46"/>
      <c r="FD22" s="46"/>
      <c r="FE22" s="46"/>
      <c r="FF22" s="46"/>
      <c r="FG22" s="46"/>
      <c r="FH22" s="46"/>
      <c r="FI22" s="46"/>
      <c r="FJ22" s="46"/>
      <c r="FK22" s="46"/>
      <c r="FL22" s="46"/>
      <c r="FM22" s="46"/>
      <c r="FN22" s="46"/>
      <c r="FO22" s="46"/>
      <c r="FP22" s="46"/>
      <c r="FQ22" s="46"/>
      <c r="FR22" s="46"/>
      <c r="FS22" s="46"/>
      <c r="FT22" s="46"/>
      <c r="FU22" s="46"/>
      <c r="FV22" s="46"/>
      <c r="FW22" s="46"/>
      <c r="FX22" s="46"/>
      <c r="FY22" s="46"/>
      <c r="FZ22" s="46"/>
      <c r="GA22" s="46"/>
      <c r="GB22" s="46"/>
      <c r="GC22" s="46"/>
      <c r="GD22" s="46"/>
      <c r="GE22" s="46"/>
      <c r="GF22" s="46"/>
      <c r="GG22" s="46"/>
      <c r="GH22" s="46"/>
      <c r="GI22" s="46"/>
      <c r="GJ22" s="46"/>
      <c r="GK22" s="46"/>
      <c r="GL22" s="46"/>
      <c r="GM22" s="46"/>
      <c r="GN22" s="46"/>
      <c r="GO22" s="46"/>
      <c r="GP22" s="46"/>
      <c r="GQ22" s="46"/>
      <c r="GR22" s="46"/>
      <c r="GS22" s="46"/>
      <c r="GT22" s="46"/>
      <c r="GU22" s="46"/>
      <c r="GV22" s="46"/>
      <c r="GW22" s="46"/>
      <c r="GX22" s="46"/>
      <c r="GY22" s="46"/>
      <c r="GZ22" s="46"/>
      <c r="HA22" s="46"/>
      <c r="HB22" s="46"/>
      <c r="HC22" s="46"/>
      <c r="HD22" s="46"/>
      <c r="HE22" s="46"/>
      <c r="HF22" s="46"/>
      <c r="HG22" s="46"/>
      <c r="HH22" s="46"/>
      <c r="HI22" s="46"/>
      <c r="HJ22" s="46"/>
      <c r="HK22" s="46"/>
      <c r="HL22" s="46"/>
      <c r="HM22" s="46"/>
      <c r="HN22" s="46"/>
      <c r="HO22" s="46"/>
      <c r="HP22" s="46"/>
      <c r="HQ22" s="46"/>
      <c r="HR22" s="46"/>
      <c r="HS22" s="46"/>
      <c r="HT22" s="46"/>
      <c r="HU22" s="46"/>
      <c r="HV22" s="46"/>
      <c r="HW22" s="46"/>
      <c r="HX22" s="46"/>
      <c r="HY22" s="46"/>
      <c r="HZ22" s="46"/>
      <c r="IA22" s="46"/>
      <c r="IB22" s="46"/>
      <c r="IC22" s="46"/>
      <c r="ID22" s="46"/>
      <c r="IE22" s="46"/>
      <c r="IF22" s="46"/>
      <c r="IG22" s="46"/>
      <c r="IH22" s="46"/>
      <c r="II22" s="46"/>
      <c r="IJ22" s="46"/>
      <c r="IK22" s="46"/>
      <c r="IL22" s="46"/>
      <c r="IM22" s="46"/>
      <c r="IN22" s="46"/>
      <c r="IO22" s="46"/>
      <c r="IP22" s="46"/>
      <c r="IQ22" s="46"/>
      <c r="IR22" s="46"/>
      <c r="IS22" s="46"/>
      <c r="IT22" s="46"/>
      <c r="IU22" s="46"/>
    </row>
    <row r="23" spans="1:255" ht="15" customHeight="1" x14ac:dyDescent="0.25">
      <c r="A23" s="4" t="s">
        <v>55</v>
      </c>
      <c r="B23" s="4" t="s">
        <v>56</v>
      </c>
      <c r="C23" s="6">
        <v>9188</v>
      </c>
      <c r="D23" s="6">
        <v>4658</v>
      </c>
      <c r="E23" s="6">
        <v>2073</v>
      </c>
      <c r="F23" s="6"/>
      <c r="G23" s="6"/>
      <c r="H23" s="6">
        <v>2585</v>
      </c>
      <c r="I23" s="7">
        <v>989</v>
      </c>
      <c r="J23" s="7">
        <v>1596</v>
      </c>
      <c r="K23" s="5"/>
      <c r="L23" s="5"/>
      <c r="M23" s="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c r="EM23" s="46"/>
      <c r="EN23" s="46"/>
      <c r="EO23" s="46"/>
      <c r="EP23" s="46"/>
      <c r="EQ23" s="46"/>
      <c r="ER23" s="46"/>
      <c r="ES23" s="46"/>
      <c r="ET23" s="46"/>
      <c r="EU23" s="46"/>
      <c r="EV23" s="46"/>
      <c r="EW23" s="46"/>
      <c r="EX23" s="46"/>
      <c r="EY23" s="46"/>
      <c r="EZ23" s="46"/>
      <c r="FA23" s="46"/>
      <c r="FB23" s="46"/>
      <c r="FC23" s="46"/>
      <c r="FD23" s="46"/>
      <c r="FE23" s="46"/>
      <c r="FF23" s="46"/>
      <c r="FG23" s="46"/>
      <c r="FH23" s="46"/>
      <c r="FI23" s="46"/>
      <c r="FJ23" s="46"/>
      <c r="FK23" s="46"/>
      <c r="FL23" s="46"/>
      <c r="FM23" s="46"/>
      <c r="FN23" s="46"/>
      <c r="FO23" s="46"/>
      <c r="FP23" s="46"/>
      <c r="FQ23" s="46"/>
      <c r="FR23" s="46"/>
      <c r="FS23" s="46"/>
      <c r="FT23" s="46"/>
      <c r="FU23" s="46"/>
      <c r="FV23" s="46"/>
      <c r="FW23" s="46"/>
      <c r="FX23" s="46"/>
      <c r="FY23" s="46"/>
      <c r="FZ23" s="46"/>
      <c r="GA23" s="46"/>
      <c r="GB23" s="46"/>
      <c r="GC23" s="46"/>
      <c r="GD23" s="46"/>
      <c r="GE23" s="46"/>
      <c r="GF23" s="46"/>
      <c r="GG23" s="46"/>
      <c r="GH23" s="46"/>
      <c r="GI23" s="46"/>
      <c r="GJ23" s="46"/>
      <c r="GK23" s="46"/>
      <c r="GL23" s="46"/>
      <c r="GM23" s="46"/>
      <c r="GN23" s="46"/>
      <c r="GO23" s="46"/>
      <c r="GP23" s="46"/>
      <c r="GQ23" s="46"/>
      <c r="GR23" s="46"/>
      <c r="GS23" s="46"/>
      <c r="GT23" s="46"/>
      <c r="GU23" s="46"/>
      <c r="GV23" s="46"/>
      <c r="GW23" s="46"/>
      <c r="GX23" s="46"/>
      <c r="GY23" s="46"/>
      <c r="GZ23" s="46"/>
      <c r="HA23" s="46"/>
      <c r="HB23" s="46"/>
      <c r="HC23" s="46"/>
      <c r="HD23" s="46"/>
      <c r="HE23" s="46"/>
      <c r="HF23" s="46"/>
      <c r="HG23" s="46"/>
      <c r="HH23" s="46"/>
      <c r="HI23" s="46"/>
      <c r="HJ23" s="46"/>
      <c r="HK23" s="46"/>
      <c r="HL23" s="46"/>
      <c r="HM23" s="46"/>
      <c r="HN23" s="46"/>
      <c r="HO23" s="46"/>
      <c r="HP23" s="46"/>
      <c r="HQ23" s="46"/>
      <c r="HR23" s="46"/>
      <c r="HS23" s="46"/>
      <c r="HT23" s="46"/>
      <c r="HU23" s="46"/>
      <c r="HV23" s="46"/>
      <c r="HW23" s="46"/>
      <c r="HX23" s="46"/>
      <c r="HY23" s="46"/>
      <c r="HZ23" s="46"/>
      <c r="IA23" s="46"/>
      <c r="IB23" s="46"/>
      <c r="IC23" s="46"/>
      <c r="ID23" s="46"/>
      <c r="IE23" s="46"/>
      <c r="IF23" s="46"/>
      <c r="IG23" s="46"/>
      <c r="IH23" s="46"/>
      <c r="II23" s="46"/>
      <c r="IJ23" s="46"/>
      <c r="IK23" s="46"/>
      <c r="IL23" s="46"/>
      <c r="IM23" s="46"/>
      <c r="IN23" s="46"/>
      <c r="IO23" s="46"/>
      <c r="IP23" s="46"/>
      <c r="IQ23" s="46"/>
      <c r="IR23" s="46"/>
      <c r="IS23" s="46"/>
      <c r="IT23" s="46"/>
      <c r="IU23" s="46"/>
    </row>
    <row r="24" spans="1:255" ht="15" customHeight="1" x14ac:dyDescent="0.25">
      <c r="A24" s="4" t="s">
        <v>57</v>
      </c>
      <c r="B24" s="4" t="s">
        <v>58</v>
      </c>
      <c r="C24" s="6">
        <v>7767</v>
      </c>
      <c r="D24" s="6">
        <v>4938</v>
      </c>
      <c r="E24" s="6">
        <v>1774</v>
      </c>
      <c r="F24" s="6"/>
      <c r="G24" s="6"/>
      <c r="H24" s="6">
        <v>3164</v>
      </c>
      <c r="I24" s="7">
        <v>393</v>
      </c>
      <c r="J24" s="7">
        <v>2771</v>
      </c>
      <c r="K24" s="5"/>
      <c r="L24" s="5"/>
      <c r="M24" s="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c r="DN24" s="46"/>
      <c r="DO24" s="46"/>
      <c r="DP24" s="46"/>
      <c r="DQ24" s="46"/>
      <c r="DR24" s="46"/>
      <c r="DS24" s="46"/>
      <c r="DT24" s="46"/>
      <c r="DU24" s="46"/>
      <c r="DV24" s="46"/>
      <c r="DW24" s="46"/>
      <c r="DX24" s="46"/>
      <c r="DY24" s="46"/>
      <c r="DZ24" s="46"/>
      <c r="EA24" s="46"/>
      <c r="EB24" s="46"/>
      <c r="EC24" s="46"/>
      <c r="ED24" s="46"/>
      <c r="EE24" s="46"/>
      <c r="EF24" s="46"/>
      <c r="EG24" s="46"/>
      <c r="EH24" s="46"/>
      <c r="EI24" s="46"/>
      <c r="EJ24" s="46"/>
      <c r="EK24" s="46"/>
      <c r="EL24" s="46"/>
      <c r="EM24" s="46"/>
      <c r="EN24" s="46"/>
      <c r="EO24" s="46"/>
      <c r="EP24" s="46"/>
      <c r="EQ24" s="46"/>
      <c r="ER24" s="46"/>
      <c r="ES24" s="46"/>
      <c r="ET24" s="46"/>
      <c r="EU24" s="46"/>
      <c r="EV24" s="46"/>
      <c r="EW24" s="46"/>
      <c r="EX24" s="46"/>
      <c r="EY24" s="46"/>
      <c r="EZ24" s="46"/>
      <c r="FA24" s="46"/>
      <c r="FB24" s="46"/>
      <c r="FC24" s="46"/>
      <c r="FD24" s="46"/>
      <c r="FE24" s="46"/>
      <c r="FF24" s="46"/>
      <c r="FG24" s="46"/>
      <c r="FH24" s="46"/>
      <c r="FI24" s="46"/>
      <c r="FJ24" s="46"/>
      <c r="FK24" s="46"/>
      <c r="FL24" s="46"/>
      <c r="FM24" s="46"/>
      <c r="FN24" s="46"/>
      <c r="FO24" s="46"/>
      <c r="FP24" s="46"/>
      <c r="FQ24" s="46"/>
      <c r="FR24" s="46"/>
      <c r="FS24" s="46"/>
      <c r="FT24" s="46"/>
      <c r="FU24" s="46"/>
      <c r="FV24" s="46"/>
      <c r="FW24" s="46"/>
      <c r="FX24" s="46"/>
      <c r="FY24" s="46"/>
      <c r="FZ24" s="46"/>
      <c r="GA24" s="46"/>
      <c r="GB24" s="46"/>
      <c r="GC24" s="46"/>
      <c r="GD24" s="46"/>
      <c r="GE24" s="46"/>
      <c r="GF24" s="46"/>
      <c r="GG24" s="46"/>
      <c r="GH24" s="46"/>
      <c r="GI24" s="46"/>
      <c r="GJ24" s="46"/>
      <c r="GK24" s="46"/>
      <c r="GL24" s="46"/>
      <c r="GM24" s="46"/>
      <c r="GN24" s="46"/>
      <c r="GO24" s="46"/>
      <c r="GP24" s="46"/>
      <c r="GQ24" s="46"/>
      <c r="GR24" s="46"/>
      <c r="GS24" s="46"/>
      <c r="GT24" s="46"/>
      <c r="GU24" s="46"/>
      <c r="GV24" s="46"/>
      <c r="GW24" s="46"/>
      <c r="GX24" s="46"/>
      <c r="GY24" s="46"/>
      <c r="GZ24" s="46"/>
      <c r="HA24" s="46"/>
      <c r="HB24" s="46"/>
      <c r="HC24" s="46"/>
      <c r="HD24" s="46"/>
      <c r="HE24" s="46"/>
      <c r="HF24" s="46"/>
      <c r="HG24" s="46"/>
      <c r="HH24" s="46"/>
      <c r="HI24" s="46"/>
      <c r="HJ24" s="46"/>
      <c r="HK24" s="46"/>
      <c r="HL24" s="46"/>
      <c r="HM24" s="46"/>
      <c r="HN24" s="46"/>
      <c r="HO24" s="46"/>
      <c r="HP24" s="46"/>
      <c r="HQ24" s="46"/>
      <c r="HR24" s="46"/>
      <c r="HS24" s="46"/>
      <c r="HT24" s="46"/>
      <c r="HU24" s="46"/>
      <c r="HV24" s="46"/>
      <c r="HW24" s="46"/>
      <c r="HX24" s="46"/>
      <c r="HY24" s="46"/>
      <c r="HZ24" s="46"/>
      <c r="IA24" s="46"/>
      <c r="IB24" s="46"/>
      <c r="IC24" s="46"/>
      <c r="ID24" s="46"/>
      <c r="IE24" s="46"/>
      <c r="IF24" s="46"/>
      <c r="IG24" s="46"/>
      <c r="IH24" s="46"/>
      <c r="II24" s="46"/>
      <c r="IJ24" s="46"/>
      <c r="IK24" s="46"/>
      <c r="IL24" s="46"/>
      <c r="IM24" s="46"/>
      <c r="IN24" s="46"/>
      <c r="IO24" s="46"/>
      <c r="IP24" s="46"/>
      <c r="IQ24" s="46"/>
      <c r="IR24" s="46"/>
      <c r="IS24" s="46"/>
      <c r="IT24" s="46"/>
      <c r="IU24" s="46"/>
    </row>
    <row r="25" spans="1:255" ht="15" customHeight="1" x14ac:dyDescent="0.25">
      <c r="A25" s="4" t="s">
        <v>59</v>
      </c>
      <c r="B25" s="4" t="s">
        <v>60</v>
      </c>
      <c r="C25" s="6">
        <v>18032</v>
      </c>
      <c r="D25" s="6">
        <v>13987</v>
      </c>
      <c r="E25" s="6">
        <v>7582</v>
      </c>
      <c r="F25" s="6">
        <v>2647</v>
      </c>
      <c r="G25" s="6">
        <v>4935</v>
      </c>
      <c r="H25" s="6">
        <v>6405</v>
      </c>
      <c r="I25" s="7">
        <v>1229</v>
      </c>
      <c r="J25" s="7">
        <v>5176</v>
      </c>
      <c r="K25" s="5"/>
      <c r="L25" s="5"/>
      <c r="M25" s="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46"/>
      <c r="DR25" s="46"/>
      <c r="DS25" s="46"/>
      <c r="DT25" s="46"/>
      <c r="DU25" s="46"/>
      <c r="DV25" s="46"/>
      <c r="DW25" s="46"/>
      <c r="DX25" s="46"/>
      <c r="DY25" s="46"/>
      <c r="DZ25" s="46"/>
      <c r="EA25" s="46"/>
      <c r="EB25" s="46"/>
      <c r="EC25" s="46"/>
      <c r="ED25" s="46"/>
      <c r="EE25" s="46"/>
      <c r="EF25" s="46"/>
      <c r="EG25" s="46"/>
      <c r="EH25" s="46"/>
      <c r="EI25" s="46"/>
      <c r="EJ25" s="46"/>
      <c r="EK25" s="46"/>
      <c r="EL25" s="46"/>
      <c r="EM25" s="46"/>
      <c r="EN25" s="46"/>
      <c r="EO25" s="46"/>
      <c r="EP25" s="46"/>
      <c r="EQ25" s="46"/>
      <c r="ER25" s="46"/>
      <c r="ES25" s="46"/>
      <c r="ET25" s="46"/>
      <c r="EU25" s="46"/>
      <c r="EV25" s="46"/>
      <c r="EW25" s="46"/>
      <c r="EX25" s="46"/>
      <c r="EY25" s="46"/>
      <c r="EZ25" s="46"/>
      <c r="FA25" s="46"/>
      <c r="FB25" s="46"/>
      <c r="FC25" s="46"/>
      <c r="FD25" s="46"/>
      <c r="FE25" s="46"/>
      <c r="FF25" s="46"/>
      <c r="FG25" s="46"/>
      <c r="FH25" s="46"/>
      <c r="FI25" s="46"/>
      <c r="FJ25" s="46"/>
      <c r="FK25" s="46"/>
      <c r="FL25" s="46"/>
      <c r="FM25" s="46"/>
      <c r="FN25" s="46"/>
      <c r="FO25" s="46"/>
      <c r="FP25" s="46"/>
      <c r="FQ25" s="46"/>
      <c r="FR25" s="46"/>
      <c r="FS25" s="46"/>
      <c r="FT25" s="46"/>
      <c r="FU25" s="46"/>
      <c r="FV25" s="46"/>
      <c r="FW25" s="46"/>
      <c r="FX25" s="46"/>
      <c r="FY25" s="46"/>
      <c r="FZ25" s="46"/>
      <c r="GA25" s="46"/>
      <c r="GB25" s="46"/>
      <c r="GC25" s="46"/>
      <c r="GD25" s="46"/>
      <c r="GE25" s="46"/>
      <c r="GF25" s="46"/>
      <c r="GG25" s="46"/>
      <c r="GH25" s="46"/>
      <c r="GI25" s="46"/>
      <c r="GJ25" s="46"/>
      <c r="GK25" s="46"/>
      <c r="GL25" s="46"/>
      <c r="GM25" s="46"/>
      <c r="GN25" s="46"/>
      <c r="GO25" s="46"/>
      <c r="GP25" s="46"/>
      <c r="GQ25" s="46"/>
      <c r="GR25" s="46"/>
      <c r="GS25" s="46"/>
      <c r="GT25" s="46"/>
      <c r="GU25" s="46"/>
      <c r="GV25" s="46"/>
      <c r="GW25" s="46"/>
      <c r="GX25" s="46"/>
      <c r="GY25" s="46"/>
      <c r="GZ25" s="46"/>
      <c r="HA25" s="46"/>
      <c r="HB25" s="46"/>
      <c r="HC25" s="46"/>
      <c r="HD25" s="46"/>
      <c r="HE25" s="46"/>
      <c r="HF25" s="46"/>
      <c r="HG25" s="46"/>
      <c r="HH25" s="46"/>
      <c r="HI25" s="46"/>
      <c r="HJ25" s="46"/>
      <c r="HK25" s="46"/>
      <c r="HL25" s="46"/>
      <c r="HM25" s="46"/>
      <c r="HN25" s="46"/>
      <c r="HO25" s="46"/>
      <c r="HP25" s="46"/>
      <c r="HQ25" s="46"/>
      <c r="HR25" s="46"/>
      <c r="HS25" s="46"/>
      <c r="HT25" s="46"/>
      <c r="HU25" s="46"/>
      <c r="HV25" s="46"/>
      <c r="HW25" s="46"/>
      <c r="HX25" s="46"/>
      <c r="HY25" s="46"/>
      <c r="HZ25" s="46"/>
      <c r="IA25" s="46"/>
      <c r="IB25" s="46"/>
      <c r="IC25" s="46"/>
      <c r="ID25" s="46"/>
      <c r="IE25" s="46"/>
      <c r="IF25" s="46"/>
      <c r="IG25" s="46"/>
      <c r="IH25" s="46"/>
      <c r="II25" s="46"/>
      <c r="IJ25" s="46"/>
      <c r="IK25" s="46"/>
      <c r="IL25" s="46"/>
      <c r="IM25" s="46"/>
      <c r="IN25" s="46"/>
      <c r="IO25" s="46"/>
      <c r="IP25" s="46"/>
      <c r="IQ25" s="46"/>
      <c r="IR25" s="46"/>
      <c r="IS25" s="46"/>
      <c r="IT25" s="46"/>
      <c r="IU25" s="46"/>
    </row>
    <row r="26" spans="1:255" ht="15" customHeight="1" x14ac:dyDescent="0.25">
      <c r="A26" s="4" t="s">
        <v>61</v>
      </c>
      <c r="B26" s="4" t="s">
        <v>62</v>
      </c>
      <c r="C26" s="6">
        <v>8626</v>
      </c>
      <c r="D26" s="6">
        <v>3869</v>
      </c>
      <c r="E26" s="6">
        <v>1882</v>
      </c>
      <c r="F26" s="6">
        <v>563</v>
      </c>
      <c r="G26" s="6">
        <v>1319</v>
      </c>
      <c r="H26" s="6">
        <v>1987</v>
      </c>
      <c r="I26" s="7">
        <v>392</v>
      </c>
      <c r="J26" s="7">
        <v>1595</v>
      </c>
      <c r="K26" s="5"/>
      <c r="L26" s="4" t="s">
        <v>20</v>
      </c>
      <c r="M26" s="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c r="DV26" s="46"/>
      <c r="DW26" s="46"/>
      <c r="DX26" s="46"/>
      <c r="DY26" s="46"/>
      <c r="DZ26" s="46"/>
      <c r="EA26" s="46"/>
      <c r="EB26" s="46"/>
      <c r="EC26" s="46"/>
      <c r="ED26" s="46"/>
      <c r="EE26" s="46"/>
      <c r="EF26" s="46"/>
      <c r="EG26" s="46"/>
      <c r="EH26" s="46"/>
      <c r="EI26" s="46"/>
      <c r="EJ26" s="46"/>
      <c r="EK26" s="46"/>
      <c r="EL26" s="46"/>
      <c r="EM26" s="46"/>
      <c r="EN26" s="46"/>
      <c r="EO26" s="46"/>
      <c r="EP26" s="46"/>
      <c r="EQ26" s="46"/>
      <c r="ER26" s="46"/>
      <c r="ES26" s="46"/>
      <c r="ET26" s="46"/>
      <c r="EU26" s="46"/>
      <c r="EV26" s="46"/>
      <c r="EW26" s="46"/>
      <c r="EX26" s="46"/>
      <c r="EY26" s="46"/>
      <c r="EZ26" s="46"/>
      <c r="FA26" s="46"/>
      <c r="FB26" s="46"/>
      <c r="FC26" s="46"/>
      <c r="FD26" s="46"/>
      <c r="FE26" s="46"/>
      <c r="FF26" s="46"/>
      <c r="FG26" s="46"/>
      <c r="FH26" s="46"/>
      <c r="FI26" s="46"/>
      <c r="FJ26" s="46"/>
      <c r="FK26" s="46"/>
      <c r="FL26" s="46"/>
      <c r="FM26" s="46"/>
      <c r="FN26" s="46"/>
      <c r="FO26" s="46"/>
      <c r="FP26" s="46"/>
      <c r="FQ26" s="46"/>
      <c r="FR26" s="46"/>
      <c r="FS26" s="46"/>
      <c r="FT26" s="46"/>
      <c r="FU26" s="46"/>
      <c r="FV26" s="46"/>
      <c r="FW26" s="46"/>
      <c r="FX26" s="46"/>
      <c r="FY26" s="46"/>
      <c r="FZ26" s="46"/>
      <c r="GA26" s="46"/>
      <c r="GB26" s="46"/>
      <c r="GC26" s="46"/>
      <c r="GD26" s="46"/>
      <c r="GE26" s="46"/>
      <c r="GF26" s="46"/>
      <c r="GG26" s="46"/>
      <c r="GH26" s="46"/>
      <c r="GI26" s="46"/>
      <c r="GJ26" s="46"/>
      <c r="GK26" s="46"/>
      <c r="GL26" s="46"/>
      <c r="GM26" s="46"/>
      <c r="GN26" s="46"/>
      <c r="GO26" s="46"/>
      <c r="GP26" s="46"/>
      <c r="GQ26" s="46"/>
      <c r="GR26" s="46"/>
      <c r="GS26" s="46"/>
      <c r="GT26" s="46"/>
      <c r="GU26" s="46"/>
      <c r="GV26" s="46"/>
      <c r="GW26" s="46"/>
      <c r="GX26" s="46"/>
      <c r="GY26" s="46"/>
      <c r="GZ26" s="46"/>
      <c r="HA26" s="46"/>
      <c r="HB26" s="46"/>
      <c r="HC26" s="46"/>
      <c r="HD26" s="46"/>
      <c r="HE26" s="46"/>
      <c r="HF26" s="46"/>
      <c r="HG26" s="46"/>
      <c r="HH26" s="46"/>
      <c r="HI26" s="46"/>
      <c r="HJ26" s="46"/>
      <c r="HK26" s="46"/>
      <c r="HL26" s="46"/>
      <c r="HM26" s="46"/>
      <c r="HN26" s="46"/>
      <c r="HO26" s="46"/>
      <c r="HP26" s="46"/>
      <c r="HQ26" s="46"/>
      <c r="HR26" s="46"/>
      <c r="HS26" s="46"/>
      <c r="HT26" s="46"/>
      <c r="HU26" s="46"/>
      <c r="HV26" s="46"/>
      <c r="HW26" s="46"/>
      <c r="HX26" s="46"/>
      <c r="HY26" s="46"/>
      <c r="HZ26" s="46"/>
      <c r="IA26" s="46"/>
      <c r="IB26" s="46"/>
      <c r="IC26" s="46"/>
      <c r="ID26" s="46"/>
      <c r="IE26" s="46"/>
      <c r="IF26" s="46"/>
      <c r="IG26" s="46"/>
      <c r="IH26" s="46"/>
      <c r="II26" s="46"/>
      <c r="IJ26" s="46"/>
      <c r="IK26" s="46"/>
      <c r="IL26" s="46"/>
      <c r="IM26" s="46"/>
      <c r="IN26" s="46"/>
      <c r="IO26" s="46"/>
      <c r="IP26" s="46"/>
      <c r="IQ26" s="46"/>
      <c r="IR26" s="46"/>
      <c r="IS26" s="46"/>
      <c r="IT26" s="46"/>
      <c r="IU26" s="46"/>
    </row>
    <row r="27" spans="1:255" ht="15" customHeight="1" x14ac:dyDescent="0.25">
      <c r="A27" s="4" t="s">
        <v>63</v>
      </c>
      <c r="B27" s="4" t="s">
        <v>64</v>
      </c>
      <c r="C27" s="6">
        <v>1313</v>
      </c>
      <c r="D27" s="6">
        <v>490</v>
      </c>
      <c r="E27" s="7">
        <v>268</v>
      </c>
      <c r="F27" s="7">
        <v>74</v>
      </c>
      <c r="G27" s="7">
        <v>194</v>
      </c>
      <c r="H27" s="6">
        <v>222</v>
      </c>
      <c r="I27" s="7">
        <v>18</v>
      </c>
      <c r="J27" s="7">
        <v>204</v>
      </c>
      <c r="K27" s="5"/>
      <c r="L27" s="4" t="s">
        <v>20</v>
      </c>
      <c r="M27" s="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c r="DQ27" s="46"/>
      <c r="DR27" s="46"/>
      <c r="DS27" s="46"/>
      <c r="DT27" s="46"/>
      <c r="DU27" s="46"/>
      <c r="DV27" s="46"/>
      <c r="DW27" s="46"/>
      <c r="DX27" s="46"/>
      <c r="DY27" s="46"/>
      <c r="DZ27" s="46"/>
      <c r="EA27" s="46"/>
      <c r="EB27" s="46"/>
      <c r="EC27" s="46"/>
      <c r="ED27" s="46"/>
      <c r="EE27" s="46"/>
      <c r="EF27" s="46"/>
      <c r="EG27" s="46"/>
      <c r="EH27" s="46"/>
      <c r="EI27" s="46"/>
      <c r="EJ27" s="46"/>
      <c r="EK27" s="46"/>
      <c r="EL27" s="46"/>
      <c r="EM27" s="46"/>
      <c r="EN27" s="46"/>
      <c r="EO27" s="46"/>
      <c r="EP27" s="46"/>
      <c r="EQ27" s="46"/>
      <c r="ER27" s="46"/>
      <c r="ES27" s="46"/>
      <c r="ET27" s="46"/>
      <c r="EU27" s="46"/>
      <c r="EV27" s="46"/>
      <c r="EW27" s="46"/>
      <c r="EX27" s="46"/>
      <c r="EY27" s="46"/>
      <c r="EZ27" s="46"/>
      <c r="FA27" s="46"/>
      <c r="FB27" s="46"/>
      <c r="FC27" s="46"/>
      <c r="FD27" s="46"/>
      <c r="FE27" s="46"/>
      <c r="FF27" s="46"/>
      <c r="FG27" s="46"/>
      <c r="FH27" s="46"/>
      <c r="FI27" s="46"/>
      <c r="FJ27" s="46"/>
      <c r="FK27" s="46"/>
      <c r="FL27" s="46"/>
      <c r="FM27" s="46"/>
      <c r="FN27" s="46"/>
      <c r="FO27" s="46"/>
      <c r="FP27" s="46"/>
      <c r="FQ27" s="46"/>
      <c r="FR27" s="46"/>
      <c r="FS27" s="46"/>
      <c r="FT27" s="46"/>
      <c r="FU27" s="46"/>
      <c r="FV27" s="46"/>
      <c r="FW27" s="46"/>
      <c r="FX27" s="46"/>
      <c r="FY27" s="46"/>
      <c r="FZ27" s="46"/>
      <c r="GA27" s="46"/>
      <c r="GB27" s="46"/>
      <c r="GC27" s="46"/>
      <c r="GD27" s="46"/>
      <c r="GE27" s="46"/>
      <c r="GF27" s="46"/>
      <c r="GG27" s="46"/>
      <c r="GH27" s="46"/>
      <c r="GI27" s="46"/>
      <c r="GJ27" s="46"/>
      <c r="GK27" s="46"/>
      <c r="GL27" s="46"/>
      <c r="GM27" s="46"/>
      <c r="GN27" s="46"/>
      <c r="GO27" s="46"/>
      <c r="GP27" s="46"/>
      <c r="GQ27" s="46"/>
      <c r="GR27" s="46"/>
      <c r="GS27" s="46"/>
      <c r="GT27" s="46"/>
      <c r="GU27" s="46"/>
      <c r="GV27" s="46"/>
      <c r="GW27" s="46"/>
      <c r="GX27" s="46"/>
      <c r="GY27" s="46"/>
      <c r="GZ27" s="46"/>
      <c r="HA27" s="46"/>
      <c r="HB27" s="46"/>
      <c r="HC27" s="46"/>
      <c r="HD27" s="46"/>
      <c r="HE27" s="46"/>
      <c r="HF27" s="46"/>
      <c r="HG27" s="46"/>
      <c r="HH27" s="46"/>
      <c r="HI27" s="46"/>
      <c r="HJ27" s="46"/>
      <c r="HK27" s="46"/>
      <c r="HL27" s="46"/>
      <c r="HM27" s="46"/>
      <c r="HN27" s="46"/>
      <c r="HO27" s="46"/>
      <c r="HP27" s="46"/>
      <c r="HQ27" s="46"/>
      <c r="HR27" s="46"/>
      <c r="HS27" s="46"/>
      <c r="HT27" s="46"/>
      <c r="HU27" s="46"/>
      <c r="HV27" s="46"/>
      <c r="HW27" s="46"/>
      <c r="HX27" s="46"/>
      <c r="HY27" s="46"/>
      <c r="HZ27" s="46"/>
      <c r="IA27" s="46"/>
      <c r="IB27" s="46"/>
      <c r="IC27" s="46"/>
      <c r="ID27" s="46"/>
      <c r="IE27" s="46"/>
      <c r="IF27" s="46"/>
      <c r="IG27" s="46"/>
      <c r="IH27" s="46"/>
      <c r="II27" s="46"/>
      <c r="IJ27" s="46"/>
      <c r="IK27" s="46"/>
      <c r="IL27" s="46"/>
      <c r="IM27" s="46"/>
      <c r="IN27" s="46"/>
      <c r="IO27" s="46"/>
      <c r="IP27" s="46"/>
      <c r="IQ27" s="46"/>
      <c r="IR27" s="46"/>
      <c r="IS27" s="46"/>
      <c r="IT27" s="46"/>
      <c r="IU27" s="46"/>
    </row>
    <row r="28" spans="1:255" ht="15" customHeight="1" x14ac:dyDescent="0.25">
      <c r="A28" s="4" t="s">
        <v>65</v>
      </c>
      <c r="B28" s="4" t="s">
        <v>66</v>
      </c>
      <c r="C28" s="6">
        <v>25209</v>
      </c>
      <c r="D28" s="6">
        <v>14964</v>
      </c>
      <c r="E28" s="6">
        <v>8990</v>
      </c>
      <c r="F28" s="6">
        <v>6560</v>
      </c>
      <c r="G28" s="6">
        <v>2430</v>
      </c>
      <c r="H28" s="6">
        <v>5974</v>
      </c>
      <c r="I28" s="7">
        <v>5929</v>
      </c>
      <c r="J28" s="7">
        <v>45</v>
      </c>
      <c r="K28" s="5"/>
      <c r="L28" s="5"/>
      <c r="M28" s="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c r="DV28" s="46"/>
      <c r="DW28" s="46"/>
      <c r="DX28" s="46"/>
      <c r="DY28" s="46"/>
      <c r="DZ28" s="46"/>
      <c r="EA28" s="46"/>
      <c r="EB28" s="46"/>
      <c r="EC28" s="46"/>
      <c r="ED28" s="46"/>
      <c r="EE28" s="46"/>
      <c r="EF28" s="46"/>
      <c r="EG28" s="46"/>
      <c r="EH28" s="46"/>
      <c r="EI28" s="46"/>
      <c r="EJ28" s="46"/>
      <c r="EK28" s="46"/>
      <c r="EL28" s="46"/>
      <c r="EM28" s="46"/>
      <c r="EN28" s="46"/>
      <c r="EO28" s="46"/>
      <c r="EP28" s="46"/>
      <c r="EQ28" s="46"/>
      <c r="ER28" s="46"/>
      <c r="ES28" s="46"/>
      <c r="ET28" s="46"/>
      <c r="EU28" s="46"/>
      <c r="EV28" s="46"/>
      <c r="EW28" s="46"/>
      <c r="EX28" s="46"/>
      <c r="EY28" s="46"/>
      <c r="EZ28" s="46"/>
      <c r="FA28" s="46"/>
      <c r="FB28" s="46"/>
      <c r="FC28" s="46"/>
      <c r="FD28" s="46"/>
      <c r="FE28" s="46"/>
      <c r="FF28" s="46"/>
      <c r="FG28" s="46"/>
      <c r="FH28" s="46"/>
      <c r="FI28" s="46"/>
      <c r="FJ28" s="46"/>
      <c r="FK28" s="46"/>
      <c r="FL28" s="46"/>
      <c r="FM28" s="46"/>
      <c r="FN28" s="46"/>
      <c r="FO28" s="46"/>
      <c r="FP28" s="46"/>
      <c r="FQ28" s="46"/>
      <c r="FR28" s="46"/>
      <c r="FS28" s="46"/>
      <c r="FT28" s="46"/>
      <c r="FU28" s="46"/>
      <c r="FV28" s="46"/>
      <c r="FW28" s="46"/>
      <c r="FX28" s="46"/>
      <c r="FY28" s="46"/>
      <c r="FZ28" s="46"/>
      <c r="GA28" s="46"/>
      <c r="GB28" s="46"/>
      <c r="GC28" s="46"/>
      <c r="GD28" s="46"/>
      <c r="GE28" s="46"/>
      <c r="GF28" s="46"/>
      <c r="GG28" s="46"/>
      <c r="GH28" s="46"/>
      <c r="GI28" s="46"/>
      <c r="GJ28" s="46"/>
      <c r="GK28" s="46"/>
      <c r="GL28" s="46"/>
      <c r="GM28" s="46"/>
      <c r="GN28" s="46"/>
      <c r="GO28" s="46"/>
      <c r="GP28" s="46"/>
      <c r="GQ28" s="46"/>
      <c r="GR28" s="46"/>
      <c r="GS28" s="46"/>
      <c r="GT28" s="46"/>
      <c r="GU28" s="46"/>
      <c r="GV28" s="46"/>
      <c r="GW28" s="46"/>
      <c r="GX28" s="46"/>
      <c r="GY28" s="46"/>
      <c r="GZ28" s="46"/>
      <c r="HA28" s="46"/>
      <c r="HB28" s="46"/>
      <c r="HC28" s="46"/>
      <c r="HD28" s="46"/>
      <c r="HE28" s="46"/>
      <c r="HF28" s="46"/>
      <c r="HG28" s="46"/>
      <c r="HH28" s="46"/>
      <c r="HI28" s="46"/>
      <c r="HJ28" s="46"/>
      <c r="HK28" s="46"/>
      <c r="HL28" s="46"/>
      <c r="HM28" s="46"/>
      <c r="HN28" s="46"/>
      <c r="HO28" s="46"/>
      <c r="HP28" s="46"/>
      <c r="HQ28" s="46"/>
      <c r="HR28" s="46"/>
      <c r="HS28" s="46"/>
      <c r="HT28" s="46"/>
      <c r="HU28" s="46"/>
      <c r="HV28" s="46"/>
      <c r="HW28" s="46"/>
      <c r="HX28" s="46"/>
      <c r="HY28" s="46"/>
      <c r="HZ28" s="46"/>
      <c r="IA28" s="46"/>
      <c r="IB28" s="46"/>
      <c r="IC28" s="46"/>
      <c r="ID28" s="46"/>
      <c r="IE28" s="46"/>
      <c r="IF28" s="46"/>
      <c r="IG28" s="46"/>
      <c r="IH28" s="46"/>
      <c r="II28" s="46"/>
      <c r="IJ28" s="46"/>
      <c r="IK28" s="46"/>
      <c r="IL28" s="46"/>
      <c r="IM28" s="46"/>
      <c r="IN28" s="46"/>
      <c r="IO28" s="46"/>
      <c r="IP28" s="46"/>
      <c r="IQ28" s="46"/>
      <c r="IR28" s="46"/>
      <c r="IS28" s="46"/>
      <c r="IT28" s="46"/>
      <c r="IU28" s="46"/>
    </row>
    <row r="29" spans="1:255" ht="15" customHeight="1" x14ac:dyDescent="0.25">
      <c r="A29" s="4" t="s">
        <v>67</v>
      </c>
      <c r="B29" s="4" t="s">
        <v>68</v>
      </c>
      <c r="C29" s="6">
        <v>1527</v>
      </c>
      <c r="D29" s="6">
        <v>763</v>
      </c>
      <c r="E29" s="6">
        <v>447</v>
      </c>
      <c r="F29" s="6">
        <v>95</v>
      </c>
      <c r="G29" s="6">
        <v>356</v>
      </c>
      <c r="H29" s="6">
        <v>316</v>
      </c>
      <c r="I29" s="7">
        <v>195</v>
      </c>
      <c r="J29" s="7">
        <v>257</v>
      </c>
      <c r="K29" s="5"/>
      <c r="L29" s="4" t="s">
        <v>20</v>
      </c>
      <c r="M29" s="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c r="EM29" s="46"/>
      <c r="EN29" s="46"/>
      <c r="EO29" s="46"/>
      <c r="EP29" s="46"/>
      <c r="EQ29" s="46"/>
      <c r="ER29" s="46"/>
      <c r="ES29" s="46"/>
      <c r="ET29" s="46"/>
      <c r="EU29" s="46"/>
      <c r="EV29" s="46"/>
      <c r="EW29" s="46"/>
      <c r="EX29" s="46"/>
      <c r="EY29" s="46"/>
      <c r="EZ29" s="46"/>
      <c r="FA29" s="46"/>
      <c r="FB29" s="46"/>
      <c r="FC29" s="46"/>
      <c r="FD29" s="46"/>
      <c r="FE29" s="46"/>
      <c r="FF29" s="46"/>
      <c r="FG29" s="46"/>
      <c r="FH29" s="46"/>
      <c r="FI29" s="46"/>
      <c r="FJ29" s="46"/>
      <c r="FK29" s="46"/>
      <c r="FL29" s="46"/>
      <c r="FM29" s="46"/>
      <c r="FN29" s="46"/>
      <c r="FO29" s="46"/>
      <c r="FP29" s="46"/>
      <c r="FQ29" s="46"/>
      <c r="FR29" s="46"/>
      <c r="FS29" s="46"/>
      <c r="FT29" s="46"/>
      <c r="FU29" s="46"/>
      <c r="FV29" s="46"/>
      <c r="FW29" s="46"/>
      <c r="FX29" s="46"/>
      <c r="FY29" s="46"/>
      <c r="FZ29" s="46"/>
      <c r="GA29" s="46"/>
      <c r="GB29" s="46"/>
      <c r="GC29" s="46"/>
      <c r="GD29" s="46"/>
      <c r="GE29" s="46"/>
      <c r="GF29" s="46"/>
      <c r="GG29" s="46"/>
      <c r="GH29" s="46"/>
      <c r="GI29" s="46"/>
      <c r="GJ29" s="46"/>
      <c r="GK29" s="46"/>
      <c r="GL29" s="46"/>
      <c r="GM29" s="46"/>
      <c r="GN29" s="46"/>
      <c r="GO29" s="46"/>
      <c r="GP29" s="46"/>
      <c r="GQ29" s="46"/>
      <c r="GR29" s="46"/>
      <c r="GS29" s="46"/>
      <c r="GT29" s="46"/>
      <c r="GU29" s="46"/>
      <c r="GV29" s="46"/>
      <c r="GW29" s="46"/>
      <c r="GX29" s="46"/>
      <c r="GY29" s="46"/>
      <c r="GZ29" s="46"/>
      <c r="HA29" s="46"/>
      <c r="HB29" s="46"/>
      <c r="HC29" s="46"/>
      <c r="HD29" s="46"/>
      <c r="HE29" s="46"/>
      <c r="HF29" s="46"/>
      <c r="HG29" s="46"/>
      <c r="HH29" s="46"/>
      <c r="HI29" s="46"/>
      <c r="HJ29" s="46"/>
      <c r="HK29" s="46"/>
      <c r="HL29" s="46"/>
      <c r="HM29" s="46"/>
      <c r="HN29" s="46"/>
      <c r="HO29" s="46"/>
      <c r="HP29" s="46"/>
      <c r="HQ29" s="46"/>
      <c r="HR29" s="46"/>
      <c r="HS29" s="46"/>
      <c r="HT29" s="46"/>
      <c r="HU29" s="46"/>
      <c r="HV29" s="46"/>
      <c r="HW29" s="46"/>
      <c r="HX29" s="46"/>
      <c r="HY29" s="46"/>
      <c r="HZ29" s="46"/>
      <c r="IA29" s="46"/>
      <c r="IB29" s="46"/>
      <c r="IC29" s="46"/>
      <c r="ID29" s="46"/>
      <c r="IE29" s="46"/>
      <c r="IF29" s="46"/>
      <c r="IG29" s="46"/>
      <c r="IH29" s="46"/>
      <c r="II29" s="46"/>
      <c r="IJ29" s="46"/>
      <c r="IK29" s="46"/>
      <c r="IL29" s="46"/>
      <c r="IM29" s="46"/>
      <c r="IN29" s="46"/>
      <c r="IO29" s="46"/>
      <c r="IP29" s="46"/>
      <c r="IQ29" s="46"/>
      <c r="IR29" s="46"/>
      <c r="IS29" s="46"/>
      <c r="IT29" s="46"/>
      <c r="IU29" s="46"/>
    </row>
    <row r="30" spans="1:255" ht="15" customHeight="1" x14ac:dyDescent="0.25">
      <c r="A30" s="4" t="s">
        <v>69</v>
      </c>
      <c r="B30" s="4" t="s">
        <v>70</v>
      </c>
      <c r="C30" s="6">
        <v>2724</v>
      </c>
      <c r="D30" s="8">
        <v>634</v>
      </c>
      <c r="E30" s="8">
        <v>250</v>
      </c>
      <c r="F30" s="6"/>
      <c r="G30" s="6"/>
      <c r="H30" s="8">
        <v>384</v>
      </c>
      <c r="I30" s="7">
        <v>199</v>
      </c>
      <c r="J30" s="7">
        <v>185</v>
      </c>
      <c r="K30" s="5"/>
      <c r="L30" s="5"/>
      <c r="M30" s="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c r="FJ30" s="46"/>
      <c r="FK30" s="46"/>
      <c r="FL30" s="46"/>
      <c r="FM30" s="46"/>
      <c r="FN30" s="46"/>
      <c r="FO30" s="46"/>
      <c r="FP30" s="46"/>
      <c r="FQ30" s="46"/>
      <c r="FR30" s="46"/>
      <c r="FS30" s="46"/>
      <c r="FT30" s="46"/>
      <c r="FU30" s="46"/>
      <c r="FV30" s="46"/>
      <c r="FW30" s="46"/>
      <c r="FX30" s="46"/>
      <c r="FY30" s="46"/>
      <c r="FZ30" s="46"/>
      <c r="GA30" s="46"/>
      <c r="GB30" s="46"/>
      <c r="GC30" s="46"/>
      <c r="GD30" s="46"/>
      <c r="GE30" s="46"/>
      <c r="GF30" s="46"/>
      <c r="GG30" s="46"/>
      <c r="GH30" s="46"/>
      <c r="GI30" s="46"/>
      <c r="GJ30" s="46"/>
      <c r="GK30" s="46"/>
      <c r="GL30" s="46"/>
      <c r="GM30" s="46"/>
      <c r="GN30" s="46"/>
      <c r="GO30" s="46"/>
      <c r="GP30" s="46"/>
      <c r="GQ30" s="46"/>
      <c r="GR30" s="46"/>
      <c r="GS30" s="46"/>
      <c r="GT30" s="46"/>
      <c r="GU30" s="46"/>
      <c r="GV30" s="46"/>
      <c r="GW30" s="46"/>
      <c r="GX30" s="46"/>
      <c r="GY30" s="46"/>
      <c r="GZ30" s="46"/>
      <c r="HA30" s="46"/>
      <c r="HB30" s="46"/>
      <c r="HC30" s="46"/>
      <c r="HD30" s="46"/>
      <c r="HE30" s="46"/>
      <c r="HF30" s="46"/>
      <c r="HG30" s="46"/>
      <c r="HH30" s="46"/>
      <c r="HI30" s="46"/>
      <c r="HJ30" s="46"/>
      <c r="HK30" s="46"/>
      <c r="HL30" s="46"/>
      <c r="HM30" s="46"/>
      <c r="HN30" s="46"/>
      <c r="HO30" s="46"/>
      <c r="HP30" s="46"/>
      <c r="HQ30" s="46"/>
      <c r="HR30" s="46"/>
      <c r="HS30" s="46"/>
      <c r="HT30" s="46"/>
      <c r="HU30" s="46"/>
      <c r="HV30" s="46"/>
      <c r="HW30" s="46"/>
      <c r="HX30" s="46"/>
      <c r="HY30" s="46"/>
      <c r="HZ30" s="46"/>
      <c r="IA30" s="46"/>
      <c r="IB30" s="46"/>
      <c r="IC30" s="46"/>
      <c r="ID30" s="46"/>
      <c r="IE30" s="46"/>
      <c r="IF30" s="46"/>
      <c r="IG30" s="46"/>
      <c r="IH30" s="46"/>
      <c r="II30" s="46"/>
      <c r="IJ30" s="46"/>
      <c r="IK30" s="46"/>
      <c r="IL30" s="46"/>
      <c r="IM30" s="46"/>
      <c r="IN30" s="46"/>
      <c r="IO30" s="46"/>
      <c r="IP30" s="46"/>
      <c r="IQ30" s="46"/>
      <c r="IR30" s="46"/>
      <c r="IS30" s="46"/>
      <c r="IT30" s="46"/>
      <c r="IU30" s="46"/>
    </row>
    <row r="31" spans="1:255" ht="15" customHeight="1" x14ac:dyDescent="0.25">
      <c r="A31" s="4" t="s">
        <v>71</v>
      </c>
      <c r="B31" s="4" t="s">
        <v>72</v>
      </c>
      <c r="C31" s="9">
        <v>1428</v>
      </c>
      <c r="D31" s="10">
        <v>851</v>
      </c>
      <c r="E31" s="10">
        <v>145</v>
      </c>
      <c r="F31" s="11"/>
      <c r="G31" s="12">
        <v>162</v>
      </c>
      <c r="H31" s="13">
        <v>648</v>
      </c>
      <c r="I31" s="14"/>
      <c r="J31" s="7">
        <v>689</v>
      </c>
      <c r="K31" s="5"/>
      <c r="L31" s="5"/>
      <c r="M31" s="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46"/>
      <c r="EK31" s="46"/>
      <c r="EL31" s="46"/>
      <c r="EM31" s="46"/>
      <c r="EN31" s="46"/>
      <c r="EO31" s="46"/>
      <c r="EP31" s="46"/>
      <c r="EQ31" s="46"/>
      <c r="ER31" s="46"/>
      <c r="ES31" s="46"/>
      <c r="ET31" s="46"/>
      <c r="EU31" s="46"/>
      <c r="EV31" s="46"/>
      <c r="EW31" s="46"/>
      <c r="EX31" s="46"/>
      <c r="EY31" s="46"/>
      <c r="EZ31" s="46"/>
      <c r="FA31" s="46"/>
      <c r="FB31" s="46"/>
      <c r="FC31" s="46"/>
      <c r="FD31" s="46"/>
      <c r="FE31" s="46"/>
      <c r="FF31" s="46"/>
      <c r="FG31" s="46"/>
      <c r="FH31" s="46"/>
      <c r="FI31" s="46"/>
      <c r="FJ31" s="46"/>
      <c r="FK31" s="46"/>
      <c r="FL31" s="46"/>
      <c r="FM31" s="46"/>
      <c r="FN31" s="46"/>
      <c r="FO31" s="46"/>
      <c r="FP31" s="46"/>
      <c r="FQ31" s="46"/>
      <c r="FR31" s="46"/>
      <c r="FS31" s="46"/>
      <c r="FT31" s="46"/>
      <c r="FU31" s="46"/>
      <c r="FV31" s="46"/>
      <c r="FW31" s="46"/>
      <c r="FX31" s="46"/>
      <c r="FY31" s="46"/>
      <c r="FZ31" s="46"/>
      <c r="GA31" s="46"/>
      <c r="GB31" s="46"/>
      <c r="GC31" s="46"/>
      <c r="GD31" s="46"/>
      <c r="GE31" s="46"/>
      <c r="GF31" s="46"/>
      <c r="GG31" s="46"/>
      <c r="GH31" s="46"/>
      <c r="GI31" s="46"/>
      <c r="GJ31" s="46"/>
      <c r="GK31" s="46"/>
      <c r="GL31" s="46"/>
      <c r="GM31" s="46"/>
      <c r="GN31" s="46"/>
      <c r="GO31" s="46"/>
      <c r="GP31" s="46"/>
      <c r="GQ31" s="46"/>
      <c r="GR31" s="46"/>
      <c r="GS31" s="46"/>
      <c r="GT31" s="46"/>
      <c r="GU31" s="46"/>
      <c r="GV31" s="46"/>
      <c r="GW31" s="46"/>
      <c r="GX31" s="46"/>
      <c r="GY31" s="46"/>
      <c r="GZ31" s="46"/>
      <c r="HA31" s="46"/>
      <c r="HB31" s="46"/>
      <c r="HC31" s="46"/>
      <c r="HD31" s="46"/>
      <c r="HE31" s="46"/>
      <c r="HF31" s="46"/>
      <c r="HG31" s="46"/>
      <c r="HH31" s="46"/>
      <c r="HI31" s="46"/>
      <c r="HJ31" s="46"/>
      <c r="HK31" s="46"/>
      <c r="HL31" s="46"/>
      <c r="HM31" s="46"/>
      <c r="HN31" s="46"/>
      <c r="HO31" s="46"/>
      <c r="HP31" s="46"/>
      <c r="HQ31" s="46"/>
      <c r="HR31" s="46"/>
      <c r="HS31" s="46"/>
      <c r="HT31" s="46"/>
      <c r="HU31" s="46"/>
      <c r="HV31" s="46"/>
      <c r="HW31" s="46"/>
      <c r="HX31" s="46"/>
      <c r="HY31" s="46"/>
      <c r="HZ31" s="46"/>
      <c r="IA31" s="46"/>
      <c r="IB31" s="46"/>
      <c r="IC31" s="46"/>
      <c r="ID31" s="46"/>
      <c r="IE31" s="46"/>
      <c r="IF31" s="46"/>
      <c r="IG31" s="46"/>
      <c r="IH31" s="46"/>
      <c r="II31" s="46"/>
      <c r="IJ31" s="46"/>
      <c r="IK31" s="46"/>
      <c r="IL31" s="46"/>
      <c r="IM31" s="46"/>
      <c r="IN31" s="46"/>
      <c r="IO31" s="46"/>
      <c r="IP31" s="46"/>
      <c r="IQ31" s="46"/>
      <c r="IR31" s="46"/>
      <c r="IS31" s="46"/>
      <c r="IT31" s="46"/>
      <c r="IU31" s="46"/>
    </row>
    <row r="32" spans="1:255" ht="15" customHeight="1" x14ac:dyDescent="0.25">
      <c r="A32" s="4" t="s">
        <v>73</v>
      </c>
      <c r="B32" s="4" t="s">
        <v>74</v>
      </c>
      <c r="C32" s="6">
        <v>8050</v>
      </c>
      <c r="D32" s="15">
        <v>683</v>
      </c>
      <c r="E32" s="15"/>
      <c r="F32" s="6"/>
      <c r="G32" s="6"/>
      <c r="H32" s="15">
        <v>683</v>
      </c>
      <c r="I32" s="7">
        <v>19</v>
      </c>
      <c r="J32" s="7">
        <v>664</v>
      </c>
      <c r="K32" s="5"/>
      <c r="L32" s="4" t="s">
        <v>20</v>
      </c>
      <c r="M32" s="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46"/>
      <c r="EK32" s="46"/>
      <c r="EL32" s="46"/>
      <c r="EM32" s="46"/>
      <c r="EN32" s="46"/>
      <c r="EO32" s="46"/>
      <c r="EP32" s="46"/>
      <c r="EQ32" s="46"/>
      <c r="ER32" s="46"/>
      <c r="ES32" s="46"/>
      <c r="ET32" s="46"/>
      <c r="EU32" s="46"/>
      <c r="EV32" s="46"/>
      <c r="EW32" s="46"/>
      <c r="EX32" s="46"/>
      <c r="EY32" s="46"/>
      <c r="EZ32" s="46"/>
      <c r="FA32" s="46"/>
      <c r="FB32" s="46"/>
      <c r="FC32" s="46"/>
      <c r="FD32" s="46"/>
      <c r="FE32" s="46"/>
      <c r="FF32" s="46"/>
      <c r="FG32" s="46"/>
      <c r="FH32" s="46"/>
      <c r="FI32" s="46"/>
      <c r="FJ32" s="46"/>
      <c r="FK32" s="46"/>
      <c r="FL32" s="46"/>
      <c r="FM32" s="46"/>
      <c r="FN32" s="46"/>
      <c r="FO32" s="46"/>
      <c r="FP32" s="46"/>
      <c r="FQ32" s="46"/>
      <c r="FR32" s="46"/>
      <c r="FS32" s="46"/>
      <c r="FT32" s="46"/>
      <c r="FU32" s="46"/>
      <c r="FV32" s="46"/>
      <c r="FW32" s="46"/>
      <c r="FX32" s="46"/>
      <c r="FY32" s="46"/>
      <c r="FZ32" s="46"/>
      <c r="GA32" s="46"/>
      <c r="GB32" s="46"/>
      <c r="GC32" s="46"/>
      <c r="GD32" s="46"/>
      <c r="GE32" s="46"/>
      <c r="GF32" s="46"/>
      <c r="GG32" s="46"/>
      <c r="GH32" s="46"/>
      <c r="GI32" s="46"/>
      <c r="GJ32" s="46"/>
      <c r="GK32" s="46"/>
      <c r="GL32" s="46"/>
      <c r="GM32" s="46"/>
      <c r="GN32" s="46"/>
      <c r="GO32" s="46"/>
      <c r="GP32" s="46"/>
      <c r="GQ32" s="46"/>
      <c r="GR32" s="46"/>
      <c r="GS32" s="46"/>
      <c r="GT32" s="46"/>
      <c r="GU32" s="46"/>
      <c r="GV32" s="46"/>
      <c r="GW32" s="46"/>
      <c r="GX32" s="46"/>
      <c r="GY32" s="46"/>
      <c r="GZ32" s="46"/>
      <c r="HA32" s="46"/>
      <c r="HB32" s="46"/>
      <c r="HC32" s="46"/>
      <c r="HD32" s="46"/>
      <c r="HE32" s="46"/>
      <c r="HF32" s="46"/>
      <c r="HG32" s="46"/>
      <c r="HH32" s="46"/>
      <c r="HI32" s="46"/>
      <c r="HJ32" s="46"/>
      <c r="HK32" s="46"/>
      <c r="HL32" s="46"/>
      <c r="HM32" s="46"/>
      <c r="HN32" s="46"/>
      <c r="HO32" s="46"/>
      <c r="HP32" s="46"/>
      <c r="HQ32" s="46"/>
      <c r="HR32" s="46"/>
      <c r="HS32" s="46"/>
      <c r="HT32" s="46"/>
      <c r="HU32" s="46"/>
      <c r="HV32" s="46"/>
      <c r="HW32" s="46"/>
      <c r="HX32" s="46"/>
      <c r="HY32" s="46"/>
      <c r="HZ32" s="46"/>
      <c r="IA32" s="46"/>
      <c r="IB32" s="46"/>
      <c r="IC32" s="46"/>
      <c r="ID32" s="46"/>
      <c r="IE32" s="46"/>
      <c r="IF32" s="46"/>
      <c r="IG32" s="46"/>
      <c r="IH32" s="46"/>
      <c r="II32" s="46"/>
      <c r="IJ32" s="46"/>
      <c r="IK32" s="46"/>
      <c r="IL32" s="46"/>
      <c r="IM32" s="46"/>
      <c r="IN32" s="46"/>
      <c r="IO32" s="46"/>
      <c r="IP32" s="46"/>
      <c r="IQ32" s="46"/>
      <c r="IR32" s="46"/>
      <c r="IS32" s="46"/>
      <c r="IT32" s="46"/>
      <c r="IU32" s="46"/>
    </row>
    <row r="33" spans="1:255" ht="15" customHeight="1" x14ac:dyDescent="0.25">
      <c r="A33" s="4" t="s">
        <v>75</v>
      </c>
      <c r="B33" s="4" t="s">
        <v>76</v>
      </c>
      <c r="C33" s="6"/>
      <c r="D33" s="6"/>
      <c r="E33" s="6"/>
      <c r="F33" s="6"/>
      <c r="G33" s="6"/>
      <c r="H33" s="6"/>
      <c r="I33" s="5"/>
      <c r="J33" s="5"/>
      <c r="K33" s="5"/>
      <c r="L33" s="5"/>
      <c r="M33" s="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c r="DV33" s="46"/>
      <c r="DW33" s="46"/>
      <c r="DX33" s="46"/>
      <c r="DY33" s="46"/>
      <c r="DZ33" s="46"/>
      <c r="EA33" s="46"/>
      <c r="EB33" s="46"/>
      <c r="EC33" s="46"/>
      <c r="ED33" s="46"/>
      <c r="EE33" s="46"/>
      <c r="EF33" s="46"/>
      <c r="EG33" s="46"/>
      <c r="EH33" s="46"/>
      <c r="EI33" s="46"/>
      <c r="EJ33" s="46"/>
      <c r="EK33" s="46"/>
      <c r="EL33" s="46"/>
      <c r="EM33" s="46"/>
      <c r="EN33" s="46"/>
      <c r="EO33" s="46"/>
      <c r="EP33" s="46"/>
      <c r="EQ33" s="46"/>
      <c r="ER33" s="46"/>
      <c r="ES33" s="46"/>
      <c r="ET33" s="46"/>
      <c r="EU33" s="46"/>
      <c r="EV33" s="46"/>
      <c r="EW33" s="46"/>
      <c r="EX33" s="46"/>
      <c r="EY33" s="46"/>
      <c r="EZ33" s="46"/>
      <c r="FA33" s="46"/>
      <c r="FB33" s="46"/>
      <c r="FC33" s="46"/>
      <c r="FD33" s="46"/>
      <c r="FE33" s="46"/>
      <c r="FF33" s="46"/>
      <c r="FG33" s="46"/>
      <c r="FH33" s="46"/>
      <c r="FI33" s="46"/>
      <c r="FJ33" s="46"/>
      <c r="FK33" s="46"/>
      <c r="FL33" s="46"/>
      <c r="FM33" s="46"/>
      <c r="FN33" s="46"/>
      <c r="FO33" s="46"/>
      <c r="FP33" s="46"/>
      <c r="FQ33" s="46"/>
      <c r="FR33" s="46"/>
      <c r="FS33" s="46"/>
      <c r="FT33" s="46"/>
      <c r="FU33" s="46"/>
      <c r="FV33" s="46"/>
      <c r="FW33" s="46"/>
      <c r="FX33" s="46"/>
      <c r="FY33" s="46"/>
      <c r="FZ33" s="46"/>
      <c r="GA33" s="46"/>
      <c r="GB33" s="46"/>
      <c r="GC33" s="46"/>
      <c r="GD33" s="46"/>
      <c r="GE33" s="46"/>
      <c r="GF33" s="46"/>
      <c r="GG33" s="46"/>
      <c r="GH33" s="46"/>
      <c r="GI33" s="46"/>
      <c r="GJ33" s="46"/>
      <c r="GK33" s="46"/>
      <c r="GL33" s="46"/>
      <c r="GM33" s="46"/>
      <c r="GN33" s="46"/>
      <c r="GO33" s="46"/>
      <c r="GP33" s="46"/>
      <c r="GQ33" s="46"/>
      <c r="GR33" s="46"/>
      <c r="GS33" s="46"/>
      <c r="GT33" s="46"/>
      <c r="GU33" s="46"/>
      <c r="GV33" s="46"/>
      <c r="GW33" s="46"/>
      <c r="GX33" s="46"/>
      <c r="GY33" s="46"/>
      <c r="GZ33" s="46"/>
      <c r="HA33" s="46"/>
      <c r="HB33" s="46"/>
      <c r="HC33" s="46"/>
      <c r="HD33" s="46"/>
      <c r="HE33" s="46"/>
      <c r="HF33" s="46"/>
      <c r="HG33" s="46"/>
      <c r="HH33" s="46"/>
      <c r="HI33" s="46"/>
      <c r="HJ33" s="46"/>
      <c r="HK33" s="46"/>
      <c r="HL33" s="46"/>
      <c r="HM33" s="46"/>
      <c r="HN33" s="46"/>
      <c r="HO33" s="46"/>
      <c r="HP33" s="46"/>
      <c r="HQ33" s="46"/>
      <c r="HR33" s="46"/>
      <c r="HS33" s="46"/>
      <c r="HT33" s="46"/>
      <c r="HU33" s="46"/>
      <c r="HV33" s="46"/>
      <c r="HW33" s="46"/>
      <c r="HX33" s="46"/>
      <c r="HY33" s="46"/>
      <c r="HZ33" s="46"/>
      <c r="IA33" s="46"/>
      <c r="IB33" s="46"/>
      <c r="IC33" s="46"/>
      <c r="ID33" s="46"/>
      <c r="IE33" s="46"/>
      <c r="IF33" s="46"/>
      <c r="IG33" s="46"/>
      <c r="IH33" s="46"/>
      <c r="II33" s="46"/>
      <c r="IJ33" s="46"/>
      <c r="IK33" s="46"/>
      <c r="IL33" s="46"/>
      <c r="IM33" s="46"/>
      <c r="IN33" s="46"/>
      <c r="IO33" s="46"/>
      <c r="IP33" s="46"/>
      <c r="IQ33" s="46"/>
      <c r="IR33" s="46"/>
      <c r="IS33" s="46"/>
      <c r="IT33" s="46"/>
      <c r="IU33" s="46"/>
    </row>
    <row r="34" spans="1:255" ht="15" customHeight="1" x14ac:dyDescent="0.25">
      <c r="A34" s="4" t="s">
        <v>77</v>
      </c>
      <c r="B34" s="4" t="s">
        <v>78</v>
      </c>
      <c r="C34" s="6">
        <v>6522</v>
      </c>
      <c r="D34" s="6">
        <v>2580</v>
      </c>
      <c r="E34" s="6">
        <v>1491</v>
      </c>
      <c r="F34" s="6">
        <v>64</v>
      </c>
      <c r="G34" s="6">
        <v>1427</v>
      </c>
      <c r="H34" s="6">
        <v>1089</v>
      </c>
      <c r="I34" s="7">
        <v>16</v>
      </c>
      <c r="J34" s="7">
        <v>1073</v>
      </c>
      <c r="K34" s="5"/>
      <c r="L34" s="5"/>
      <c r="M34" s="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c r="DV34" s="46"/>
      <c r="DW34" s="46"/>
      <c r="DX34" s="46"/>
      <c r="DY34" s="46"/>
      <c r="DZ34" s="46"/>
      <c r="EA34" s="46"/>
      <c r="EB34" s="46"/>
      <c r="EC34" s="46"/>
      <c r="ED34" s="46"/>
      <c r="EE34" s="46"/>
      <c r="EF34" s="46"/>
      <c r="EG34" s="46"/>
      <c r="EH34" s="46"/>
      <c r="EI34" s="46"/>
      <c r="EJ34" s="46"/>
      <c r="EK34" s="46"/>
      <c r="EL34" s="46"/>
      <c r="EM34" s="46"/>
      <c r="EN34" s="46"/>
      <c r="EO34" s="46"/>
      <c r="EP34" s="46"/>
      <c r="EQ34" s="46"/>
      <c r="ER34" s="46"/>
      <c r="ES34" s="46"/>
      <c r="ET34" s="46"/>
      <c r="EU34" s="46"/>
      <c r="EV34" s="46"/>
      <c r="EW34" s="46"/>
      <c r="EX34" s="46"/>
      <c r="EY34" s="46"/>
      <c r="EZ34" s="46"/>
      <c r="FA34" s="46"/>
      <c r="FB34" s="46"/>
      <c r="FC34" s="46"/>
      <c r="FD34" s="46"/>
      <c r="FE34" s="46"/>
      <c r="FF34" s="46"/>
      <c r="FG34" s="46"/>
      <c r="FH34" s="46"/>
      <c r="FI34" s="46"/>
      <c r="FJ34" s="46"/>
      <c r="FK34" s="46"/>
      <c r="FL34" s="46"/>
      <c r="FM34" s="46"/>
      <c r="FN34" s="46"/>
      <c r="FO34" s="46"/>
      <c r="FP34" s="46"/>
      <c r="FQ34" s="46"/>
      <c r="FR34" s="46"/>
      <c r="FS34" s="46"/>
      <c r="FT34" s="46"/>
      <c r="FU34" s="46"/>
      <c r="FV34" s="46"/>
      <c r="FW34" s="46"/>
      <c r="FX34" s="46"/>
      <c r="FY34" s="46"/>
      <c r="FZ34" s="46"/>
      <c r="GA34" s="46"/>
      <c r="GB34" s="46"/>
      <c r="GC34" s="46"/>
      <c r="GD34" s="46"/>
      <c r="GE34" s="46"/>
      <c r="GF34" s="46"/>
      <c r="GG34" s="46"/>
      <c r="GH34" s="46"/>
      <c r="GI34" s="46"/>
      <c r="GJ34" s="46"/>
      <c r="GK34" s="46"/>
      <c r="GL34" s="46"/>
      <c r="GM34" s="46"/>
      <c r="GN34" s="46"/>
      <c r="GO34" s="46"/>
      <c r="GP34" s="46"/>
      <c r="GQ34" s="46"/>
      <c r="GR34" s="46"/>
      <c r="GS34" s="46"/>
      <c r="GT34" s="46"/>
      <c r="GU34" s="46"/>
      <c r="GV34" s="46"/>
      <c r="GW34" s="46"/>
      <c r="GX34" s="46"/>
      <c r="GY34" s="46"/>
      <c r="GZ34" s="46"/>
      <c r="HA34" s="46"/>
      <c r="HB34" s="46"/>
      <c r="HC34" s="46"/>
      <c r="HD34" s="46"/>
      <c r="HE34" s="46"/>
      <c r="HF34" s="46"/>
      <c r="HG34" s="46"/>
      <c r="HH34" s="46"/>
      <c r="HI34" s="46"/>
      <c r="HJ34" s="46"/>
      <c r="HK34" s="46"/>
      <c r="HL34" s="46"/>
      <c r="HM34" s="46"/>
      <c r="HN34" s="46"/>
      <c r="HO34" s="46"/>
      <c r="HP34" s="46"/>
      <c r="HQ34" s="46"/>
      <c r="HR34" s="46"/>
      <c r="HS34" s="46"/>
      <c r="HT34" s="46"/>
      <c r="HU34" s="46"/>
      <c r="HV34" s="46"/>
      <c r="HW34" s="46"/>
      <c r="HX34" s="46"/>
      <c r="HY34" s="46"/>
      <c r="HZ34" s="46"/>
      <c r="IA34" s="46"/>
      <c r="IB34" s="46"/>
      <c r="IC34" s="46"/>
      <c r="ID34" s="46"/>
      <c r="IE34" s="46"/>
      <c r="IF34" s="46"/>
      <c r="IG34" s="46"/>
      <c r="IH34" s="46"/>
      <c r="II34" s="46"/>
      <c r="IJ34" s="46"/>
      <c r="IK34" s="46"/>
      <c r="IL34" s="46"/>
      <c r="IM34" s="46"/>
      <c r="IN34" s="46"/>
      <c r="IO34" s="46"/>
      <c r="IP34" s="46"/>
      <c r="IQ34" s="46"/>
      <c r="IR34" s="46"/>
      <c r="IS34" s="46"/>
      <c r="IT34" s="46"/>
      <c r="IU34" s="46"/>
    </row>
    <row r="35" spans="1:255" ht="15" customHeight="1" x14ac:dyDescent="0.25">
      <c r="A35" s="4" t="s">
        <v>79</v>
      </c>
      <c r="B35" s="4" t="s">
        <v>80</v>
      </c>
      <c r="C35" s="6">
        <v>23104</v>
      </c>
      <c r="D35" s="6">
        <v>11365</v>
      </c>
      <c r="E35" s="6"/>
      <c r="F35" s="6"/>
      <c r="G35" s="6"/>
      <c r="H35" s="6">
        <v>11365</v>
      </c>
      <c r="I35" s="7">
        <v>1381</v>
      </c>
      <c r="J35" s="7">
        <v>9984</v>
      </c>
      <c r="K35" s="5"/>
      <c r="L35" s="5"/>
      <c r="M35" s="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c r="EL35" s="46"/>
      <c r="EM35" s="46"/>
      <c r="EN35" s="46"/>
      <c r="EO35" s="46"/>
      <c r="EP35" s="46"/>
      <c r="EQ35" s="46"/>
      <c r="ER35" s="46"/>
      <c r="ES35" s="46"/>
      <c r="ET35" s="46"/>
      <c r="EU35" s="46"/>
      <c r="EV35" s="46"/>
      <c r="EW35" s="46"/>
      <c r="EX35" s="46"/>
      <c r="EY35" s="46"/>
      <c r="EZ35" s="46"/>
      <c r="FA35" s="46"/>
      <c r="FB35" s="46"/>
      <c r="FC35" s="46"/>
      <c r="FD35" s="46"/>
      <c r="FE35" s="46"/>
      <c r="FF35" s="46"/>
      <c r="FG35" s="46"/>
      <c r="FH35" s="46"/>
      <c r="FI35" s="46"/>
      <c r="FJ35" s="46"/>
      <c r="FK35" s="46"/>
      <c r="FL35" s="46"/>
      <c r="FM35" s="46"/>
      <c r="FN35" s="46"/>
      <c r="FO35" s="46"/>
      <c r="FP35" s="46"/>
      <c r="FQ35" s="46"/>
      <c r="FR35" s="46"/>
      <c r="FS35" s="46"/>
      <c r="FT35" s="46"/>
      <c r="FU35" s="46"/>
      <c r="FV35" s="46"/>
      <c r="FW35" s="46"/>
      <c r="FX35" s="46"/>
      <c r="FY35" s="46"/>
      <c r="FZ35" s="46"/>
      <c r="GA35" s="46"/>
      <c r="GB35" s="46"/>
      <c r="GC35" s="46"/>
      <c r="GD35" s="46"/>
      <c r="GE35" s="46"/>
      <c r="GF35" s="46"/>
      <c r="GG35" s="46"/>
      <c r="GH35" s="46"/>
      <c r="GI35" s="46"/>
      <c r="GJ35" s="46"/>
      <c r="GK35" s="46"/>
      <c r="GL35" s="46"/>
      <c r="GM35" s="46"/>
      <c r="GN35" s="46"/>
      <c r="GO35" s="46"/>
      <c r="GP35" s="46"/>
      <c r="GQ35" s="46"/>
      <c r="GR35" s="46"/>
      <c r="GS35" s="46"/>
      <c r="GT35" s="46"/>
      <c r="GU35" s="46"/>
      <c r="GV35" s="46"/>
      <c r="GW35" s="46"/>
      <c r="GX35" s="46"/>
      <c r="GY35" s="46"/>
      <c r="GZ35" s="46"/>
      <c r="HA35" s="46"/>
      <c r="HB35" s="46"/>
      <c r="HC35" s="46"/>
      <c r="HD35" s="46"/>
      <c r="HE35" s="46"/>
      <c r="HF35" s="46"/>
      <c r="HG35" s="46"/>
      <c r="HH35" s="46"/>
      <c r="HI35" s="46"/>
      <c r="HJ35" s="46"/>
      <c r="HK35" s="46"/>
      <c r="HL35" s="46"/>
      <c r="HM35" s="46"/>
      <c r="HN35" s="46"/>
      <c r="HO35" s="46"/>
      <c r="HP35" s="46"/>
      <c r="HQ35" s="46"/>
      <c r="HR35" s="46"/>
      <c r="HS35" s="46"/>
      <c r="HT35" s="46"/>
      <c r="HU35" s="46"/>
      <c r="HV35" s="46"/>
      <c r="HW35" s="46"/>
      <c r="HX35" s="46"/>
      <c r="HY35" s="46"/>
      <c r="HZ35" s="46"/>
      <c r="IA35" s="46"/>
      <c r="IB35" s="46"/>
      <c r="IC35" s="46"/>
      <c r="ID35" s="46"/>
      <c r="IE35" s="46"/>
      <c r="IF35" s="46"/>
      <c r="IG35" s="46"/>
      <c r="IH35" s="46"/>
      <c r="II35" s="46"/>
      <c r="IJ35" s="46"/>
      <c r="IK35" s="46"/>
      <c r="IL35" s="46"/>
      <c r="IM35" s="46"/>
      <c r="IN35" s="46"/>
      <c r="IO35" s="46"/>
      <c r="IP35" s="46"/>
      <c r="IQ35" s="46"/>
      <c r="IR35" s="46"/>
      <c r="IS35" s="46"/>
      <c r="IT35" s="46"/>
      <c r="IU35" s="46"/>
    </row>
    <row r="36" spans="1:255" ht="15" customHeight="1" x14ac:dyDescent="0.25">
      <c r="A36" s="4" t="s">
        <v>81</v>
      </c>
      <c r="B36" s="4" t="s">
        <v>82</v>
      </c>
      <c r="C36" s="6"/>
      <c r="D36" s="6"/>
      <c r="E36" s="6"/>
      <c r="F36" s="6"/>
      <c r="G36" s="6"/>
      <c r="H36" s="6"/>
      <c r="I36" s="5"/>
      <c r="J36" s="5"/>
      <c r="K36" s="5"/>
      <c r="L36" s="5"/>
      <c r="M36" s="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c r="DV36" s="46"/>
      <c r="DW36" s="46"/>
      <c r="DX36" s="46"/>
      <c r="DY36" s="46"/>
      <c r="DZ36" s="46"/>
      <c r="EA36" s="46"/>
      <c r="EB36" s="46"/>
      <c r="EC36" s="46"/>
      <c r="ED36" s="46"/>
      <c r="EE36" s="46"/>
      <c r="EF36" s="46"/>
      <c r="EG36" s="46"/>
      <c r="EH36" s="46"/>
      <c r="EI36" s="46"/>
      <c r="EJ36" s="46"/>
      <c r="EK36" s="46"/>
      <c r="EL36" s="46"/>
      <c r="EM36" s="46"/>
      <c r="EN36" s="46"/>
      <c r="EO36" s="46"/>
      <c r="EP36" s="46"/>
      <c r="EQ36" s="46"/>
      <c r="ER36" s="46"/>
      <c r="ES36" s="46"/>
      <c r="ET36" s="46"/>
      <c r="EU36" s="46"/>
      <c r="EV36" s="46"/>
      <c r="EW36" s="46"/>
      <c r="EX36" s="46"/>
      <c r="EY36" s="46"/>
      <c r="EZ36" s="46"/>
      <c r="FA36" s="46"/>
      <c r="FB36" s="46"/>
      <c r="FC36" s="46"/>
      <c r="FD36" s="46"/>
      <c r="FE36" s="46"/>
      <c r="FF36" s="46"/>
      <c r="FG36" s="46"/>
      <c r="FH36" s="46"/>
      <c r="FI36" s="46"/>
      <c r="FJ36" s="46"/>
      <c r="FK36" s="46"/>
      <c r="FL36" s="46"/>
      <c r="FM36" s="46"/>
      <c r="FN36" s="46"/>
      <c r="FO36" s="46"/>
      <c r="FP36" s="46"/>
      <c r="FQ36" s="46"/>
      <c r="FR36" s="46"/>
      <c r="FS36" s="46"/>
      <c r="FT36" s="46"/>
      <c r="FU36" s="46"/>
      <c r="FV36" s="46"/>
      <c r="FW36" s="46"/>
      <c r="FX36" s="46"/>
      <c r="FY36" s="46"/>
      <c r="FZ36" s="46"/>
      <c r="GA36" s="46"/>
      <c r="GB36" s="46"/>
      <c r="GC36" s="46"/>
      <c r="GD36" s="46"/>
      <c r="GE36" s="46"/>
      <c r="GF36" s="46"/>
      <c r="GG36" s="46"/>
      <c r="GH36" s="46"/>
      <c r="GI36" s="46"/>
      <c r="GJ36" s="46"/>
      <c r="GK36" s="46"/>
      <c r="GL36" s="46"/>
      <c r="GM36" s="46"/>
      <c r="GN36" s="46"/>
      <c r="GO36" s="46"/>
      <c r="GP36" s="46"/>
      <c r="GQ36" s="46"/>
      <c r="GR36" s="46"/>
      <c r="GS36" s="46"/>
      <c r="GT36" s="46"/>
      <c r="GU36" s="46"/>
      <c r="GV36" s="46"/>
      <c r="GW36" s="46"/>
      <c r="GX36" s="46"/>
      <c r="GY36" s="46"/>
      <c r="GZ36" s="46"/>
      <c r="HA36" s="46"/>
      <c r="HB36" s="46"/>
      <c r="HC36" s="46"/>
      <c r="HD36" s="46"/>
      <c r="HE36" s="46"/>
      <c r="HF36" s="46"/>
      <c r="HG36" s="46"/>
      <c r="HH36" s="46"/>
      <c r="HI36" s="46"/>
      <c r="HJ36" s="46"/>
      <c r="HK36" s="46"/>
      <c r="HL36" s="46"/>
      <c r="HM36" s="46"/>
      <c r="HN36" s="46"/>
      <c r="HO36" s="46"/>
      <c r="HP36" s="46"/>
      <c r="HQ36" s="46"/>
      <c r="HR36" s="46"/>
      <c r="HS36" s="46"/>
      <c r="HT36" s="46"/>
      <c r="HU36" s="46"/>
      <c r="HV36" s="46"/>
      <c r="HW36" s="46"/>
      <c r="HX36" s="46"/>
      <c r="HY36" s="46"/>
      <c r="HZ36" s="46"/>
      <c r="IA36" s="46"/>
      <c r="IB36" s="46"/>
      <c r="IC36" s="46"/>
      <c r="ID36" s="46"/>
      <c r="IE36" s="46"/>
      <c r="IF36" s="46"/>
      <c r="IG36" s="46"/>
      <c r="IH36" s="46"/>
      <c r="II36" s="46"/>
      <c r="IJ36" s="46"/>
      <c r="IK36" s="46"/>
      <c r="IL36" s="46"/>
      <c r="IM36" s="46"/>
      <c r="IN36" s="46"/>
      <c r="IO36" s="46"/>
      <c r="IP36" s="46"/>
      <c r="IQ36" s="46"/>
      <c r="IR36" s="46"/>
      <c r="IS36" s="46"/>
      <c r="IT36" s="46"/>
      <c r="IU36" s="46"/>
    </row>
    <row r="37" spans="1:255" ht="15" customHeight="1" x14ac:dyDescent="0.25">
      <c r="A37" s="4" t="s">
        <v>83</v>
      </c>
      <c r="B37" s="4" t="s">
        <v>84</v>
      </c>
      <c r="C37" s="6">
        <v>10777</v>
      </c>
      <c r="D37" s="6">
        <v>2151</v>
      </c>
      <c r="E37" s="6">
        <v>2106</v>
      </c>
      <c r="F37" s="6">
        <v>1039</v>
      </c>
      <c r="G37" s="6">
        <v>1067</v>
      </c>
      <c r="H37" s="6">
        <v>45</v>
      </c>
      <c r="I37" s="5"/>
      <c r="J37" s="5"/>
      <c r="K37" s="5"/>
      <c r="L37" s="5"/>
      <c r="M37" s="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c r="EM37" s="46"/>
      <c r="EN37" s="46"/>
      <c r="EO37" s="46"/>
      <c r="EP37" s="46"/>
      <c r="EQ37" s="46"/>
      <c r="ER37" s="46"/>
      <c r="ES37" s="46"/>
      <c r="ET37" s="46"/>
      <c r="EU37" s="46"/>
      <c r="EV37" s="46"/>
      <c r="EW37" s="46"/>
      <c r="EX37" s="46"/>
      <c r="EY37" s="46"/>
      <c r="EZ37" s="46"/>
      <c r="FA37" s="46"/>
      <c r="FB37" s="46"/>
      <c r="FC37" s="46"/>
      <c r="FD37" s="46"/>
      <c r="FE37" s="46"/>
      <c r="FF37" s="46"/>
      <c r="FG37" s="46"/>
      <c r="FH37" s="46"/>
      <c r="FI37" s="46"/>
      <c r="FJ37" s="46"/>
      <c r="FK37" s="46"/>
      <c r="FL37" s="46"/>
      <c r="FM37" s="46"/>
      <c r="FN37" s="46"/>
      <c r="FO37" s="46"/>
      <c r="FP37" s="46"/>
      <c r="FQ37" s="46"/>
      <c r="FR37" s="46"/>
      <c r="FS37" s="46"/>
      <c r="FT37" s="46"/>
      <c r="FU37" s="46"/>
      <c r="FV37" s="46"/>
      <c r="FW37" s="46"/>
      <c r="FX37" s="46"/>
      <c r="FY37" s="46"/>
      <c r="FZ37" s="46"/>
      <c r="GA37" s="46"/>
      <c r="GB37" s="46"/>
      <c r="GC37" s="46"/>
      <c r="GD37" s="46"/>
      <c r="GE37" s="46"/>
      <c r="GF37" s="46"/>
      <c r="GG37" s="46"/>
      <c r="GH37" s="46"/>
      <c r="GI37" s="46"/>
      <c r="GJ37" s="46"/>
      <c r="GK37" s="46"/>
      <c r="GL37" s="46"/>
      <c r="GM37" s="46"/>
      <c r="GN37" s="46"/>
      <c r="GO37" s="46"/>
      <c r="GP37" s="46"/>
      <c r="GQ37" s="46"/>
      <c r="GR37" s="46"/>
      <c r="GS37" s="46"/>
      <c r="GT37" s="46"/>
      <c r="GU37" s="46"/>
      <c r="GV37" s="46"/>
      <c r="GW37" s="46"/>
      <c r="GX37" s="46"/>
      <c r="GY37" s="46"/>
      <c r="GZ37" s="46"/>
      <c r="HA37" s="46"/>
      <c r="HB37" s="46"/>
      <c r="HC37" s="46"/>
      <c r="HD37" s="46"/>
      <c r="HE37" s="46"/>
      <c r="HF37" s="46"/>
      <c r="HG37" s="46"/>
      <c r="HH37" s="46"/>
      <c r="HI37" s="46"/>
      <c r="HJ37" s="46"/>
      <c r="HK37" s="46"/>
      <c r="HL37" s="46"/>
      <c r="HM37" s="46"/>
      <c r="HN37" s="46"/>
      <c r="HO37" s="46"/>
      <c r="HP37" s="46"/>
      <c r="HQ37" s="46"/>
      <c r="HR37" s="46"/>
      <c r="HS37" s="46"/>
      <c r="HT37" s="46"/>
      <c r="HU37" s="46"/>
      <c r="HV37" s="46"/>
      <c r="HW37" s="46"/>
      <c r="HX37" s="46"/>
      <c r="HY37" s="46"/>
      <c r="HZ37" s="46"/>
      <c r="IA37" s="46"/>
      <c r="IB37" s="46"/>
      <c r="IC37" s="46"/>
      <c r="ID37" s="46"/>
      <c r="IE37" s="46"/>
      <c r="IF37" s="46"/>
      <c r="IG37" s="46"/>
      <c r="IH37" s="46"/>
      <c r="II37" s="46"/>
      <c r="IJ37" s="46"/>
      <c r="IK37" s="46"/>
      <c r="IL37" s="46"/>
      <c r="IM37" s="46"/>
      <c r="IN37" s="46"/>
      <c r="IO37" s="46"/>
      <c r="IP37" s="46"/>
      <c r="IQ37" s="46"/>
      <c r="IR37" s="46"/>
      <c r="IS37" s="46"/>
      <c r="IT37" s="46"/>
      <c r="IU37" s="46"/>
    </row>
    <row r="38" spans="1:255" ht="15" customHeight="1" x14ac:dyDescent="0.25">
      <c r="A38" s="4" t="s">
        <v>85</v>
      </c>
      <c r="B38" s="4" t="s">
        <v>86</v>
      </c>
      <c r="C38" s="6">
        <v>9587</v>
      </c>
      <c r="D38" s="6">
        <v>4466</v>
      </c>
      <c r="E38" s="6">
        <v>4132</v>
      </c>
      <c r="F38" s="6">
        <v>1433</v>
      </c>
      <c r="G38" s="6">
        <v>2699</v>
      </c>
      <c r="H38" s="6">
        <v>334</v>
      </c>
      <c r="I38" s="7">
        <v>88</v>
      </c>
      <c r="J38" s="7">
        <v>246</v>
      </c>
      <c r="K38" s="5"/>
      <c r="L38" s="4" t="s">
        <v>20</v>
      </c>
      <c r="M38" s="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46"/>
      <c r="EK38" s="46"/>
      <c r="EL38" s="46"/>
      <c r="EM38" s="46"/>
      <c r="EN38" s="46"/>
      <c r="EO38" s="46"/>
      <c r="EP38" s="46"/>
      <c r="EQ38" s="46"/>
      <c r="ER38" s="46"/>
      <c r="ES38" s="46"/>
      <c r="ET38" s="46"/>
      <c r="EU38" s="46"/>
      <c r="EV38" s="46"/>
      <c r="EW38" s="46"/>
      <c r="EX38" s="46"/>
      <c r="EY38" s="46"/>
      <c r="EZ38" s="46"/>
      <c r="FA38" s="46"/>
      <c r="FB38" s="46"/>
      <c r="FC38" s="46"/>
      <c r="FD38" s="46"/>
      <c r="FE38" s="46"/>
      <c r="FF38" s="46"/>
      <c r="FG38" s="46"/>
      <c r="FH38" s="46"/>
      <c r="FI38" s="46"/>
      <c r="FJ38" s="46"/>
      <c r="FK38" s="46"/>
      <c r="FL38" s="46"/>
      <c r="FM38" s="46"/>
      <c r="FN38" s="46"/>
      <c r="FO38" s="46"/>
      <c r="FP38" s="46"/>
      <c r="FQ38" s="46"/>
      <c r="FR38" s="46"/>
      <c r="FS38" s="46"/>
      <c r="FT38" s="46"/>
      <c r="FU38" s="46"/>
      <c r="FV38" s="46"/>
      <c r="FW38" s="46"/>
      <c r="FX38" s="46"/>
      <c r="FY38" s="46"/>
      <c r="FZ38" s="46"/>
      <c r="GA38" s="46"/>
      <c r="GB38" s="46"/>
      <c r="GC38" s="46"/>
      <c r="GD38" s="46"/>
      <c r="GE38" s="46"/>
      <c r="GF38" s="46"/>
      <c r="GG38" s="46"/>
      <c r="GH38" s="46"/>
      <c r="GI38" s="46"/>
      <c r="GJ38" s="46"/>
      <c r="GK38" s="46"/>
      <c r="GL38" s="46"/>
      <c r="GM38" s="46"/>
      <c r="GN38" s="46"/>
      <c r="GO38" s="46"/>
      <c r="GP38" s="46"/>
      <c r="GQ38" s="46"/>
      <c r="GR38" s="46"/>
      <c r="GS38" s="46"/>
      <c r="GT38" s="46"/>
      <c r="GU38" s="46"/>
      <c r="GV38" s="46"/>
      <c r="GW38" s="46"/>
      <c r="GX38" s="46"/>
      <c r="GY38" s="46"/>
      <c r="GZ38" s="46"/>
      <c r="HA38" s="46"/>
      <c r="HB38" s="46"/>
      <c r="HC38" s="46"/>
      <c r="HD38" s="46"/>
      <c r="HE38" s="46"/>
      <c r="HF38" s="46"/>
      <c r="HG38" s="46"/>
      <c r="HH38" s="46"/>
      <c r="HI38" s="46"/>
      <c r="HJ38" s="46"/>
      <c r="HK38" s="46"/>
      <c r="HL38" s="46"/>
      <c r="HM38" s="46"/>
      <c r="HN38" s="46"/>
      <c r="HO38" s="46"/>
      <c r="HP38" s="46"/>
      <c r="HQ38" s="46"/>
      <c r="HR38" s="46"/>
      <c r="HS38" s="46"/>
      <c r="HT38" s="46"/>
      <c r="HU38" s="46"/>
      <c r="HV38" s="46"/>
      <c r="HW38" s="46"/>
      <c r="HX38" s="46"/>
      <c r="HY38" s="46"/>
      <c r="HZ38" s="46"/>
      <c r="IA38" s="46"/>
      <c r="IB38" s="46"/>
      <c r="IC38" s="46"/>
      <c r="ID38" s="46"/>
      <c r="IE38" s="46"/>
      <c r="IF38" s="46"/>
      <c r="IG38" s="46"/>
      <c r="IH38" s="46"/>
      <c r="II38" s="46"/>
      <c r="IJ38" s="46"/>
      <c r="IK38" s="46"/>
      <c r="IL38" s="46"/>
      <c r="IM38" s="46"/>
      <c r="IN38" s="46"/>
      <c r="IO38" s="46"/>
      <c r="IP38" s="46"/>
      <c r="IQ38" s="46"/>
      <c r="IR38" s="46"/>
      <c r="IS38" s="46"/>
      <c r="IT38" s="46"/>
      <c r="IU38" s="46"/>
    </row>
    <row r="39" spans="1:255" ht="15" customHeight="1" x14ac:dyDescent="0.25">
      <c r="A39" s="4" t="s">
        <v>87</v>
      </c>
      <c r="B39" s="4" t="s">
        <v>88</v>
      </c>
      <c r="C39" s="6">
        <v>19793</v>
      </c>
      <c r="D39" s="6">
        <v>8579</v>
      </c>
      <c r="E39" s="6"/>
      <c r="F39" s="6"/>
      <c r="G39" s="6"/>
      <c r="H39" s="6">
        <v>8579</v>
      </c>
      <c r="I39" s="7">
        <v>4189</v>
      </c>
      <c r="J39" s="7">
        <v>4390</v>
      </c>
      <c r="K39" s="5"/>
      <c r="L39" s="5"/>
      <c r="M39" s="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c r="EI39" s="46"/>
      <c r="EJ39" s="46"/>
      <c r="EK39" s="46"/>
      <c r="EL39" s="46"/>
      <c r="EM39" s="46"/>
      <c r="EN39" s="46"/>
      <c r="EO39" s="46"/>
      <c r="EP39" s="46"/>
      <c r="EQ39" s="46"/>
      <c r="ER39" s="46"/>
      <c r="ES39" s="46"/>
      <c r="ET39" s="46"/>
      <c r="EU39" s="46"/>
      <c r="EV39" s="46"/>
      <c r="EW39" s="46"/>
      <c r="EX39" s="46"/>
      <c r="EY39" s="46"/>
      <c r="EZ39" s="46"/>
      <c r="FA39" s="46"/>
      <c r="FB39" s="46"/>
      <c r="FC39" s="46"/>
      <c r="FD39" s="46"/>
      <c r="FE39" s="46"/>
      <c r="FF39" s="46"/>
      <c r="FG39" s="46"/>
      <c r="FH39" s="46"/>
      <c r="FI39" s="46"/>
      <c r="FJ39" s="46"/>
      <c r="FK39" s="46"/>
      <c r="FL39" s="46"/>
      <c r="FM39" s="46"/>
      <c r="FN39" s="46"/>
      <c r="FO39" s="46"/>
      <c r="FP39" s="46"/>
      <c r="FQ39" s="46"/>
      <c r="FR39" s="46"/>
      <c r="FS39" s="46"/>
      <c r="FT39" s="46"/>
      <c r="FU39" s="46"/>
      <c r="FV39" s="46"/>
      <c r="FW39" s="46"/>
      <c r="FX39" s="46"/>
      <c r="FY39" s="46"/>
      <c r="FZ39" s="46"/>
      <c r="GA39" s="46"/>
      <c r="GB39" s="46"/>
      <c r="GC39" s="46"/>
      <c r="GD39" s="46"/>
      <c r="GE39" s="46"/>
      <c r="GF39" s="46"/>
      <c r="GG39" s="46"/>
      <c r="GH39" s="46"/>
      <c r="GI39" s="46"/>
      <c r="GJ39" s="46"/>
      <c r="GK39" s="46"/>
      <c r="GL39" s="46"/>
      <c r="GM39" s="46"/>
      <c r="GN39" s="46"/>
      <c r="GO39" s="46"/>
      <c r="GP39" s="46"/>
      <c r="GQ39" s="46"/>
      <c r="GR39" s="46"/>
      <c r="GS39" s="46"/>
      <c r="GT39" s="46"/>
      <c r="GU39" s="46"/>
      <c r="GV39" s="46"/>
      <c r="GW39" s="46"/>
      <c r="GX39" s="46"/>
      <c r="GY39" s="46"/>
      <c r="GZ39" s="46"/>
      <c r="HA39" s="46"/>
      <c r="HB39" s="46"/>
      <c r="HC39" s="46"/>
      <c r="HD39" s="46"/>
      <c r="HE39" s="46"/>
      <c r="HF39" s="46"/>
      <c r="HG39" s="46"/>
      <c r="HH39" s="46"/>
      <c r="HI39" s="46"/>
      <c r="HJ39" s="46"/>
      <c r="HK39" s="46"/>
      <c r="HL39" s="46"/>
      <c r="HM39" s="46"/>
      <c r="HN39" s="46"/>
      <c r="HO39" s="46"/>
      <c r="HP39" s="46"/>
      <c r="HQ39" s="46"/>
      <c r="HR39" s="46"/>
      <c r="HS39" s="46"/>
      <c r="HT39" s="46"/>
      <c r="HU39" s="46"/>
      <c r="HV39" s="46"/>
      <c r="HW39" s="46"/>
      <c r="HX39" s="46"/>
      <c r="HY39" s="46"/>
      <c r="HZ39" s="46"/>
      <c r="IA39" s="46"/>
      <c r="IB39" s="46"/>
      <c r="IC39" s="46"/>
      <c r="ID39" s="46"/>
      <c r="IE39" s="46"/>
      <c r="IF39" s="46"/>
      <c r="IG39" s="46"/>
      <c r="IH39" s="46"/>
      <c r="II39" s="46"/>
      <c r="IJ39" s="46"/>
      <c r="IK39" s="46"/>
      <c r="IL39" s="46"/>
      <c r="IM39" s="46"/>
      <c r="IN39" s="46"/>
      <c r="IO39" s="46"/>
      <c r="IP39" s="46"/>
      <c r="IQ39" s="46"/>
      <c r="IR39" s="46"/>
      <c r="IS39" s="46"/>
      <c r="IT39" s="46"/>
      <c r="IU39" s="46"/>
    </row>
    <row r="40" spans="1:255" ht="15" customHeight="1" x14ac:dyDescent="0.25">
      <c r="A40" s="4" t="s">
        <v>89</v>
      </c>
      <c r="B40" s="4" t="s">
        <v>90</v>
      </c>
      <c r="C40" s="6">
        <v>3270</v>
      </c>
      <c r="D40" s="6">
        <v>1476</v>
      </c>
      <c r="E40" s="6">
        <v>1341</v>
      </c>
      <c r="F40" s="6">
        <v>1044</v>
      </c>
      <c r="G40" s="6">
        <v>297</v>
      </c>
      <c r="H40" s="6">
        <v>135</v>
      </c>
      <c r="I40" s="7">
        <v>54</v>
      </c>
      <c r="J40" s="7">
        <v>81</v>
      </c>
      <c r="K40" s="5"/>
      <c r="L40" s="5"/>
      <c r="M40" s="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c r="HK40" s="46"/>
      <c r="HL40" s="46"/>
      <c r="HM40" s="46"/>
      <c r="HN40" s="46"/>
      <c r="HO40" s="46"/>
      <c r="HP40" s="46"/>
      <c r="HQ40" s="46"/>
      <c r="HR40" s="46"/>
      <c r="HS40" s="46"/>
      <c r="HT40" s="46"/>
      <c r="HU40" s="46"/>
      <c r="HV40" s="46"/>
      <c r="HW40" s="46"/>
      <c r="HX40" s="46"/>
      <c r="HY40" s="46"/>
      <c r="HZ40" s="46"/>
      <c r="IA40" s="46"/>
      <c r="IB40" s="46"/>
      <c r="IC40" s="46"/>
      <c r="ID40" s="46"/>
      <c r="IE40" s="46"/>
      <c r="IF40" s="46"/>
      <c r="IG40" s="46"/>
      <c r="IH40" s="46"/>
      <c r="II40" s="46"/>
      <c r="IJ40" s="46"/>
      <c r="IK40" s="46"/>
      <c r="IL40" s="46"/>
      <c r="IM40" s="46"/>
      <c r="IN40" s="46"/>
      <c r="IO40" s="46"/>
      <c r="IP40" s="46"/>
      <c r="IQ40" s="46"/>
      <c r="IR40" s="46"/>
      <c r="IS40" s="46"/>
      <c r="IT40" s="46"/>
      <c r="IU40" s="46"/>
    </row>
    <row r="41" spans="1:255" ht="15" customHeight="1" x14ac:dyDescent="0.25">
      <c r="A41" s="4" t="s">
        <v>91</v>
      </c>
      <c r="B41" s="4" t="s">
        <v>92</v>
      </c>
      <c r="C41" s="6">
        <v>7250</v>
      </c>
      <c r="D41" s="6">
        <v>1356</v>
      </c>
      <c r="E41" s="6">
        <v>818</v>
      </c>
      <c r="F41" s="6"/>
      <c r="G41" s="6"/>
      <c r="H41" s="6">
        <v>538</v>
      </c>
      <c r="I41" s="5"/>
      <c r="J41" s="5"/>
      <c r="K41" s="5"/>
      <c r="L41" s="5"/>
      <c r="M41" s="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c r="EM41" s="46"/>
      <c r="EN41" s="46"/>
      <c r="EO41" s="46"/>
      <c r="EP41" s="46"/>
      <c r="EQ41" s="46"/>
      <c r="ER41" s="46"/>
      <c r="ES41" s="46"/>
      <c r="ET41" s="46"/>
      <c r="EU41" s="46"/>
      <c r="EV41" s="46"/>
      <c r="EW41" s="46"/>
      <c r="EX41" s="46"/>
      <c r="EY41" s="46"/>
      <c r="EZ41" s="46"/>
      <c r="FA41" s="46"/>
      <c r="FB41" s="46"/>
      <c r="FC41" s="46"/>
      <c r="FD41" s="46"/>
      <c r="FE41" s="46"/>
      <c r="FF41" s="46"/>
      <c r="FG41" s="46"/>
      <c r="FH41" s="46"/>
      <c r="FI41" s="46"/>
      <c r="FJ41" s="46"/>
      <c r="FK41" s="46"/>
      <c r="FL41" s="46"/>
      <c r="FM41" s="46"/>
      <c r="FN41" s="46"/>
      <c r="FO41" s="46"/>
      <c r="FP41" s="46"/>
      <c r="FQ41" s="46"/>
      <c r="FR41" s="46"/>
      <c r="FS41" s="46"/>
      <c r="FT41" s="46"/>
      <c r="FU41" s="46"/>
      <c r="FV41" s="46"/>
      <c r="FW41" s="46"/>
      <c r="FX41" s="46"/>
      <c r="FY41" s="46"/>
      <c r="FZ41" s="46"/>
      <c r="GA41" s="46"/>
      <c r="GB41" s="46"/>
      <c r="GC41" s="46"/>
      <c r="GD41" s="46"/>
      <c r="GE41" s="46"/>
      <c r="GF41" s="46"/>
      <c r="GG41" s="46"/>
      <c r="GH41" s="46"/>
      <c r="GI41" s="46"/>
      <c r="GJ41" s="46"/>
      <c r="GK41" s="46"/>
      <c r="GL41" s="46"/>
      <c r="GM41" s="46"/>
      <c r="GN41" s="46"/>
      <c r="GO41" s="46"/>
      <c r="GP41" s="46"/>
      <c r="GQ41" s="46"/>
      <c r="GR41" s="46"/>
      <c r="GS41" s="46"/>
      <c r="GT41" s="46"/>
      <c r="GU41" s="46"/>
      <c r="GV41" s="46"/>
      <c r="GW41" s="46"/>
      <c r="GX41" s="46"/>
      <c r="GY41" s="46"/>
      <c r="GZ41" s="46"/>
      <c r="HA41" s="46"/>
      <c r="HB41" s="46"/>
      <c r="HC41" s="46"/>
      <c r="HD41" s="46"/>
      <c r="HE41" s="46"/>
      <c r="HF41" s="46"/>
      <c r="HG41" s="46"/>
      <c r="HH41" s="46"/>
      <c r="HI41" s="46"/>
      <c r="HJ41" s="46"/>
      <c r="HK41" s="46"/>
      <c r="HL41" s="46"/>
      <c r="HM41" s="46"/>
      <c r="HN41" s="46"/>
      <c r="HO41" s="46"/>
      <c r="HP41" s="46"/>
      <c r="HQ41" s="46"/>
      <c r="HR41" s="46"/>
      <c r="HS41" s="46"/>
      <c r="HT41" s="46"/>
      <c r="HU41" s="46"/>
      <c r="HV41" s="46"/>
      <c r="HW41" s="46"/>
      <c r="HX41" s="46"/>
      <c r="HY41" s="46"/>
      <c r="HZ41" s="46"/>
      <c r="IA41" s="46"/>
      <c r="IB41" s="46"/>
      <c r="IC41" s="46"/>
      <c r="ID41" s="46"/>
      <c r="IE41" s="46"/>
      <c r="IF41" s="46"/>
      <c r="IG41" s="46"/>
      <c r="IH41" s="46"/>
      <c r="II41" s="46"/>
      <c r="IJ41" s="46"/>
      <c r="IK41" s="46"/>
      <c r="IL41" s="46"/>
      <c r="IM41" s="46"/>
      <c r="IN41" s="46"/>
      <c r="IO41" s="46"/>
      <c r="IP41" s="46"/>
      <c r="IQ41" s="46"/>
      <c r="IR41" s="46"/>
      <c r="IS41" s="46"/>
      <c r="IT41" s="46"/>
      <c r="IU41" s="46"/>
    </row>
    <row r="42" spans="1:255" ht="15" customHeight="1" x14ac:dyDescent="0.25">
      <c r="A42" s="4" t="s">
        <v>93</v>
      </c>
      <c r="B42" s="4" t="s">
        <v>94</v>
      </c>
      <c r="C42" s="6">
        <v>4284</v>
      </c>
      <c r="D42" s="6">
        <v>3057</v>
      </c>
      <c r="E42" s="6">
        <v>707</v>
      </c>
      <c r="F42" s="6">
        <v>181</v>
      </c>
      <c r="G42" s="6">
        <v>526</v>
      </c>
      <c r="H42" s="6">
        <v>2350</v>
      </c>
      <c r="I42" s="7">
        <v>179</v>
      </c>
      <c r="J42" s="7">
        <v>2171</v>
      </c>
      <c r="K42" s="5"/>
      <c r="L42" s="5"/>
      <c r="M42" s="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c r="EI42" s="46"/>
      <c r="EJ42" s="46"/>
      <c r="EK42" s="46"/>
      <c r="EL42" s="46"/>
      <c r="EM42" s="46"/>
      <c r="EN42" s="46"/>
      <c r="EO42" s="46"/>
      <c r="EP42" s="46"/>
      <c r="EQ42" s="46"/>
      <c r="ER42" s="46"/>
      <c r="ES42" s="46"/>
      <c r="ET42" s="46"/>
      <c r="EU42" s="46"/>
      <c r="EV42" s="46"/>
      <c r="EW42" s="46"/>
      <c r="EX42" s="46"/>
      <c r="EY42" s="46"/>
      <c r="EZ42" s="46"/>
      <c r="FA42" s="46"/>
      <c r="FB42" s="46"/>
      <c r="FC42" s="46"/>
      <c r="FD42" s="46"/>
      <c r="FE42" s="46"/>
      <c r="FF42" s="46"/>
      <c r="FG42" s="46"/>
      <c r="FH42" s="46"/>
      <c r="FI42" s="46"/>
      <c r="FJ42" s="46"/>
      <c r="FK42" s="46"/>
      <c r="FL42" s="46"/>
      <c r="FM42" s="46"/>
      <c r="FN42" s="46"/>
      <c r="FO42" s="46"/>
      <c r="FP42" s="46"/>
      <c r="FQ42" s="46"/>
      <c r="FR42" s="46"/>
      <c r="FS42" s="46"/>
      <c r="FT42" s="46"/>
      <c r="FU42" s="46"/>
      <c r="FV42" s="46"/>
      <c r="FW42" s="46"/>
      <c r="FX42" s="46"/>
      <c r="FY42" s="46"/>
      <c r="FZ42" s="46"/>
      <c r="GA42" s="46"/>
      <c r="GB42" s="46"/>
      <c r="GC42" s="46"/>
      <c r="GD42" s="46"/>
      <c r="GE42" s="46"/>
      <c r="GF42" s="46"/>
      <c r="GG42" s="46"/>
      <c r="GH42" s="46"/>
      <c r="GI42" s="46"/>
      <c r="GJ42" s="46"/>
      <c r="GK42" s="46"/>
      <c r="GL42" s="46"/>
      <c r="GM42" s="46"/>
      <c r="GN42" s="46"/>
      <c r="GO42" s="46"/>
      <c r="GP42" s="46"/>
      <c r="GQ42" s="46"/>
      <c r="GR42" s="46"/>
      <c r="GS42" s="46"/>
      <c r="GT42" s="46"/>
      <c r="GU42" s="46"/>
      <c r="GV42" s="46"/>
      <c r="GW42" s="46"/>
      <c r="GX42" s="46"/>
      <c r="GY42" s="46"/>
      <c r="GZ42" s="46"/>
      <c r="HA42" s="46"/>
      <c r="HB42" s="46"/>
      <c r="HC42" s="46"/>
      <c r="HD42" s="46"/>
      <c r="HE42" s="46"/>
      <c r="HF42" s="46"/>
      <c r="HG42" s="46"/>
      <c r="HH42" s="46"/>
      <c r="HI42" s="46"/>
      <c r="HJ42" s="46"/>
      <c r="HK42" s="46"/>
      <c r="HL42" s="46"/>
      <c r="HM42" s="46"/>
      <c r="HN42" s="46"/>
      <c r="HO42" s="46"/>
      <c r="HP42" s="46"/>
      <c r="HQ42" s="46"/>
      <c r="HR42" s="46"/>
      <c r="HS42" s="46"/>
      <c r="HT42" s="46"/>
      <c r="HU42" s="46"/>
      <c r="HV42" s="46"/>
      <c r="HW42" s="46"/>
      <c r="HX42" s="46"/>
      <c r="HY42" s="46"/>
      <c r="HZ42" s="46"/>
      <c r="IA42" s="46"/>
      <c r="IB42" s="46"/>
      <c r="IC42" s="46"/>
      <c r="ID42" s="46"/>
      <c r="IE42" s="46"/>
      <c r="IF42" s="46"/>
      <c r="IG42" s="46"/>
      <c r="IH42" s="46"/>
      <c r="II42" s="46"/>
      <c r="IJ42" s="46"/>
      <c r="IK42" s="46"/>
      <c r="IL42" s="46"/>
      <c r="IM42" s="46"/>
      <c r="IN42" s="46"/>
      <c r="IO42" s="46"/>
      <c r="IP42" s="46"/>
      <c r="IQ42" s="46"/>
      <c r="IR42" s="46"/>
      <c r="IS42" s="46"/>
      <c r="IT42" s="46"/>
      <c r="IU42" s="46"/>
    </row>
    <row r="43" spans="1:255" ht="15" customHeight="1" x14ac:dyDescent="0.25">
      <c r="A43" s="4" t="s">
        <v>95</v>
      </c>
      <c r="B43" s="4" t="s">
        <v>96</v>
      </c>
      <c r="C43" s="6">
        <v>11369</v>
      </c>
      <c r="D43" s="6">
        <v>4398</v>
      </c>
      <c r="E43" s="6"/>
      <c r="F43" s="6"/>
      <c r="G43" s="6"/>
      <c r="H43" s="6">
        <v>4398</v>
      </c>
      <c r="I43" s="5"/>
      <c r="J43" s="5"/>
      <c r="K43" s="5"/>
      <c r="L43" s="5"/>
      <c r="M43" s="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c r="EI43" s="46"/>
      <c r="EJ43" s="46"/>
      <c r="EK43" s="46"/>
      <c r="EL43" s="46"/>
      <c r="EM43" s="46"/>
      <c r="EN43" s="46"/>
      <c r="EO43" s="46"/>
      <c r="EP43" s="46"/>
      <c r="EQ43" s="46"/>
      <c r="ER43" s="46"/>
      <c r="ES43" s="46"/>
      <c r="ET43" s="46"/>
      <c r="EU43" s="46"/>
      <c r="EV43" s="46"/>
      <c r="EW43" s="46"/>
      <c r="EX43" s="46"/>
      <c r="EY43" s="46"/>
      <c r="EZ43" s="46"/>
      <c r="FA43" s="46"/>
      <c r="FB43" s="46"/>
      <c r="FC43" s="46"/>
      <c r="FD43" s="46"/>
      <c r="FE43" s="46"/>
      <c r="FF43" s="46"/>
      <c r="FG43" s="46"/>
      <c r="FH43" s="46"/>
      <c r="FI43" s="46"/>
      <c r="FJ43" s="46"/>
      <c r="FK43" s="46"/>
      <c r="FL43" s="46"/>
      <c r="FM43" s="46"/>
      <c r="FN43" s="46"/>
      <c r="FO43" s="46"/>
      <c r="FP43" s="46"/>
      <c r="FQ43" s="46"/>
      <c r="FR43" s="46"/>
      <c r="FS43" s="46"/>
      <c r="FT43" s="46"/>
      <c r="FU43" s="46"/>
      <c r="FV43" s="46"/>
      <c r="FW43" s="46"/>
      <c r="FX43" s="46"/>
      <c r="FY43" s="46"/>
      <c r="FZ43" s="46"/>
      <c r="GA43" s="46"/>
      <c r="GB43" s="46"/>
      <c r="GC43" s="46"/>
      <c r="GD43" s="46"/>
      <c r="GE43" s="46"/>
      <c r="GF43" s="46"/>
      <c r="GG43" s="46"/>
      <c r="GH43" s="46"/>
      <c r="GI43" s="46"/>
      <c r="GJ43" s="46"/>
      <c r="GK43" s="46"/>
      <c r="GL43" s="46"/>
      <c r="GM43" s="46"/>
      <c r="GN43" s="46"/>
      <c r="GO43" s="46"/>
      <c r="GP43" s="46"/>
      <c r="GQ43" s="46"/>
      <c r="GR43" s="46"/>
      <c r="GS43" s="46"/>
      <c r="GT43" s="46"/>
      <c r="GU43" s="46"/>
      <c r="GV43" s="46"/>
      <c r="GW43" s="46"/>
      <c r="GX43" s="46"/>
      <c r="GY43" s="46"/>
      <c r="GZ43" s="46"/>
      <c r="HA43" s="46"/>
      <c r="HB43" s="46"/>
      <c r="HC43" s="46"/>
      <c r="HD43" s="46"/>
      <c r="HE43" s="46"/>
      <c r="HF43" s="46"/>
      <c r="HG43" s="46"/>
      <c r="HH43" s="46"/>
      <c r="HI43" s="46"/>
      <c r="HJ43" s="46"/>
      <c r="HK43" s="46"/>
      <c r="HL43" s="46"/>
      <c r="HM43" s="46"/>
      <c r="HN43" s="46"/>
      <c r="HO43" s="46"/>
      <c r="HP43" s="46"/>
      <c r="HQ43" s="46"/>
      <c r="HR43" s="46"/>
      <c r="HS43" s="46"/>
      <c r="HT43" s="46"/>
      <c r="HU43" s="46"/>
      <c r="HV43" s="46"/>
      <c r="HW43" s="46"/>
      <c r="HX43" s="46"/>
      <c r="HY43" s="46"/>
      <c r="HZ43" s="46"/>
      <c r="IA43" s="46"/>
      <c r="IB43" s="46"/>
      <c r="IC43" s="46"/>
      <c r="ID43" s="46"/>
      <c r="IE43" s="46"/>
      <c r="IF43" s="46"/>
      <c r="IG43" s="46"/>
      <c r="IH43" s="46"/>
      <c r="II43" s="46"/>
      <c r="IJ43" s="46"/>
      <c r="IK43" s="46"/>
      <c r="IL43" s="46"/>
      <c r="IM43" s="46"/>
      <c r="IN43" s="46"/>
      <c r="IO43" s="46"/>
      <c r="IP43" s="46"/>
      <c r="IQ43" s="46"/>
      <c r="IR43" s="46"/>
      <c r="IS43" s="46"/>
      <c r="IT43" s="46"/>
      <c r="IU43" s="46"/>
    </row>
    <row r="44" spans="1:255" ht="15" customHeight="1" x14ac:dyDescent="0.25">
      <c r="A44" s="4" t="s">
        <v>97</v>
      </c>
      <c r="B44" s="4" t="s">
        <v>98</v>
      </c>
      <c r="C44" s="6">
        <v>65710</v>
      </c>
      <c r="D44" s="6">
        <v>28500</v>
      </c>
      <c r="E44" s="6">
        <v>21121</v>
      </c>
      <c r="F44" s="6">
        <v>10433</v>
      </c>
      <c r="G44" s="6">
        <v>10688</v>
      </c>
      <c r="H44" s="6">
        <v>7379</v>
      </c>
      <c r="I44" s="7">
        <v>5282</v>
      </c>
      <c r="J44" s="7">
        <v>2097</v>
      </c>
      <c r="K44" s="5"/>
      <c r="L44" s="5"/>
      <c r="M44" s="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c r="EI44" s="46"/>
      <c r="EJ44" s="46"/>
      <c r="EK44" s="46"/>
      <c r="EL44" s="46"/>
      <c r="EM44" s="46"/>
      <c r="EN44" s="46"/>
      <c r="EO44" s="46"/>
      <c r="EP44" s="46"/>
      <c r="EQ44" s="46"/>
      <c r="ER44" s="46"/>
      <c r="ES44" s="46"/>
      <c r="ET44" s="46"/>
      <c r="EU44" s="46"/>
      <c r="EV44" s="46"/>
      <c r="EW44" s="46"/>
      <c r="EX44" s="46"/>
      <c r="EY44" s="46"/>
      <c r="EZ44" s="46"/>
      <c r="FA44" s="46"/>
      <c r="FB44" s="46"/>
      <c r="FC44" s="46"/>
      <c r="FD44" s="46"/>
      <c r="FE44" s="46"/>
      <c r="FF44" s="46"/>
      <c r="FG44" s="46"/>
      <c r="FH44" s="46"/>
      <c r="FI44" s="46"/>
      <c r="FJ44" s="46"/>
      <c r="FK44" s="46"/>
      <c r="FL44" s="46"/>
      <c r="FM44" s="46"/>
      <c r="FN44" s="46"/>
      <c r="FO44" s="46"/>
      <c r="FP44" s="46"/>
      <c r="FQ44" s="46"/>
      <c r="FR44" s="46"/>
      <c r="FS44" s="46"/>
      <c r="FT44" s="46"/>
      <c r="FU44" s="46"/>
      <c r="FV44" s="46"/>
      <c r="FW44" s="46"/>
      <c r="FX44" s="46"/>
      <c r="FY44" s="46"/>
      <c r="FZ44" s="46"/>
      <c r="GA44" s="46"/>
      <c r="GB44" s="46"/>
      <c r="GC44" s="46"/>
      <c r="GD44" s="46"/>
      <c r="GE44" s="46"/>
      <c r="GF44" s="46"/>
      <c r="GG44" s="46"/>
      <c r="GH44" s="46"/>
      <c r="GI44" s="46"/>
      <c r="GJ44" s="46"/>
      <c r="GK44" s="46"/>
      <c r="GL44" s="46"/>
      <c r="GM44" s="46"/>
      <c r="GN44" s="46"/>
      <c r="GO44" s="46"/>
      <c r="GP44" s="46"/>
      <c r="GQ44" s="46"/>
      <c r="GR44" s="46"/>
      <c r="GS44" s="46"/>
      <c r="GT44" s="46"/>
      <c r="GU44" s="46"/>
      <c r="GV44" s="46"/>
      <c r="GW44" s="46"/>
      <c r="GX44" s="46"/>
      <c r="GY44" s="46"/>
      <c r="GZ44" s="46"/>
      <c r="HA44" s="46"/>
      <c r="HB44" s="46"/>
      <c r="HC44" s="46"/>
      <c r="HD44" s="46"/>
      <c r="HE44" s="46"/>
      <c r="HF44" s="46"/>
      <c r="HG44" s="46"/>
      <c r="HH44" s="46"/>
      <c r="HI44" s="46"/>
      <c r="HJ44" s="46"/>
      <c r="HK44" s="46"/>
      <c r="HL44" s="46"/>
      <c r="HM44" s="46"/>
      <c r="HN44" s="46"/>
      <c r="HO44" s="46"/>
      <c r="HP44" s="46"/>
      <c r="HQ44" s="46"/>
      <c r="HR44" s="46"/>
      <c r="HS44" s="46"/>
      <c r="HT44" s="46"/>
      <c r="HU44" s="46"/>
      <c r="HV44" s="46"/>
      <c r="HW44" s="46"/>
      <c r="HX44" s="46"/>
      <c r="HY44" s="46"/>
      <c r="HZ44" s="46"/>
      <c r="IA44" s="46"/>
      <c r="IB44" s="46"/>
      <c r="IC44" s="46"/>
      <c r="ID44" s="46"/>
      <c r="IE44" s="46"/>
      <c r="IF44" s="46"/>
      <c r="IG44" s="46"/>
      <c r="IH44" s="46"/>
      <c r="II44" s="46"/>
      <c r="IJ44" s="46"/>
      <c r="IK44" s="46"/>
      <c r="IL44" s="46"/>
      <c r="IM44" s="46"/>
      <c r="IN44" s="46"/>
      <c r="IO44" s="46"/>
      <c r="IP44" s="46"/>
      <c r="IQ44" s="46"/>
      <c r="IR44" s="46"/>
      <c r="IS44" s="46"/>
      <c r="IT44" s="46"/>
      <c r="IU44" s="46"/>
    </row>
    <row r="45" spans="1:255" ht="15" customHeight="1" x14ac:dyDescent="0.25">
      <c r="A45" s="4" t="s">
        <v>99</v>
      </c>
      <c r="B45" s="4" t="s">
        <v>100</v>
      </c>
      <c r="C45" s="6">
        <v>3746</v>
      </c>
      <c r="D45" s="6">
        <v>2999</v>
      </c>
      <c r="E45" s="6">
        <v>1030</v>
      </c>
      <c r="F45" s="6">
        <v>598</v>
      </c>
      <c r="G45" s="6">
        <v>432</v>
      </c>
      <c r="H45" s="6">
        <v>1969</v>
      </c>
      <c r="I45" s="7">
        <v>670</v>
      </c>
      <c r="J45" s="7">
        <v>1299</v>
      </c>
      <c r="K45" s="5"/>
      <c r="L45" s="4" t="s">
        <v>20</v>
      </c>
      <c r="M45" s="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c r="EI45" s="46"/>
      <c r="EJ45" s="46"/>
      <c r="EK45" s="46"/>
      <c r="EL45" s="46"/>
      <c r="EM45" s="46"/>
      <c r="EN45" s="46"/>
      <c r="EO45" s="46"/>
      <c r="EP45" s="46"/>
      <c r="EQ45" s="46"/>
      <c r="ER45" s="46"/>
      <c r="ES45" s="46"/>
      <c r="ET45" s="46"/>
      <c r="EU45" s="46"/>
      <c r="EV45" s="46"/>
      <c r="EW45" s="46"/>
      <c r="EX45" s="46"/>
      <c r="EY45" s="46"/>
      <c r="EZ45" s="46"/>
      <c r="FA45" s="46"/>
      <c r="FB45" s="46"/>
      <c r="FC45" s="46"/>
      <c r="FD45" s="46"/>
      <c r="FE45" s="46"/>
      <c r="FF45" s="46"/>
      <c r="FG45" s="46"/>
      <c r="FH45" s="46"/>
      <c r="FI45" s="46"/>
      <c r="FJ45" s="46"/>
      <c r="FK45" s="46"/>
      <c r="FL45" s="46"/>
      <c r="FM45" s="46"/>
      <c r="FN45" s="46"/>
      <c r="FO45" s="46"/>
      <c r="FP45" s="46"/>
      <c r="FQ45" s="46"/>
      <c r="FR45" s="46"/>
      <c r="FS45" s="46"/>
      <c r="FT45" s="46"/>
      <c r="FU45" s="46"/>
      <c r="FV45" s="46"/>
      <c r="FW45" s="46"/>
      <c r="FX45" s="46"/>
      <c r="FY45" s="46"/>
      <c r="FZ45" s="46"/>
      <c r="GA45" s="46"/>
      <c r="GB45" s="46"/>
      <c r="GC45" s="46"/>
      <c r="GD45" s="46"/>
      <c r="GE45" s="46"/>
      <c r="GF45" s="46"/>
      <c r="GG45" s="46"/>
      <c r="GH45" s="46"/>
      <c r="GI45" s="46"/>
      <c r="GJ45" s="46"/>
      <c r="GK45" s="46"/>
      <c r="GL45" s="46"/>
      <c r="GM45" s="46"/>
      <c r="GN45" s="46"/>
      <c r="GO45" s="46"/>
      <c r="GP45" s="46"/>
      <c r="GQ45" s="46"/>
      <c r="GR45" s="46"/>
      <c r="GS45" s="46"/>
      <c r="GT45" s="46"/>
      <c r="GU45" s="46"/>
      <c r="GV45" s="46"/>
      <c r="GW45" s="46"/>
      <c r="GX45" s="46"/>
      <c r="GY45" s="46"/>
      <c r="GZ45" s="46"/>
      <c r="HA45" s="46"/>
      <c r="HB45" s="46"/>
      <c r="HC45" s="46"/>
      <c r="HD45" s="46"/>
      <c r="HE45" s="46"/>
      <c r="HF45" s="46"/>
      <c r="HG45" s="46"/>
      <c r="HH45" s="46"/>
      <c r="HI45" s="46"/>
      <c r="HJ45" s="46"/>
      <c r="HK45" s="46"/>
      <c r="HL45" s="46"/>
      <c r="HM45" s="46"/>
      <c r="HN45" s="46"/>
      <c r="HO45" s="46"/>
      <c r="HP45" s="46"/>
      <c r="HQ45" s="46"/>
      <c r="HR45" s="46"/>
      <c r="HS45" s="46"/>
      <c r="HT45" s="46"/>
      <c r="HU45" s="46"/>
      <c r="HV45" s="46"/>
      <c r="HW45" s="46"/>
      <c r="HX45" s="46"/>
      <c r="HY45" s="46"/>
      <c r="HZ45" s="46"/>
      <c r="IA45" s="46"/>
      <c r="IB45" s="46"/>
      <c r="IC45" s="46"/>
      <c r="ID45" s="46"/>
      <c r="IE45" s="46"/>
      <c r="IF45" s="46"/>
      <c r="IG45" s="46"/>
      <c r="IH45" s="46"/>
      <c r="II45" s="46"/>
      <c r="IJ45" s="46"/>
      <c r="IK45" s="46"/>
      <c r="IL45" s="46"/>
      <c r="IM45" s="46"/>
      <c r="IN45" s="46"/>
      <c r="IO45" s="46"/>
      <c r="IP45" s="46"/>
      <c r="IQ45" s="46"/>
      <c r="IR45" s="46"/>
      <c r="IS45" s="46"/>
      <c r="IT45" s="46"/>
      <c r="IU45" s="46"/>
    </row>
    <row r="46" spans="1:255" ht="15" customHeight="1" x14ac:dyDescent="0.25">
      <c r="A46" s="4" t="s">
        <v>101</v>
      </c>
      <c r="B46" s="4" t="s">
        <v>102</v>
      </c>
      <c r="C46" s="6">
        <v>12118</v>
      </c>
      <c r="D46" s="6">
        <v>6208</v>
      </c>
      <c r="E46" s="6">
        <v>6158</v>
      </c>
      <c r="F46" s="6">
        <v>4579</v>
      </c>
      <c r="G46" s="6">
        <v>1579</v>
      </c>
      <c r="H46" s="6">
        <v>50</v>
      </c>
      <c r="I46" s="7">
        <v>37</v>
      </c>
      <c r="J46" s="7">
        <v>13</v>
      </c>
      <c r="K46" s="5"/>
      <c r="L46" s="5"/>
      <c r="M46" s="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c r="DV46" s="46"/>
      <c r="DW46" s="46"/>
      <c r="DX46" s="46"/>
      <c r="DY46" s="46"/>
      <c r="DZ46" s="46"/>
      <c r="EA46" s="46"/>
      <c r="EB46" s="46"/>
      <c r="EC46" s="46"/>
      <c r="ED46" s="46"/>
      <c r="EE46" s="46"/>
      <c r="EF46" s="46"/>
      <c r="EG46" s="46"/>
      <c r="EH46" s="46"/>
      <c r="EI46" s="46"/>
      <c r="EJ46" s="46"/>
      <c r="EK46" s="46"/>
      <c r="EL46" s="46"/>
      <c r="EM46" s="46"/>
      <c r="EN46" s="46"/>
      <c r="EO46" s="46"/>
      <c r="EP46" s="46"/>
      <c r="EQ46" s="46"/>
      <c r="ER46" s="46"/>
      <c r="ES46" s="46"/>
      <c r="ET46" s="46"/>
      <c r="EU46" s="46"/>
      <c r="EV46" s="46"/>
      <c r="EW46" s="46"/>
      <c r="EX46" s="46"/>
      <c r="EY46" s="46"/>
      <c r="EZ46" s="46"/>
      <c r="FA46" s="46"/>
      <c r="FB46" s="46"/>
      <c r="FC46" s="46"/>
      <c r="FD46" s="46"/>
      <c r="FE46" s="46"/>
      <c r="FF46" s="46"/>
      <c r="FG46" s="46"/>
      <c r="FH46" s="46"/>
      <c r="FI46" s="46"/>
      <c r="FJ46" s="46"/>
      <c r="FK46" s="46"/>
      <c r="FL46" s="46"/>
      <c r="FM46" s="46"/>
      <c r="FN46" s="46"/>
      <c r="FO46" s="46"/>
      <c r="FP46" s="46"/>
      <c r="FQ46" s="46"/>
      <c r="FR46" s="46"/>
      <c r="FS46" s="46"/>
      <c r="FT46" s="46"/>
      <c r="FU46" s="46"/>
      <c r="FV46" s="46"/>
      <c r="FW46" s="46"/>
      <c r="FX46" s="46"/>
      <c r="FY46" s="46"/>
      <c r="FZ46" s="46"/>
      <c r="GA46" s="46"/>
      <c r="GB46" s="46"/>
      <c r="GC46" s="46"/>
      <c r="GD46" s="46"/>
      <c r="GE46" s="46"/>
      <c r="GF46" s="46"/>
      <c r="GG46" s="46"/>
      <c r="GH46" s="46"/>
      <c r="GI46" s="46"/>
      <c r="GJ46" s="46"/>
      <c r="GK46" s="46"/>
      <c r="GL46" s="46"/>
      <c r="GM46" s="46"/>
      <c r="GN46" s="46"/>
      <c r="GO46" s="46"/>
      <c r="GP46" s="46"/>
      <c r="GQ46" s="46"/>
      <c r="GR46" s="46"/>
      <c r="GS46" s="46"/>
      <c r="GT46" s="46"/>
      <c r="GU46" s="46"/>
      <c r="GV46" s="46"/>
      <c r="GW46" s="46"/>
      <c r="GX46" s="46"/>
      <c r="GY46" s="46"/>
      <c r="GZ46" s="46"/>
      <c r="HA46" s="46"/>
      <c r="HB46" s="46"/>
      <c r="HC46" s="46"/>
      <c r="HD46" s="46"/>
      <c r="HE46" s="46"/>
      <c r="HF46" s="46"/>
      <c r="HG46" s="46"/>
      <c r="HH46" s="46"/>
      <c r="HI46" s="46"/>
      <c r="HJ46" s="46"/>
      <c r="HK46" s="46"/>
      <c r="HL46" s="46"/>
      <c r="HM46" s="46"/>
      <c r="HN46" s="46"/>
      <c r="HO46" s="46"/>
      <c r="HP46" s="46"/>
      <c r="HQ46" s="46"/>
      <c r="HR46" s="46"/>
      <c r="HS46" s="46"/>
      <c r="HT46" s="46"/>
      <c r="HU46" s="46"/>
      <c r="HV46" s="46"/>
      <c r="HW46" s="46"/>
      <c r="HX46" s="46"/>
      <c r="HY46" s="46"/>
      <c r="HZ46" s="46"/>
      <c r="IA46" s="46"/>
      <c r="IB46" s="46"/>
      <c r="IC46" s="46"/>
      <c r="ID46" s="46"/>
      <c r="IE46" s="46"/>
      <c r="IF46" s="46"/>
      <c r="IG46" s="46"/>
      <c r="IH46" s="46"/>
      <c r="II46" s="46"/>
      <c r="IJ46" s="46"/>
      <c r="IK46" s="46"/>
      <c r="IL46" s="46"/>
      <c r="IM46" s="46"/>
      <c r="IN46" s="46"/>
      <c r="IO46" s="46"/>
      <c r="IP46" s="46"/>
      <c r="IQ46" s="46"/>
      <c r="IR46" s="46"/>
      <c r="IS46" s="46"/>
      <c r="IT46" s="46"/>
      <c r="IU46" s="46"/>
    </row>
    <row r="47" spans="1:255" ht="15" customHeight="1" x14ac:dyDescent="0.25">
      <c r="A47" s="16" t="s">
        <v>103</v>
      </c>
      <c r="B47" s="16" t="s">
        <v>104</v>
      </c>
      <c r="C47" s="17">
        <v>7774</v>
      </c>
      <c r="D47" s="8">
        <v>763</v>
      </c>
      <c r="E47" s="17">
        <v>447</v>
      </c>
      <c r="F47" s="18"/>
      <c r="G47" s="18"/>
      <c r="H47" s="17">
        <v>316</v>
      </c>
      <c r="I47" s="18"/>
      <c r="J47" s="18"/>
      <c r="K47" s="5"/>
      <c r="L47" s="4" t="s">
        <v>20</v>
      </c>
      <c r="M47" s="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c r="FB47" s="46"/>
      <c r="FC47" s="46"/>
      <c r="FD47" s="46"/>
      <c r="FE47" s="46"/>
      <c r="FF47" s="46"/>
      <c r="FG47" s="46"/>
      <c r="FH47" s="46"/>
      <c r="FI47" s="46"/>
      <c r="FJ47" s="46"/>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c r="HU47" s="46"/>
      <c r="HV47" s="46"/>
      <c r="HW47" s="46"/>
      <c r="HX47" s="46"/>
      <c r="HY47" s="46"/>
      <c r="HZ47" s="46"/>
      <c r="IA47" s="46"/>
      <c r="IB47" s="46"/>
      <c r="IC47" s="46"/>
      <c r="ID47" s="46"/>
      <c r="IE47" s="46"/>
      <c r="IF47" s="46"/>
      <c r="IG47" s="46"/>
      <c r="IH47" s="46"/>
      <c r="II47" s="46"/>
      <c r="IJ47" s="46"/>
      <c r="IK47" s="46"/>
      <c r="IL47" s="46"/>
      <c r="IM47" s="46"/>
      <c r="IN47" s="46"/>
      <c r="IO47" s="46"/>
      <c r="IP47" s="46"/>
      <c r="IQ47" s="46"/>
      <c r="IR47" s="46"/>
      <c r="IS47" s="46"/>
      <c r="IT47" s="46"/>
      <c r="IU47" s="46"/>
    </row>
    <row r="48" spans="1:255" ht="15" customHeight="1" x14ac:dyDescent="0.25">
      <c r="A48" s="19" t="s">
        <v>105</v>
      </c>
      <c r="B48" s="20" t="s">
        <v>106</v>
      </c>
      <c r="C48" s="21">
        <v>8100</v>
      </c>
      <c r="D48" s="21">
        <v>3363</v>
      </c>
      <c r="E48" s="21"/>
      <c r="F48" s="21"/>
      <c r="G48" s="21"/>
      <c r="H48" s="21">
        <v>3363</v>
      </c>
      <c r="I48" s="21">
        <v>1946</v>
      </c>
      <c r="J48" s="21">
        <v>1417</v>
      </c>
      <c r="K48" s="14"/>
      <c r="L48" s="5"/>
      <c r="M48" s="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46"/>
      <c r="IR48" s="46"/>
      <c r="IS48" s="46"/>
      <c r="IT48" s="46"/>
      <c r="IU48" s="46"/>
    </row>
    <row r="49" spans="1:255" ht="15" customHeight="1" x14ac:dyDescent="0.25">
      <c r="A49" s="22" t="s">
        <v>107</v>
      </c>
      <c r="B49" s="22" t="s">
        <v>108</v>
      </c>
      <c r="C49" s="15">
        <v>9374</v>
      </c>
      <c r="D49" s="15">
        <v>6556</v>
      </c>
      <c r="E49" s="15">
        <v>2718</v>
      </c>
      <c r="F49" s="15">
        <v>1074</v>
      </c>
      <c r="G49" s="15">
        <v>1644</v>
      </c>
      <c r="H49" s="15">
        <v>3838</v>
      </c>
      <c r="I49" s="23">
        <v>1414</v>
      </c>
      <c r="J49" s="23">
        <v>2424</v>
      </c>
      <c r="K49" s="5"/>
      <c r="L49" s="4" t="s">
        <v>20</v>
      </c>
      <c r="M49" s="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c r="IU49" s="46"/>
    </row>
    <row r="50" spans="1:255" ht="15" customHeight="1" x14ac:dyDescent="0.25">
      <c r="A50" s="4" t="s">
        <v>109</v>
      </c>
      <c r="B50" s="4" t="s">
        <v>110</v>
      </c>
      <c r="C50" s="6">
        <v>3881</v>
      </c>
      <c r="D50" s="6">
        <v>1144</v>
      </c>
      <c r="E50" s="6">
        <v>530</v>
      </c>
      <c r="F50" s="6">
        <v>9</v>
      </c>
      <c r="G50" s="6">
        <v>521</v>
      </c>
      <c r="H50" s="6">
        <v>614</v>
      </c>
      <c r="I50" s="7">
        <v>315</v>
      </c>
      <c r="J50" s="7">
        <v>299</v>
      </c>
      <c r="K50" s="5"/>
      <c r="L50" s="5"/>
      <c r="M50" s="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c r="FI50" s="46"/>
      <c r="FJ50" s="46"/>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c r="IU50" s="46"/>
    </row>
    <row r="51" spans="1:255" ht="15" customHeight="1" x14ac:dyDescent="0.25">
      <c r="A51" s="4" t="s">
        <v>111</v>
      </c>
      <c r="B51" s="4" t="s">
        <v>112</v>
      </c>
      <c r="C51" s="6">
        <v>1084</v>
      </c>
      <c r="D51" s="6">
        <v>597</v>
      </c>
      <c r="E51" s="6">
        <v>259</v>
      </c>
      <c r="F51" s="6">
        <v>34</v>
      </c>
      <c r="G51" s="6">
        <v>225</v>
      </c>
      <c r="H51" s="6">
        <v>338</v>
      </c>
      <c r="I51" s="7">
        <v>37</v>
      </c>
      <c r="J51" s="7">
        <v>301</v>
      </c>
      <c r="K51" s="5"/>
      <c r="L51" s="5"/>
      <c r="M51" s="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c r="IU51" s="46"/>
    </row>
    <row r="52" spans="1:255" ht="15" customHeight="1" x14ac:dyDescent="0.25">
      <c r="A52" s="5"/>
      <c r="B52" s="5"/>
      <c r="C52" s="5"/>
      <c r="D52" s="5"/>
      <c r="E52" s="5"/>
      <c r="F52" s="5"/>
      <c r="G52" s="5"/>
      <c r="H52" s="5"/>
      <c r="I52" s="5"/>
      <c r="J52" s="5"/>
      <c r="K52" s="5"/>
      <c r="L52" s="5"/>
      <c r="M52" s="5"/>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c r="EI52" s="46"/>
      <c r="EJ52" s="46"/>
      <c r="EK52" s="46"/>
      <c r="EL52" s="46"/>
      <c r="EM52" s="46"/>
      <c r="EN52" s="46"/>
      <c r="EO52" s="46"/>
      <c r="EP52" s="46"/>
      <c r="EQ52" s="46"/>
      <c r="ER52" s="46"/>
      <c r="ES52" s="46"/>
      <c r="ET52" s="46"/>
      <c r="EU52" s="46"/>
      <c r="EV52" s="46"/>
      <c r="EW52" s="46"/>
      <c r="EX52" s="46"/>
      <c r="EY52" s="46"/>
      <c r="EZ52" s="46"/>
      <c r="FA52" s="46"/>
      <c r="FB52" s="46"/>
      <c r="FC52" s="46"/>
      <c r="FD52" s="46"/>
      <c r="FE52" s="46"/>
      <c r="FF52" s="46"/>
      <c r="FG52" s="46"/>
      <c r="FH52" s="46"/>
      <c r="FI52" s="46"/>
      <c r="FJ52" s="46"/>
      <c r="FK52" s="46"/>
      <c r="FL52" s="46"/>
      <c r="FM52" s="46"/>
      <c r="FN52" s="46"/>
      <c r="FO52" s="46"/>
      <c r="FP52" s="46"/>
      <c r="FQ52" s="46"/>
      <c r="FR52" s="46"/>
      <c r="FS52" s="46"/>
      <c r="FT52" s="46"/>
      <c r="FU52" s="46"/>
      <c r="FV52" s="46"/>
      <c r="FW52" s="46"/>
      <c r="FX52" s="46"/>
      <c r="FY52" s="46"/>
      <c r="FZ52" s="46"/>
      <c r="GA52" s="46"/>
      <c r="GB52" s="46"/>
      <c r="GC52" s="46"/>
      <c r="GD52" s="46"/>
      <c r="GE52" s="46"/>
      <c r="GF52" s="46"/>
      <c r="GG52" s="46"/>
      <c r="GH52" s="46"/>
      <c r="GI52" s="46"/>
      <c r="GJ52" s="46"/>
      <c r="GK52" s="46"/>
      <c r="GL52" s="46"/>
      <c r="GM52" s="46"/>
      <c r="GN52" s="46"/>
      <c r="GO52" s="46"/>
      <c r="GP52" s="46"/>
      <c r="GQ52" s="46"/>
      <c r="GR52" s="46"/>
      <c r="GS52" s="46"/>
      <c r="GT52" s="46"/>
      <c r="GU52" s="46"/>
      <c r="GV52" s="46"/>
      <c r="GW52" s="46"/>
      <c r="GX52" s="46"/>
      <c r="GY52" s="46"/>
      <c r="GZ52" s="46"/>
      <c r="HA52" s="46"/>
      <c r="HB52" s="46"/>
      <c r="HC52" s="46"/>
      <c r="HD52" s="46"/>
      <c r="HE52" s="46"/>
      <c r="HF52" s="46"/>
      <c r="HG52" s="46"/>
      <c r="HH52" s="46"/>
      <c r="HI52" s="46"/>
      <c r="HJ52" s="46"/>
      <c r="HK52" s="46"/>
      <c r="HL52" s="46"/>
      <c r="HM52" s="46"/>
      <c r="HN52" s="46"/>
      <c r="HO52" s="46"/>
      <c r="HP52" s="46"/>
      <c r="HQ52" s="46"/>
      <c r="HR52" s="46"/>
      <c r="HS52" s="46"/>
      <c r="HT52" s="46"/>
      <c r="HU52" s="46"/>
      <c r="HV52" s="46"/>
      <c r="HW52" s="46"/>
      <c r="HX52" s="46"/>
      <c r="HY52" s="46"/>
      <c r="HZ52" s="46"/>
      <c r="IA52" s="46"/>
      <c r="IB52" s="46"/>
      <c r="IC52" s="46"/>
      <c r="ID52" s="46"/>
      <c r="IE52" s="46"/>
      <c r="IF52" s="46"/>
      <c r="IG52" s="46"/>
      <c r="IH52" s="46"/>
      <c r="II52" s="46"/>
      <c r="IJ52" s="46"/>
      <c r="IK52" s="46"/>
      <c r="IL52" s="46"/>
      <c r="IM52" s="46"/>
      <c r="IN52" s="46"/>
      <c r="IO52" s="46"/>
      <c r="IP52" s="46"/>
      <c r="IQ52" s="46"/>
      <c r="IR52" s="46"/>
      <c r="IS52" s="46"/>
      <c r="IT52" s="46"/>
      <c r="IU52" s="46"/>
    </row>
    <row r="53" spans="1:255" ht="15" customHeight="1" x14ac:dyDescent="0.25">
      <c r="A53" s="5"/>
      <c r="B53" s="24" t="s">
        <v>113</v>
      </c>
      <c r="C53" s="25">
        <f>SUM(C2:C51)</f>
        <v>605572</v>
      </c>
      <c r="D53" s="25">
        <f>SUM(D2:D51)</f>
        <v>247247</v>
      </c>
      <c r="E53" s="25">
        <f>SUM(E2:E51)</f>
        <v>127127</v>
      </c>
      <c r="F53" s="25">
        <f>SUM(F2:F51)+E5+E8+E11+E18+E20+E23+E24+E26+E30+E41+E47</f>
        <v>76519</v>
      </c>
      <c r="G53" s="25">
        <f>SUM(G2:G51)</f>
        <v>57476</v>
      </c>
      <c r="H53" s="25">
        <f>SUM(H2:H51)</f>
        <v>120062</v>
      </c>
      <c r="I53" s="25">
        <f>SUM(I2:I51)+H5+H26+H37+H41+H43+H47</f>
        <v>56542</v>
      </c>
      <c r="J53" s="25">
        <f>SUM(J2:J51)</f>
        <v>68996</v>
      </c>
      <c r="K53" s="5"/>
      <c r="L53" s="5"/>
      <c r="M53" s="5"/>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c r="DV53" s="46"/>
      <c r="DW53" s="46"/>
      <c r="DX53" s="46"/>
      <c r="DY53" s="46"/>
      <c r="DZ53" s="46"/>
      <c r="EA53" s="46"/>
      <c r="EB53" s="46"/>
      <c r="EC53" s="46"/>
      <c r="ED53" s="46"/>
      <c r="EE53" s="46"/>
      <c r="EF53" s="46"/>
      <c r="EG53" s="46"/>
      <c r="EH53" s="46"/>
      <c r="EI53" s="46"/>
      <c r="EJ53" s="46"/>
      <c r="EK53" s="46"/>
      <c r="EL53" s="46"/>
      <c r="EM53" s="46"/>
      <c r="EN53" s="46"/>
      <c r="EO53" s="46"/>
      <c r="EP53" s="46"/>
      <c r="EQ53" s="46"/>
      <c r="ER53" s="46"/>
      <c r="ES53" s="46"/>
      <c r="ET53" s="46"/>
      <c r="EU53" s="46"/>
      <c r="EV53" s="46"/>
      <c r="EW53" s="46"/>
      <c r="EX53" s="46"/>
      <c r="EY53" s="46"/>
      <c r="EZ53" s="46"/>
      <c r="FA53" s="46"/>
      <c r="FB53" s="46"/>
      <c r="FC53" s="46"/>
      <c r="FD53" s="46"/>
      <c r="FE53" s="46"/>
      <c r="FF53" s="46"/>
      <c r="FG53" s="46"/>
      <c r="FH53" s="46"/>
      <c r="FI53" s="46"/>
      <c r="FJ53" s="46"/>
      <c r="FK53" s="46"/>
      <c r="FL53" s="46"/>
      <c r="FM53" s="46"/>
      <c r="FN53" s="46"/>
      <c r="FO53" s="46"/>
      <c r="FP53" s="46"/>
      <c r="FQ53" s="46"/>
      <c r="FR53" s="46"/>
      <c r="FS53" s="46"/>
      <c r="FT53" s="46"/>
      <c r="FU53" s="46"/>
      <c r="FV53" s="46"/>
      <c r="FW53" s="46"/>
      <c r="FX53" s="46"/>
      <c r="FY53" s="46"/>
      <c r="FZ53" s="46"/>
      <c r="GA53" s="46"/>
      <c r="GB53" s="46"/>
      <c r="GC53" s="46"/>
      <c r="GD53" s="46"/>
      <c r="GE53" s="46"/>
      <c r="GF53" s="46"/>
      <c r="GG53" s="46"/>
      <c r="GH53" s="46"/>
      <c r="GI53" s="46"/>
      <c r="GJ53" s="46"/>
      <c r="GK53" s="46"/>
      <c r="GL53" s="46"/>
      <c r="GM53" s="46"/>
      <c r="GN53" s="46"/>
      <c r="GO53" s="46"/>
      <c r="GP53" s="46"/>
      <c r="GQ53" s="46"/>
      <c r="GR53" s="46"/>
      <c r="GS53" s="46"/>
      <c r="GT53" s="46"/>
      <c r="GU53" s="46"/>
      <c r="GV53" s="46"/>
      <c r="GW53" s="46"/>
      <c r="GX53" s="46"/>
      <c r="GY53" s="46"/>
      <c r="GZ53" s="46"/>
      <c r="HA53" s="46"/>
      <c r="HB53" s="46"/>
      <c r="HC53" s="46"/>
      <c r="HD53" s="46"/>
      <c r="HE53" s="46"/>
      <c r="HF53" s="46"/>
      <c r="HG53" s="46"/>
      <c r="HH53" s="46"/>
      <c r="HI53" s="46"/>
      <c r="HJ53" s="46"/>
      <c r="HK53" s="46"/>
      <c r="HL53" s="46"/>
      <c r="HM53" s="46"/>
      <c r="HN53" s="46"/>
      <c r="HO53" s="46"/>
      <c r="HP53" s="46"/>
      <c r="HQ53" s="46"/>
      <c r="HR53" s="46"/>
      <c r="HS53" s="46"/>
      <c r="HT53" s="46"/>
      <c r="HU53" s="46"/>
      <c r="HV53" s="46"/>
      <c r="HW53" s="46"/>
      <c r="HX53" s="46"/>
      <c r="HY53" s="46"/>
      <c r="HZ53" s="46"/>
      <c r="IA53" s="46"/>
      <c r="IB53" s="46"/>
      <c r="IC53" s="46"/>
      <c r="ID53" s="46"/>
      <c r="IE53" s="46"/>
      <c r="IF53" s="46"/>
      <c r="IG53" s="46"/>
      <c r="IH53" s="46"/>
      <c r="II53" s="46"/>
      <c r="IJ53" s="46"/>
      <c r="IK53" s="46"/>
      <c r="IL53" s="46"/>
      <c r="IM53" s="46"/>
      <c r="IN53" s="46"/>
      <c r="IO53" s="46"/>
      <c r="IP53" s="46"/>
      <c r="IQ53" s="46"/>
      <c r="IR53" s="46"/>
      <c r="IS53" s="46"/>
      <c r="IT53" s="46"/>
      <c r="IU53" s="46"/>
    </row>
    <row r="54" spans="1:255" ht="15" customHeight="1" x14ac:dyDescent="0.25">
      <c r="A54" s="5"/>
      <c r="B54" s="5"/>
      <c r="C54" s="5"/>
      <c r="D54" s="5"/>
      <c r="E54" s="5"/>
      <c r="F54" s="5"/>
      <c r="G54" s="5"/>
      <c r="H54" s="5"/>
      <c r="I54" s="5"/>
      <c r="J54" s="5"/>
      <c r="K54" s="5"/>
      <c r="L54" s="5"/>
      <c r="M54" s="5"/>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c r="EI54" s="46"/>
      <c r="EJ54" s="46"/>
      <c r="EK54" s="46"/>
      <c r="EL54" s="46"/>
      <c r="EM54" s="46"/>
      <c r="EN54" s="46"/>
      <c r="EO54" s="46"/>
      <c r="EP54" s="46"/>
      <c r="EQ54" s="46"/>
      <c r="ER54" s="46"/>
      <c r="ES54" s="46"/>
      <c r="ET54" s="46"/>
      <c r="EU54" s="46"/>
      <c r="EV54" s="46"/>
      <c r="EW54" s="46"/>
      <c r="EX54" s="46"/>
      <c r="EY54" s="46"/>
      <c r="EZ54" s="46"/>
      <c r="FA54" s="46"/>
      <c r="FB54" s="46"/>
      <c r="FC54" s="46"/>
      <c r="FD54" s="46"/>
      <c r="FE54" s="46"/>
      <c r="FF54" s="46"/>
      <c r="FG54" s="46"/>
      <c r="FH54" s="46"/>
      <c r="FI54" s="46"/>
      <c r="FJ54" s="46"/>
      <c r="FK54" s="46"/>
      <c r="FL54" s="46"/>
      <c r="FM54" s="46"/>
      <c r="FN54" s="46"/>
      <c r="FO54" s="46"/>
      <c r="FP54" s="46"/>
      <c r="FQ54" s="46"/>
      <c r="FR54" s="46"/>
      <c r="FS54" s="46"/>
      <c r="FT54" s="46"/>
      <c r="FU54" s="46"/>
      <c r="FV54" s="46"/>
      <c r="FW54" s="46"/>
      <c r="FX54" s="46"/>
      <c r="FY54" s="46"/>
      <c r="FZ54" s="46"/>
      <c r="GA54" s="46"/>
      <c r="GB54" s="46"/>
      <c r="GC54" s="46"/>
      <c r="GD54" s="46"/>
      <c r="GE54" s="46"/>
      <c r="GF54" s="46"/>
      <c r="GG54" s="46"/>
      <c r="GH54" s="46"/>
      <c r="GI54" s="46"/>
      <c r="GJ54" s="46"/>
      <c r="GK54" s="46"/>
      <c r="GL54" s="46"/>
      <c r="GM54" s="46"/>
      <c r="GN54" s="46"/>
      <c r="GO54" s="46"/>
      <c r="GP54" s="46"/>
      <c r="GQ54" s="46"/>
      <c r="GR54" s="46"/>
      <c r="GS54" s="46"/>
      <c r="GT54" s="46"/>
      <c r="GU54" s="46"/>
      <c r="GV54" s="46"/>
      <c r="GW54" s="46"/>
      <c r="GX54" s="46"/>
      <c r="GY54" s="46"/>
      <c r="GZ54" s="46"/>
      <c r="HA54" s="46"/>
      <c r="HB54" s="46"/>
      <c r="HC54" s="46"/>
      <c r="HD54" s="46"/>
      <c r="HE54" s="46"/>
      <c r="HF54" s="46"/>
      <c r="HG54" s="46"/>
      <c r="HH54" s="46"/>
      <c r="HI54" s="46"/>
      <c r="HJ54" s="46"/>
      <c r="HK54" s="46"/>
      <c r="HL54" s="46"/>
      <c r="HM54" s="46"/>
      <c r="HN54" s="46"/>
      <c r="HO54" s="46"/>
      <c r="HP54" s="46"/>
      <c r="HQ54" s="46"/>
      <c r="HR54" s="46"/>
      <c r="HS54" s="46"/>
      <c r="HT54" s="46"/>
      <c r="HU54" s="46"/>
      <c r="HV54" s="46"/>
      <c r="HW54" s="46"/>
      <c r="HX54" s="46"/>
      <c r="HY54" s="46"/>
      <c r="HZ54" s="46"/>
      <c r="IA54" s="46"/>
      <c r="IB54" s="46"/>
      <c r="IC54" s="46"/>
      <c r="ID54" s="46"/>
      <c r="IE54" s="46"/>
      <c r="IF54" s="46"/>
      <c r="IG54" s="46"/>
      <c r="IH54" s="46"/>
      <c r="II54" s="46"/>
      <c r="IJ54" s="46"/>
      <c r="IK54" s="46"/>
      <c r="IL54" s="46"/>
      <c r="IM54" s="46"/>
      <c r="IN54" s="46"/>
      <c r="IO54" s="46"/>
      <c r="IP54" s="46"/>
      <c r="IQ54" s="46"/>
      <c r="IR54" s="46"/>
      <c r="IS54" s="46"/>
      <c r="IT54" s="46"/>
      <c r="IU54" s="46"/>
    </row>
    <row r="55" spans="1:255" ht="15" customHeight="1" x14ac:dyDescent="0.25">
      <c r="A55" s="5"/>
      <c r="B55" s="4" t="s">
        <v>114</v>
      </c>
      <c r="C55" s="7">
        <f t="shared" ref="C55:J55" si="0">COUNTIF(C2:C51,"&gt;0")</f>
        <v>48</v>
      </c>
      <c r="D55" s="7">
        <f t="shared" si="0"/>
        <v>47</v>
      </c>
      <c r="E55" s="7">
        <f t="shared" si="0"/>
        <v>41</v>
      </c>
      <c r="F55" s="7">
        <f t="shared" si="0"/>
        <v>31</v>
      </c>
      <c r="G55" s="7">
        <f t="shared" si="0"/>
        <v>32</v>
      </c>
      <c r="H55" s="7">
        <f t="shared" si="0"/>
        <v>46</v>
      </c>
      <c r="I55" s="7">
        <f t="shared" si="0"/>
        <v>41</v>
      </c>
      <c r="J55" s="7">
        <f t="shared" si="0"/>
        <v>42</v>
      </c>
      <c r="K55" s="5"/>
      <c r="L55" s="5"/>
      <c r="M55" s="5"/>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c r="DV55" s="46"/>
      <c r="DW55" s="46"/>
      <c r="DX55" s="46"/>
      <c r="DY55" s="46"/>
      <c r="DZ55" s="46"/>
      <c r="EA55" s="46"/>
      <c r="EB55" s="46"/>
      <c r="EC55" s="46"/>
      <c r="ED55" s="46"/>
      <c r="EE55" s="46"/>
      <c r="EF55" s="46"/>
      <c r="EG55" s="46"/>
      <c r="EH55" s="46"/>
      <c r="EI55" s="46"/>
      <c r="EJ55" s="46"/>
      <c r="EK55" s="46"/>
      <c r="EL55" s="46"/>
      <c r="EM55" s="46"/>
      <c r="EN55" s="46"/>
      <c r="EO55" s="46"/>
      <c r="EP55" s="46"/>
      <c r="EQ55" s="46"/>
      <c r="ER55" s="46"/>
      <c r="ES55" s="46"/>
      <c r="ET55" s="46"/>
      <c r="EU55" s="46"/>
      <c r="EV55" s="46"/>
      <c r="EW55" s="46"/>
      <c r="EX55" s="46"/>
      <c r="EY55" s="46"/>
      <c r="EZ55" s="46"/>
      <c r="FA55" s="46"/>
      <c r="FB55" s="46"/>
      <c r="FC55" s="46"/>
      <c r="FD55" s="46"/>
      <c r="FE55" s="46"/>
      <c r="FF55" s="46"/>
      <c r="FG55" s="46"/>
      <c r="FH55" s="46"/>
      <c r="FI55" s="46"/>
      <c r="FJ55" s="46"/>
      <c r="FK55" s="46"/>
      <c r="FL55" s="46"/>
      <c r="FM55" s="46"/>
      <c r="FN55" s="46"/>
      <c r="FO55" s="46"/>
      <c r="FP55" s="46"/>
      <c r="FQ55" s="46"/>
      <c r="FR55" s="46"/>
      <c r="FS55" s="46"/>
      <c r="FT55" s="46"/>
      <c r="FU55" s="46"/>
      <c r="FV55" s="46"/>
      <c r="FW55" s="46"/>
      <c r="FX55" s="46"/>
      <c r="FY55" s="46"/>
      <c r="FZ55" s="46"/>
      <c r="GA55" s="46"/>
      <c r="GB55" s="46"/>
      <c r="GC55" s="46"/>
      <c r="GD55" s="46"/>
      <c r="GE55" s="46"/>
      <c r="GF55" s="46"/>
      <c r="GG55" s="46"/>
      <c r="GH55" s="46"/>
      <c r="GI55" s="46"/>
      <c r="GJ55" s="46"/>
      <c r="GK55" s="46"/>
      <c r="GL55" s="46"/>
      <c r="GM55" s="46"/>
      <c r="GN55" s="46"/>
      <c r="GO55" s="46"/>
      <c r="GP55" s="46"/>
      <c r="GQ55" s="46"/>
      <c r="GR55" s="46"/>
      <c r="GS55" s="46"/>
      <c r="GT55" s="46"/>
      <c r="GU55" s="46"/>
      <c r="GV55" s="46"/>
      <c r="GW55" s="46"/>
      <c r="GX55" s="46"/>
      <c r="GY55" s="46"/>
      <c r="GZ55" s="46"/>
      <c r="HA55" s="46"/>
      <c r="HB55" s="46"/>
      <c r="HC55" s="46"/>
      <c r="HD55" s="46"/>
      <c r="HE55" s="46"/>
      <c r="HF55" s="46"/>
      <c r="HG55" s="46"/>
      <c r="HH55" s="46"/>
      <c r="HI55" s="46"/>
      <c r="HJ55" s="46"/>
      <c r="HK55" s="46"/>
      <c r="HL55" s="46"/>
      <c r="HM55" s="46"/>
      <c r="HN55" s="46"/>
      <c r="HO55" s="46"/>
      <c r="HP55" s="46"/>
      <c r="HQ55" s="46"/>
      <c r="HR55" s="46"/>
      <c r="HS55" s="46"/>
      <c r="HT55" s="46"/>
      <c r="HU55" s="46"/>
      <c r="HV55" s="46"/>
      <c r="HW55" s="46"/>
      <c r="HX55" s="46"/>
      <c r="HY55" s="46"/>
      <c r="HZ55" s="46"/>
      <c r="IA55" s="46"/>
      <c r="IB55" s="46"/>
      <c r="IC55" s="46"/>
      <c r="ID55" s="46"/>
      <c r="IE55" s="46"/>
      <c r="IF55" s="46"/>
      <c r="IG55" s="46"/>
      <c r="IH55" s="46"/>
      <c r="II55" s="46"/>
      <c r="IJ55" s="46"/>
      <c r="IK55" s="46"/>
      <c r="IL55" s="46"/>
      <c r="IM55" s="46"/>
      <c r="IN55" s="46"/>
      <c r="IO55" s="46"/>
      <c r="IP55" s="46"/>
      <c r="IQ55" s="46"/>
      <c r="IR55" s="46"/>
      <c r="IS55" s="46"/>
      <c r="IT55" s="46"/>
      <c r="IU55" s="46"/>
    </row>
  </sheetData>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U55"/>
  <sheetViews>
    <sheetView showGridLines="0" workbookViewId="0"/>
  </sheetViews>
  <sheetFormatPr defaultColWidth="8.85546875" defaultRowHeight="15" customHeight="1" x14ac:dyDescent="0.25"/>
  <cols>
    <col min="1" max="1" width="11.140625" style="26" customWidth="1"/>
    <col min="2" max="2" width="15.28515625" style="26" customWidth="1"/>
    <col min="3" max="10" width="10.7109375" style="26" customWidth="1"/>
    <col min="11" max="255" width="8.85546875" style="26" customWidth="1"/>
  </cols>
  <sheetData>
    <row r="1" spans="1:255" ht="57" customHeight="1" x14ac:dyDescent="0.25">
      <c r="A1" s="2" t="s">
        <v>0</v>
      </c>
      <c r="B1" s="2" t="s">
        <v>1</v>
      </c>
      <c r="C1" s="3" t="s">
        <v>2</v>
      </c>
      <c r="D1" s="3" t="s">
        <v>3</v>
      </c>
      <c r="E1" s="3" t="s">
        <v>4</v>
      </c>
      <c r="F1" s="3" t="s">
        <v>5</v>
      </c>
      <c r="G1" s="3" t="s">
        <v>6</v>
      </c>
      <c r="H1" s="3" t="s">
        <v>7</v>
      </c>
      <c r="I1" s="3" t="s">
        <v>8</v>
      </c>
      <c r="J1" s="3" t="s">
        <v>9</v>
      </c>
      <c r="K1" s="27" t="s">
        <v>10</v>
      </c>
      <c r="L1" s="3" t="s">
        <v>11</v>
      </c>
      <c r="M1" s="5"/>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c r="ID1" s="46"/>
      <c r="IE1" s="46"/>
      <c r="IF1" s="46"/>
      <c r="IG1" s="46"/>
      <c r="IH1" s="46"/>
      <c r="II1" s="46"/>
      <c r="IJ1" s="46"/>
      <c r="IK1" s="46"/>
      <c r="IL1" s="46"/>
      <c r="IM1" s="46"/>
      <c r="IN1" s="46"/>
      <c r="IO1" s="46"/>
      <c r="IP1" s="46"/>
      <c r="IQ1" s="46"/>
      <c r="IR1" s="46"/>
      <c r="IS1" s="46"/>
      <c r="IT1" s="46"/>
      <c r="IU1" s="46"/>
    </row>
    <row r="2" spans="1:255" ht="15" customHeight="1" x14ac:dyDescent="0.25">
      <c r="A2" s="4" t="s">
        <v>12</v>
      </c>
      <c r="B2" s="4" t="s">
        <v>13</v>
      </c>
      <c r="C2" s="6">
        <v>34734</v>
      </c>
      <c r="D2" s="6">
        <v>3891</v>
      </c>
      <c r="E2" s="6">
        <v>3323</v>
      </c>
      <c r="F2" s="6">
        <v>1583</v>
      </c>
      <c r="G2" s="6">
        <v>1740</v>
      </c>
      <c r="H2" s="6">
        <v>568</v>
      </c>
      <c r="I2" s="6">
        <v>258</v>
      </c>
      <c r="J2" s="6">
        <v>310</v>
      </c>
      <c r="K2" s="5"/>
      <c r="L2" s="5"/>
      <c r="M2" s="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c r="HG2" s="46"/>
      <c r="HH2" s="46"/>
      <c r="HI2" s="46"/>
      <c r="HJ2" s="46"/>
      <c r="HK2" s="46"/>
      <c r="HL2" s="46"/>
      <c r="HM2" s="46"/>
      <c r="HN2" s="46"/>
      <c r="HO2" s="46"/>
      <c r="HP2" s="46"/>
      <c r="HQ2" s="46"/>
      <c r="HR2" s="46"/>
      <c r="HS2" s="46"/>
      <c r="HT2" s="46"/>
      <c r="HU2" s="46"/>
      <c r="HV2" s="46"/>
      <c r="HW2" s="46"/>
      <c r="HX2" s="46"/>
      <c r="HY2" s="46"/>
      <c r="HZ2" s="46"/>
      <c r="IA2" s="46"/>
      <c r="IB2" s="46"/>
      <c r="IC2" s="46"/>
      <c r="ID2" s="46"/>
      <c r="IE2" s="46"/>
      <c r="IF2" s="46"/>
      <c r="IG2" s="46"/>
      <c r="IH2" s="46"/>
      <c r="II2" s="46"/>
      <c r="IJ2" s="46"/>
      <c r="IK2" s="46"/>
      <c r="IL2" s="46"/>
      <c r="IM2" s="46"/>
      <c r="IN2" s="46"/>
      <c r="IO2" s="46"/>
      <c r="IP2" s="46"/>
      <c r="IQ2" s="46"/>
      <c r="IR2" s="46"/>
      <c r="IS2" s="46"/>
      <c r="IT2" s="46"/>
      <c r="IU2" s="46"/>
    </row>
    <row r="3" spans="1:255" ht="15" customHeight="1" x14ac:dyDescent="0.25">
      <c r="A3" s="4" t="s">
        <v>14</v>
      </c>
      <c r="B3" s="4" t="s">
        <v>15</v>
      </c>
      <c r="C3" s="6">
        <v>14148</v>
      </c>
      <c r="D3" s="6">
        <v>6360</v>
      </c>
      <c r="E3" s="6">
        <v>3968</v>
      </c>
      <c r="F3" s="6">
        <v>2372</v>
      </c>
      <c r="G3" s="6">
        <v>1596</v>
      </c>
      <c r="H3" s="6">
        <v>2392</v>
      </c>
      <c r="I3" s="6">
        <v>1266</v>
      </c>
      <c r="J3" s="6">
        <v>1126</v>
      </c>
      <c r="K3" s="5"/>
      <c r="L3" s="5"/>
      <c r="M3" s="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c r="CB3" s="46"/>
      <c r="CC3" s="46"/>
      <c r="CD3" s="46"/>
      <c r="CE3" s="46"/>
      <c r="CF3" s="46"/>
      <c r="CG3" s="46"/>
      <c r="CH3" s="46"/>
      <c r="CI3" s="46"/>
      <c r="CJ3" s="46"/>
      <c r="CK3" s="46"/>
      <c r="CL3" s="46"/>
      <c r="CM3" s="46"/>
      <c r="CN3" s="46"/>
      <c r="CO3" s="46"/>
      <c r="CP3" s="46"/>
      <c r="CQ3" s="46"/>
      <c r="CR3" s="46"/>
      <c r="CS3" s="46"/>
      <c r="CT3" s="46"/>
      <c r="CU3" s="46"/>
      <c r="CV3" s="46"/>
      <c r="CW3" s="46"/>
      <c r="CX3" s="46"/>
      <c r="CY3" s="46"/>
      <c r="CZ3" s="46"/>
      <c r="DA3" s="46"/>
      <c r="DB3" s="46"/>
      <c r="DC3" s="46"/>
      <c r="DD3" s="46"/>
      <c r="DE3" s="46"/>
      <c r="DF3" s="46"/>
      <c r="DG3" s="46"/>
      <c r="DH3" s="46"/>
      <c r="DI3" s="46"/>
      <c r="DJ3" s="46"/>
      <c r="DK3" s="46"/>
      <c r="DL3" s="46"/>
      <c r="DM3" s="46"/>
      <c r="DN3" s="46"/>
      <c r="DO3" s="46"/>
      <c r="DP3" s="46"/>
      <c r="DQ3" s="46"/>
      <c r="DR3" s="46"/>
      <c r="DS3" s="46"/>
      <c r="DT3" s="46"/>
      <c r="DU3" s="46"/>
      <c r="DV3" s="46"/>
      <c r="DW3" s="46"/>
      <c r="DX3" s="46"/>
      <c r="DY3" s="46"/>
      <c r="DZ3" s="46"/>
      <c r="EA3" s="46"/>
      <c r="EB3" s="46"/>
      <c r="EC3" s="46"/>
      <c r="ED3" s="46"/>
      <c r="EE3" s="46"/>
      <c r="EF3" s="46"/>
      <c r="EG3" s="46"/>
      <c r="EH3" s="46"/>
      <c r="EI3" s="46"/>
      <c r="EJ3" s="46"/>
      <c r="EK3" s="46"/>
      <c r="EL3" s="46"/>
      <c r="EM3" s="46"/>
      <c r="EN3" s="46"/>
      <c r="EO3" s="46"/>
      <c r="EP3" s="46"/>
      <c r="EQ3" s="46"/>
      <c r="ER3" s="46"/>
      <c r="ES3" s="46"/>
      <c r="ET3" s="46"/>
      <c r="EU3" s="46"/>
      <c r="EV3" s="46"/>
      <c r="EW3" s="46"/>
      <c r="EX3" s="46"/>
      <c r="EY3" s="46"/>
      <c r="EZ3" s="46"/>
      <c r="FA3" s="46"/>
      <c r="FB3" s="46"/>
      <c r="FC3" s="46"/>
      <c r="FD3" s="46"/>
      <c r="FE3" s="46"/>
      <c r="FF3" s="46"/>
      <c r="FG3" s="46"/>
      <c r="FH3" s="46"/>
      <c r="FI3" s="46"/>
      <c r="FJ3" s="46"/>
      <c r="FK3" s="46"/>
      <c r="FL3" s="46"/>
      <c r="FM3" s="46"/>
      <c r="FN3" s="46"/>
      <c r="FO3" s="46"/>
      <c r="FP3" s="46"/>
      <c r="FQ3" s="46"/>
      <c r="FR3" s="46"/>
      <c r="FS3" s="46"/>
      <c r="FT3" s="46"/>
      <c r="FU3" s="46"/>
      <c r="FV3" s="46"/>
      <c r="FW3" s="46"/>
      <c r="FX3" s="46"/>
      <c r="FY3" s="46"/>
      <c r="FZ3" s="46"/>
      <c r="GA3" s="46"/>
      <c r="GB3" s="46"/>
      <c r="GC3" s="46"/>
      <c r="GD3" s="46"/>
      <c r="GE3" s="46"/>
      <c r="GF3" s="46"/>
      <c r="GG3" s="46"/>
      <c r="GH3" s="46"/>
      <c r="GI3" s="46"/>
      <c r="GJ3" s="46"/>
      <c r="GK3" s="46"/>
      <c r="GL3" s="46"/>
      <c r="GM3" s="46"/>
      <c r="GN3" s="46"/>
      <c r="GO3" s="46"/>
      <c r="GP3" s="46"/>
      <c r="GQ3" s="46"/>
      <c r="GR3" s="46"/>
      <c r="GS3" s="46"/>
      <c r="GT3" s="46"/>
      <c r="GU3" s="46"/>
      <c r="GV3" s="46"/>
      <c r="GW3" s="46"/>
      <c r="GX3" s="46"/>
      <c r="GY3" s="46"/>
      <c r="GZ3" s="46"/>
      <c r="HA3" s="46"/>
      <c r="HB3" s="46"/>
      <c r="HC3" s="46"/>
      <c r="HD3" s="46"/>
      <c r="HE3" s="46"/>
      <c r="HF3" s="46"/>
      <c r="HG3" s="46"/>
      <c r="HH3" s="46"/>
      <c r="HI3" s="46"/>
      <c r="HJ3" s="46"/>
      <c r="HK3" s="46"/>
      <c r="HL3" s="46"/>
      <c r="HM3" s="46"/>
      <c r="HN3" s="46"/>
      <c r="HO3" s="46"/>
      <c r="HP3" s="46"/>
      <c r="HQ3" s="46"/>
      <c r="HR3" s="46"/>
      <c r="HS3" s="46"/>
      <c r="HT3" s="46"/>
      <c r="HU3" s="46"/>
      <c r="HV3" s="46"/>
      <c r="HW3" s="46"/>
      <c r="HX3" s="46"/>
      <c r="HY3" s="46"/>
      <c r="HZ3" s="46"/>
      <c r="IA3" s="46"/>
      <c r="IB3" s="46"/>
      <c r="IC3" s="46"/>
      <c r="ID3" s="46"/>
      <c r="IE3" s="46"/>
      <c r="IF3" s="46"/>
      <c r="IG3" s="46"/>
      <c r="IH3" s="46"/>
      <c r="II3" s="46"/>
      <c r="IJ3" s="46"/>
      <c r="IK3" s="46"/>
      <c r="IL3" s="46"/>
      <c r="IM3" s="46"/>
      <c r="IN3" s="46"/>
      <c r="IO3" s="46"/>
      <c r="IP3" s="46"/>
      <c r="IQ3" s="46"/>
      <c r="IR3" s="46"/>
      <c r="IS3" s="46"/>
      <c r="IT3" s="46"/>
      <c r="IU3" s="46"/>
    </row>
    <row r="4" spans="1:255" ht="15" customHeight="1" x14ac:dyDescent="0.25">
      <c r="A4" s="4" t="s">
        <v>16</v>
      </c>
      <c r="B4" s="4" t="s">
        <v>17</v>
      </c>
      <c r="C4" s="6">
        <v>9289</v>
      </c>
      <c r="D4" s="6">
        <v>4980</v>
      </c>
      <c r="E4" s="6">
        <v>824</v>
      </c>
      <c r="F4" s="6">
        <v>655</v>
      </c>
      <c r="G4" s="6">
        <v>169</v>
      </c>
      <c r="H4" s="6">
        <v>4156</v>
      </c>
      <c r="I4" s="6">
        <v>2212</v>
      </c>
      <c r="J4" s="6">
        <v>1944</v>
      </c>
      <c r="K4" s="5"/>
      <c r="L4" s="5"/>
      <c r="M4" s="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6"/>
      <c r="FC4" s="46"/>
      <c r="FD4" s="46"/>
      <c r="FE4" s="46"/>
      <c r="FF4" s="46"/>
      <c r="FG4" s="46"/>
      <c r="FH4" s="46"/>
      <c r="FI4" s="46"/>
      <c r="FJ4" s="46"/>
      <c r="FK4" s="46"/>
      <c r="FL4" s="46"/>
      <c r="FM4" s="46"/>
      <c r="FN4" s="46"/>
      <c r="FO4" s="46"/>
      <c r="FP4" s="46"/>
      <c r="FQ4" s="46"/>
      <c r="FR4" s="46"/>
      <c r="FS4" s="46"/>
      <c r="FT4" s="46"/>
      <c r="FU4" s="46"/>
      <c r="FV4" s="46"/>
      <c r="FW4" s="46"/>
      <c r="FX4" s="46"/>
      <c r="FY4" s="46"/>
      <c r="FZ4" s="46"/>
      <c r="GA4" s="46"/>
      <c r="GB4" s="46"/>
      <c r="GC4" s="46"/>
      <c r="GD4" s="46"/>
      <c r="GE4" s="46"/>
      <c r="GF4" s="46"/>
      <c r="GG4" s="46"/>
      <c r="GH4" s="46"/>
      <c r="GI4" s="46"/>
      <c r="GJ4" s="46"/>
      <c r="GK4" s="46"/>
      <c r="GL4" s="46"/>
      <c r="GM4" s="46"/>
      <c r="GN4" s="46"/>
      <c r="GO4" s="46"/>
      <c r="GP4" s="46"/>
      <c r="GQ4" s="46"/>
      <c r="GR4" s="46"/>
      <c r="GS4" s="46"/>
      <c r="GT4" s="46"/>
      <c r="GU4" s="46"/>
      <c r="GV4" s="46"/>
      <c r="GW4" s="46"/>
      <c r="GX4" s="46"/>
      <c r="GY4" s="46"/>
      <c r="GZ4" s="46"/>
      <c r="HA4" s="46"/>
      <c r="HB4" s="46"/>
      <c r="HC4" s="46"/>
      <c r="HD4" s="46"/>
      <c r="HE4" s="46"/>
      <c r="HF4" s="46"/>
      <c r="HG4" s="46"/>
      <c r="HH4" s="46"/>
      <c r="HI4" s="46"/>
      <c r="HJ4" s="46"/>
      <c r="HK4" s="46"/>
      <c r="HL4" s="46"/>
      <c r="HM4" s="46"/>
      <c r="HN4" s="46"/>
      <c r="HO4" s="46"/>
      <c r="HP4" s="46"/>
      <c r="HQ4" s="46"/>
      <c r="HR4" s="46"/>
      <c r="HS4" s="46"/>
      <c r="HT4" s="46"/>
      <c r="HU4" s="46"/>
      <c r="HV4" s="46"/>
      <c r="HW4" s="46"/>
      <c r="HX4" s="46"/>
      <c r="HY4" s="46"/>
      <c r="HZ4" s="46"/>
      <c r="IA4" s="46"/>
      <c r="IB4" s="46"/>
      <c r="IC4" s="46"/>
      <c r="ID4" s="46"/>
      <c r="IE4" s="46"/>
      <c r="IF4" s="46"/>
      <c r="IG4" s="46"/>
      <c r="IH4" s="46"/>
      <c r="II4" s="46"/>
      <c r="IJ4" s="46"/>
      <c r="IK4" s="46"/>
      <c r="IL4" s="46"/>
      <c r="IM4" s="46"/>
      <c r="IN4" s="46"/>
      <c r="IO4" s="46"/>
      <c r="IP4" s="46"/>
      <c r="IQ4" s="46"/>
      <c r="IR4" s="46"/>
      <c r="IS4" s="46"/>
      <c r="IT4" s="46"/>
      <c r="IU4" s="46"/>
    </row>
    <row r="5" spans="1:255" ht="15" customHeight="1" x14ac:dyDescent="0.25">
      <c r="A5" s="4" t="s">
        <v>18</v>
      </c>
      <c r="B5" s="4" t="s">
        <v>19</v>
      </c>
      <c r="C5" s="6">
        <v>18159</v>
      </c>
      <c r="D5" s="6">
        <v>7752</v>
      </c>
      <c r="E5" s="6">
        <v>4566</v>
      </c>
      <c r="F5" s="6">
        <v>1715</v>
      </c>
      <c r="G5" s="6">
        <v>2851</v>
      </c>
      <c r="H5" s="6">
        <v>3186</v>
      </c>
      <c r="I5" s="6">
        <v>180</v>
      </c>
      <c r="J5" s="6">
        <v>3006</v>
      </c>
      <c r="K5" s="5"/>
      <c r="L5" s="4" t="s">
        <v>20</v>
      </c>
      <c r="M5" s="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c r="FJ5" s="46"/>
      <c r="FK5" s="46"/>
      <c r="FL5" s="46"/>
      <c r="FM5" s="46"/>
      <c r="FN5" s="46"/>
      <c r="FO5" s="46"/>
      <c r="FP5" s="46"/>
      <c r="FQ5" s="46"/>
      <c r="FR5" s="46"/>
      <c r="FS5" s="46"/>
      <c r="FT5" s="46"/>
      <c r="FU5" s="46"/>
      <c r="FV5" s="46"/>
      <c r="FW5" s="46"/>
      <c r="FX5" s="46"/>
      <c r="FY5" s="46"/>
      <c r="FZ5" s="46"/>
      <c r="GA5" s="46"/>
      <c r="GB5" s="46"/>
      <c r="GC5" s="46"/>
      <c r="GD5" s="46"/>
      <c r="GE5" s="46"/>
      <c r="GF5" s="46"/>
      <c r="GG5" s="46"/>
      <c r="GH5" s="46"/>
      <c r="GI5" s="46"/>
      <c r="GJ5" s="46"/>
      <c r="GK5" s="46"/>
      <c r="GL5" s="46"/>
      <c r="GM5" s="46"/>
      <c r="GN5" s="46"/>
      <c r="GO5" s="46"/>
      <c r="GP5" s="46"/>
      <c r="GQ5" s="46"/>
      <c r="GR5" s="46"/>
      <c r="GS5" s="46"/>
      <c r="GT5" s="46"/>
      <c r="GU5" s="46"/>
      <c r="GV5" s="46"/>
      <c r="GW5" s="46"/>
      <c r="GX5" s="46"/>
      <c r="GY5" s="46"/>
      <c r="GZ5" s="46"/>
      <c r="HA5" s="46"/>
      <c r="HB5" s="46"/>
      <c r="HC5" s="46"/>
      <c r="HD5" s="46"/>
      <c r="HE5" s="46"/>
      <c r="HF5" s="46"/>
      <c r="HG5" s="46"/>
      <c r="HH5" s="46"/>
      <c r="HI5" s="46"/>
      <c r="HJ5" s="46"/>
      <c r="HK5" s="46"/>
      <c r="HL5" s="46"/>
      <c r="HM5" s="46"/>
      <c r="HN5" s="46"/>
      <c r="HO5" s="46"/>
      <c r="HP5" s="46"/>
      <c r="HQ5" s="46"/>
      <c r="HR5" s="46"/>
      <c r="HS5" s="46"/>
      <c r="HT5" s="46"/>
      <c r="HU5" s="46"/>
      <c r="HV5" s="46"/>
      <c r="HW5" s="46"/>
      <c r="HX5" s="46"/>
      <c r="HY5" s="46"/>
      <c r="HZ5" s="46"/>
      <c r="IA5" s="46"/>
      <c r="IB5" s="46"/>
      <c r="IC5" s="46"/>
      <c r="ID5" s="46"/>
      <c r="IE5" s="46"/>
      <c r="IF5" s="46"/>
      <c r="IG5" s="46"/>
      <c r="IH5" s="46"/>
      <c r="II5" s="46"/>
      <c r="IJ5" s="46"/>
      <c r="IK5" s="46"/>
      <c r="IL5" s="46"/>
      <c r="IM5" s="46"/>
      <c r="IN5" s="46"/>
      <c r="IO5" s="46"/>
      <c r="IP5" s="46"/>
      <c r="IQ5" s="46"/>
      <c r="IR5" s="46"/>
      <c r="IS5" s="46"/>
      <c r="IT5" s="46"/>
      <c r="IU5" s="46"/>
    </row>
    <row r="6" spans="1:255" ht="15" customHeight="1" x14ac:dyDescent="0.25">
      <c r="A6" s="4" t="s">
        <v>21</v>
      </c>
      <c r="B6" s="4" t="s">
        <v>22</v>
      </c>
      <c r="C6" s="6">
        <v>34508</v>
      </c>
      <c r="D6" s="6">
        <v>12133</v>
      </c>
      <c r="E6" s="6">
        <v>7656</v>
      </c>
      <c r="F6" s="6">
        <v>3235</v>
      </c>
      <c r="G6" s="6">
        <v>4421</v>
      </c>
      <c r="H6" s="6">
        <v>4477</v>
      </c>
      <c r="I6" s="6">
        <v>4437</v>
      </c>
      <c r="J6" s="6">
        <v>40</v>
      </c>
      <c r="K6" s="5"/>
      <c r="L6" s="4" t="s">
        <v>20</v>
      </c>
      <c r="M6" s="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c r="CJ6" s="46"/>
      <c r="CK6" s="46"/>
      <c r="CL6" s="46"/>
      <c r="CM6" s="46"/>
      <c r="CN6" s="46"/>
      <c r="CO6" s="46"/>
      <c r="CP6" s="46"/>
      <c r="CQ6" s="46"/>
      <c r="CR6" s="46"/>
      <c r="CS6" s="46"/>
      <c r="CT6" s="46"/>
      <c r="CU6" s="46"/>
      <c r="CV6" s="46"/>
      <c r="CW6" s="46"/>
      <c r="CX6" s="46"/>
      <c r="CY6" s="46"/>
      <c r="CZ6" s="46"/>
      <c r="DA6" s="46"/>
      <c r="DB6" s="46"/>
      <c r="DC6" s="46"/>
      <c r="DD6" s="46"/>
      <c r="DE6" s="46"/>
      <c r="DF6" s="46"/>
      <c r="DG6" s="46"/>
      <c r="DH6" s="46"/>
      <c r="DI6" s="46"/>
      <c r="DJ6" s="46"/>
      <c r="DK6" s="46"/>
      <c r="DL6" s="46"/>
      <c r="DM6" s="46"/>
      <c r="DN6" s="46"/>
      <c r="DO6" s="46"/>
      <c r="DP6" s="46"/>
      <c r="DQ6" s="46"/>
      <c r="DR6" s="46"/>
      <c r="DS6" s="46"/>
      <c r="DT6" s="46"/>
      <c r="DU6" s="46"/>
      <c r="DV6" s="46"/>
      <c r="DW6" s="46"/>
      <c r="DX6" s="46"/>
      <c r="DY6" s="46"/>
      <c r="DZ6" s="46"/>
      <c r="EA6" s="46"/>
      <c r="EB6" s="46"/>
      <c r="EC6" s="46"/>
      <c r="ED6" s="46"/>
      <c r="EE6" s="46"/>
      <c r="EF6" s="46"/>
      <c r="EG6" s="46"/>
      <c r="EH6" s="46"/>
      <c r="EI6" s="46"/>
      <c r="EJ6" s="46"/>
      <c r="EK6" s="46"/>
      <c r="EL6" s="46"/>
      <c r="EM6" s="46"/>
      <c r="EN6" s="46"/>
      <c r="EO6" s="46"/>
      <c r="EP6" s="46"/>
      <c r="EQ6" s="46"/>
      <c r="ER6" s="46"/>
      <c r="ES6" s="46"/>
      <c r="ET6" s="46"/>
      <c r="EU6" s="46"/>
      <c r="EV6" s="46"/>
      <c r="EW6" s="46"/>
      <c r="EX6" s="46"/>
      <c r="EY6" s="46"/>
      <c r="EZ6" s="46"/>
      <c r="FA6" s="46"/>
      <c r="FB6" s="46"/>
      <c r="FC6" s="46"/>
      <c r="FD6" s="46"/>
      <c r="FE6" s="46"/>
      <c r="FF6" s="46"/>
      <c r="FG6" s="46"/>
      <c r="FH6" s="46"/>
      <c r="FI6" s="46"/>
      <c r="FJ6" s="46"/>
      <c r="FK6" s="46"/>
      <c r="FL6" s="46"/>
      <c r="FM6" s="46"/>
      <c r="FN6" s="46"/>
      <c r="FO6" s="46"/>
      <c r="FP6" s="46"/>
      <c r="FQ6" s="46"/>
      <c r="FR6" s="46"/>
      <c r="FS6" s="46"/>
      <c r="FT6" s="46"/>
      <c r="FU6" s="46"/>
      <c r="FV6" s="46"/>
      <c r="FW6" s="46"/>
      <c r="FX6" s="46"/>
      <c r="FY6" s="46"/>
      <c r="FZ6" s="46"/>
      <c r="GA6" s="46"/>
      <c r="GB6" s="46"/>
      <c r="GC6" s="46"/>
      <c r="GD6" s="46"/>
      <c r="GE6" s="46"/>
      <c r="GF6" s="46"/>
      <c r="GG6" s="46"/>
      <c r="GH6" s="46"/>
      <c r="GI6" s="46"/>
      <c r="GJ6" s="46"/>
      <c r="GK6" s="46"/>
      <c r="GL6" s="46"/>
      <c r="GM6" s="46"/>
      <c r="GN6" s="46"/>
      <c r="GO6" s="46"/>
      <c r="GP6" s="46"/>
      <c r="GQ6" s="46"/>
      <c r="GR6" s="46"/>
      <c r="GS6" s="46"/>
      <c r="GT6" s="46"/>
      <c r="GU6" s="46"/>
      <c r="GV6" s="46"/>
      <c r="GW6" s="46"/>
      <c r="GX6" s="46"/>
      <c r="GY6" s="46"/>
      <c r="GZ6" s="46"/>
      <c r="HA6" s="46"/>
      <c r="HB6" s="46"/>
      <c r="HC6" s="46"/>
      <c r="HD6" s="46"/>
      <c r="HE6" s="46"/>
      <c r="HF6" s="46"/>
      <c r="HG6" s="46"/>
      <c r="HH6" s="46"/>
      <c r="HI6" s="46"/>
      <c r="HJ6" s="46"/>
      <c r="HK6" s="46"/>
      <c r="HL6" s="46"/>
      <c r="HM6" s="46"/>
      <c r="HN6" s="46"/>
      <c r="HO6" s="46"/>
      <c r="HP6" s="46"/>
      <c r="HQ6" s="46"/>
      <c r="HR6" s="46"/>
      <c r="HS6" s="46"/>
      <c r="HT6" s="46"/>
      <c r="HU6" s="46"/>
      <c r="HV6" s="46"/>
      <c r="HW6" s="46"/>
      <c r="HX6" s="46"/>
      <c r="HY6" s="46"/>
      <c r="HZ6" s="46"/>
      <c r="IA6" s="46"/>
      <c r="IB6" s="46"/>
      <c r="IC6" s="46"/>
      <c r="ID6" s="46"/>
      <c r="IE6" s="46"/>
      <c r="IF6" s="46"/>
      <c r="IG6" s="46"/>
      <c r="IH6" s="46"/>
      <c r="II6" s="46"/>
      <c r="IJ6" s="46"/>
      <c r="IK6" s="46"/>
      <c r="IL6" s="46"/>
      <c r="IM6" s="46"/>
      <c r="IN6" s="46"/>
      <c r="IO6" s="46"/>
      <c r="IP6" s="46"/>
      <c r="IQ6" s="46"/>
      <c r="IR6" s="46"/>
      <c r="IS6" s="46"/>
      <c r="IT6" s="46"/>
      <c r="IU6" s="46"/>
    </row>
    <row r="7" spans="1:255" ht="15" customHeight="1" x14ac:dyDescent="0.25">
      <c r="A7" s="4" t="s">
        <v>23</v>
      </c>
      <c r="B7" s="4" t="s">
        <v>24</v>
      </c>
      <c r="C7" s="6">
        <v>9691</v>
      </c>
      <c r="D7" s="6">
        <v>3441</v>
      </c>
      <c r="E7" s="6">
        <v>17</v>
      </c>
      <c r="F7" s="6">
        <v>6</v>
      </c>
      <c r="G7" s="6">
        <v>11</v>
      </c>
      <c r="H7" s="6">
        <v>3424</v>
      </c>
      <c r="I7" s="6">
        <v>1215</v>
      </c>
      <c r="J7" s="6">
        <v>2209</v>
      </c>
      <c r="K7" s="5"/>
      <c r="L7" s="5"/>
      <c r="M7" s="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c r="EM7" s="46"/>
      <c r="EN7" s="46"/>
      <c r="EO7" s="46"/>
      <c r="EP7" s="46"/>
      <c r="EQ7" s="46"/>
      <c r="ER7" s="46"/>
      <c r="ES7" s="46"/>
      <c r="ET7" s="46"/>
      <c r="EU7" s="46"/>
      <c r="EV7" s="46"/>
      <c r="EW7" s="46"/>
      <c r="EX7" s="46"/>
      <c r="EY7" s="46"/>
      <c r="EZ7" s="46"/>
      <c r="FA7" s="46"/>
      <c r="FB7" s="46"/>
      <c r="FC7" s="46"/>
      <c r="FD7" s="46"/>
      <c r="FE7" s="46"/>
      <c r="FF7" s="46"/>
      <c r="FG7" s="46"/>
      <c r="FH7" s="46"/>
      <c r="FI7" s="46"/>
      <c r="FJ7" s="46"/>
      <c r="FK7" s="46"/>
      <c r="FL7" s="46"/>
      <c r="FM7" s="46"/>
      <c r="FN7" s="46"/>
      <c r="FO7" s="46"/>
      <c r="FP7" s="46"/>
      <c r="FQ7" s="46"/>
      <c r="FR7" s="46"/>
      <c r="FS7" s="46"/>
      <c r="FT7" s="46"/>
      <c r="FU7" s="46"/>
      <c r="FV7" s="46"/>
      <c r="FW7" s="46"/>
      <c r="FX7" s="46"/>
      <c r="FY7" s="46"/>
      <c r="FZ7" s="46"/>
      <c r="GA7" s="46"/>
      <c r="GB7" s="46"/>
      <c r="GC7" s="46"/>
      <c r="GD7" s="46"/>
      <c r="GE7" s="46"/>
      <c r="GF7" s="46"/>
      <c r="GG7" s="46"/>
      <c r="GH7" s="46"/>
      <c r="GI7" s="46"/>
      <c r="GJ7" s="46"/>
      <c r="GK7" s="46"/>
      <c r="GL7" s="46"/>
      <c r="GM7" s="46"/>
      <c r="GN7" s="46"/>
      <c r="GO7" s="46"/>
      <c r="GP7" s="46"/>
      <c r="GQ7" s="46"/>
      <c r="GR7" s="46"/>
      <c r="GS7" s="46"/>
      <c r="GT7" s="46"/>
      <c r="GU7" s="46"/>
      <c r="GV7" s="46"/>
      <c r="GW7" s="46"/>
      <c r="GX7" s="46"/>
      <c r="GY7" s="46"/>
      <c r="GZ7" s="46"/>
      <c r="HA7" s="46"/>
      <c r="HB7" s="46"/>
      <c r="HC7" s="46"/>
      <c r="HD7" s="46"/>
      <c r="HE7" s="46"/>
      <c r="HF7" s="46"/>
      <c r="HG7" s="46"/>
      <c r="HH7" s="46"/>
      <c r="HI7" s="46"/>
      <c r="HJ7" s="46"/>
      <c r="HK7" s="46"/>
      <c r="HL7" s="46"/>
      <c r="HM7" s="46"/>
      <c r="HN7" s="46"/>
      <c r="HO7" s="46"/>
      <c r="HP7" s="46"/>
      <c r="HQ7" s="46"/>
      <c r="HR7" s="46"/>
      <c r="HS7" s="46"/>
      <c r="HT7" s="46"/>
      <c r="HU7" s="46"/>
      <c r="HV7" s="46"/>
      <c r="HW7" s="46"/>
      <c r="HX7" s="46"/>
      <c r="HY7" s="46"/>
      <c r="HZ7" s="46"/>
      <c r="IA7" s="46"/>
      <c r="IB7" s="46"/>
      <c r="IC7" s="46"/>
      <c r="ID7" s="46"/>
      <c r="IE7" s="46"/>
      <c r="IF7" s="46"/>
      <c r="IG7" s="46"/>
      <c r="IH7" s="46"/>
      <c r="II7" s="46"/>
      <c r="IJ7" s="46"/>
      <c r="IK7" s="46"/>
      <c r="IL7" s="46"/>
      <c r="IM7" s="46"/>
      <c r="IN7" s="46"/>
      <c r="IO7" s="46"/>
      <c r="IP7" s="46"/>
      <c r="IQ7" s="46"/>
      <c r="IR7" s="46"/>
      <c r="IS7" s="46"/>
      <c r="IT7" s="46"/>
      <c r="IU7" s="46"/>
    </row>
    <row r="8" spans="1:255" ht="15" customHeight="1" x14ac:dyDescent="0.25">
      <c r="A8" s="4" t="s">
        <v>25</v>
      </c>
      <c r="B8" s="4" t="s">
        <v>26</v>
      </c>
      <c r="C8" s="6">
        <v>19535</v>
      </c>
      <c r="D8" s="6">
        <v>1895</v>
      </c>
      <c r="E8" s="6">
        <v>747</v>
      </c>
      <c r="F8" s="6"/>
      <c r="G8" s="6"/>
      <c r="H8" s="6">
        <v>1148</v>
      </c>
      <c r="I8" s="6">
        <v>858</v>
      </c>
      <c r="J8" s="6">
        <v>290</v>
      </c>
      <c r="K8" s="5"/>
      <c r="L8" s="5"/>
      <c r="M8" s="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c r="EM8" s="46"/>
      <c r="EN8" s="46"/>
      <c r="EO8" s="46"/>
      <c r="EP8" s="46"/>
      <c r="EQ8" s="46"/>
      <c r="ER8" s="46"/>
      <c r="ES8" s="46"/>
      <c r="ET8" s="46"/>
      <c r="EU8" s="46"/>
      <c r="EV8" s="46"/>
      <c r="EW8" s="46"/>
      <c r="EX8" s="46"/>
      <c r="EY8" s="46"/>
      <c r="EZ8" s="46"/>
      <c r="FA8" s="46"/>
      <c r="FB8" s="46"/>
      <c r="FC8" s="46"/>
      <c r="FD8" s="46"/>
      <c r="FE8" s="46"/>
      <c r="FF8" s="46"/>
      <c r="FG8" s="46"/>
      <c r="FH8" s="46"/>
      <c r="FI8" s="46"/>
      <c r="FJ8" s="46"/>
      <c r="FK8" s="46"/>
      <c r="FL8" s="46"/>
      <c r="FM8" s="46"/>
      <c r="FN8" s="46"/>
      <c r="FO8" s="46"/>
      <c r="FP8" s="46"/>
      <c r="FQ8" s="46"/>
      <c r="FR8" s="46"/>
      <c r="FS8" s="46"/>
      <c r="FT8" s="46"/>
      <c r="FU8" s="46"/>
      <c r="FV8" s="46"/>
      <c r="FW8" s="46"/>
      <c r="FX8" s="46"/>
      <c r="FY8" s="46"/>
      <c r="FZ8" s="46"/>
      <c r="GA8" s="46"/>
      <c r="GB8" s="46"/>
      <c r="GC8" s="46"/>
      <c r="GD8" s="46"/>
      <c r="GE8" s="46"/>
      <c r="GF8" s="46"/>
      <c r="GG8" s="46"/>
      <c r="GH8" s="46"/>
      <c r="GI8" s="46"/>
      <c r="GJ8" s="46"/>
      <c r="GK8" s="46"/>
      <c r="GL8" s="46"/>
      <c r="GM8" s="46"/>
      <c r="GN8" s="46"/>
      <c r="GO8" s="46"/>
      <c r="GP8" s="46"/>
      <c r="GQ8" s="46"/>
      <c r="GR8" s="46"/>
      <c r="GS8" s="46"/>
      <c r="GT8" s="46"/>
      <c r="GU8" s="46"/>
      <c r="GV8" s="46"/>
      <c r="GW8" s="46"/>
      <c r="GX8" s="46"/>
      <c r="GY8" s="46"/>
      <c r="GZ8" s="46"/>
      <c r="HA8" s="46"/>
      <c r="HB8" s="46"/>
      <c r="HC8" s="46"/>
      <c r="HD8" s="46"/>
      <c r="HE8" s="46"/>
      <c r="HF8" s="46"/>
      <c r="HG8" s="46"/>
      <c r="HH8" s="46"/>
      <c r="HI8" s="46"/>
      <c r="HJ8" s="46"/>
      <c r="HK8" s="46"/>
      <c r="HL8" s="46"/>
      <c r="HM8" s="46"/>
      <c r="HN8" s="46"/>
      <c r="HO8" s="46"/>
      <c r="HP8" s="46"/>
      <c r="HQ8" s="46"/>
      <c r="HR8" s="46"/>
      <c r="HS8" s="46"/>
      <c r="HT8" s="46"/>
      <c r="HU8" s="46"/>
      <c r="HV8" s="46"/>
      <c r="HW8" s="46"/>
      <c r="HX8" s="46"/>
      <c r="HY8" s="46"/>
      <c r="HZ8" s="46"/>
      <c r="IA8" s="46"/>
      <c r="IB8" s="46"/>
      <c r="IC8" s="46"/>
      <c r="ID8" s="46"/>
      <c r="IE8" s="46"/>
      <c r="IF8" s="46"/>
      <c r="IG8" s="46"/>
      <c r="IH8" s="46"/>
      <c r="II8" s="46"/>
      <c r="IJ8" s="46"/>
      <c r="IK8" s="46"/>
      <c r="IL8" s="46"/>
      <c r="IM8" s="46"/>
      <c r="IN8" s="46"/>
      <c r="IO8" s="46"/>
      <c r="IP8" s="46"/>
      <c r="IQ8" s="46"/>
      <c r="IR8" s="46"/>
      <c r="IS8" s="46"/>
      <c r="IT8" s="46"/>
      <c r="IU8" s="46"/>
    </row>
    <row r="9" spans="1:255" ht="15" customHeight="1" x14ac:dyDescent="0.25">
      <c r="A9" s="4" t="s">
        <v>27</v>
      </c>
      <c r="B9" s="4" t="s">
        <v>28</v>
      </c>
      <c r="C9" s="6">
        <v>11573</v>
      </c>
      <c r="D9" s="6"/>
      <c r="E9" s="6"/>
      <c r="F9" s="6"/>
      <c r="G9" s="6"/>
      <c r="H9" s="6"/>
      <c r="I9" s="6"/>
      <c r="J9" s="6"/>
      <c r="K9" s="5"/>
      <c r="L9" s="5"/>
      <c r="M9" s="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c r="FB9" s="46"/>
      <c r="FC9" s="46"/>
      <c r="FD9" s="46"/>
      <c r="FE9" s="46"/>
      <c r="FF9" s="46"/>
      <c r="FG9" s="46"/>
      <c r="FH9" s="46"/>
      <c r="FI9" s="46"/>
      <c r="FJ9" s="46"/>
      <c r="FK9" s="46"/>
      <c r="FL9" s="46"/>
      <c r="FM9" s="46"/>
      <c r="FN9" s="46"/>
      <c r="FO9" s="46"/>
      <c r="FP9" s="46"/>
      <c r="FQ9" s="46"/>
      <c r="FR9" s="46"/>
      <c r="FS9" s="46"/>
      <c r="FT9" s="46"/>
      <c r="FU9" s="46"/>
      <c r="FV9" s="46"/>
      <c r="FW9" s="46"/>
      <c r="FX9" s="46"/>
      <c r="FY9" s="46"/>
      <c r="FZ9" s="46"/>
      <c r="GA9" s="46"/>
      <c r="GB9" s="46"/>
      <c r="GC9" s="46"/>
      <c r="GD9" s="46"/>
      <c r="GE9" s="46"/>
      <c r="GF9" s="46"/>
      <c r="GG9" s="46"/>
      <c r="GH9" s="46"/>
      <c r="GI9" s="46"/>
      <c r="GJ9" s="46"/>
      <c r="GK9" s="46"/>
      <c r="GL9" s="46"/>
      <c r="GM9" s="46"/>
      <c r="GN9" s="46"/>
      <c r="GO9" s="46"/>
      <c r="GP9" s="46"/>
      <c r="GQ9" s="46"/>
      <c r="GR9" s="46"/>
      <c r="GS9" s="46"/>
      <c r="GT9" s="46"/>
      <c r="GU9" s="46"/>
      <c r="GV9" s="46"/>
      <c r="GW9" s="46"/>
      <c r="GX9" s="46"/>
      <c r="GY9" s="46"/>
      <c r="GZ9" s="46"/>
      <c r="HA9" s="46"/>
      <c r="HB9" s="46"/>
      <c r="HC9" s="46"/>
      <c r="HD9" s="46"/>
      <c r="HE9" s="46"/>
      <c r="HF9" s="46"/>
      <c r="HG9" s="46"/>
      <c r="HH9" s="46"/>
      <c r="HI9" s="46"/>
      <c r="HJ9" s="46"/>
      <c r="HK9" s="46"/>
      <c r="HL9" s="46"/>
      <c r="HM9" s="46"/>
      <c r="HN9" s="46"/>
      <c r="HO9" s="46"/>
      <c r="HP9" s="46"/>
      <c r="HQ9" s="46"/>
      <c r="HR9" s="46"/>
      <c r="HS9" s="46"/>
      <c r="HT9" s="46"/>
      <c r="HU9" s="46"/>
      <c r="HV9" s="46"/>
      <c r="HW9" s="46"/>
      <c r="HX9" s="46"/>
      <c r="HY9" s="46"/>
      <c r="HZ9" s="46"/>
      <c r="IA9" s="46"/>
      <c r="IB9" s="46"/>
      <c r="IC9" s="46"/>
      <c r="ID9" s="46"/>
      <c r="IE9" s="46"/>
      <c r="IF9" s="46"/>
      <c r="IG9" s="46"/>
      <c r="IH9" s="46"/>
      <c r="II9" s="46"/>
      <c r="IJ9" s="46"/>
      <c r="IK9" s="46"/>
      <c r="IL9" s="46"/>
      <c r="IM9" s="46"/>
      <c r="IN9" s="46"/>
      <c r="IO9" s="46"/>
      <c r="IP9" s="46"/>
      <c r="IQ9" s="46"/>
      <c r="IR9" s="46"/>
      <c r="IS9" s="46"/>
      <c r="IT9" s="46"/>
      <c r="IU9" s="46"/>
    </row>
    <row r="10" spans="1:255" ht="15" customHeight="1" x14ac:dyDescent="0.25">
      <c r="A10" s="4" t="s">
        <v>29</v>
      </c>
      <c r="B10" s="4" t="s">
        <v>30</v>
      </c>
      <c r="C10" s="6">
        <v>31669</v>
      </c>
      <c r="D10" s="6">
        <v>11278</v>
      </c>
      <c r="E10" s="6">
        <v>10289</v>
      </c>
      <c r="F10" s="6">
        <v>5148</v>
      </c>
      <c r="G10" s="6">
        <v>5141</v>
      </c>
      <c r="H10" s="6">
        <v>989</v>
      </c>
      <c r="I10" s="6">
        <v>291</v>
      </c>
      <c r="J10" s="6">
        <v>698</v>
      </c>
      <c r="K10" s="5"/>
      <c r="L10" s="4" t="s">
        <v>20</v>
      </c>
      <c r="M10" s="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46"/>
      <c r="ES10" s="46"/>
      <c r="ET10" s="46"/>
      <c r="EU10" s="46"/>
      <c r="EV10" s="46"/>
      <c r="EW10" s="46"/>
      <c r="EX10" s="46"/>
      <c r="EY10" s="46"/>
      <c r="EZ10" s="46"/>
      <c r="FA10" s="46"/>
      <c r="FB10" s="46"/>
      <c r="FC10" s="46"/>
      <c r="FD10" s="46"/>
      <c r="FE10" s="46"/>
      <c r="FF10" s="46"/>
      <c r="FG10" s="46"/>
      <c r="FH10" s="46"/>
      <c r="FI10" s="46"/>
      <c r="FJ10" s="46"/>
      <c r="FK10" s="46"/>
      <c r="FL10" s="46"/>
      <c r="FM10" s="46"/>
      <c r="FN10" s="46"/>
      <c r="FO10" s="46"/>
      <c r="FP10" s="46"/>
      <c r="FQ10" s="46"/>
      <c r="FR10" s="46"/>
      <c r="FS10" s="46"/>
      <c r="FT10" s="46"/>
      <c r="FU10" s="46"/>
      <c r="FV10" s="46"/>
      <c r="FW10" s="46"/>
      <c r="FX10" s="46"/>
      <c r="FY10" s="46"/>
      <c r="FZ10" s="46"/>
      <c r="GA10" s="46"/>
      <c r="GB10" s="46"/>
      <c r="GC10" s="46"/>
      <c r="GD10" s="46"/>
      <c r="GE10" s="46"/>
      <c r="GF10" s="46"/>
      <c r="GG10" s="46"/>
      <c r="GH10" s="46"/>
      <c r="GI10" s="46"/>
      <c r="GJ10" s="46"/>
      <c r="GK10" s="46"/>
      <c r="GL10" s="46"/>
      <c r="GM10" s="46"/>
      <c r="GN10" s="46"/>
      <c r="GO10" s="46"/>
      <c r="GP10" s="46"/>
      <c r="GQ10" s="46"/>
      <c r="GR10" s="46"/>
      <c r="GS10" s="46"/>
      <c r="GT10" s="46"/>
      <c r="GU10" s="46"/>
      <c r="GV10" s="46"/>
      <c r="GW10" s="46"/>
      <c r="GX10" s="46"/>
      <c r="GY10" s="46"/>
      <c r="GZ10" s="46"/>
      <c r="HA10" s="46"/>
      <c r="HB10" s="46"/>
      <c r="HC10" s="46"/>
      <c r="HD10" s="46"/>
      <c r="HE10" s="46"/>
      <c r="HF10" s="46"/>
      <c r="HG10" s="46"/>
      <c r="HH10" s="46"/>
      <c r="HI10" s="46"/>
      <c r="HJ10" s="46"/>
      <c r="HK10" s="46"/>
      <c r="HL10" s="46"/>
      <c r="HM10" s="46"/>
      <c r="HN10" s="46"/>
      <c r="HO10" s="46"/>
      <c r="HP10" s="46"/>
      <c r="HQ10" s="46"/>
      <c r="HR10" s="46"/>
      <c r="HS10" s="46"/>
      <c r="HT10" s="46"/>
      <c r="HU10" s="46"/>
      <c r="HV10" s="46"/>
      <c r="HW10" s="46"/>
      <c r="HX10" s="46"/>
      <c r="HY10" s="46"/>
      <c r="HZ10" s="46"/>
      <c r="IA10" s="46"/>
      <c r="IB10" s="46"/>
      <c r="IC10" s="46"/>
      <c r="ID10" s="46"/>
      <c r="IE10" s="46"/>
      <c r="IF10" s="46"/>
      <c r="IG10" s="46"/>
      <c r="IH10" s="46"/>
      <c r="II10" s="46"/>
      <c r="IJ10" s="46"/>
      <c r="IK10" s="46"/>
      <c r="IL10" s="46"/>
      <c r="IM10" s="46"/>
      <c r="IN10" s="46"/>
      <c r="IO10" s="46"/>
      <c r="IP10" s="46"/>
      <c r="IQ10" s="46"/>
      <c r="IR10" s="46"/>
      <c r="IS10" s="46"/>
      <c r="IT10" s="46"/>
      <c r="IU10" s="46"/>
    </row>
    <row r="11" spans="1:255" ht="15" customHeight="1" x14ac:dyDescent="0.25">
      <c r="A11" s="4" t="s">
        <v>31</v>
      </c>
      <c r="B11" s="4" t="s">
        <v>32</v>
      </c>
      <c r="C11" s="6">
        <v>18967</v>
      </c>
      <c r="D11" s="6">
        <v>6278</v>
      </c>
      <c r="E11" s="6">
        <v>3779</v>
      </c>
      <c r="F11" s="6"/>
      <c r="G11" s="6"/>
      <c r="H11" s="6">
        <v>2499</v>
      </c>
      <c r="I11" s="6">
        <v>1533</v>
      </c>
      <c r="J11" s="6">
        <v>966</v>
      </c>
      <c r="K11" s="5"/>
      <c r="L11" s="4" t="s">
        <v>20</v>
      </c>
      <c r="M11" s="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c r="EL11" s="46"/>
      <c r="EM11" s="46"/>
      <c r="EN11" s="46"/>
      <c r="EO11" s="46"/>
      <c r="EP11" s="46"/>
      <c r="EQ11" s="46"/>
      <c r="ER11" s="46"/>
      <c r="ES11" s="46"/>
      <c r="ET11" s="46"/>
      <c r="EU11" s="46"/>
      <c r="EV11" s="46"/>
      <c r="EW11" s="46"/>
      <c r="EX11" s="46"/>
      <c r="EY11" s="46"/>
      <c r="EZ11" s="46"/>
      <c r="FA11" s="46"/>
      <c r="FB11" s="46"/>
      <c r="FC11" s="46"/>
      <c r="FD11" s="46"/>
      <c r="FE11" s="46"/>
      <c r="FF11" s="46"/>
      <c r="FG11" s="46"/>
      <c r="FH11" s="46"/>
      <c r="FI11" s="46"/>
      <c r="FJ11" s="46"/>
      <c r="FK11" s="46"/>
      <c r="FL11" s="46"/>
      <c r="FM11" s="46"/>
      <c r="FN11" s="46"/>
      <c r="FO11" s="46"/>
      <c r="FP11" s="46"/>
      <c r="FQ11" s="46"/>
      <c r="FR11" s="46"/>
      <c r="FS11" s="46"/>
      <c r="FT11" s="46"/>
      <c r="FU11" s="46"/>
      <c r="FV11" s="46"/>
      <c r="FW11" s="46"/>
      <c r="FX11" s="46"/>
      <c r="FY11" s="46"/>
      <c r="FZ11" s="46"/>
      <c r="GA11" s="46"/>
      <c r="GB11" s="46"/>
      <c r="GC11" s="46"/>
      <c r="GD11" s="46"/>
      <c r="GE11" s="46"/>
      <c r="GF11" s="46"/>
      <c r="GG11" s="46"/>
      <c r="GH11" s="46"/>
      <c r="GI11" s="46"/>
      <c r="GJ11" s="46"/>
      <c r="GK11" s="46"/>
      <c r="GL11" s="46"/>
      <c r="GM11" s="46"/>
      <c r="GN11" s="46"/>
      <c r="GO11" s="46"/>
      <c r="GP11" s="46"/>
      <c r="GQ11" s="46"/>
      <c r="GR11" s="46"/>
      <c r="GS11" s="46"/>
      <c r="GT11" s="46"/>
      <c r="GU11" s="46"/>
      <c r="GV11" s="46"/>
      <c r="GW11" s="46"/>
      <c r="GX11" s="46"/>
      <c r="GY11" s="46"/>
      <c r="GZ11" s="46"/>
      <c r="HA11" s="46"/>
      <c r="HB11" s="46"/>
      <c r="HC11" s="46"/>
      <c r="HD11" s="46"/>
      <c r="HE11" s="46"/>
      <c r="HF11" s="46"/>
      <c r="HG11" s="46"/>
      <c r="HH11" s="46"/>
      <c r="HI11" s="46"/>
      <c r="HJ11" s="46"/>
      <c r="HK11" s="46"/>
      <c r="HL11" s="46"/>
      <c r="HM11" s="46"/>
      <c r="HN11" s="46"/>
      <c r="HO11" s="46"/>
      <c r="HP11" s="46"/>
      <c r="HQ11" s="46"/>
      <c r="HR11" s="46"/>
      <c r="HS11" s="46"/>
      <c r="HT11" s="46"/>
      <c r="HU11" s="46"/>
      <c r="HV11" s="46"/>
      <c r="HW11" s="46"/>
      <c r="HX11" s="46"/>
      <c r="HY11" s="46"/>
      <c r="HZ11" s="46"/>
      <c r="IA11" s="46"/>
      <c r="IB11" s="46"/>
      <c r="IC11" s="46"/>
      <c r="ID11" s="46"/>
      <c r="IE11" s="46"/>
      <c r="IF11" s="46"/>
      <c r="IG11" s="46"/>
      <c r="IH11" s="46"/>
      <c r="II11" s="46"/>
      <c r="IJ11" s="46"/>
      <c r="IK11" s="46"/>
      <c r="IL11" s="46"/>
      <c r="IM11" s="46"/>
      <c r="IN11" s="46"/>
      <c r="IO11" s="46"/>
      <c r="IP11" s="46"/>
      <c r="IQ11" s="46"/>
      <c r="IR11" s="46"/>
      <c r="IS11" s="46"/>
      <c r="IT11" s="46"/>
      <c r="IU11" s="46"/>
    </row>
    <row r="12" spans="1:255" ht="15" customHeight="1" x14ac:dyDescent="0.25">
      <c r="A12" s="4" t="s">
        <v>33</v>
      </c>
      <c r="B12" s="4" t="s">
        <v>34</v>
      </c>
      <c r="C12" s="6">
        <v>8270</v>
      </c>
      <c r="D12" s="6">
        <v>2810</v>
      </c>
      <c r="E12" s="6">
        <v>2477</v>
      </c>
      <c r="F12" s="6">
        <v>1488</v>
      </c>
      <c r="G12" s="6">
        <v>989</v>
      </c>
      <c r="H12" s="6">
        <v>333</v>
      </c>
      <c r="I12" s="6">
        <v>189</v>
      </c>
      <c r="J12" s="6">
        <v>144</v>
      </c>
      <c r="K12" s="5"/>
      <c r="L12" s="4" t="s">
        <v>20</v>
      </c>
      <c r="M12" s="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c r="EM12" s="46"/>
      <c r="EN12" s="46"/>
      <c r="EO12" s="46"/>
      <c r="EP12" s="46"/>
      <c r="EQ12" s="46"/>
      <c r="ER12" s="46"/>
      <c r="ES12" s="46"/>
      <c r="ET12" s="46"/>
      <c r="EU12" s="46"/>
      <c r="EV12" s="46"/>
      <c r="EW12" s="46"/>
      <c r="EX12" s="46"/>
      <c r="EY12" s="46"/>
      <c r="EZ12" s="46"/>
      <c r="FA12" s="46"/>
      <c r="FB12" s="46"/>
      <c r="FC12" s="46"/>
      <c r="FD12" s="46"/>
      <c r="FE12" s="46"/>
      <c r="FF12" s="46"/>
      <c r="FG12" s="46"/>
      <c r="FH12" s="46"/>
      <c r="FI12" s="46"/>
      <c r="FJ12" s="46"/>
      <c r="FK12" s="46"/>
      <c r="FL12" s="46"/>
      <c r="FM12" s="46"/>
      <c r="FN12" s="46"/>
      <c r="FO12" s="46"/>
      <c r="FP12" s="46"/>
      <c r="FQ12" s="46"/>
      <c r="FR12" s="46"/>
      <c r="FS12" s="46"/>
      <c r="FT12" s="46"/>
      <c r="FU12" s="46"/>
      <c r="FV12" s="46"/>
      <c r="FW12" s="46"/>
      <c r="FX12" s="46"/>
      <c r="FY12" s="46"/>
      <c r="FZ12" s="46"/>
      <c r="GA12" s="46"/>
      <c r="GB12" s="46"/>
      <c r="GC12" s="46"/>
      <c r="GD12" s="46"/>
      <c r="GE12" s="46"/>
      <c r="GF12" s="46"/>
      <c r="GG12" s="46"/>
      <c r="GH12" s="46"/>
      <c r="GI12" s="46"/>
      <c r="GJ12" s="46"/>
      <c r="GK12" s="46"/>
      <c r="GL12" s="46"/>
      <c r="GM12" s="46"/>
      <c r="GN12" s="46"/>
      <c r="GO12" s="46"/>
      <c r="GP12" s="46"/>
      <c r="GQ12" s="46"/>
      <c r="GR12" s="46"/>
      <c r="GS12" s="46"/>
      <c r="GT12" s="46"/>
      <c r="GU12" s="46"/>
      <c r="GV12" s="46"/>
      <c r="GW12" s="46"/>
      <c r="GX12" s="46"/>
      <c r="GY12" s="46"/>
      <c r="GZ12" s="46"/>
      <c r="HA12" s="46"/>
      <c r="HB12" s="46"/>
      <c r="HC12" s="46"/>
      <c r="HD12" s="46"/>
      <c r="HE12" s="46"/>
      <c r="HF12" s="46"/>
      <c r="HG12" s="46"/>
      <c r="HH12" s="46"/>
      <c r="HI12" s="46"/>
      <c r="HJ12" s="46"/>
      <c r="HK12" s="46"/>
      <c r="HL12" s="46"/>
      <c r="HM12" s="46"/>
      <c r="HN12" s="46"/>
      <c r="HO12" s="46"/>
      <c r="HP12" s="46"/>
      <c r="HQ12" s="46"/>
      <c r="HR12" s="46"/>
      <c r="HS12" s="46"/>
      <c r="HT12" s="46"/>
      <c r="HU12" s="46"/>
      <c r="HV12" s="46"/>
      <c r="HW12" s="46"/>
      <c r="HX12" s="46"/>
      <c r="HY12" s="46"/>
      <c r="HZ12" s="46"/>
      <c r="IA12" s="46"/>
      <c r="IB12" s="46"/>
      <c r="IC12" s="46"/>
      <c r="ID12" s="46"/>
      <c r="IE12" s="46"/>
      <c r="IF12" s="46"/>
      <c r="IG12" s="46"/>
      <c r="IH12" s="46"/>
      <c r="II12" s="46"/>
      <c r="IJ12" s="46"/>
      <c r="IK12" s="46"/>
      <c r="IL12" s="46"/>
      <c r="IM12" s="46"/>
      <c r="IN12" s="46"/>
      <c r="IO12" s="46"/>
      <c r="IP12" s="46"/>
      <c r="IQ12" s="46"/>
      <c r="IR12" s="46"/>
      <c r="IS12" s="46"/>
      <c r="IT12" s="46"/>
      <c r="IU12" s="46"/>
    </row>
    <row r="13" spans="1:255" ht="15" customHeight="1" x14ac:dyDescent="0.25">
      <c r="A13" s="4" t="s">
        <v>35</v>
      </c>
      <c r="B13" s="4" t="s">
        <v>36</v>
      </c>
      <c r="C13" s="6">
        <v>6287</v>
      </c>
      <c r="D13" s="6">
        <v>3135</v>
      </c>
      <c r="E13" s="6">
        <v>1881</v>
      </c>
      <c r="F13" s="6">
        <v>1454</v>
      </c>
      <c r="G13" s="6">
        <v>427</v>
      </c>
      <c r="H13" s="6">
        <v>1254</v>
      </c>
      <c r="I13" s="6">
        <v>829</v>
      </c>
      <c r="J13" s="6">
        <v>425</v>
      </c>
      <c r="K13" s="5"/>
      <c r="L13" s="4" t="s">
        <v>20</v>
      </c>
      <c r="M13" s="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c r="IA13" s="46"/>
      <c r="IB13" s="46"/>
      <c r="IC13" s="46"/>
      <c r="ID13" s="46"/>
      <c r="IE13" s="46"/>
      <c r="IF13" s="46"/>
      <c r="IG13" s="46"/>
      <c r="IH13" s="46"/>
      <c r="II13" s="46"/>
      <c r="IJ13" s="46"/>
      <c r="IK13" s="46"/>
      <c r="IL13" s="46"/>
      <c r="IM13" s="46"/>
      <c r="IN13" s="46"/>
      <c r="IO13" s="46"/>
      <c r="IP13" s="46"/>
      <c r="IQ13" s="46"/>
      <c r="IR13" s="46"/>
      <c r="IS13" s="46"/>
      <c r="IT13" s="46"/>
      <c r="IU13" s="46"/>
    </row>
    <row r="14" spans="1:255" ht="15" customHeight="1" x14ac:dyDescent="0.25">
      <c r="A14" s="4" t="s">
        <v>37</v>
      </c>
      <c r="B14" s="4" t="s">
        <v>38</v>
      </c>
      <c r="C14" s="6">
        <v>7323</v>
      </c>
      <c r="D14" s="6">
        <v>5267</v>
      </c>
      <c r="E14" s="6">
        <v>3396</v>
      </c>
      <c r="F14" s="6">
        <v>2666</v>
      </c>
      <c r="G14" s="6">
        <v>730</v>
      </c>
      <c r="H14" s="6">
        <v>1871</v>
      </c>
      <c r="I14" s="6">
        <v>1604</v>
      </c>
      <c r="J14" s="6">
        <v>267</v>
      </c>
      <c r="K14" s="5"/>
      <c r="L14" s="5"/>
      <c r="M14" s="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c r="DQ14" s="46"/>
      <c r="DR14" s="46"/>
      <c r="DS14" s="46"/>
      <c r="DT14" s="46"/>
      <c r="DU14" s="46"/>
      <c r="DV14" s="46"/>
      <c r="DW14" s="46"/>
      <c r="DX14" s="46"/>
      <c r="DY14" s="46"/>
      <c r="DZ14" s="46"/>
      <c r="EA14" s="46"/>
      <c r="EB14" s="46"/>
      <c r="EC14" s="46"/>
      <c r="ED14" s="46"/>
      <c r="EE14" s="46"/>
      <c r="EF14" s="46"/>
      <c r="EG14" s="46"/>
      <c r="EH14" s="46"/>
      <c r="EI14" s="46"/>
      <c r="EJ14" s="46"/>
      <c r="EK14" s="46"/>
      <c r="EL14" s="46"/>
      <c r="EM14" s="46"/>
      <c r="EN14" s="46"/>
      <c r="EO14" s="46"/>
      <c r="EP14" s="46"/>
      <c r="EQ14" s="46"/>
      <c r="ER14" s="46"/>
      <c r="ES14" s="46"/>
      <c r="ET14" s="46"/>
      <c r="EU14" s="46"/>
      <c r="EV14" s="46"/>
      <c r="EW14" s="46"/>
      <c r="EX14" s="46"/>
      <c r="EY14" s="46"/>
      <c r="EZ14" s="46"/>
      <c r="FA14" s="46"/>
      <c r="FB14" s="46"/>
      <c r="FC14" s="46"/>
      <c r="FD14" s="46"/>
      <c r="FE14" s="46"/>
      <c r="FF14" s="46"/>
      <c r="FG14" s="46"/>
      <c r="FH14" s="46"/>
      <c r="FI14" s="46"/>
      <c r="FJ14" s="46"/>
      <c r="FK14" s="46"/>
      <c r="FL14" s="46"/>
      <c r="FM14" s="46"/>
      <c r="FN14" s="46"/>
      <c r="FO14" s="46"/>
      <c r="FP14" s="46"/>
      <c r="FQ14" s="46"/>
      <c r="FR14" s="46"/>
      <c r="FS14" s="46"/>
      <c r="FT14" s="46"/>
      <c r="FU14" s="46"/>
      <c r="FV14" s="46"/>
      <c r="FW14" s="46"/>
      <c r="FX14" s="46"/>
      <c r="FY14" s="46"/>
      <c r="FZ14" s="46"/>
      <c r="GA14" s="46"/>
      <c r="GB14" s="46"/>
      <c r="GC14" s="46"/>
      <c r="GD14" s="46"/>
      <c r="GE14" s="46"/>
      <c r="GF14" s="46"/>
      <c r="GG14" s="46"/>
      <c r="GH14" s="46"/>
      <c r="GI14" s="46"/>
      <c r="GJ14" s="46"/>
      <c r="GK14" s="46"/>
      <c r="GL14" s="46"/>
      <c r="GM14" s="46"/>
      <c r="GN14" s="46"/>
      <c r="GO14" s="46"/>
      <c r="GP14" s="46"/>
      <c r="GQ14" s="46"/>
      <c r="GR14" s="46"/>
      <c r="GS14" s="46"/>
      <c r="GT14" s="46"/>
      <c r="GU14" s="46"/>
      <c r="GV14" s="46"/>
      <c r="GW14" s="46"/>
      <c r="GX14" s="46"/>
      <c r="GY14" s="46"/>
      <c r="GZ14" s="46"/>
      <c r="HA14" s="46"/>
      <c r="HB14" s="46"/>
      <c r="HC14" s="46"/>
      <c r="HD14" s="46"/>
      <c r="HE14" s="46"/>
      <c r="HF14" s="46"/>
      <c r="HG14" s="46"/>
      <c r="HH14" s="46"/>
      <c r="HI14" s="46"/>
      <c r="HJ14" s="46"/>
      <c r="HK14" s="46"/>
      <c r="HL14" s="46"/>
      <c r="HM14" s="46"/>
      <c r="HN14" s="46"/>
      <c r="HO14" s="46"/>
      <c r="HP14" s="46"/>
      <c r="HQ14" s="46"/>
      <c r="HR14" s="46"/>
      <c r="HS14" s="46"/>
      <c r="HT14" s="46"/>
      <c r="HU14" s="46"/>
      <c r="HV14" s="46"/>
      <c r="HW14" s="46"/>
      <c r="HX14" s="46"/>
      <c r="HY14" s="46"/>
      <c r="HZ14" s="46"/>
      <c r="IA14" s="46"/>
      <c r="IB14" s="46"/>
      <c r="IC14" s="46"/>
      <c r="ID14" s="46"/>
      <c r="IE14" s="46"/>
      <c r="IF14" s="46"/>
      <c r="IG14" s="46"/>
      <c r="IH14" s="46"/>
      <c r="II14" s="46"/>
      <c r="IJ14" s="46"/>
      <c r="IK14" s="46"/>
      <c r="IL14" s="46"/>
      <c r="IM14" s="46"/>
      <c r="IN14" s="46"/>
      <c r="IO14" s="46"/>
      <c r="IP14" s="46"/>
      <c r="IQ14" s="46"/>
      <c r="IR14" s="46"/>
      <c r="IS14" s="46"/>
      <c r="IT14" s="46"/>
      <c r="IU14" s="46"/>
    </row>
    <row r="15" spans="1:255" ht="15" customHeight="1" x14ac:dyDescent="0.25">
      <c r="A15" s="4" t="s">
        <v>39</v>
      </c>
      <c r="B15" s="4" t="s">
        <v>40</v>
      </c>
      <c r="C15" s="6">
        <v>22363</v>
      </c>
      <c r="D15" s="6">
        <v>7963</v>
      </c>
      <c r="E15" s="6"/>
      <c r="F15" s="6"/>
      <c r="G15" s="6"/>
      <c r="H15" s="6">
        <v>7963</v>
      </c>
      <c r="I15" s="6">
        <v>1285</v>
      </c>
      <c r="J15" s="6">
        <v>6678</v>
      </c>
      <c r="K15" s="5"/>
      <c r="L15" s="5"/>
      <c r="M15" s="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c r="DV15" s="46"/>
      <c r="DW15" s="46"/>
      <c r="DX15" s="46"/>
      <c r="DY15" s="46"/>
      <c r="DZ15" s="46"/>
      <c r="EA15" s="46"/>
      <c r="EB15" s="46"/>
      <c r="EC15" s="46"/>
      <c r="ED15" s="46"/>
      <c r="EE15" s="46"/>
      <c r="EF15" s="46"/>
      <c r="EG15" s="46"/>
      <c r="EH15" s="46"/>
      <c r="EI15" s="46"/>
      <c r="EJ15" s="46"/>
      <c r="EK15" s="46"/>
      <c r="EL15" s="46"/>
      <c r="EM15" s="46"/>
      <c r="EN15" s="46"/>
      <c r="EO15" s="46"/>
      <c r="EP15" s="46"/>
      <c r="EQ15" s="46"/>
      <c r="ER15" s="46"/>
      <c r="ES15" s="46"/>
      <c r="ET15" s="46"/>
      <c r="EU15" s="46"/>
      <c r="EV15" s="46"/>
      <c r="EW15" s="46"/>
      <c r="EX15" s="46"/>
      <c r="EY15" s="46"/>
      <c r="EZ15" s="46"/>
      <c r="FA15" s="46"/>
      <c r="FB15" s="46"/>
      <c r="FC15" s="46"/>
      <c r="FD15" s="46"/>
      <c r="FE15" s="46"/>
      <c r="FF15" s="46"/>
      <c r="FG15" s="46"/>
      <c r="FH15" s="46"/>
      <c r="FI15" s="46"/>
      <c r="FJ15" s="46"/>
      <c r="FK15" s="46"/>
      <c r="FL15" s="46"/>
      <c r="FM15" s="46"/>
      <c r="FN15" s="46"/>
      <c r="FO15" s="46"/>
      <c r="FP15" s="46"/>
      <c r="FQ15" s="46"/>
      <c r="FR15" s="46"/>
      <c r="FS15" s="46"/>
      <c r="FT15" s="46"/>
      <c r="FU15" s="46"/>
      <c r="FV15" s="46"/>
      <c r="FW15" s="46"/>
      <c r="FX15" s="46"/>
      <c r="FY15" s="46"/>
      <c r="FZ15" s="46"/>
      <c r="GA15" s="46"/>
      <c r="GB15" s="46"/>
      <c r="GC15" s="46"/>
      <c r="GD15" s="46"/>
      <c r="GE15" s="46"/>
      <c r="GF15" s="46"/>
      <c r="GG15" s="46"/>
      <c r="GH15" s="46"/>
      <c r="GI15" s="46"/>
      <c r="GJ15" s="46"/>
      <c r="GK15" s="46"/>
      <c r="GL15" s="46"/>
      <c r="GM15" s="46"/>
      <c r="GN15" s="46"/>
      <c r="GO15" s="46"/>
      <c r="GP15" s="46"/>
      <c r="GQ15" s="46"/>
      <c r="GR15" s="46"/>
      <c r="GS15" s="46"/>
      <c r="GT15" s="46"/>
      <c r="GU15" s="46"/>
      <c r="GV15" s="46"/>
      <c r="GW15" s="46"/>
      <c r="GX15" s="46"/>
      <c r="GY15" s="46"/>
      <c r="GZ15" s="46"/>
      <c r="HA15" s="46"/>
      <c r="HB15" s="46"/>
      <c r="HC15" s="46"/>
      <c r="HD15" s="46"/>
      <c r="HE15" s="46"/>
      <c r="HF15" s="46"/>
      <c r="HG15" s="46"/>
      <c r="HH15" s="46"/>
      <c r="HI15" s="46"/>
      <c r="HJ15" s="46"/>
      <c r="HK15" s="46"/>
      <c r="HL15" s="46"/>
      <c r="HM15" s="46"/>
      <c r="HN15" s="46"/>
      <c r="HO15" s="46"/>
      <c r="HP15" s="46"/>
      <c r="HQ15" s="46"/>
      <c r="HR15" s="46"/>
      <c r="HS15" s="46"/>
      <c r="HT15" s="46"/>
      <c r="HU15" s="46"/>
      <c r="HV15" s="46"/>
      <c r="HW15" s="46"/>
      <c r="HX15" s="46"/>
      <c r="HY15" s="46"/>
      <c r="HZ15" s="46"/>
      <c r="IA15" s="46"/>
      <c r="IB15" s="46"/>
      <c r="IC15" s="46"/>
      <c r="ID15" s="46"/>
      <c r="IE15" s="46"/>
      <c r="IF15" s="46"/>
      <c r="IG15" s="46"/>
      <c r="IH15" s="46"/>
      <c r="II15" s="46"/>
      <c r="IJ15" s="46"/>
      <c r="IK15" s="46"/>
      <c r="IL15" s="46"/>
      <c r="IM15" s="46"/>
      <c r="IN15" s="46"/>
      <c r="IO15" s="46"/>
      <c r="IP15" s="46"/>
      <c r="IQ15" s="46"/>
      <c r="IR15" s="46"/>
      <c r="IS15" s="46"/>
      <c r="IT15" s="46"/>
      <c r="IU15" s="46"/>
    </row>
    <row r="16" spans="1:255" ht="15" customHeight="1" x14ac:dyDescent="0.25">
      <c r="A16" s="4" t="s">
        <v>41</v>
      </c>
      <c r="B16" s="4" t="s">
        <v>42</v>
      </c>
      <c r="C16" s="6">
        <v>10942</v>
      </c>
      <c r="D16" s="6">
        <v>5526</v>
      </c>
      <c r="E16" s="6">
        <v>3447</v>
      </c>
      <c r="F16" s="6">
        <v>1299</v>
      </c>
      <c r="G16" s="6">
        <v>2148</v>
      </c>
      <c r="H16" s="6">
        <v>2079</v>
      </c>
      <c r="I16" s="6">
        <v>355</v>
      </c>
      <c r="J16" s="6">
        <v>1724</v>
      </c>
      <c r="K16" s="5"/>
      <c r="L16" s="5"/>
      <c r="M16" s="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c r="EM16" s="46"/>
      <c r="EN16" s="46"/>
      <c r="EO16" s="46"/>
      <c r="EP16" s="46"/>
      <c r="EQ16" s="46"/>
      <c r="ER16" s="46"/>
      <c r="ES16" s="46"/>
      <c r="ET16" s="46"/>
      <c r="EU16" s="46"/>
      <c r="EV16" s="46"/>
      <c r="EW16" s="46"/>
      <c r="EX16" s="46"/>
      <c r="EY16" s="46"/>
      <c r="EZ16" s="46"/>
      <c r="FA16" s="46"/>
      <c r="FB16" s="46"/>
      <c r="FC16" s="46"/>
      <c r="FD16" s="46"/>
      <c r="FE16" s="46"/>
      <c r="FF16" s="46"/>
      <c r="FG16" s="46"/>
      <c r="FH16" s="46"/>
      <c r="FI16" s="46"/>
      <c r="FJ16" s="46"/>
      <c r="FK16" s="46"/>
      <c r="FL16" s="46"/>
      <c r="FM16" s="46"/>
      <c r="FN16" s="46"/>
      <c r="FO16" s="46"/>
      <c r="FP16" s="46"/>
      <c r="FQ16" s="46"/>
      <c r="FR16" s="46"/>
      <c r="FS16" s="46"/>
      <c r="FT16" s="46"/>
      <c r="FU16" s="46"/>
      <c r="FV16" s="46"/>
      <c r="FW16" s="46"/>
      <c r="FX16" s="46"/>
      <c r="FY16" s="46"/>
      <c r="FZ16" s="46"/>
      <c r="GA16" s="46"/>
      <c r="GB16" s="46"/>
      <c r="GC16" s="46"/>
      <c r="GD16" s="46"/>
      <c r="GE16" s="46"/>
      <c r="GF16" s="46"/>
      <c r="GG16" s="46"/>
      <c r="GH16" s="46"/>
      <c r="GI16" s="46"/>
      <c r="GJ16" s="46"/>
      <c r="GK16" s="46"/>
      <c r="GL16" s="46"/>
      <c r="GM16" s="46"/>
      <c r="GN16" s="46"/>
      <c r="GO16" s="46"/>
      <c r="GP16" s="46"/>
      <c r="GQ16" s="46"/>
      <c r="GR16" s="46"/>
      <c r="GS16" s="46"/>
      <c r="GT16" s="46"/>
      <c r="GU16" s="46"/>
      <c r="GV16" s="46"/>
      <c r="GW16" s="46"/>
      <c r="GX16" s="46"/>
      <c r="GY16" s="46"/>
      <c r="GZ16" s="46"/>
      <c r="HA16" s="46"/>
      <c r="HB16" s="46"/>
      <c r="HC16" s="46"/>
      <c r="HD16" s="46"/>
      <c r="HE16" s="46"/>
      <c r="HF16" s="46"/>
      <c r="HG16" s="46"/>
      <c r="HH16" s="46"/>
      <c r="HI16" s="46"/>
      <c r="HJ16" s="46"/>
      <c r="HK16" s="46"/>
      <c r="HL16" s="46"/>
      <c r="HM16" s="46"/>
      <c r="HN16" s="46"/>
      <c r="HO16" s="46"/>
      <c r="HP16" s="46"/>
      <c r="HQ16" s="46"/>
      <c r="HR16" s="46"/>
      <c r="HS16" s="46"/>
      <c r="HT16" s="46"/>
      <c r="HU16" s="46"/>
      <c r="HV16" s="46"/>
      <c r="HW16" s="46"/>
      <c r="HX16" s="46"/>
      <c r="HY16" s="46"/>
      <c r="HZ16" s="46"/>
      <c r="IA16" s="46"/>
      <c r="IB16" s="46"/>
      <c r="IC16" s="46"/>
      <c r="ID16" s="46"/>
      <c r="IE16" s="46"/>
      <c r="IF16" s="46"/>
      <c r="IG16" s="46"/>
      <c r="IH16" s="46"/>
      <c r="II16" s="46"/>
      <c r="IJ16" s="46"/>
      <c r="IK16" s="46"/>
      <c r="IL16" s="46"/>
      <c r="IM16" s="46"/>
      <c r="IN16" s="46"/>
      <c r="IO16" s="46"/>
      <c r="IP16" s="46"/>
      <c r="IQ16" s="46"/>
      <c r="IR16" s="46"/>
      <c r="IS16" s="46"/>
      <c r="IT16" s="46"/>
      <c r="IU16" s="46"/>
    </row>
    <row r="17" spans="1:255" ht="15" customHeight="1" x14ac:dyDescent="0.25">
      <c r="A17" s="4" t="s">
        <v>43</v>
      </c>
      <c r="B17" s="4" t="s">
        <v>44</v>
      </c>
      <c r="C17" s="6">
        <v>6388</v>
      </c>
      <c r="D17" s="6">
        <v>4314</v>
      </c>
      <c r="E17" s="6">
        <v>3011</v>
      </c>
      <c r="F17" s="6">
        <v>423</v>
      </c>
      <c r="G17" s="6">
        <v>2588</v>
      </c>
      <c r="H17" s="6">
        <v>1303</v>
      </c>
      <c r="I17" s="6">
        <v>201</v>
      </c>
      <c r="J17" s="6">
        <v>1102</v>
      </c>
      <c r="K17" s="5"/>
      <c r="L17" s="5"/>
      <c r="M17" s="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c r="DS17" s="46"/>
      <c r="DT17" s="46"/>
      <c r="DU17" s="46"/>
      <c r="DV17" s="46"/>
      <c r="DW17" s="46"/>
      <c r="DX17" s="46"/>
      <c r="DY17" s="46"/>
      <c r="DZ17" s="46"/>
      <c r="EA17" s="46"/>
      <c r="EB17" s="46"/>
      <c r="EC17" s="46"/>
      <c r="ED17" s="46"/>
      <c r="EE17" s="46"/>
      <c r="EF17" s="46"/>
      <c r="EG17" s="46"/>
      <c r="EH17" s="46"/>
      <c r="EI17" s="46"/>
      <c r="EJ17" s="46"/>
      <c r="EK17" s="46"/>
      <c r="EL17" s="46"/>
      <c r="EM17" s="46"/>
      <c r="EN17" s="46"/>
      <c r="EO17" s="46"/>
      <c r="EP17" s="46"/>
      <c r="EQ17" s="46"/>
      <c r="ER17" s="46"/>
      <c r="ES17" s="46"/>
      <c r="ET17" s="46"/>
      <c r="EU17" s="46"/>
      <c r="EV17" s="46"/>
      <c r="EW17" s="46"/>
      <c r="EX17" s="46"/>
      <c r="EY17" s="46"/>
      <c r="EZ17" s="46"/>
      <c r="FA17" s="46"/>
      <c r="FB17" s="46"/>
      <c r="FC17" s="46"/>
      <c r="FD17" s="46"/>
      <c r="FE17" s="46"/>
      <c r="FF17" s="46"/>
      <c r="FG17" s="46"/>
      <c r="FH17" s="46"/>
      <c r="FI17" s="46"/>
      <c r="FJ17" s="46"/>
      <c r="FK17" s="46"/>
      <c r="FL17" s="46"/>
      <c r="FM17" s="46"/>
      <c r="FN17" s="46"/>
      <c r="FO17" s="46"/>
      <c r="FP17" s="46"/>
      <c r="FQ17" s="46"/>
      <c r="FR17" s="46"/>
      <c r="FS17" s="46"/>
      <c r="FT17" s="46"/>
      <c r="FU17" s="46"/>
      <c r="FV17" s="46"/>
      <c r="FW17" s="46"/>
      <c r="FX17" s="46"/>
      <c r="FY17" s="46"/>
      <c r="FZ17" s="46"/>
      <c r="GA17" s="46"/>
      <c r="GB17" s="46"/>
      <c r="GC17" s="46"/>
      <c r="GD17" s="46"/>
      <c r="GE17" s="46"/>
      <c r="GF17" s="46"/>
      <c r="GG17" s="46"/>
      <c r="GH17" s="46"/>
      <c r="GI17" s="46"/>
      <c r="GJ17" s="46"/>
      <c r="GK17" s="46"/>
      <c r="GL17" s="46"/>
      <c r="GM17" s="46"/>
      <c r="GN17" s="46"/>
      <c r="GO17" s="46"/>
      <c r="GP17" s="46"/>
      <c r="GQ17" s="46"/>
      <c r="GR17" s="46"/>
      <c r="GS17" s="46"/>
      <c r="GT17" s="46"/>
      <c r="GU17" s="46"/>
      <c r="GV17" s="46"/>
      <c r="GW17" s="46"/>
      <c r="GX17" s="46"/>
      <c r="GY17" s="46"/>
      <c r="GZ17" s="46"/>
      <c r="HA17" s="46"/>
      <c r="HB17" s="46"/>
      <c r="HC17" s="46"/>
      <c r="HD17" s="46"/>
      <c r="HE17" s="46"/>
      <c r="HF17" s="46"/>
      <c r="HG17" s="46"/>
      <c r="HH17" s="46"/>
      <c r="HI17" s="46"/>
      <c r="HJ17" s="46"/>
      <c r="HK17" s="46"/>
      <c r="HL17" s="46"/>
      <c r="HM17" s="46"/>
      <c r="HN17" s="46"/>
      <c r="HO17" s="46"/>
      <c r="HP17" s="46"/>
      <c r="HQ17" s="46"/>
      <c r="HR17" s="46"/>
      <c r="HS17" s="46"/>
      <c r="HT17" s="46"/>
      <c r="HU17" s="46"/>
      <c r="HV17" s="46"/>
      <c r="HW17" s="46"/>
      <c r="HX17" s="46"/>
      <c r="HY17" s="46"/>
      <c r="HZ17" s="46"/>
      <c r="IA17" s="46"/>
      <c r="IB17" s="46"/>
      <c r="IC17" s="46"/>
      <c r="ID17" s="46"/>
      <c r="IE17" s="46"/>
      <c r="IF17" s="46"/>
      <c r="IG17" s="46"/>
      <c r="IH17" s="46"/>
      <c r="II17" s="46"/>
      <c r="IJ17" s="46"/>
      <c r="IK17" s="46"/>
      <c r="IL17" s="46"/>
      <c r="IM17" s="46"/>
      <c r="IN17" s="46"/>
      <c r="IO17" s="46"/>
      <c r="IP17" s="46"/>
      <c r="IQ17" s="46"/>
      <c r="IR17" s="46"/>
      <c r="IS17" s="46"/>
      <c r="IT17" s="46"/>
      <c r="IU17" s="46"/>
    </row>
    <row r="18" spans="1:255" ht="15" customHeight="1" x14ac:dyDescent="0.25">
      <c r="A18" s="4" t="s">
        <v>45</v>
      </c>
      <c r="B18" s="4" t="s">
        <v>46</v>
      </c>
      <c r="C18" s="6">
        <v>19693</v>
      </c>
      <c r="D18" s="6">
        <v>11665</v>
      </c>
      <c r="E18" s="6">
        <v>5540</v>
      </c>
      <c r="F18" s="6"/>
      <c r="G18" s="6"/>
      <c r="H18" s="6">
        <v>6125</v>
      </c>
      <c r="I18" s="6">
        <v>195</v>
      </c>
      <c r="J18" s="6">
        <v>5930</v>
      </c>
      <c r="K18" s="5"/>
      <c r="L18" s="4" t="s">
        <v>20</v>
      </c>
      <c r="M18" s="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c r="DM18" s="46"/>
      <c r="DN18" s="46"/>
      <c r="DO18" s="46"/>
      <c r="DP18" s="46"/>
      <c r="DQ18" s="46"/>
      <c r="DR18" s="46"/>
      <c r="DS18" s="46"/>
      <c r="DT18" s="46"/>
      <c r="DU18" s="46"/>
      <c r="DV18" s="46"/>
      <c r="DW18" s="46"/>
      <c r="DX18" s="46"/>
      <c r="DY18" s="46"/>
      <c r="DZ18" s="46"/>
      <c r="EA18" s="46"/>
      <c r="EB18" s="46"/>
      <c r="EC18" s="46"/>
      <c r="ED18" s="46"/>
      <c r="EE18" s="46"/>
      <c r="EF18" s="46"/>
      <c r="EG18" s="46"/>
      <c r="EH18" s="46"/>
      <c r="EI18" s="46"/>
      <c r="EJ18" s="46"/>
      <c r="EK18" s="46"/>
      <c r="EL18" s="46"/>
      <c r="EM18" s="46"/>
      <c r="EN18" s="46"/>
      <c r="EO18" s="46"/>
      <c r="EP18" s="46"/>
      <c r="EQ18" s="46"/>
      <c r="ER18" s="46"/>
      <c r="ES18" s="46"/>
      <c r="ET18" s="46"/>
      <c r="EU18" s="46"/>
      <c r="EV18" s="46"/>
      <c r="EW18" s="46"/>
      <c r="EX18" s="46"/>
      <c r="EY18" s="46"/>
      <c r="EZ18" s="46"/>
      <c r="FA18" s="46"/>
      <c r="FB18" s="46"/>
      <c r="FC18" s="46"/>
      <c r="FD18" s="46"/>
      <c r="FE18" s="46"/>
      <c r="FF18" s="46"/>
      <c r="FG18" s="46"/>
      <c r="FH18" s="46"/>
      <c r="FI18" s="46"/>
      <c r="FJ18" s="46"/>
      <c r="FK18" s="46"/>
      <c r="FL18" s="46"/>
      <c r="FM18" s="46"/>
      <c r="FN18" s="46"/>
      <c r="FO18" s="46"/>
      <c r="FP18" s="46"/>
      <c r="FQ18" s="46"/>
      <c r="FR18" s="46"/>
      <c r="FS18" s="46"/>
      <c r="FT18" s="46"/>
      <c r="FU18" s="46"/>
      <c r="FV18" s="46"/>
      <c r="FW18" s="46"/>
      <c r="FX18" s="46"/>
      <c r="FY18" s="46"/>
      <c r="FZ18" s="46"/>
      <c r="GA18" s="46"/>
      <c r="GB18" s="46"/>
      <c r="GC18" s="46"/>
      <c r="GD18" s="46"/>
      <c r="GE18" s="46"/>
      <c r="GF18" s="46"/>
      <c r="GG18" s="46"/>
      <c r="GH18" s="46"/>
      <c r="GI18" s="46"/>
      <c r="GJ18" s="46"/>
      <c r="GK18" s="46"/>
      <c r="GL18" s="46"/>
      <c r="GM18" s="46"/>
      <c r="GN18" s="46"/>
      <c r="GO18" s="46"/>
      <c r="GP18" s="46"/>
      <c r="GQ18" s="46"/>
      <c r="GR18" s="46"/>
      <c r="GS18" s="46"/>
      <c r="GT18" s="46"/>
      <c r="GU18" s="46"/>
      <c r="GV18" s="46"/>
      <c r="GW18" s="46"/>
      <c r="GX18" s="46"/>
      <c r="GY18" s="46"/>
      <c r="GZ18" s="46"/>
      <c r="HA18" s="46"/>
      <c r="HB18" s="46"/>
      <c r="HC18" s="46"/>
      <c r="HD18" s="46"/>
      <c r="HE18" s="46"/>
      <c r="HF18" s="46"/>
      <c r="HG18" s="46"/>
      <c r="HH18" s="46"/>
      <c r="HI18" s="46"/>
      <c r="HJ18" s="46"/>
      <c r="HK18" s="46"/>
      <c r="HL18" s="46"/>
      <c r="HM18" s="46"/>
      <c r="HN18" s="46"/>
      <c r="HO18" s="46"/>
      <c r="HP18" s="46"/>
      <c r="HQ18" s="46"/>
      <c r="HR18" s="46"/>
      <c r="HS18" s="46"/>
      <c r="HT18" s="46"/>
      <c r="HU18" s="46"/>
      <c r="HV18" s="46"/>
      <c r="HW18" s="46"/>
      <c r="HX18" s="46"/>
      <c r="HY18" s="46"/>
      <c r="HZ18" s="46"/>
      <c r="IA18" s="46"/>
      <c r="IB18" s="46"/>
      <c r="IC18" s="46"/>
      <c r="ID18" s="46"/>
      <c r="IE18" s="46"/>
      <c r="IF18" s="46"/>
      <c r="IG18" s="46"/>
      <c r="IH18" s="46"/>
      <c r="II18" s="46"/>
      <c r="IJ18" s="46"/>
      <c r="IK18" s="46"/>
      <c r="IL18" s="46"/>
      <c r="IM18" s="46"/>
      <c r="IN18" s="46"/>
      <c r="IO18" s="46"/>
      <c r="IP18" s="46"/>
      <c r="IQ18" s="46"/>
      <c r="IR18" s="46"/>
      <c r="IS18" s="46"/>
      <c r="IT18" s="46"/>
      <c r="IU18" s="46"/>
    </row>
    <row r="19" spans="1:255" ht="15" customHeight="1" x14ac:dyDescent="0.25">
      <c r="A19" s="4" t="s">
        <v>47</v>
      </c>
      <c r="B19" s="4" t="s">
        <v>48</v>
      </c>
      <c r="C19" s="6">
        <v>16226</v>
      </c>
      <c r="D19" s="6">
        <v>8146</v>
      </c>
      <c r="E19" s="6">
        <v>3473</v>
      </c>
      <c r="F19" s="6">
        <v>847</v>
      </c>
      <c r="G19" s="6">
        <v>2626</v>
      </c>
      <c r="H19" s="6">
        <v>4673</v>
      </c>
      <c r="I19" s="6">
        <v>3852</v>
      </c>
      <c r="J19" s="6">
        <v>821</v>
      </c>
      <c r="K19" s="5"/>
      <c r="L19" s="5"/>
      <c r="M19" s="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c r="EL19" s="46"/>
      <c r="EM19" s="46"/>
      <c r="EN19" s="46"/>
      <c r="EO19" s="46"/>
      <c r="EP19" s="46"/>
      <c r="EQ19" s="46"/>
      <c r="ER19" s="46"/>
      <c r="ES19" s="46"/>
      <c r="ET19" s="46"/>
      <c r="EU19" s="46"/>
      <c r="EV19" s="46"/>
      <c r="EW19" s="46"/>
      <c r="EX19" s="46"/>
      <c r="EY19" s="46"/>
      <c r="EZ19" s="46"/>
      <c r="FA19" s="46"/>
      <c r="FB19" s="46"/>
      <c r="FC19" s="46"/>
      <c r="FD19" s="46"/>
      <c r="FE19" s="46"/>
      <c r="FF19" s="46"/>
      <c r="FG19" s="46"/>
      <c r="FH19" s="46"/>
      <c r="FI19" s="46"/>
      <c r="FJ19" s="46"/>
      <c r="FK19" s="46"/>
      <c r="FL19" s="46"/>
      <c r="FM19" s="46"/>
      <c r="FN19" s="46"/>
      <c r="FO19" s="46"/>
      <c r="FP19" s="46"/>
      <c r="FQ19" s="46"/>
      <c r="FR19" s="46"/>
      <c r="FS19" s="46"/>
      <c r="FT19" s="46"/>
      <c r="FU19" s="46"/>
      <c r="FV19" s="46"/>
      <c r="FW19" s="46"/>
      <c r="FX19" s="46"/>
      <c r="FY19" s="46"/>
      <c r="FZ19" s="46"/>
      <c r="GA19" s="46"/>
      <c r="GB19" s="46"/>
      <c r="GC19" s="46"/>
      <c r="GD19" s="46"/>
      <c r="GE19" s="46"/>
      <c r="GF19" s="46"/>
      <c r="GG19" s="46"/>
      <c r="GH19" s="46"/>
      <c r="GI19" s="46"/>
      <c r="GJ19" s="46"/>
      <c r="GK19" s="46"/>
      <c r="GL19" s="46"/>
      <c r="GM19" s="46"/>
      <c r="GN19" s="46"/>
      <c r="GO19" s="46"/>
      <c r="GP19" s="46"/>
      <c r="GQ19" s="46"/>
      <c r="GR19" s="46"/>
      <c r="GS19" s="46"/>
      <c r="GT19" s="46"/>
      <c r="GU19" s="46"/>
      <c r="GV19" s="46"/>
      <c r="GW19" s="46"/>
      <c r="GX19" s="46"/>
      <c r="GY19" s="46"/>
      <c r="GZ19" s="46"/>
      <c r="HA19" s="46"/>
      <c r="HB19" s="46"/>
      <c r="HC19" s="46"/>
      <c r="HD19" s="46"/>
      <c r="HE19" s="46"/>
      <c r="HF19" s="46"/>
      <c r="HG19" s="46"/>
      <c r="HH19" s="46"/>
      <c r="HI19" s="46"/>
      <c r="HJ19" s="46"/>
      <c r="HK19" s="46"/>
      <c r="HL19" s="46"/>
      <c r="HM19" s="46"/>
      <c r="HN19" s="46"/>
      <c r="HO19" s="46"/>
      <c r="HP19" s="46"/>
      <c r="HQ19" s="46"/>
      <c r="HR19" s="46"/>
      <c r="HS19" s="46"/>
      <c r="HT19" s="46"/>
      <c r="HU19" s="46"/>
      <c r="HV19" s="46"/>
      <c r="HW19" s="46"/>
      <c r="HX19" s="46"/>
      <c r="HY19" s="46"/>
      <c r="HZ19" s="46"/>
      <c r="IA19" s="46"/>
      <c r="IB19" s="46"/>
      <c r="IC19" s="46"/>
      <c r="ID19" s="46"/>
      <c r="IE19" s="46"/>
      <c r="IF19" s="46"/>
      <c r="IG19" s="46"/>
      <c r="IH19" s="46"/>
      <c r="II19" s="46"/>
      <c r="IJ19" s="46"/>
      <c r="IK19" s="46"/>
      <c r="IL19" s="46"/>
      <c r="IM19" s="46"/>
      <c r="IN19" s="46"/>
      <c r="IO19" s="46"/>
      <c r="IP19" s="46"/>
      <c r="IQ19" s="46"/>
      <c r="IR19" s="46"/>
      <c r="IS19" s="46"/>
      <c r="IT19" s="46"/>
      <c r="IU19" s="46"/>
    </row>
    <row r="20" spans="1:255" ht="15" customHeight="1" x14ac:dyDescent="0.25">
      <c r="A20" s="4" t="s">
        <v>49</v>
      </c>
      <c r="B20" s="4" t="s">
        <v>50</v>
      </c>
      <c r="C20" s="6">
        <v>2200</v>
      </c>
      <c r="D20" s="6">
        <v>264</v>
      </c>
      <c r="E20" s="6">
        <v>13</v>
      </c>
      <c r="F20" s="6"/>
      <c r="G20" s="6"/>
      <c r="H20" s="6">
        <v>251</v>
      </c>
      <c r="I20" s="6">
        <v>34</v>
      </c>
      <c r="J20" s="6">
        <v>218</v>
      </c>
      <c r="K20" s="5"/>
      <c r="L20" s="5" t="s">
        <v>20</v>
      </c>
      <c r="M20" s="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c r="DQ20" s="46"/>
      <c r="DR20" s="46"/>
      <c r="DS20" s="46"/>
      <c r="DT20" s="46"/>
      <c r="DU20" s="46"/>
      <c r="DV20" s="46"/>
      <c r="DW20" s="46"/>
      <c r="DX20" s="46"/>
      <c r="DY20" s="46"/>
      <c r="DZ20" s="46"/>
      <c r="EA20" s="46"/>
      <c r="EB20" s="46"/>
      <c r="EC20" s="46"/>
      <c r="ED20" s="46"/>
      <c r="EE20" s="46"/>
      <c r="EF20" s="46"/>
      <c r="EG20" s="46"/>
      <c r="EH20" s="46"/>
      <c r="EI20" s="46"/>
      <c r="EJ20" s="46"/>
      <c r="EK20" s="46"/>
      <c r="EL20" s="46"/>
      <c r="EM20" s="46"/>
      <c r="EN20" s="46"/>
      <c r="EO20" s="46"/>
      <c r="EP20" s="46"/>
      <c r="EQ20" s="46"/>
      <c r="ER20" s="46"/>
      <c r="ES20" s="46"/>
      <c r="ET20" s="46"/>
      <c r="EU20" s="46"/>
      <c r="EV20" s="46"/>
      <c r="EW20" s="46"/>
      <c r="EX20" s="46"/>
      <c r="EY20" s="46"/>
      <c r="EZ20" s="46"/>
      <c r="FA20" s="46"/>
      <c r="FB20" s="46"/>
      <c r="FC20" s="46"/>
      <c r="FD20" s="46"/>
      <c r="FE20" s="46"/>
      <c r="FF20" s="46"/>
      <c r="FG20" s="46"/>
      <c r="FH20" s="46"/>
      <c r="FI20" s="46"/>
      <c r="FJ20" s="46"/>
      <c r="FK20" s="46"/>
      <c r="FL20" s="46"/>
      <c r="FM20" s="46"/>
      <c r="FN20" s="46"/>
      <c r="FO20" s="46"/>
      <c r="FP20" s="46"/>
      <c r="FQ20" s="46"/>
      <c r="FR20" s="46"/>
      <c r="FS20" s="46"/>
      <c r="FT20" s="46"/>
      <c r="FU20" s="46"/>
      <c r="FV20" s="46"/>
      <c r="FW20" s="46"/>
      <c r="FX20" s="46"/>
      <c r="FY20" s="46"/>
      <c r="FZ20" s="46"/>
      <c r="GA20" s="46"/>
      <c r="GB20" s="46"/>
      <c r="GC20" s="46"/>
      <c r="GD20" s="46"/>
      <c r="GE20" s="46"/>
      <c r="GF20" s="46"/>
      <c r="GG20" s="46"/>
      <c r="GH20" s="46"/>
      <c r="GI20" s="46"/>
      <c r="GJ20" s="46"/>
      <c r="GK20" s="46"/>
      <c r="GL20" s="46"/>
      <c r="GM20" s="46"/>
      <c r="GN20" s="46"/>
      <c r="GO20" s="46"/>
      <c r="GP20" s="46"/>
      <c r="GQ20" s="46"/>
      <c r="GR20" s="46"/>
      <c r="GS20" s="46"/>
      <c r="GT20" s="46"/>
      <c r="GU20" s="46"/>
      <c r="GV20" s="46"/>
      <c r="GW20" s="46"/>
      <c r="GX20" s="46"/>
      <c r="GY20" s="46"/>
      <c r="GZ20" s="46"/>
      <c r="HA20" s="46"/>
      <c r="HB20" s="46"/>
      <c r="HC20" s="46"/>
      <c r="HD20" s="46"/>
      <c r="HE20" s="46"/>
      <c r="HF20" s="46"/>
      <c r="HG20" s="46"/>
      <c r="HH20" s="46"/>
      <c r="HI20" s="46"/>
      <c r="HJ20" s="46"/>
      <c r="HK20" s="46"/>
      <c r="HL20" s="46"/>
      <c r="HM20" s="46"/>
      <c r="HN20" s="46"/>
      <c r="HO20" s="46"/>
      <c r="HP20" s="46"/>
      <c r="HQ20" s="46"/>
      <c r="HR20" s="46"/>
      <c r="HS20" s="46"/>
      <c r="HT20" s="46"/>
      <c r="HU20" s="46"/>
      <c r="HV20" s="46"/>
      <c r="HW20" s="46"/>
      <c r="HX20" s="46"/>
      <c r="HY20" s="46"/>
      <c r="HZ20" s="46"/>
      <c r="IA20" s="46"/>
      <c r="IB20" s="46"/>
      <c r="IC20" s="46"/>
      <c r="ID20" s="46"/>
      <c r="IE20" s="46"/>
      <c r="IF20" s="46"/>
      <c r="IG20" s="46"/>
      <c r="IH20" s="46"/>
      <c r="II20" s="46"/>
      <c r="IJ20" s="46"/>
      <c r="IK20" s="46"/>
      <c r="IL20" s="46"/>
      <c r="IM20" s="46"/>
      <c r="IN20" s="46"/>
      <c r="IO20" s="46"/>
      <c r="IP20" s="46"/>
      <c r="IQ20" s="46"/>
      <c r="IR20" s="46"/>
      <c r="IS20" s="46"/>
      <c r="IT20" s="46"/>
      <c r="IU20" s="46"/>
    </row>
    <row r="21" spans="1:255" ht="15" customHeight="1" x14ac:dyDescent="0.25">
      <c r="A21" s="4" t="s">
        <v>51</v>
      </c>
      <c r="B21" s="4" t="s">
        <v>52</v>
      </c>
      <c r="C21" s="6">
        <v>7392</v>
      </c>
      <c r="D21" s="6">
        <v>1973</v>
      </c>
      <c r="E21" s="6">
        <v>1022</v>
      </c>
      <c r="F21" s="6">
        <v>172</v>
      </c>
      <c r="G21" s="6">
        <v>850</v>
      </c>
      <c r="H21" s="6">
        <v>951</v>
      </c>
      <c r="I21" s="6">
        <v>151</v>
      </c>
      <c r="J21" s="6">
        <v>800</v>
      </c>
      <c r="K21" s="5"/>
      <c r="L21" s="5"/>
      <c r="M21" s="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c r="DQ21" s="46"/>
      <c r="DR21" s="46"/>
      <c r="DS21" s="46"/>
      <c r="DT21" s="46"/>
      <c r="DU21" s="46"/>
      <c r="DV21" s="46"/>
      <c r="DW21" s="46"/>
      <c r="DX21" s="46"/>
      <c r="DY21" s="46"/>
      <c r="DZ21" s="46"/>
      <c r="EA21" s="46"/>
      <c r="EB21" s="46"/>
      <c r="EC21" s="46"/>
      <c r="ED21" s="46"/>
      <c r="EE21" s="46"/>
      <c r="EF21" s="46"/>
      <c r="EG21" s="46"/>
      <c r="EH21" s="46"/>
      <c r="EI21" s="46"/>
      <c r="EJ21" s="46"/>
      <c r="EK21" s="46"/>
      <c r="EL21" s="46"/>
      <c r="EM21" s="46"/>
      <c r="EN21" s="46"/>
      <c r="EO21" s="46"/>
      <c r="EP21" s="46"/>
      <c r="EQ21" s="46"/>
      <c r="ER21" s="46"/>
      <c r="ES21" s="46"/>
      <c r="ET21" s="46"/>
      <c r="EU21" s="46"/>
      <c r="EV21" s="46"/>
      <c r="EW21" s="46"/>
      <c r="EX21" s="46"/>
      <c r="EY21" s="46"/>
      <c r="EZ21" s="46"/>
      <c r="FA21" s="46"/>
      <c r="FB21" s="46"/>
      <c r="FC21" s="46"/>
      <c r="FD21" s="46"/>
      <c r="FE21" s="46"/>
      <c r="FF21" s="46"/>
      <c r="FG21" s="46"/>
      <c r="FH21" s="46"/>
      <c r="FI21" s="46"/>
      <c r="FJ21" s="46"/>
      <c r="FK21" s="46"/>
      <c r="FL21" s="46"/>
      <c r="FM21" s="46"/>
      <c r="FN21" s="46"/>
      <c r="FO21" s="46"/>
      <c r="FP21" s="46"/>
      <c r="FQ21" s="46"/>
      <c r="FR21" s="46"/>
      <c r="FS21" s="46"/>
      <c r="FT21" s="46"/>
      <c r="FU21" s="46"/>
      <c r="FV21" s="46"/>
      <c r="FW21" s="46"/>
      <c r="FX21" s="46"/>
      <c r="FY21" s="46"/>
      <c r="FZ21" s="46"/>
      <c r="GA21" s="46"/>
      <c r="GB21" s="46"/>
      <c r="GC21" s="46"/>
      <c r="GD21" s="46"/>
      <c r="GE21" s="46"/>
      <c r="GF21" s="46"/>
      <c r="GG21" s="46"/>
      <c r="GH21" s="46"/>
      <c r="GI21" s="46"/>
      <c r="GJ21" s="46"/>
      <c r="GK21" s="46"/>
      <c r="GL21" s="46"/>
      <c r="GM21" s="46"/>
      <c r="GN21" s="46"/>
      <c r="GO21" s="46"/>
      <c r="GP21" s="46"/>
      <c r="GQ21" s="46"/>
      <c r="GR21" s="46"/>
      <c r="GS21" s="46"/>
      <c r="GT21" s="46"/>
      <c r="GU21" s="46"/>
      <c r="GV21" s="46"/>
      <c r="GW21" s="46"/>
      <c r="GX21" s="46"/>
      <c r="GY21" s="46"/>
      <c r="GZ21" s="46"/>
      <c r="HA21" s="46"/>
      <c r="HB21" s="46"/>
      <c r="HC21" s="46"/>
      <c r="HD21" s="46"/>
      <c r="HE21" s="46"/>
      <c r="HF21" s="46"/>
      <c r="HG21" s="46"/>
      <c r="HH21" s="46"/>
      <c r="HI21" s="46"/>
      <c r="HJ21" s="46"/>
      <c r="HK21" s="46"/>
      <c r="HL21" s="46"/>
      <c r="HM21" s="46"/>
      <c r="HN21" s="46"/>
      <c r="HO21" s="46"/>
      <c r="HP21" s="46"/>
      <c r="HQ21" s="46"/>
      <c r="HR21" s="46"/>
      <c r="HS21" s="46"/>
      <c r="HT21" s="46"/>
      <c r="HU21" s="46"/>
      <c r="HV21" s="46"/>
      <c r="HW21" s="46"/>
      <c r="HX21" s="46"/>
      <c r="HY21" s="46"/>
      <c r="HZ21" s="46"/>
      <c r="IA21" s="46"/>
      <c r="IB21" s="46"/>
      <c r="IC21" s="46"/>
      <c r="ID21" s="46"/>
      <c r="IE21" s="46"/>
      <c r="IF21" s="46"/>
      <c r="IG21" s="46"/>
      <c r="IH21" s="46"/>
      <c r="II21" s="46"/>
      <c r="IJ21" s="46"/>
      <c r="IK21" s="46"/>
      <c r="IL21" s="46"/>
      <c r="IM21" s="46"/>
      <c r="IN21" s="46"/>
      <c r="IO21" s="46"/>
      <c r="IP21" s="46"/>
      <c r="IQ21" s="46"/>
      <c r="IR21" s="46"/>
      <c r="IS21" s="46"/>
      <c r="IT21" s="46"/>
      <c r="IU21" s="46"/>
    </row>
    <row r="22" spans="1:255" ht="15" customHeight="1" x14ac:dyDescent="0.25">
      <c r="A22" s="4" t="s">
        <v>53</v>
      </c>
      <c r="B22" s="4" t="s">
        <v>54</v>
      </c>
      <c r="C22" s="6">
        <v>1102</v>
      </c>
      <c r="D22" s="6">
        <v>452</v>
      </c>
      <c r="E22" s="6">
        <v>452</v>
      </c>
      <c r="F22" s="6">
        <v>207</v>
      </c>
      <c r="G22" s="6">
        <v>245</v>
      </c>
      <c r="H22" s="6"/>
      <c r="I22" s="6"/>
      <c r="J22" s="6"/>
      <c r="K22" s="5"/>
      <c r="L22" s="5"/>
      <c r="M22" s="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c r="DQ22" s="46"/>
      <c r="DR22" s="46"/>
      <c r="DS22" s="46"/>
      <c r="DT22" s="46"/>
      <c r="DU22" s="46"/>
      <c r="DV22" s="46"/>
      <c r="DW22" s="46"/>
      <c r="DX22" s="46"/>
      <c r="DY22" s="46"/>
      <c r="DZ22" s="46"/>
      <c r="EA22" s="46"/>
      <c r="EB22" s="46"/>
      <c r="EC22" s="46"/>
      <c r="ED22" s="46"/>
      <c r="EE22" s="46"/>
      <c r="EF22" s="46"/>
      <c r="EG22" s="46"/>
      <c r="EH22" s="46"/>
      <c r="EI22" s="46"/>
      <c r="EJ22" s="46"/>
      <c r="EK22" s="46"/>
      <c r="EL22" s="46"/>
      <c r="EM22" s="46"/>
      <c r="EN22" s="46"/>
      <c r="EO22" s="46"/>
      <c r="EP22" s="46"/>
      <c r="EQ22" s="46"/>
      <c r="ER22" s="46"/>
      <c r="ES22" s="46"/>
      <c r="ET22" s="46"/>
      <c r="EU22" s="46"/>
      <c r="EV22" s="46"/>
      <c r="EW22" s="46"/>
      <c r="EX22" s="46"/>
      <c r="EY22" s="46"/>
      <c r="EZ22" s="46"/>
      <c r="FA22" s="46"/>
      <c r="FB22" s="46"/>
      <c r="FC22" s="46"/>
      <c r="FD22" s="46"/>
      <c r="FE22" s="46"/>
      <c r="FF22" s="46"/>
      <c r="FG22" s="46"/>
      <c r="FH22" s="46"/>
      <c r="FI22" s="46"/>
      <c r="FJ22" s="46"/>
      <c r="FK22" s="46"/>
      <c r="FL22" s="46"/>
      <c r="FM22" s="46"/>
      <c r="FN22" s="46"/>
      <c r="FO22" s="46"/>
      <c r="FP22" s="46"/>
      <c r="FQ22" s="46"/>
      <c r="FR22" s="46"/>
      <c r="FS22" s="46"/>
      <c r="FT22" s="46"/>
      <c r="FU22" s="46"/>
      <c r="FV22" s="46"/>
      <c r="FW22" s="46"/>
      <c r="FX22" s="46"/>
      <c r="FY22" s="46"/>
      <c r="FZ22" s="46"/>
      <c r="GA22" s="46"/>
      <c r="GB22" s="46"/>
      <c r="GC22" s="46"/>
      <c r="GD22" s="46"/>
      <c r="GE22" s="46"/>
      <c r="GF22" s="46"/>
      <c r="GG22" s="46"/>
      <c r="GH22" s="46"/>
      <c r="GI22" s="46"/>
      <c r="GJ22" s="46"/>
      <c r="GK22" s="46"/>
      <c r="GL22" s="46"/>
      <c r="GM22" s="46"/>
      <c r="GN22" s="46"/>
      <c r="GO22" s="46"/>
      <c r="GP22" s="46"/>
      <c r="GQ22" s="46"/>
      <c r="GR22" s="46"/>
      <c r="GS22" s="46"/>
      <c r="GT22" s="46"/>
      <c r="GU22" s="46"/>
      <c r="GV22" s="46"/>
      <c r="GW22" s="46"/>
      <c r="GX22" s="46"/>
      <c r="GY22" s="46"/>
      <c r="GZ22" s="46"/>
      <c r="HA22" s="46"/>
      <c r="HB22" s="46"/>
      <c r="HC22" s="46"/>
      <c r="HD22" s="46"/>
      <c r="HE22" s="46"/>
      <c r="HF22" s="46"/>
      <c r="HG22" s="46"/>
      <c r="HH22" s="46"/>
      <c r="HI22" s="46"/>
      <c r="HJ22" s="46"/>
      <c r="HK22" s="46"/>
      <c r="HL22" s="46"/>
      <c r="HM22" s="46"/>
      <c r="HN22" s="46"/>
      <c r="HO22" s="46"/>
      <c r="HP22" s="46"/>
      <c r="HQ22" s="46"/>
      <c r="HR22" s="46"/>
      <c r="HS22" s="46"/>
      <c r="HT22" s="46"/>
      <c r="HU22" s="46"/>
      <c r="HV22" s="46"/>
      <c r="HW22" s="46"/>
      <c r="HX22" s="46"/>
      <c r="HY22" s="46"/>
      <c r="HZ22" s="46"/>
      <c r="IA22" s="46"/>
      <c r="IB22" s="46"/>
      <c r="IC22" s="46"/>
      <c r="ID22" s="46"/>
      <c r="IE22" s="46"/>
      <c r="IF22" s="46"/>
      <c r="IG22" s="46"/>
      <c r="IH22" s="46"/>
      <c r="II22" s="46"/>
      <c r="IJ22" s="46"/>
      <c r="IK22" s="46"/>
      <c r="IL22" s="46"/>
      <c r="IM22" s="46"/>
      <c r="IN22" s="46"/>
      <c r="IO22" s="46"/>
      <c r="IP22" s="46"/>
      <c r="IQ22" s="46"/>
      <c r="IR22" s="46"/>
      <c r="IS22" s="46"/>
      <c r="IT22" s="46"/>
      <c r="IU22" s="46"/>
    </row>
    <row r="23" spans="1:255" ht="15" customHeight="1" x14ac:dyDescent="0.25">
      <c r="A23" s="4" t="s">
        <v>55</v>
      </c>
      <c r="B23" s="4" t="s">
        <v>56</v>
      </c>
      <c r="C23" s="6">
        <v>8686</v>
      </c>
      <c r="D23" s="6">
        <v>4344</v>
      </c>
      <c r="E23" s="6">
        <v>1933</v>
      </c>
      <c r="F23" s="6"/>
      <c r="G23" s="6"/>
      <c r="H23" s="6">
        <v>2411</v>
      </c>
      <c r="I23" s="6">
        <v>865</v>
      </c>
      <c r="J23" s="6">
        <v>1546</v>
      </c>
      <c r="K23" s="5"/>
      <c r="L23" s="5"/>
      <c r="M23" s="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c r="EM23" s="46"/>
      <c r="EN23" s="46"/>
      <c r="EO23" s="46"/>
      <c r="EP23" s="46"/>
      <c r="EQ23" s="46"/>
      <c r="ER23" s="46"/>
      <c r="ES23" s="46"/>
      <c r="ET23" s="46"/>
      <c r="EU23" s="46"/>
      <c r="EV23" s="46"/>
      <c r="EW23" s="46"/>
      <c r="EX23" s="46"/>
      <c r="EY23" s="46"/>
      <c r="EZ23" s="46"/>
      <c r="FA23" s="46"/>
      <c r="FB23" s="46"/>
      <c r="FC23" s="46"/>
      <c r="FD23" s="46"/>
      <c r="FE23" s="46"/>
      <c r="FF23" s="46"/>
      <c r="FG23" s="46"/>
      <c r="FH23" s="46"/>
      <c r="FI23" s="46"/>
      <c r="FJ23" s="46"/>
      <c r="FK23" s="46"/>
      <c r="FL23" s="46"/>
      <c r="FM23" s="46"/>
      <c r="FN23" s="46"/>
      <c r="FO23" s="46"/>
      <c r="FP23" s="46"/>
      <c r="FQ23" s="46"/>
      <c r="FR23" s="46"/>
      <c r="FS23" s="46"/>
      <c r="FT23" s="46"/>
      <c r="FU23" s="46"/>
      <c r="FV23" s="46"/>
      <c r="FW23" s="46"/>
      <c r="FX23" s="46"/>
      <c r="FY23" s="46"/>
      <c r="FZ23" s="46"/>
      <c r="GA23" s="46"/>
      <c r="GB23" s="46"/>
      <c r="GC23" s="46"/>
      <c r="GD23" s="46"/>
      <c r="GE23" s="46"/>
      <c r="GF23" s="46"/>
      <c r="GG23" s="46"/>
      <c r="GH23" s="46"/>
      <c r="GI23" s="46"/>
      <c r="GJ23" s="46"/>
      <c r="GK23" s="46"/>
      <c r="GL23" s="46"/>
      <c r="GM23" s="46"/>
      <c r="GN23" s="46"/>
      <c r="GO23" s="46"/>
      <c r="GP23" s="46"/>
      <c r="GQ23" s="46"/>
      <c r="GR23" s="46"/>
      <c r="GS23" s="46"/>
      <c r="GT23" s="46"/>
      <c r="GU23" s="46"/>
      <c r="GV23" s="46"/>
      <c r="GW23" s="46"/>
      <c r="GX23" s="46"/>
      <c r="GY23" s="46"/>
      <c r="GZ23" s="46"/>
      <c r="HA23" s="46"/>
      <c r="HB23" s="46"/>
      <c r="HC23" s="46"/>
      <c r="HD23" s="46"/>
      <c r="HE23" s="46"/>
      <c r="HF23" s="46"/>
      <c r="HG23" s="46"/>
      <c r="HH23" s="46"/>
      <c r="HI23" s="46"/>
      <c r="HJ23" s="46"/>
      <c r="HK23" s="46"/>
      <c r="HL23" s="46"/>
      <c r="HM23" s="46"/>
      <c r="HN23" s="46"/>
      <c r="HO23" s="46"/>
      <c r="HP23" s="46"/>
      <c r="HQ23" s="46"/>
      <c r="HR23" s="46"/>
      <c r="HS23" s="46"/>
      <c r="HT23" s="46"/>
      <c r="HU23" s="46"/>
      <c r="HV23" s="46"/>
      <c r="HW23" s="46"/>
      <c r="HX23" s="46"/>
      <c r="HY23" s="46"/>
      <c r="HZ23" s="46"/>
      <c r="IA23" s="46"/>
      <c r="IB23" s="46"/>
      <c r="IC23" s="46"/>
      <c r="ID23" s="46"/>
      <c r="IE23" s="46"/>
      <c r="IF23" s="46"/>
      <c r="IG23" s="46"/>
      <c r="IH23" s="46"/>
      <c r="II23" s="46"/>
      <c r="IJ23" s="46"/>
      <c r="IK23" s="46"/>
      <c r="IL23" s="46"/>
      <c r="IM23" s="46"/>
      <c r="IN23" s="46"/>
      <c r="IO23" s="46"/>
      <c r="IP23" s="46"/>
      <c r="IQ23" s="46"/>
      <c r="IR23" s="46"/>
      <c r="IS23" s="46"/>
      <c r="IT23" s="46"/>
      <c r="IU23" s="46"/>
    </row>
    <row r="24" spans="1:255" ht="15" customHeight="1" x14ac:dyDescent="0.25">
      <c r="A24" s="4" t="s">
        <v>57</v>
      </c>
      <c r="B24" s="4" t="s">
        <v>58</v>
      </c>
      <c r="C24" s="6">
        <v>7123</v>
      </c>
      <c r="D24" s="6">
        <v>4470</v>
      </c>
      <c r="E24" s="6">
        <v>1615</v>
      </c>
      <c r="F24" s="6"/>
      <c r="G24" s="6"/>
      <c r="H24" s="6">
        <v>2855</v>
      </c>
      <c r="I24" s="6">
        <v>388</v>
      </c>
      <c r="J24" s="6">
        <v>2467</v>
      </c>
      <c r="K24" s="5"/>
      <c r="L24" s="5"/>
      <c r="M24" s="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c r="DN24" s="46"/>
      <c r="DO24" s="46"/>
      <c r="DP24" s="46"/>
      <c r="DQ24" s="46"/>
      <c r="DR24" s="46"/>
      <c r="DS24" s="46"/>
      <c r="DT24" s="46"/>
      <c r="DU24" s="46"/>
      <c r="DV24" s="46"/>
      <c r="DW24" s="46"/>
      <c r="DX24" s="46"/>
      <c r="DY24" s="46"/>
      <c r="DZ24" s="46"/>
      <c r="EA24" s="46"/>
      <c r="EB24" s="46"/>
      <c r="EC24" s="46"/>
      <c r="ED24" s="46"/>
      <c r="EE24" s="46"/>
      <c r="EF24" s="46"/>
      <c r="EG24" s="46"/>
      <c r="EH24" s="46"/>
      <c r="EI24" s="46"/>
      <c r="EJ24" s="46"/>
      <c r="EK24" s="46"/>
      <c r="EL24" s="46"/>
      <c r="EM24" s="46"/>
      <c r="EN24" s="46"/>
      <c r="EO24" s="46"/>
      <c r="EP24" s="46"/>
      <c r="EQ24" s="46"/>
      <c r="ER24" s="46"/>
      <c r="ES24" s="46"/>
      <c r="ET24" s="46"/>
      <c r="EU24" s="46"/>
      <c r="EV24" s="46"/>
      <c r="EW24" s="46"/>
      <c r="EX24" s="46"/>
      <c r="EY24" s="46"/>
      <c r="EZ24" s="46"/>
      <c r="FA24" s="46"/>
      <c r="FB24" s="46"/>
      <c r="FC24" s="46"/>
      <c r="FD24" s="46"/>
      <c r="FE24" s="46"/>
      <c r="FF24" s="46"/>
      <c r="FG24" s="46"/>
      <c r="FH24" s="46"/>
      <c r="FI24" s="46"/>
      <c r="FJ24" s="46"/>
      <c r="FK24" s="46"/>
      <c r="FL24" s="46"/>
      <c r="FM24" s="46"/>
      <c r="FN24" s="46"/>
      <c r="FO24" s="46"/>
      <c r="FP24" s="46"/>
      <c r="FQ24" s="46"/>
      <c r="FR24" s="46"/>
      <c r="FS24" s="46"/>
      <c r="FT24" s="46"/>
      <c r="FU24" s="46"/>
      <c r="FV24" s="46"/>
      <c r="FW24" s="46"/>
      <c r="FX24" s="46"/>
      <c r="FY24" s="46"/>
      <c r="FZ24" s="46"/>
      <c r="GA24" s="46"/>
      <c r="GB24" s="46"/>
      <c r="GC24" s="46"/>
      <c r="GD24" s="46"/>
      <c r="GE24" s="46"/>
      <c r="GF24" s="46"/>
      <c r="GG24" s="46"/>
      <c r="GH24" s="46"/>
      <c r="GI24" s="46"/>
      <c r="GJ24" s="46"/>
      <c r="GK24" s="46"/>
      <c r="GL24" s="46"/>
      <c r="GM24" s="46"/>
      <c r="GN24" s="46"/>
      <c r="GO24" s="46"/>
      <c r="GP24" s="46"/>
      <c r="GQ24" s="46"/>
      <c r="GR24" s="46"/>
      <c r="GS24" s="46"/>
      <c r="GT24" s="46"/>
      <c r="GU24" s="46"/>
      <c r="GV24" s="46"/>
      <c r="GW24" s="46"/>
      <c r="GX24" s="46"/>
      <c r="GY24" s="46"/>
      <c r="GZ24" s="46"/>
      <c r="HA24" s="46"/>
      <c r="HB24" s="46"/>
      <c r="HC24" s="46"/>
      <c r="HD24" s="46"/>
      <c r="HE24" s="46"/>
      <c r="HF24" s="46"/>
      <c r="HG24" s="46"/>
      <c r="HH24" s="46"/>
      <c r="HI24" s="46"/>
      <c r="HJ24" s="46"/>
      <c r="HK24" s="46"/>
      <c r="HL24" s="46"/>
      <c r="HM24" s="46"/>
      <c r="HN24" s="46"/>
      <c r="HO24" s="46"/>
      <c r="HP24" s="46"/>
      <c r="HQ24" s="46"/>
      <c r="HR24" s="46"/>
      <c r="HS24" s="46"/>
      <c r="HT24" s="46"/>
      <c r="HU24" s="46"/>
      <c r="HV24" s="46"/>
      <c r="HW24" s="46"/>
      <c r="HX24" s="46"/>
      <c r="HY24" s="46"/>
      <c r="HZ24" s="46"/>
      <c r="IA24" s="46"/>
      <c r="IB24" s="46"/>
      <c r="IC24" s="46"/>
      <c r="ID24" s="46"/>
      <c r="IE24" s="46"/>
      <c r="IF24" s="46"/>
      <c r="IG24" s="46"/>
      <c r="IH24" s="46"/>
      <c r="II24" s="46"/>
      <c r="IJ24" s="46"/>
      <c r="IK24" s="46"/>
      <c r="IL24" s="46"/>
      <c r="IM24" s="46"/>
      <c r="IN24" s="46"/>
      <c r="IO24" s="46"/>
      <c r="IP24" s="46"/>
      <c r="IQ24" s="46"/>
      <c r="IR24" s="46"/>
      <c r="IS24" s="46"/>
      <c r="IT24" s="46"/>
      <c r="IU24" s="46"/>
    </row>
    <row r="25" spans="1:255" ht="15" customHeight="1" x14ac:dyDescent="0.25">
      <c r="A25" s="4" t="s">
        <v>59</v>
      </c>
      <c r="B25" s="4" t="s">
        <v>60</v>
      </c>
      <c r="C25" s="6">
        <v>15025</v>
      </c>
      <c r="D25" s="6">
        <v>11507</v>
      </c>
      <c r="E25" s="6">
        <v>5882</v>
      </c>
      <c r="F25" s="6">
        <v>2100</v>
      </c>
      <c r="G25" s="6">
        <v>3782</v>
      </c>
      <c r="H25" s="6">
        <v>5625</v>
      </c>
      <c r="I25" s="6">
        <v>1031</v>
      </c>
      <c r="J25" s="6">
        <v>4594</v>
      </c>
      <c r="K25" s="5"/>
      <c r="L25" s="5"/>
      <c r="M25" s="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46"/>
      <c r="DR25" s="46"/>
      <c r="DS25" s="46"/>
      <c r="DT25" s="46"/>
      <c r="DU25" s="46"/>
      <c r="DV25" s="46"/>
      <c r="DW25" s="46"/>
      <c r="DX25" s="46"/>
      <c r="DY25" s="46"/>
      <c r="DZ25" s="46"/>
      <c r="EA25" s="46"/>
      <c r="EB25" s="46"/>
      <c r="EC25" s="46"/>
      <c r="ED25" s="46"/>
      <c r="EE25" s="46"/>
      <c r="EF25" s="46"/>
      <c r="EG25" s="46"/>
      <c r="EH25" s="46"/>
      <c r="EI25" s="46"/>
      <c r="EJ25" s="46"/>
      <c r="EK25" s="46"/>
      <c r="EL25" s="46"/>
      <c r="EM25" s="46"/>
      <c r="EN25" s="46"/>
      <c r="EO25" s="46"/>
      <c r="EP25" s="46"/>
      <c r="EQ25" s="46"/>
      <c r="ER25" s="46"/>
      <c r="ES25" s="46"/>
      <c r="ET25" s="46"/>
      <c r="EU25" s="46"/>
      <c r="EV25" s="46"/>
      <c r="EW25" s="46"/>
      <c r="EX25" s="46"/>
      <c r="EY25" s="46"/>
      <c r="EZ25" s="46"/>
      <c r="FA25" s="46"/>
      <c r="FB25" s="46"/>
      <c r="FC25" s="46"/>
      <c r="FD25" s="46"/>
      <c r="FE25" s="46"/>
      <c r="FF25" s="46"/>
      <c r="FG25" s="46"/>
      <c r="FH25" s="46"/>
      <c r="FI25" s="46"/>
      <c r="FJ25" s="46"/>
      <c r="FK25" s="46"/>
      <c r="FL25" s="46"/>
      <c r="FM25" s="46"/>
      <c r="FN25" s="46"/>
      <c r="FO25" s="46"/>
      <c r="FP25" s="46"/>
      <c r="FQ25" s="46"/>
      <c r="FR25" s="46"/>
      <c r="FS25" s="46"/>
      <c r="FT25" s="46"/>
      <c r="FU25" s="46"/>
      <c r="FV25" s="46"/>
      <c r="FW25" s="46"/>
      <c r="FX25" s="46"/>
      <c r="FY25" s="46"/>
      <c r="FZ25" s="46"/>
      <c r="GA25" s="46"/>
      <c r="GB25" s="46"/>
      <c r="GC25" s="46"/>
      <c r="GD25" s="46"/>
      <c r="GE25" s="46"/>
      <c r="GF25" s="46"/>
      <c r="GG25" s="46"/>
      <c r="GH25" s="46"/>
      <c r="GI25" s="46"/>
      <c r="GJ25" s="46"/>
      <c r="GK25" s="46"/>
      <c r="GL25" s="46"/>
      <c r="GM25" s="46"/>
      <c r="GN25" s="46"/>
      <c r="GO25" s="46"/>
      <c r="GP25" s="46"/>
      <c r="GQ25" s="46"/>
      <c r="GR25" s="46"/>
      <c r="GS25" s="46"/>
      <c r="GT25" s="46"/>
      <c r="GU25" s="46"/>
      <c r="GV25" s="46"/>
      <c r="GW25" s="46"/>
      <c r="GX25" s="46"/>
      <c r="GY25" s="46"/>
      <c r="GZ25" s="46"/>
      <c r="HA25" s="46"/>
      <c r="HB25" s="46"/>
      <c r="HC25" s="46"/>
      <c r="HD25" s="46"/>
      <c r="HE25" s="46"/>
      <c r="HF25" s="46"/>
      <c r="HG25" s="46"/>
      <c r="HH25" s="46"/>
      <c r="HI25" s="46"/>
      <c r="HJ25" s="46"/>
      <c r="HK25" s="46"/>
      <c r="HL25" s="46"/>
      <c r="HM25" s="46"/>
      <c r="HN25" s="46"/>
      <c r="HO25" s="46"/>
      <c r="HP25" s="46"/>
      <c r="HQ25" s="46"/>
      <c r="HR25" s="46"/>
      <c r="HS25" s="46"/>
      <c r="HT25" s="46"/>
      <c r="HU25" s="46"/>
      <c r="HV25" s="46"/>
      <c r="HW25" s="46"/>
      <c r="HX25" s="46"/>
      <c r="HY25" s="46"/>
      <c r="HZ25" s="46"/>
      <c r="IA25" s="46"/>
      <c r="IB25" s="46"/>
      <c r="IC25" s="46"/>
      <c r="ID25" s="46"/>
      <c r="IE25" s="46"/>
      <c r="IF25" s="46"/>
      <c r="IG25" s="46"/>
      <c r="IH25" s="46"/>
      <c r="II25" s="46"/>
      <c r="IJ25" s="46"/>
      <c r="IK25" s="46"/>
      <c r="IL25" s="46"/>
      <c r="IM25" s="46"/>
      <c r="IN25" s="46"/>
      <c r="IO25" s="46"/>
      <c r="IP25" s="46"/>
      <c r="IQ25" s="46"/>
      <c r="IR25" s="46"/>
      <c r="IS25" s="46"/>
      <c r="IT25" s="46"/>
      <c r="IU25" s="46"/>
    </row>
    <row r="26" spans="1:255" ht="15" customHeight="1" x14ac:dyDescent="0.25">
      <c r="A26" s="4" t="s">
        <v>61</v>
      </c>
      <c r="B26" s="4" t="s">
        <v>62</v>
      </c>
      <c r="C26" s="6">
        <v>8028</v>
      </c>
      <c r="D26" s="6">
        <v>3740</v>
      </c>
      <c r="E26" s="6">
        <v>1720</v>
      </c>
      <c r="F26" s="6">
        <v>535</v>
      </c>
      <c r="G26" s="6">
        <v>1185</v>
      </c>
      <c r="H26" s="6">
        <v>2020</v>
      </c>
      <c r="I26" s="6">
        <v>339</v>
      </c>
      <c r="J26" s="6">
        <v>1681</v>
      </c>
      <c r="K26" s="5"/>
      <c r="L26" s="4" t="s">
        <v>20</v>
      </c>
      <c r="M26" s="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c r="DV26" s="46"/>
      <c r="DW26" s="46"/>
      <c r="DX26" s="46"/>
      <c r="DY26" s="46"/>
      <c r="DZ26" s="46"/>
      <c r="EA26" s="46"/>
      <c r="EB26" s="46"/>
      <c r="EC26" s="46"/>
      <c r="ED26" s="46"/>
      <c r="EE26" s="46"/>
      <c r="EF26" s="46"/>
      <c r="EG26" s="46"/>
      <c r="EH26" s="46"/>
      <c r="EI26" s="46"/>
      <c r="EJ26" s="46"/>
      <c r="EK26" s="46"/>
      <c r="EL26" s="46"/>
      <c r="EM26" s="46"/>
      <c r="EN26" s="46"/>
      <c r="EO26" s="46"/>
      <c r="EP26" s="46"/>
      <c r="EQ26" s="46"/>
      <c r="ER26" s="46"/>
      <c r="ES26" s="46"/>
      <c r="ET26" s="46"/>
      <c r="EU26" s="46"/>
      <c r="EV26" s="46"/>
      <c r="EW26" s="46"/>
      <c r="EX26" s="46"/>
      <c r="EY26" s="46"/>
      <c r="EZ26" s="46"/>
      <c r="FA26" s="46"/>
      <c r="FB26" s="46"/>
      <c r="FC26" s="46"/>
      <c r="FD26" s="46"/>
      <c r="FE26" s="46"/>
      <c r="FF26" s="46"/>
      <c r="FG26" s="46"/>
      <c r="FH26" s="46"/>
      <c r="FI26" s="46"/>
      <c r="FJ26" s="46"/>
      <c r="FK26" s="46"/>
      <c r="FL26" s="46"/>
      <c r="FM26" s="46"/>
      <c r="FN26" s="46"/>
      <c r="FO26" s="46"/>
      <c r="FP26" s="46"/>
      <c r="FQ26" s="46"/>
      <c r="FR26" s="46"/>
      <c r="FS26" s="46"/>
      <c r="FT26" s="46"/>
      <c r="FU26" s="46"/>
      <c r="FV26" s="46"/>
      <c r="FW26" s="46"/>
      <c r="FX26" s="46"/>
      <c r="FY26" s="46"/>
      <c r="FZ26" s="46"/>
      <c r="GA26" s="46"/>
      <c r="GB26" s="46"/>
      <c r="GC26" s="46"/>
      <c r="GD26" s="46"/>
      <c r="GE26" s="46"/>
      <c r="GF26" s="46"/>
      <c r="GG26" s="46"/>
      <c r="GH26" s="46"/>
      <c r="GI26" s="46"/>
      <c r="GJ26" s="46"/>
      <c r="GK26" s="46"/>
      <c r="GL26" s="46"/>
      <c r="GM26" s="46"/>
      <c r="GN26" s="46"/>
      <c r="GO26" s="46"/>
      <c r="GP26" s="46"/>
      <c r="GQ26" s="46"/>
      <c r="GR26" s="46"/>
      <c r="GS26" s="46"/>
      <c r="GT26" s="46"/>
      <c r="GU26" s="46"/>
      <c r="GV26" s="46"/>
      <c r="GW26" s="46"/>
      <c r="GX26" s="46"/>
      <c r="GY26" s="46"/>
      <c r="GZ26" s="46"/>
      <c r="HA26" s="46"/>
      <c r="HB26" s="46"/>
      <c r="HC26" s="46"/>
      <c r="HD26" s="46"/>
      <c r="HE26" s="46"/>
      <c r="HF26" s="46"/>
      <c r="HG26" s="46"/>
      <c r="HH26" s="46"/>
      <c r="HI26" s="46"/>
      <c r="HJ26" s="46"/>
      <c r="HK26" s="46"/>
      <c r="HL26" s="46"/>
      <c r="HM26" s="46"/>
      <c r="HN26" s="46"/>
      <c r="HO26" s="46"/>
      <c r="HP26" s="46"/>
      <c r="HQ26" s="46"/>
      <c r="HR26" s="46"/>
      <c r="HS26" s="46"/>
      <c r="HT26" s="46"/>
      <c r="HU26" s="46"/>
      <c r="HV26" s="46"/>
      <c r="HW26" s="46"/>
      <c r="HX26" s="46"/>
      <c r="HY26" s="46"/>
      <c r="HZ26" s="46"/>
      <c r="IA26" s="46"/>
      <c r="IB26" s="46"/>
      <c r="IC26" s="46"/>
      <c r="ID26" s="46"/>
      <c r="IE26" s="46"/>
      <c r="IF26" s="46"/>
      <c r="IG26" s="46"/>
      <c r="IH26" s="46"/>
      <c r="II26" s="46"/>
      <c r="IJ26" s="46"/>
      <c r="IK26" s="46"/>
      <c r="IL26" s="46"/>
      <c r="IM26" s="46"/>
      <c r="IN26" s="46"/>
      <c r="IO26" s="46"/>
      <c r="IP26" s="46"/>
      <c r="IQ26" s="46"/>
      <c r="IR26" s="46"/>
      <c r="IS26" s="46"/>
      <c r="IT26" s="46"/>
      <c r="IU26" s="46"/>
    </row>
    <row r="27" spans="1:255" ht="15" customHeight="1" x14ac:dyDescent="0.25">
      <c r="A27" s="4" t="s">
        <v>63</v>
      </c>
      <c r="B27" s="4" t="s">
        <v>64</v>
      </c>
      <c r="C27" s="6">
        <v>1439</v>
      </c>
      <c r="D27" s="6">
        <v>604</v>
      </c>
      <c r="E27" s="7">
        <v>294</v>
      </c>
      <c r="F27" s="6">
        <v>86</v>
      </c>
      <c r="G27" s="7">
        <v>208</v>
      </c>
      <c r="H27" s="7">
        <v>310</v>
      </c>
      <c r="I27" s="6">
        <v>25</v>
      </c>
      <c r="J27" s="6">
        <v>285</v>
      </c>
      <c r="K27" s="5"/>
      <c r="L27" s="4" t="s">
        <v>20</v>
      </c>
      <c r="M27" s="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c r="DQ27" s="46"/>
      <c r="DR27" s="46"/>
      <c r="DS27" s="46"/>
      <c r="DT27" s="46"/>
      <c r="DU27" s="46"/>
      <c r="DV27" s="46"/>
      <c r="DW27" s="46"/>
      <c r="DX27" s="46"/>
      <c r="DY27" s="46"/>
      <c r="DZ27" s="46"/>
      <c r="EA27" s="46"/>
      <c r="EB27" s="46"/>
      <c r="EC27" s="46"/>
      <c r="ED27" s="46"/>
      <c r="EE27" s="46"/>
      <c r="EF27" s="46"/>
      <c r="EG27" s="46"/>
      <c r="EH27" s="46"/>
      <c r="EI27" s="46"/>
      <c r="EJ27" s="46"/>
      <c r="EK27" s="46"/>
      <c r="EL27" s="46"/>
      <c r="EM27" s="46"/>
      <c r="EN27" s="46"/>
      <c r="EO27" s="46"/>
      <c r="EP27" s="46"/>
      <c r="EQ27" s="46"/>
      <c r="ER27" s="46"/>
      <c r="ES27" s="46"/>
      <c r="ET27" s="46"/>
      <c r="EU27" s="46"/>
      <c r="EV27" s="46"/>
      <c r="EW27" s="46"/>
      <c r="EX27" s="46"/>
      <c r="EY27" s="46"/>
      <c r="EZ27" s="46"/>
      <c r="FA27" s="46"/>
      <c r="FB27" s="46"/>
      <c r="FC27" s="46"/>
      <c r="FD27" s="46"/>
      <c r="FE27" s="46"/>
      <c r="FF27" s="46"/>
      <c r="FG27" s="46"/>
      <c r="FH27" s="46"/>
      <c r="FI27" s="46"/>
      <c r="FJ27" s="46"/>
      <c r="FK27" s="46"/>
      <c r="FL27" s="46"/>
      <c r="FM27" s="46"/>
      <c r="FN27" s="46"/>
      <c r="FO27" s="46"/>
      <c r="FP27" s="46"/>
      <c r="FQ27" s="46"/>
      <c r="FR27" s="46"/>
      <c r="FS27" s="46"/>
      <c r="FT27" s="46"/>
      <c r="FU27" s="46"/>
      <c r="FV27" s="46"/>
      <c r="FW27" s="46"/>
      <c r="FX27" s="46"/>
      <c r="FY27" s="46"/>
      <c r="FZ27" s="46"/>
      <c r="GA27" s="46"/>
      <c r="GB27" s="46"/>
      <c r="GC27" s="46"/>
      <c r="GD27" s="46"/>
      <c r="GE27" s="46"/>
      <c r="GF27" s="46"/>
      <c r="GG27" s="46"/>
      <c r="GH27" s="46"/>
      <c r="GI27" s="46"/>
      <c r="GJ27" s="46"/>
      <c r="GK27" s="46"/>
      <c r="GL27" s="46"/>
      <c r="GM27" s="46"/>
      <c r="GN27" s="46"/>
      <c r="GO27" s="46"/>
      <c r="GP27" s="46"/>
      <c r="GQ27" s="46"/>
      <c r="GR27" s="46"/>
      <c r="GS27" s="46"/>
      <c r="GT27" s="46"/>
      <c r="GU27" s="46"/>
      <c r="GV27" s="46"/>
      <c r="GW27" s="46"/>
      <c r="GX27" s="46"/>
      <c r="GY27" s="46"/>
      <c r="GZ27" s="46"/>
      <c r="HA27" s="46"/>
      <c r="HB27" s="46"/>
      <c r="HC27" s="46"/>
      <c r="HD27" s="46"/>
      <c r="HE27" s="46"/>
      <c r="HF27" s="46"/>
      <c r="HG27" s="46"/>
      <c r="HH27" s="46"/>
      <c r="HI27" s="46"/>
      <c r="HJ27" s="46"/>
      <c r="HK27" s="46"/>
      <c r="HL27" s="46"/>
      <c r="HM27" s="46"/>
      <c r="HN27" s="46"/>
      <c r="HO27" s="46"/>
      <c r="HP27" s="46"/>
      <c r="HQ27" s="46"/>
      <c r="HR27" s="46"/>
      <c r="HS27" s="46"/>
      <c r="HT27" s="46"/>
      <c r="HU27" s="46"/>
      <c r="HV27" s="46"/>
      <c r="HW27" s="46"/>
      <c r="HX27" s="46"/>
      <c r="HY27" s="46"/>
      <c r="HZ27" s="46"/>
      <c r="IA27" s="46"/>
      <c r="IB27" s="46"/>
      <c r="IC27" s="46"/>
      <c r="ID27" s="46"/>
      <c r="IE27" s="46"/>
      <c r="IF27" s="46"/>
      <c r="IG27" s="46"/>
      <c r="IH27" s="46"/>
      <c r="II27" s="46"/>
      <c r="IJ27" s="46"/>
      <c r="IK27" s="46"/>
      <c r="IL27" s="46"/>
      <c r="IM27" s="46"/>
      <c r="IN27" s="46"/>
      <c r="IO27" s="46"/>
      <c r="IP27" s="46"/>
      <c r="IQ27" s="46"/>
      <c r="IR27" s="46"/>
      <c r="IS27" s="46"/>
      <c r="IT27" s="46"/>
      <c r="IU27" s="46"/>
    </row>
    <row r="28" spans="1:255" ht="15" customHeight="1" x14ac:dyDescent="0.25">
      <c r="A28" s="4" t="s">
        <v>65</v>
      </c>
      <c r="B28" s="4" t="s">
        <v>66</v>
      </c>
      <c r="C28" s="6">
        <v>24222</v>
      </c>
      <c r="D28" s="6">
        <v>14314</v>
      </c>
      <c r="E28" s="6">
        <v>8255</v>
      </c>
      <c r="F28" s="6">
        <v>5909</v>
      </c>
      <c r="G28" s="6">
        <v>2346</v>
      </c>
      <c r="H28" s="6">
        <v>6059</v>
      </c>
      <c r="I28" s="6">
        <v>6024</v>
      </c>
      <c r="J28" s="6">
        <v>35</v>
      </c>
      <c r="K28" s="5"/>
      <c r="L28" s="5"/>
      <c r="M28" s="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c r="DV28" s="46"/>
      <c r="DW28" s="46"/>
      <c r="DX28" s="46"/>
      <c r="DY28" s="46"/>
      <c r="DZ28" s="46"/>
      <c r="EA28" s="46"/>
      <c r="EB28" s="46"/>
      <c r="EC28" s="46"/>
      <c r="ED28" s="46"/>
      <c r="EE28" s="46"/>
      <c r="EF28" s="46"/>
      <c r="EG28" s="46"/>
      <c r="EH28" s="46"/>
      <c r="EI28" s="46"/>
      <c r="EJ28" s="46"/>
      <c r="EK28" s="46"/>
      <c r="EL28" s="46"/>
      <c r="EM28" s="46"/>
      <c r="EN28" s="46"/>
      <c r="EO28" s="46"/>
      <c r="EP28" s="46"/>
      <c r="EQ28" s="46"/>
      <c r="ER28" s="46"/>
      <c r="ES28" s="46"/>
      <c r="ET28" s="46"/>
      <c r="EU28" s="46"/>
      <c r="EV28" s="46"/>
      <c r="EW28" s="46"/>
      <c r="EX28" s="46"/>
      <c r="EY28" s="46"/>
      <c r="EZ28" s="46"/>
      <c r="FA28" s="46"/>
      <c r="FB28" s="46"/>
      <c r="FC28" s="46"/>
      <c r="FD28" s="46"/>
      <c r="FE28" s="46"/>
      <c r="FF28" s="46"/>
      <c r="FG28" s="46"/>
      <c r="FH28" s="46"/>
      <c r="FI28" s="46"/>
      <c r="FJ28" s="46"/>
      <c r="FK28" s="46"/>
      <c r="FL28" s="46"/>
      <c r="FM28" s="46"/>
      <c r="FN28" s="46"/>
      <c r="FO28" s="46"/>
      <c r="FP28" s="46"/>
      <c r="FQ28" s="46"/>
      <c r="FR28" s="46"/>
      <c r="FS28" s="46"/>
      <c r="FT28" s="46"/>
      <c r="FU28" s="46"/>
      <c r="FV28" s="46"/>
      <c r="FW28" s="46"/>
      <c r="FX28" s="46"/>
      <c r="FY28" s="46"/>
      <c r="FZ28" s="46"/>
      <c r="GA28" s="46"/>
      <c r="GB28" s="46"/>
      <c r="GC28" s="46"/>
      <c r="GD28" s="46"/>
      <c r="GE28" s="46"/>
      <c r="GF28" s="46"/>
      <c r="GG28" s="46"/>
      <c r="GH28" s="46"/>
      <c r="GI28" s="46"/>
      <c r="GJ28" s="46"/>
      <c r="GK28" s="46"/>
      <c r="GL28" s="46"/>
      <c r="GM28" s="46"/>
      <c r="GN28" s="46"/>
      <c r="GO28" s="46"/>
      <c r="GP28" s="46"/>
      <c r="GQ28" s="46"/>
      <c r="GR28" s="46"/>
      <c r="GS28" s="46"/>
      <c r="GT28" s="46"/>
      <c r="GU28" s="46"/>
      <c r="GV28" s="46"/>
      <c r="GW28" s="46"/>
      <c r="GX28" s="46"/>
      <c r="GY28" s="46"/>
      <c r="GZ28" s="46"/>
      <c r="HA28" s="46"/>
      <c r="HB28" s="46"/>
      <c r="HC28" s="46"/>
      <c r="HD28" s="46"/>
      <c r="HE28" s="46"/>
      <c r="HF28" s="46"/>
      <c r="HG28" s="46"/>
      <c r="HH28" s="46"/>
      <c r="HI28" s="46"/>
      <c r="HJ28" s="46"/>
      <c r="HK28" s="46"/>
      <c r="HL28" s="46"/>
      <c r="HM28" s="46"/>
      <c r="HN28" s="46"/>
      <c r="HO28" s="46"/>
      <c r="HP28" s="46"/>
      <c r="HQ28" s="46"/>
      <c r="HR28" s="46"/>
      <c r="HS28" s="46"/>
      <c r="HT28" s="46"/>
      <c r="HU28" s="46"/>
      <c r="HV28" s="46"/>
      <c r="HW28" s="46"/>
      <c r="HX28" s="46"/>
      <c r="HY28" s="46"/>
      <c r="HZ28" s="46"/>
      <c r="IA28" s="46"/>
      <c r="IB28" s="46"/>
      <c r="IC28" s="46"/>
      <c r="ID28" s="46"/>
      <c r="IE28" s="46"/>
      <c r="IF28" s="46"/>
      <c r="IG28" s="46"/>
      <c r="IH28" s="46"/>
      <c r="II28" s="46"/>
      <c r="IJ28" s="46"/>
      <c r="IK28" s="46"/>
      <c r="IL28" s="46"/>
      <c r="IM28" s="46"/>
      <c r="IN28" s="46"/>
      <c r="IO28" s="46"/>
      <c r="IP28" s="46"/>
      <c r="IQ28" s="46"/>
      <c r="IR28" s="46"/>
      <c r="IS28" s="46"/>
      <c r="IT28" s="46"/>
      <c r="IU28" s="46"/>
    </row>
    <row r="29" spans="1:255" ht="15" customHeight="1" x14ac:dyDescent="0.25">
      <c r="A29" s="4" t="s">
        <v>67</v>
      </c>
      <c r="B29" s="4" t="s">
        <v>68</v>
      </c>
      <c r="C29" s="6">
        <v>1530</v>
      </c>
      <c r="D29" s="6">
        <v>703</v>
      </c>
      <c r="E29" s="6">
        <v>429</v>
      </c>
      <c r="F29" s="6">
        <v>59</v>
      </c>
      <c r="G29" s="6">
        <v>371</v>
      </c>
      <c r="H29" s="6">
        <v>274</v>
      </c>
      <c r="I29" s="6">
        <v>130</v>
      </c>
      <c r="J29" s="6">
        <v>260</v>
      </c>
      <c r="K29" s="5"/>
      <c r="L29" s="4" t="s">
        <v>20</v>
      </c>
      <c r="M29" s="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c r="EM29" s="46"/>
      <c r="EN29" s="46"/>
      <c r="EO29" s="46"/>
      <c r="EP29" s="46"/>
      <c r="EQ29" s="46"/>
      <c r="ER29" s="46"/>
      <c r="ES29" s="46"/>
      <c r="ET29" s="46"/>
      <c r="EU29" s="46"/>
      <c r="EV29" s="46"/>
      <c r="EW29" s="46"/>
      <c r="EX29" s="46"/>
      <c r="EY29" s="46"/>
      <c r="EZ29" s="46"/>
      <c r="FA29" s="46"/>
      <c r="FB29" s="46"/>
      <c r="FC29" s="46"/>
      <c r="FD29" s="46"/>
      <c r="FE29" s="46"/>
      <c r="FF29" s="46"/>
      <c r="FG29" s="46"/>
      <c r="FH29" s="46"/>
      <c r="FI29" s="46"/>
      <c r="FJ29" s="46"/>
      <c r="FK29" s="46"/>
      <c r="FL29" s="46"/>
      <c r="FM29" s="46"/>
      <c r="FN29" s="46"/>
      <c r="FO29" s="46"/>
      <c r="FP29" s="46"/>
      <c r="FQ29" s="46"/>
      <c r="FR29" s="46"/>
      <c r="FS29" s="46"/>
      <c r="FT29" s="46"/>
      <c r="FU29" s="46"/>
      <c r="FV29" s="46"/>
      <c r="FW29" s="46"/>
      <c r="FX29" s="46"/>
      <c r="FY29" s="46"/>
      <c r="FZ29" s="46"/>
      <c r="GA29" s="46"/>
      <c r="GB29" s="46"/>
      <c r="GC29" s="46"/>
      <c r="GD29" s="46"/>
      <c r="GE29" s="46"/>
      <c r="GF29" s="46"/>
      <c r="GG29" s="46"/>
      <c r="GH29" s="46"/>
      <c r="GI29" s="46"/>
      <c r="GJ29" s="46"/>
      <c r="GK29" s="46"/>
      <c r="GL29" s="46"/>
      <c r="GM29" s="46"/>
      <c r="GN29" s="46"/>
      <c r="GO29" s="46"/>
      <c r="GP29" s="46"/>
      <c r="GQ29" s="46"/>
      <c r="GR29" s="46"/>
      <c r="GS29" s="46"/>
      <c r="GT29" s="46"/>
      <c r="GU29" s="46"/>
      <c r="GV29" s="46"/>
      <c r="GW29" s="46"/>
      <c r="GX29" s="46"/>
      <c r="GY29" s="46"/>
      <c r="GZ29" s="46"/>
      <c r="HA29" s="46"/>
      <c r="HB29" s="46"/>
      <c r="HC29" s="46"/>
      <c r="HD29" s="46"/>
      <c r="HE29" s="46"/>
      <c r="HF29" s="46"/>
      <c r="HG29" s="46"/>
      <c r="HH29" s="46"/>
      <c r="HI29" s="46"/>
      <c r="HJ29" s="46"/>
      <c r="HK29" s="46"/>
      <c r="HL29" s="46"/>
      <c r="HM29" s="46"/>
      <c r="HN29" s="46"/>
      <c r="HO29" s="46"/>
      <c r="HP29" s="46"/>
      <c r="HQ29" s="46"/>
      <c r="HR29" s="46"/>
      <c r="HS29" s="46"/>
      <c r="HT29" s="46"/>
      <c r="HU29" s="46"/>
      <c r="HV29" s="46"/>
      <c r="HW29" s="46"/>
      <c r="HX29" s="46"/>
      <c r="HY29" s="46"/>
      <c r="HZ29" s="46"/>
      <c r="IA29" s="46"/>
      <c r="IB29" s="46"/>
      <c r="IC29" s="46"/>
      <c r="ID29" s="46"/>
      <c r="IE29" s="46"/>
      <c r="IF29" s="46"/>
      <c r="IG29" s="46"/>
      <c r="IH29" s="46"/>
      <c r="II29" s="46"/>
      <c r="IJ29" s="46"/>
      <c r="IK29" s="46"/>
      <c r="IL29" s="46"/>
      <c r="IM29" s="46"/>
      <c r="IN29" s="46"/>
      <c r="IO29" s="46"/>
      <c r="IP29" s="46"/>
      <c r="IQ29" s="46"/>
      <c r="IR29" s="46"/>
      <c r="IS29" s="46"/>
      <c r="IT29" s="46"/>
      <c r="IU29" s="46"/>
    </row>
    <row r="30" spans="1:255" ht="15" customHeight="1" x14ac:dyDescent="0.25">
      <c r="A30" s="4" t="s">
        <v>69</v>
      </c>
      <c r="B30" s="4" t="s">
        <v>70</v>
      </c>
      <c r="C30" s="6">
        <v>2850</v>
      </c>
      <c r="D30" s="6">
        <v>671</v>
      </c>
      <c r="E30" s="6">
        <v>294</v>
      </c>
      <c r="F30" s="6"/>
      <c r="G30" s="6"/>
      <c r="H30" s="6">
        <v>377</v>
      </c>
      <c r="I30" s="6">
        <v>246</v>
      </c>
      <c r="J30" s="6">
        <v>131</v>
      </c>
      <c r="K30" s="5"/>
      <c r="L30" s="5"/>
      <c r="M30" s="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c r="FJ30" s="46"/>
      <c r="FK30" s="46"/>
      <c r="FL30" s="46"/>
      <c r="FM30" s="46"/>
      <c r="FN30" s="46"/>
      <c r="FO30" s="46"/>
      <c r="FP30" s="46"/>
      <c r="FQ30" s="46"/>
      <c r="FR30" s="46"/>
      <c r="FS30" s="46"/>
      <c r="FT30" s="46"/>
      <c r="FU30" s="46"/>
      <c r="FV30" s="46"/>
      <c r="FW30" s="46"/>
      <c r="FX30" s="46"/>
      <c r="FY30" s="46"/>
      <c r="FZ30" s="46"/>
      <c r="GA30" s="46"/>
      <c r="GB30" s="46"/>
      <c r="GC30" s="46"/>
      <c r="GD30" s="46"/>
      <c r="GE30" s="46"/>
      <c r="GF30" s="46"/>
      <c r="GG30" s="46"/>
      <c r="GH30" s="46"/>
      <c r="GI30" s="46"/>
      <c r="GJ30" s="46"/>
      <c r="GK30" s="46"/>
      <c r="GL30" s="46"/>
      <c r="GM30" s="46"/>
      <c r="GN30" s="46"/>
      <c r="GO30" s="46"/>
      <c r="GP30" s="46"/>
      <c r="GQ30" s="46"/>
      <c r="GR30" s="46"/>
      <c r="GS30" s="46"/>
      <c r="GT30" s="46"/>
      <c r="GU30" s="46"/>
      <c r="GV30" s="46"/>
      <c r="GW30" s="46"/>
      <c r="GX30" s="46"/>
      <c r="GY30" s="46"/>
      <c r="GZ30" s="46"/>
      <c r="HA30" s="46"/>
      <c r="HB30" s="46"/>
      <c r="HC30" s="46"/>
      <c r="HD30" s="46"/>
      <c r="HE30" s="46"/>
      <c r="HF30" s="46"/>
      <c r="HG30" s="46"/>
      <c r="HH30" s="46"/>
      <c r="HI30" s="46"/>
      <c r="HJ30" s="46"/>
      <c r="HK30" s="46"/>
      <c r="HL30" s="46"/>
      <c r="HM30" s="46"/>
      <c r="HN30" s="46"/>
      <c r="HO30" s="46"/>
      <c r="HP30" s="46"/>
      <c r="HQ30" s="46"/>
      <c r="HR30" s="46"/>
      <c r="HS30" s="46"/>
      <c r="HT30" s="46"/>
      <c r="HU30" s="46"/>
      <c r="HV30" s="46"/>
      <c r="HW30" s="46"/>
      <c r="HX30" s="46"/>
      <c r="HY30" s="46"/>
      <c r="HZ30" s="46"/>
      <c r="IA30" s="46"/>
      <c r="IB30" s="46"/>
      <c r="IC30" s="46"/>
      <c r="ID30" s="46"/>
      <c r="IE30" s="46"/>
      <c r="IF30" s="46"/>
      <c r="IG30" s="46"/>
      <c r="IH30" s="46"/>
      <c r="II30" s="46"/>
      <c r="IJ30" s="46"/>
      <c r="IK30" s="46"/>
      <c r="IL30" s="46"/>
      <c r="IM30" s="46"/>
      <c r="IN30" s="46"/>
      <c r="IO30" s="46"/>
      <c r="IP30" s="46"/>
      <c r="IQ30" s="46"/>
      <c r="IR30" s="46"/>
      <c r="IS30" s="46"/>
      <c r="IT30" s="46"/>
      <c r="IU30" s="46"/>
    </row>
    <row r="31" spans="1:255" ht="15" customHeight="1" x14ac:dyDescent="0.25">
      <c r="A31" s="4" t="s">
        <v>71</v>
      </c>
      <c r="B31" s="4" t="s">
        <v>72</v>
      </c>
      <c r="C31" s="6">
        <v>1319</v>
      </c>
      <c r="D31" s="6">
        <v>858</v>
      </c>
      <c r="E31" s="6">
        <v>149</v>
      </c>
      <c r="F31" s="6"/>
      <c r="G31" s="6">
        <v>149</v>
      </c>
      <c r="H31" s="7">
        <v>709</v>
      </c>
      <c r="I31" s="6"/>
      <c r="J31" s="7">
        <v>709</v>
      </c>
      <c r="K31" s="5"/>
      <c r="L31" s="5"/>
      <c r="M31" s="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46"/>
      <c r="EK31" s="46"/>
      <c r="EL31" s="46"/>
      <c r="EM31" s="46"/>
      <c r="EN31" s="46"/>
      <c r="EO31" s="46"/>
      <c r="EP31" s="46"/>
      <c r="EQ31" s="46"/>
      <c r="ER31" s="46"/>
      <c r="ES31" s="46"/>
      <c r="ET31" s="46"/>
      <c r="EU31" s="46"/>
      <c r="EV31" s="46"/>
      <c r="EW31" s="46"/>
      <c r="EX31" s="46"/>
      <c r="EY31" s="46"/>
      <c r="EZ31" s="46"/>
      <c r="FA31" s="46"/>
      <c r="FB31" s="46"/>
      <c r="FC31" s="46"/>
      <c r="FD31" s="46"/>
      <c r="FE31" s="46"/>
      <c r="FF31" s="46"/>
      <c r="FG31" s="46"/>
      <c r="FH31" s="46"/>
      <c r="FI31" s="46"/>
      <c r="FJ31" s="46"/>
      <c r="FK31" s="46"/>
      <c r="FL31" s="46"/>
      <c r="FM31" s="46"/>
      <c r="FN31" s="46"/>
      <c r="FO31" s="46"/>
      <c r="FP31" s="46"/>
      <c r="FQ31" s="46"/>
      <c r="FR31" s="46"/>
      <c r="FS31" s="46"/>
      <c r="FT31" s="46"/>
      <c r="FU31" s="46"/>
      <c r="FV31" s="46"/>
      <c r="FW31" s="46"/>
      <c r="FX31" s="46"/>
      <c r="FY31" s="46"/>
      <c r="FZ31" s="46"/>
      <c r="GA31" s="46"/>
      <c r="GB31" s="46"/>
      <c r="GC31" s="46"/>
      <c r="GD31" s="46"/>
      <c r="GE31" s="46"/>
      <c r="GF31" s="46"/>
      <c r="GG31" s="46"/>
      <c r="GH31" s="46"/>
      <c r="GI31" s="46"/>
      <c r="GJ31" s="46"/>
      <c r="GK31" s="46"/>
      <c r="GL31" s="46"/>
      <c r="GM31" s="46"/>
      <c r="GN31" s="46"/>
      <c r="GO31" s="46"/>
      <c r="GP31" s="46"/>
      <c r="GQ31" s="46"/>
      <c r="GR31" s="46"/>
      <c r="GS31" s="46"/>
      <c r="GT31" s="46"/>
      <c r="GU31" s="46"/>
      <c r="GV31" s="46"/>
      <c r="GW31" s="46"/>
      <c r="GX31" s="46"/>
      <c r="GY31" s="46"/>
      <c r="GZ31" s="46"/>
      <c r="HA31" s="46"/>
      <c r="HB31" s="46"/>
      <c r="HC31" s="46"/>
      <c r="HD31" s="46"/>
      <c r="HE31" s="46"/>
      <c r="HF31" s="46"/>
      <c r="HG31" s="46"/>
      <c r="HH31" s="46"/>
      <c r="HI31" s="46"/>
      <c r="HJ31" s="46"/>
      <c r="HK31" s="46"/>
      <c r="HL31" s="46"/>
      <c r="HM31" s="46"/>
      <c r="HN31" s="46"/>
      <c r="HO31" s="46"/>
      <c r="HP31" s="46"/>
      <c r="HQ31" s="46"/>
      <c r="HR31" s="46"/>
      <c r="HS31" s="46"/>
      <c r="HT31" s="46"/>
      <c r="HU31" s="46"/>
      <c r="HV31" s="46"/>
      <c r="HW31" s="46"/>
      <c r="HX31" s="46"/>
      <c r="HY31" s="46"/>
      <c r="HZ31" s="46"/>
      <c r="IA31" s="46"/>
      <c r="IB31" s="46"/>
      <c r="IC31" s="46"/>
      <c r="ID31" s="46"/>
      <c r="IE31" s="46"/>
      <c r="IF31" s="46"/>
      <c r="IG31" s="46"/>
      <c r="IH31" s="46"/>
      <c r="II31" s="46"/>
      <c r="IJ31" s="46"/>
      <c r="IK31" s="46"/>
      <c r="IL31" s="46"/>
      <c r="IM31" s="46"/>
      <c r="IN31" s="46"/>
      <c r="IO31" s="46"/>
      <c r="IP31" s="46"/>
      <c r="IQ31" s="46"/>
      <c r="IR31" s="46"/>
      <c r="IS31" s="46"/>
      <c r="IT31" s="46"/>
      <c r="IU31" s="46"/>
    </row>
    <row r="32" spans="1:255" ht="15" customHeight="1" x14ac:dyDescent="0.25">
      <c r="A32" s="4" t="s">
        <v>73</v>
      </c>
      <c r="B32" s="4" t="s">
        <v>74</v>
      </c>
      <c r="C32" s="6">
        <v>7469</v>
      </c>
      <c r="D32" s="6">
        <v>647</v>
      </c>
      <c r="E32" s="6"/>
      <c r="F32" s="6"/>
      <c r="G32" s="6"/>
      <c r="H32" s="6">
        <v>647</v>
      </c>
      <c r="I32" s="6">
        <v>21</v>
      </c>
      <c r="J32" s="6">
        <v>626</v>
      </c>
      <c r="K32" s="5"/>
      <c r="L32" s="4" t="s">
        <v>20</v>
      </c>
      <c r="M32" s="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46"/>
      <c r="EK32" s="46"/>
      <c r="EL32" s="46"/>
      <c r="EM32" s="46"/>
      <c r="EN32" s="46"/>
      <c r="EO32" s="46"/>
      <c r="EP32" s="46"/>
      <c r="EQ32" s="46"/>
      <c r="ER32" s="46"/>
      <c r="ES32" s="46"/>
      <c r="ET32" s="46"/>
      <c r="EU32" s="46"/>
      <c r="EV32" s="46"/>
      <c r="EW32" s="46"/>
      <c r="EX32" s="46"/>
      <c r="EY32" s="46"/>
      <c r="EZ32" s="46"/>
      <c r="FA32" s="46"/>
      <c r="FB32" s="46"/>
      <c r="FC32" s="46"/>
      <c r="FD32" s="46"/>
      <c r="FE32" s="46"/>
      <c r="FF32" s="46"/>
      <c r="FG32" s="46"/>
      <c r="FH32" s="46"/>
      <c r="FI32" s="46"/>
      <c r="FJ32" s="46"/>
      <c r="FK32" s="46"/>
      <c r="FL32" s="46"/>
      <c r="FM32" s="46"/>
      <c r="FN32" s="46"/>
      <c r="FO32" s="46"/>
      <c r="FP32" s="46"/>
      <c r="FQ32" s="46"/>
      <c r="FR32" s="46"/>
      <c r="FS32" s="46"/>
      <c r="FT32" s="46"/>
      <c r="FU32" s="46"/>
      <c r="FV32" s="46"/>
      <c r="FW32" s="46"/>
      <c r="FX32" s="46"/>
      <c r="FY32" s="46"/>
      <c r="FZ32" s="46"/>
      <c r="GA32" s="46"/>
      <c r="GB32" s="46"/>
      <c r="GC32" s="46"/>
      <c r="GD32" s="46"/>
      <c r="GE32" s="46"/>
      <c r="GF32" s="46"/>
      <c r="GG32" s="46"/>
      <c r="GH32" s="46"/>
      <c r="GI32" s="46"/>
      <c r="GJ32" s="46"/>
      <c r="GK32" s="46"/>
      <c r="GL32" s="46"/>
      <c r="GM32" s="46"/>
      <c r="GN32" s="46"/>
      <c r="GO32" s="46"/>
      <c r="GP32" s="46"/>
      <c r="GQ32" s="46"/>
      <c r="GR32" s="46"/>
      <c r="GS32" s="46"/>
      <c r="GT32" s="46"/>
      <c r="GU32" s="46"/>
      <c r="GV32" s="46"/>
      <c r="GW32" s="46"/>
      <c r="GX32" s="46"/>
      <c r="GY32" s="46"/>
      <c r="GZ32" s="46"/>
      <c r="HA32" s="46"/>
      <c r="HB32" s="46"/>
      <c r="HC32" s="46"/>
      <c r="HD32" s="46"/>
      <c r="HE32" s="46"/>
      <c r="HF32" s="46"/>
      <c r="HG32" s="46"/>
      <c r="HH32" s="46"/>
      <c r="HI32" s="46"/>
      <c r="HJ32" s="46"/>
      <c r="HK32" s="46"/>
      <c r="HL32" s="46"/>
      <c r="HM32" s="46"/>
      <c r="HN32" s="46"/>
      <c r="HO32" s="46"/>
      <c r="HP32" s="46"/>
      <c r="HQ32" s="46"/>
      <c r="HR32" s="46"/>
      <c r="HS32" s="46"/>
      <c r="HT32" s="46"/>
      <c r="HU32" s="46"/>
      <c r="HV32" s="46"/>
      <c r="HW32" s="46"/>
      <c r="HX32" s="46"/>
      <c r="HY32" s="46"/>
      <c r="HZ32" s="46"/>
      <c r="IA32" s="46"/>
      <c r="IB32" s="46"/>
      <c r="IC32" s="46"/>
      <c r="ID32" s="46"/>
      <c r="IE32" s="46"/>
      <c r="IF32" s="46"/>
      <c r="IG32" s="46"/>
      <c r="IH32" s="46"/>
      <c r="II32" s="46"/>
      <c r="IJ32" s="46"/>
      <c r="IK32" s="46"/>
      <c r="IL32" s="46"/>
      <c r="IM32" s="46"/>
      <c r="IN32" s="46"/>
      <c r="IO32" s="46"/>
      <c r="IP32" s="46"/>
      <c r="IQ32" s="46"/>
      <c r="IR32" s="46"/>
      <c r="IS32" s="46"/>
      <c r="IT32" s="46"/>
      <c r="IU32" s="46"/>
    </row>
    <row r="33" spans="1:255" ht="15" customHeight="1" x14ac:dyDescent="0.25">
      <c r="A33" s="4" t="s">
        <v>75</v>
      </c>
      <c r="B33" s="4" t="s">
        <v>76</v>
      </c>
      <c r="C33" s="6"/>
      <c r="D33" s="6"/>
      <c r="E33" s="6"/>
      <c r="F33" s="6"/>
      <c r="G33" s="6"/>
      <c r="H33" s="6"/>
      <c r="I33" s="6"/>
      <c r="J33" s="6"/>
      <c r="K33" s="5"/>
      <c r="L33" s="5"/>
      <c r="M33" s="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c r="DV33" s="46"/>
      <c r="DW33" s="46"/>
      <c r="DX33" s="46"/>
      <c r="DY33" s="46"/>
      <c r="DZ33" s="46"/>
      <c r="EA33" s="46"/>
      <c r="EB33" s="46"/>
      <c r="EC33" s="46"/>
      <c r="ED33" s="46"/>
      <c r="EE33" s="46"/>
      <c r="EF33" s="46"/>
      <c r="EG33" s="46"/>
      <c r="EH33" s="46"/>
      <c r="EI33" s="46"/>
      <c r="EJ33" s="46"/>
      <c r="EK33" s="46"/>
      <c r="EL33" s="46"/>
      <c r="EM33" s="46"/>
      <c r="EN33" s="46"/>
      <c r="EO33" s="46"/>
      <c r="EP33" s="46"/>
      <c r="EQ33" s="46"/>
      <c r="ER33" s="46"/>
      <c r="ES33" s="46"/>
      <c r="ET33" s="46"/>
      <c r="EU33" s="46"/>
      <c r="EV33" s="46"/>
      <c r="EW33" s="46"/>
      <c r="EX33" s="46"/>
      <c r="EY33" s="46"/>
      <c r="EZ33" s="46"/>
      <c r="FA33" s="46"/>
      <c r="FB33" s="46"/>
      <c r="FC33" s="46"/>
      <c r="FD33" s="46"/>
      <c r="FE33" s="46"/>
      <c r="FF33" s="46"/>
      <c r="FG33" s="46"/>
      <c r="FH33" s="46"/>
      <c r="FI33" s="46"/>
      <c r="FJ33" s="46"/>
      <c r="FK33" s="46"/>
      <c r="FL33" s="46"/>
      <c r="FM33" s="46"/>
      <c r="FN33" s="46"/>
      <c r="FO33" s="46"/>
      <c r="FP33" s="46"/>
      <c r="FQ33" s="46"/>
      <c r="FR33" s="46"/>
      <c r="FS33" s="46"/>
      <c r="FT33" s="46"/>
      <c r="FU33" s="46"/>
      <c r="FV33" s="46"/>
      <c r="FW33" s="46"/>
      <c r="FX33" s="46"/>
      <c r="FY33" s="46"/>
      <c r="FZ33" s="46"/>
      <c r="GA33" s="46"/>
      <c r="GB33" s="46"/>
      <c r="GC33" s="46"/>
      <c r="GD33" s="46"/>
      <c r="GE33" s="46"/>
      <c r="GF33" s="46"/>
      <c r="GG33" s="46"/>
      <c r="GH33" s="46"/>
      <c r="GI33" s="46"/>
      <c r="GJ33" s="46"/>
      <c r="GK33" s="46"/>
      <c r="GL33" s="46"/>
      <c r="GM33" s="46"/>
      <c r="GN33" s="46"/>
      <c r="GO33" s="46"/>
      <c r="GP33" s="46"/>
      <c r="GQ33" s="46"/>
      <c r="GR33" s="46"/>
      <c r="GS33" s="46"/>
      <c r="GT33" s="46"/>
      <c r="GU33" s="46"/>
      <c r="GV33" s="46"/>
      <c r="GW33" s="46"/>
      <c r="GX33" s="46"/>
      <c r="GY33" s="46"/>
      <c r="GZ33" s="46"/>
      <c r="HA33" s="46"/>
      <c r="HB33" s="46"/>
      <c r="HC33" s="46"/>
      <c r="HD33" s="46"/>
      <c r="HE33" s="46"/>
      <c r="HF33" s="46"/>
      <c r="HG33" s="46"/>
      <c r="HH33" s="46"/>
      <c r="HI33" s="46"/>
      <c r="HJ33" s="46"/>
      <c r="HK33" s="46"/>
      <c r="HL33" s="46"/>
      <c r="HM33" s="46"/>
      <c r="HN33" s="46"/>
      <c r="HO33" s="46"/>
      <c r="HP33" s="46"/>
      <c r="HQ33" s="46"/>
      <c r="HR33" s="46"/>
      <c r="HS33" s="46"/>
      <c r="HT33" s="46"/>
      <c r="HU33" s="46"/>
      <c r="HV33" s="46"/>
      <c r="HW33" s="46"/>
      <c r="HX33" s="46"/>
      <c r="HY33" s="46"/>
      <c r="HZ33" s="46"/>
      <c r="IA33" s="46"/>
      <c r="IB33" s="46"/>
      <c r="IC33" s="46"/>
      <c r="ID33" s="46"/>
      <c r="IE33" s="46"/>
      <c r="IF33" s="46"/>
      <c r="IG33" s="46"/>
      <c r="IH33" s="46"/>
      <c r="II33" s="46"/>
      <c r="IJ33" s="46"/>
      <c r="IK33" s="46"/>
      <c r="IL33" s="46"/>
      <c r="IM33" s="46"/>
      <c r="IN33" s="46"/>
      <c r="IO33" s="46"/>
      <c r="IP33" s="46"/>
      <c r="IQ33" s="46"/>
      <c r="IR33" s="46"/>
      <c r="IS33" s="46"/>
      <c r="IT33" s="46"/>
      <c r="IU33" s="46"/>
    </row>
    <row r="34" spans="1:255" ht="15" customHeight="1" x14ac:dyDescent="0.25">
      <c r="A34" s="4" t="s">
        <v>77</v>
      </c>
      <c r="B34" s="4" t="s">
        <v>78</v>
      </c>
      <c r="C34" s="6">
        <v>5971</v>
      </c>
      <c r="D34" s="6">
        <v>2515</v>
      </c>
      <c r="E34" s="6">
        <v>1375</v>
      </c>
      <c r="F34" s="6">
        <v>50</v>
      </c>
      <c r="G34" s="6">
        <v>1325</v>
      </c>
      <c r="H34" s="6">
        <v>1140</v>
      </c>
      <c r="I34" s="6">
        <v>18</v>
      </c>
      <c r="J34" s="6">
        <v>1122</v>
      </c>
      <c r="K34" s="5"/>
      <c r="L34" s="5"/>
      <c r="M34" s="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c r="DV34" s="46"/>
      <c r="DW34" s="46"/>
      <c r="DX34" s="46"/>
      <c r="DY34" s="46"/>
      <c r="DZ34" s="46"/>
      <c r="EA34" s="46"/>
      <c r="EB34" s="46"/>
      <c r="EC34" s="46"/>
      <c r="ED34" s="46"/>
      <c r="EE34" s="46"/>
      <c r="EF34" s="46"/>
      <c r="EG34" s="46"/>
      <c r="EH34" s="46"/>
      <c r="EI34" s="46"/>
      <c r="EJ34" s="46"/>
      <c r="EK34" s="46"/>
      <c r="EL34" s="46"/>
      <c r="EM34" s="46"/>
      <c r="EN34" s="46"/>
      <c r="EO34" s="46"/>
      <c r="EP34" s="46"/>
      <c r="EQ34" s="46"/>
      <c r="ER34" s="46"/>
      <c r="ES34" s="46"/>
      <c r="ET34" s="46"/>
      <c r="EU34" s="46"/>
      <c r="EV34" s="46"/>
      <c r="EW34" s="46"/>
      <c r="EX34" s="46"/>
      <c r="EY34" s="46"/>
      <c r="EZ34" s="46"/>
      <c r="FA34" s="46"/>
      <c r="FB34" s="46"/>
      <c r="FC34" s="46"/>
      <c r="FD34" s="46"/>
      <c r="FE34" s="46"/>
      <c r="FF34" s="46"/>
      <c r="FG34" s="46"/>
      <c r="FH34" s="46"/>
      <c r="FI34" s="46"/>
      <c r="FJ34" s="46"/>
      <c r="FK34" s="46"/>
      <c r="FL34" s="46"/>
      <c r="FM34" s="46"/>
      <c r="FN34" s="46"/>
      <c r="FO34" s="46"/>
      <c r="FP34" s="46"/>
      <c r="FQ34" s="46"/>
      <c r="FR34" s="46"/>
      <c r="FS34" s="46"/>
      <c r="FT34" s="46"/>
      <c r="FU34" s="46"/>
      <c r="FV34" s="46"/>
      <c r="FW34" s="46"/>
      <c r="FX34" s="46"/>
      <c r="FY34" s="46"/>
      <c r="FZ34" s="46"/>
      <c r="GA34" s="46"/>
      <c r="GB34" s="46"/>
      <c r="GC34" s="46"/>
      <c r="GD34" s="46"/>
      <c r="GE34" s="46"/>
      <c r="GF34" s="46"/>
      <c r="GG34" s="46"/>
      <c r="GH34" s="46"/>
      <c r="GI34" s="46"/>
      <c r="GJ34" s="46"/>
      <c r="GK34" s="46"/>
      <c r="GL34" s="46"/>
      <c r="GM34" s="46"/>
      <c r="GN34" s="46"/>
      <c r="GO34" s="46"/>
      <c r="GP34" s="46"/>
      <c r="GQ34" s="46"/>
      <c r="GR34" s="46"/>
      <c r="GS34" s="46"/>
      <c r="GT34" s="46"/>
      <c r="GU34" s="46"/>
      <c r="GV34" s="46"/>
      <c r="GW34" s="46"/>
      <c r="GX34" s="46"/>
      <c r="GY34" s="46"/>
      <c r="GZ34" s="46"/>
      <c r="HA34" s="46"/>
      <c r="HB34" s="46"/>
      <c r="HC34" s="46"/>
      <c r="HD34" s="46"/>
      <c r="HE34" s="46"/>
      <c r="HF34" s="46"/>
      <c r="HG34" s="46"/>
      <c r="HH34" s="46"/>
      <c r="HI34" s="46"/>
      <c r="HJ34" s="46"/>
      <c r="HK34" s="46"/>
      <c r="HL34" s="46"/>
      <c r="HM34" s="46"/>
      <c r="HN34" s="46"/>
      <c r="HO34" s="46"/>
      <c r="HP34" s="46"/>
      <c r="HQ34" s="46"/>
      <c r="HR34" s="46"/>
      <c r="HS34" s="46"/>
      <c r="HT34" s="46"/>
      <c r="HU34" s="46"/>
      <c r="HV34" s="46"/>
      <c r="HW34" s="46"/>
      <c r="HX34" s="46"/>
      <c r="HY34" s="46"/>
      <c r="HZ34" s="46"/>
      <c r="IA34" s="46"/>
      <c r="IB34" s="46"/>
      <c r="IC34" s="46"/>
      <c r="ID34" s="46"/>
      <c r="IE34" s="46"/>
      <c r="IF34" s="46"/>
      <c r="IG34" s="46"/>
      <c r="IH34" s="46"/>
      <c r="II34" s="46"/>
      <c r="IJ34" s="46"/>
      <c r="IK34" s="46"/>
      <c r="IL34" s="46"/>
      <c r="IM34" s="46"/>
      <c r="IN34" s="46"/>
      <c r="IO34" s="46"/>
      <c r="IP34" s="46"/>
      <c r="IQ34" s="46"/>
      <c r="IR34" s="46"/>
      <c r="IS34" s="46"/>
      <c r="IT34" s="46"/>
      <c r="IU34" s="46"/>
    </row>
    <row r="35" spans="1:255" ht="15" customHeight="1" x14ac:dyDescent="0.25">
      <c r="A35" s="4" t="s">
        <v>79</v>
      </c>
      <c r="B35" s="4" t="s">
        <v>80</v>
      </c>
      <c r="C35" s="6">
        <v>21533</v>
      </c>
      <c r="D35" s="6">
        <v>11038</v>
      </c>
      <c r="E35" s="6"/>
      <c r="F35" s="6"/>
      <c r="G35" s="6"/>
      <c r="H35" s="6">
        <v>11038</v>
      </c>
      <c r="I35" s="6">
        <v>1299</v>
      </c>
      <c r="J35" s="6">
        <v>9739</v>
      </c>
      <c r="K35" s="5"/>
      <c r="L35" s="5"/>
      <c r="M35" s="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c r="EL35" s="46"/>
      <c r="EM35" s="46"/>
      <c r="EN35" s="46"/>
      <c r="EO35" s="46"/>
      <c r="EP35" s="46"/>
      <c r="EQ35" s="46"/>
      <c r="ER35" s="46"/>
      <c r="ES35" s="46"/>
      <c r="ET35" s="46"/>
      <c r="EU35" s="46"/>
      <c r="EV35" s="46"/>
      <c r="EW35" s="46"/>
      <c r="EX35" s="46"/>
      <c r="EY35" s="46"/>
      <c r="EZ35" s="46"/>
      <c r="FA35" s="46"/>
      <c r="FB35" s="46"/>
      <c r="FC35" s="46"/>
      <c r="FD35" s="46"/>
      <c r="FE35" s="46"/>
      <c r="FF35" s="46"/>
      <c r="FG35" s="46"/>
      <c r="FH35" s="46"/>
      <c r="FI35" s="46"/>
      <c r="FJ35" s="46"/>
      <c r="FK35" s="46"/>
      <c r="FL35" s="46"/>
      <c r="FM35" s="46"/>
      <c r="FN35" s="46"/>
      <c r="FO35" s="46"/>
      <c r="FP35" s="46"/>
      <c r="FQ35" s="46"/>
      <c r="FR35" s="46"/>
      <c r="FS35" s="46"/>
      <c r="FT35" s="46"/>
      <c r="FU35" s="46"/>
      <c r="FV35" s="46"/>
      <c r="FW35" s="46"/>
      <c r="FX35" s="46"/>
      <c r="FY35" s="46"/>
      <c r="FZ35" s="46"/>
      <c r="GA35" s="46"/>
      <c r="GB35" s="46"/>
      <c r="GC35" s="46"/>
      <c r="GD35" s="46"/>
      <c r="GE35" s="46"/>
      <c r="GF35" s="46"/>
      <c r="GG35" s="46"/>
      <c r="GH35" s="46"/>
      <c r="GI35" s="46"/>
      <c r="GJ35" s="46"/>
      <c r="GK35" s="46"/>
      <c r="GL35" s="46"/>
      <c r="GM35" s="46"/>
      <c r="GN35" s="46"/>
      <c r="GO35" s="46"/>
      <c r="GP35" s="46"/>
      <c r="GQ35" s="46"/>
      <c r="GR35" s="46"/>
      <c r="GS35" s="46"/>
      <c r="GT35" s="46"/>
      <c r="GU35" s="46"/>
      <c r="GV35" s="46"/>
      <c r="GW35" s="46"/>
      <c r="GX35" s="46"/>
      <c r="GY35" s="46"/>
      <c r="GZ35" s="46"/>
      <c r="HA35" s="46"/>
      <c r="HB35" s="46"/>
      <c r="HC35" s="46"/>
      <c r="HD35" s="46"/>
      <c r="HE35" s="46"/>
      <c r="HF35" s="46"/>
      <c r="HG35" s="46"/>
      <c r="HH35" s="46"/>
      <c r="HI35" s="46"/>
      <c r="HJ35" s="46"/>
      <c r="HK35" s="46"/>
      <c r="HL35" s="46"/>
      <c r="HM35" s="46"/>
      <c r="HN35" s="46"/>
      <c r="HO35" s="46"/>
      <c r="HP35" s="46"/>
      <c r="HQ35" s="46"/>
      <c r="HR35" s="46"/>
      <c r="HS35" s="46"/>
      <c r="HT35" s="46"/>
      <c r="HU35" s="46"/>
      <c r="HV35" s="46"/>
      <c r="HW35" s="46"/>
      <c r="HX35" s="46"/>
      <c r="HY35" s="46"/>
      <c r="HZ35" s="46"/>
      <c r="IA35" s="46"/>
      <c r="IB35" s="46"/>
      <c r="IC35" s="46"/>
      <c r="ID35" s="46"/>
      <c r="IE35" s="46"/>
      <c r="IF35" s="46"/>
      <c r="IG35" s="46"/>
      <c r="IH35" s="46"/>
      <c r="II35" s="46"/>
      <c r="IJ35" s="46"/>
      <c r="IK35" s="46"/>
      <c r="IL35" s="46"/>
      <c r="IM35" s="46"/>
      <c r="IN35" s="46"/>
      <c r="IO35" s="46"/>
      <c r="IP35" s="46"/>
      <c r="IQ35" s="46"/>
      <c r="IR35" s="46"/>
      <c r="IS35" s="46"/>
      <c r="IT35" s="46"/>
      <c r="IU35" s="46"/>
    </row>
    <row r="36" spans="1:255" ht="15" customHeight="1" x14ac:dyDescent="0.25">
      <c r="A36" s="4" t="s">
        <v>81</v>
      </c>
      <c r="B36" s="4" t="s">
        <v>82</v>
      </c>
      <c r="C36" s="6"/>
      <c r="D36" s="6"/>
      <c r="E36" s="6"/>
      <c r="F36" s="6"/>
      <c r="G36" s="6"/>
      <c r="H36" s="6"/>
      <c r="I36" s="6"/>
      <c r="J36" s="6"/>
      <c r="K36" s="5"/>
      <c r="L36" s="5"/>
      <c r="M36" s="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c r="DV36" s="46"/>
      <c r="DW36" s="46"/>
      <c r="DX36" s="46"/>
      <c r="DY36" s="46"/>
      <c r="DZ36" s="46"/>
      <c r="EA36" s="46"/>
      <c r="EB36" s="46"/>
      <c r="EC36" s="46"/>
      <c r="ED36" s="46"/>
      <c r="EE36" s="46"/>
      <c r="EF36" s="46"/>
      <c r="EG36" s="46"/>
      <c r="EH36" s="46"/>
      <c r="EI36" s="46"/>
      <c r="EJ36" s="46"/>
      <c r="EK36" s="46"/>
      <c r="EL36" s="46"/>
      <c r="EM36" s="46"/>
      <c r="EN36" s="46"/>
      <c r="EO36" s="46"/>
      <c r="EP36" s="46"/>
      <c r="EQ36" s="46"/>
      <c r="ER36" s="46"/>
      <c r="ES36" s="46"/>
      <c r="ET36" s="46"/>
      <c r="EU36" s="46"/>
      <c r="EV36" s="46"/>
      <c r="EW36" s="46"/>
      <c r="EX36" s="46"/>
      <c r="EY36" s="46"/>
      <c r="EZ36" s="46"/>
      <c r="FA36" s="46"/>
      <c r="FB36" s="46"/>
      <c r="FC36" s="46"/>
      <c r="FD36" s="46"/>
      <c r="FE36" s="46"/>
      <c r="FF36" s="46"/>
      <c r="FG36" s="46"/>
      <c r="FH36" s="46"/>
      <c r="FI36" s="46"/>
      <c r="FJ36" s="46"/>
      <c r="FK36" s="46"/>
      <c r="FL36" s="46"/>
      <c r="FM36" s="46"/>
      <c r="FN36" s="46"/>
      <c r="FO36" s="46"/>
      <c r="FP36" s="46"/>
      <c r="FQ36" s="46"/>
      <c r="FR36" s="46"/>
      <c r="FS36" s="46"/>
      <c r="FT36" s="46"/>
      <c r="FU36" s="46"/>
      <c r="FV36" s="46"/>
      <c r="FW36" s="46"/>
      <c r="FX36" s="46"/>
      <c r="FY36" s="46"/>
      <c r="FZ36" s="46"/>
      <c r="GA36" s="46"/>
      <c r="GB36" s="46"/>
      <c r="GC36" s="46"/>
      <c r="GD36" s="46"/>
      <c r="GE36" s="46"/>
      <c r="GF36" s="46"/>
      <c r="GG36" s="46"/>
      <c r="GH36" s="46"/>
      <c r="GI36" s="46"/>
      <c r="GJ36" s="46"/>
      <c r="GK36" s="46"/>
      <c r="GL36" s="46"/>
      <c r="GM36" s="46"/>
      <c r="GN36" s="46"/>
      <c r="GO36" s="46"/>
      <c r="GP36" s="46"/>
      <c r="GQ36" s="46"/>
      <c r="GR36" s="46"/>
      <c r="GS36" s="46"/>
      <c r="GT36" s="46"/>
      <c r="GU36" s="46"/>
      <c r="GV36" s="46"/>
      <c r="GW36" s="46"/>
      <c r="GX36" s="46"/>
      <c r="GY36" s="46"/>
      <c r="GZ36" s="46"/>
      <c r="HA36" s="46"/>
      <c r="HB36" s="46"/>
      <c r="HC36" s="46"/>
      <c r="HD36" s="46"/>
      <c r="HE36" s="46"/>
      <c r="HF36" s="46"/>
      <c r="HG36" s="46"/>
      <c r="HH36" s="46"/>
      <c r="HI36" s="46"/>
      <c r="HJ36" s="46"/>
      <c r="HK36" s="46"/>
      <c r="HL36" s="46"/>
      <c r="HM36" s="46"/>
      <c r="HN36" s="46"/>
      <c r="HO36" s="46"/>
      <c r="HP36" s="46"/>
      <c r="HQ36" s="46"/>
      <c r="HR36" s="46"/>
      <c r="HS36" s="46"/>
      <c r="HT36" s="46"/>
      <c r="HU36" s="46"/>
      <c r="HV36" s="46"/>
      <c r="HW36" s="46"/>
      <c r="HX36" s="46"/>
      <c r="HY36" s="46"/>
      <c r="HZ36" s="46"/>
      <c r="IA36" s="46"/>
      <c r="IB36" s="46"/>
      <c r="IC36" s="46"/>
      <c r="ID36" s="46"/>
      <c r="IE36" s="46"/>
      <c r="IF36" s="46"/>
      <c r="IG36" s="46"/>
      <c r="IH36" s="46"/>
      <c r="II36" s="46"/>
      <c r="IJ36" s="46"/>
      <c r="IK36" s="46"/>
      <c r="IL36" s="46"/>
      <c r="IM36" s="46"/>
      <c r="IN36" s="46"/>
      <c r="IO36" s="46"/>
      <c r="IP36" s="46"/>
      <c r="IQ36" s="46"/>
      <c r="IR36" s="46"/>
      <c r="IS36" s="46"/>
      <c r="IT36" s="46"/>
      <c r="IU36" s="46"/>
    </row>
    <row r="37" spans="1:255" ht="15" customHeight="1" x14ac:dyDescent="0.25">
      <c r="A37" s="4" t="s">
        <v>83</v>
      </c>
      <c r="B37" s="4" t="s">
        <v>84</v>
      </c>
      <c r="C37" s="6">
        <v>9384</v>
      </c>
      <c r="D37" s="6">
        <v>1383</v>
      </c>
      <c r="E37" s="6">
        <v>1353</v>
      </c>
      <c r="F37" s="6">
        <v>647</v>
      </c>
      <c r="G37" s="6">
        <v>706</v>
      </c>
      <c r="H37" s="6">
        <v>30</v>
      </c>
      <c r="I37" s="6"/>
      <c r="J37" s="6"/>
      <c r="K37" s="5"/>
      <c r="L37" s="5"/>
      <c r="M37" s="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c r="EM37" s="46"/>
      <c r="EN37" s="46"/>
      <c r="EO37" s="46"/>
      <c r="EP37" s="46"/>
      <c r="EQ37" s="46"/>
      <c r="ER37" s="46"/>
      <c r="ES37" s="46"/>
      <c r="ET37" s="46"/>
      <c r="EU37" s="46"/>
      <c r="EV37" s="46"/>
      <c r="EW37" s="46"/>
      <c r="EX37" s="46"/>
      <c r="EY37" s="46"/>
      <c r="EZ37" s="46"/>
      <c r="FA37" s="46"/>
      <c r="FB37" s="46"/>
      <c r="FC37" s="46"/>
      <c r="FD37" s="46"/>
      <c r="FE37" s="46"/>
      <c r="FF37" s="46"/>
      <c r="FG37" s="46"/>
      <c r="FH37" s="46"/>
      <c r="FI37" s="46"/>
      <c r="FJ37" s="46"/>
      <c r="FK37" s="46"/>
      <c r="FL37" s="46"/>
      <c r="FM37" s="46"/>
      <c r="FN37" s="46"/>
      <c r="FO37" s="46"/>
      <c r="FP37" s="46"/>
      <c r="FQ37" s="46"/>
      <c r="FR37" s="46"/>
      <c r="FS37" s="46"/>
      <c r="FT37" s="46"/>
      <c r="FU37" s="46"/>
      <c r="FV37" s="46"/>
      <c r="FW37" s="46"/>
      <c r="FX37" s="46"/>
      <c r="FY37" s="46"/>
      <c r="FZ37" s="46"/>
      <c r="GA37" s="46"/>
      <c r="GB37" s="46"/>
      <c r="GC37" s="46"/>
      <c r="GD37" s="46"/>
      <c r="GE37" s="46"/>
      <c r="GF37" s="46"/>
      <c r="GG37" s="46"/>
      <c r="GH37" s="46"/>
      <c r="GI37" s="46"/>
      <c r="GJ37" s="46"/>
      <c r="GK37" s="46"/>
      <c r="GL37" s="46"/>
      <c r="GM37" s="46"/>
      <c r="GN37" s="46"/>
      <c r="GO37" s="46"/>
      <c r="GP37" s="46"/>
      <c r="GQ37" s="46"/>
      <c r="GR37" s="46"/>
      <c r="GS37" s="46"/>
      <c r="GT37" s="46"/>
      <c r="GU37" s="46"/>
      <c r="GV37" s="46"/>
      <c r="GW37" s="46"/>
      <c r="GX37" s="46"/>
      <c r="GY37" s="46"/>
      <c r="GZ37" s="46"/>
      <c r="HA37" s="46"/>
      <c r="HB37" s="46"/>
      <c r="HC37" s="46"/>
      <c r="HD37" s="46"/>
      <c r="HE37" s="46"/>
      <c r="HF37" s="46"/>
      <c r="HG37" s="46"/>
      <c r="HH37" s="46"/>
      <c r="HI37" s="46"/>
      <c r="HJ37" s="46"/>
      <c r="HK37" s="46"/>
      <c r="HL37" s="46"/>
      <c r="HM37" s="46"/>
      <c r="HN37" s="46"/>
      <c r="HO37" s="46"/>
      <c r="HP37" s="46"/>
      <c r="HQ37" s="46"/>
      <c r="HR37" s="46"/>
      <c r="HS37" s="46"/>
      <c r="HT37" s="46"/>
      <c r="HU37" s="46"/>
      <c r="HV37" s="46"/>
      <c r="HW37" s="46"/>
      <c r="HX37" s="46"/>
      <c r="HY37" s="46"/>
      <c r="HZ37" s="46"/>
      <c r="IA37" s="46"/>
      <c r="IB37" s="46"/>
      <c r="IC37" s="46"/>
      <c r="ID37" s="46"/>
      <c r="IE37" s="46"/>
      <c r="IF37" s="46"/>
      <c r="IG37" s="46"/>
      <c r="IH37" s="46"/>
      <c r="II37" s="46"/>
      <c r="IJ37" s="46"/>
      <c r="IK37" s="46"/>
      <c r="IL37" s="46"/>
      <c r="IM37" s="46"/>
      <c r="IN37" s="46"/>
      <c r="IO37" s="46"/>
      <c r="IP37" s="46"/>
      <c r="IQ37" s="46"/>
      <c r="IR37" s="46"/>
      <c r="IS37" s="46"/>
      <c r="IT37" s="46"/>
      <c r="IU37" s="46"/>
    </row>
    <row r="38" spans="1:255" ht="15" customHeight="1" x14ac:dyDescent="0.25">
      <c r="A38" s="4" t="s">
        <v>85</v>
      </c>
      <c r="B38" s="4" t="s">
        <v>86</v>
      </c>
      <c r="C38" s="6">
        <v>9057</v>
      </c>
      <c r="D38" s="6">
        <v>4033</v>
      </c>
      <c r="E38" s="6">
        <v>3623</v>
      </c>
      <c r="F38" s="6">
        <v>1239</v>
      </c>
      <c r="G38" s="6">
        <v>2384</v>
      </c>
      <c r="H38" s="6">
        <v>410</v>
      </c>
      <c r="I38" s="6">
        <v>107</v>
      </c>
      <c r="J38" s="6">
        <v>303</v>
      </c>
      <c r="K38" s="5"/>
      <c r="L38" s="4" t="s">
        <v>20</v>
      </c>
      <c r="M38" s="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46"/>
      <c r="EK38" s="46"/>
      <c r="EL38" s="46"/>
      <c r="EM38" s="46"/>
      <c r="EN38" s="46"/>
      <c r="EO38" s="46"/>
      <c r="EP38" s="46"/>
      <c r="EQ38" s="46"/>
      <c r="ER38" s="46"/>
      <c r="ES38" s="46"/>
      <c r="ET38" s="46"/>
      <c r="EU38" s="46"/>
      <c r="EV38" s="46"/>
      <c r="EW38" s="46"/>
      <c r="EX38" s="46"/>
      <c r="EY38" s="46"/>
      <c r="EZ38" s="46"/>
      <c r="FA38" s="46"/>
      <c r="FB38" s="46"/>
      <c r="FC38" s="46"/>
      <c r="FD38" s="46"/>
      <c r="FE38" s="46"/>
      <c r="FF38" s="46"/>
      <c r="FG38" s="46"/>
      <c r="FH38" s="46"/>
      <c r="FI38" s="46"/>
      <c r="FJ38" s="46"/>
      <c r="FK38" s="46"/>
      <c r="FL38" s="46"/>
      <c r="FM38" s="46"/>
      <c r="FN38" s="46"/>
      <c r="FO38" s="46"/>
      <c r="FP38" s="46"/>
      <c r="FQ38" s="46"/>
      <c r="FR38" s="46"/>
      <c r="FS38" s="46"/>
      <c r="FT38" s="46"/>
      <c r="FU38" s="46"/>
      <c r="FV38" s="46"/>
      <c r="FW38" s="46"/>
      <c r="FX38" s="46"/>
      <c r="FY38" s="46"/>
      <c r="FZ38" s="46"/>
      <c r="GA38" s="46"/>
      <c r="GB38" s="46"/>
      <c r="GC38" s="46"/>
      <c r="GD38" s="46"/>
      <c r="GE38" s="46"/>
      <c r="GF38" s="46"/>
      <c r="GG38" s="46"/>
      <c r="GH38" s="46"/>
      <c r="GI38" s="46"/>
      <c r="GJ38" s="46"/>
      <c r="GK38" s="46"/>
      <c r="GL38" s="46"/>
      <c r="GM38" s="46"/>
      <c r="GN38" s="46"/>
      <c r="GO38" s="46"/>
      <c r="GP38" s="46"/>
      <c r="GQ38" s="46"/>
      <c r="GR38" s="46"/>
      <c r="GS38" s="46"/>
      <c r="GT38" s="46"/>
      <c r="GU38" s="46"/>
      <c r="GV38" s="46"/>
      <c r="GW38" s="46"/>
      <c r="GX38" s="46"/>
      <c r="GY38" s="46"/>
      <c r="GZ38" s="46"/>
      <c r="HA38" s="46"/>
      <c r="HB38" s="46"/>
      <c r="HC38" s="46"/>
      <c r="HD38" s="46"/>
      <c r="HE38" s="46"/>
      <c r="HF38" s="46"/>
      <c r="HG38" s="46"/>
      <c r="HH38" s="46"/>
      <c r="HI38" s="46"/>
      <c r="HJ38" s="46"/>
      <c r="HK38" s="46"/>
      <c r="HL38" s="46"/>
      <c r="HM38" s="46"/>
      <c r="HN38" s="46"/>
      <c r="HO38" s="46"/>
      <c r="HP38" s="46"/>
      <c r="HQ38" s="46"/>
      <c r="HR38" s="46"/>
      <c r="HS38" s="46"/>
      <c r="HT38" s="46"/>
      <c r="HU38" s="46"/>
      <c r="HV38" s="46"/>
      <c r="HW38" s="46"/>
      <c r="HX38" s="46"/>
      <c r="HY38" s="46"/>
      <c r="HZ38" s="46"/>
      <c r="IA38" s="46"/>
      <c r="IB38" s="46"/>
      <c r="IC38" s="46"/>
      <c r="ID38" s="46"/>
      <c r="IE38" s="46"/>
      <c r="IF38" s="46"/>
      <c r="IG38" s="46"/>
      <c r="IH38" s="46"/>
      <c r="II38" s="46"/>
      <c r="IJ38" s="46"/>
      <c r="IK38" s="46"/>
      <c r="IL38" s="46"/>
      <c r="IM38" s="46"/>
      <c r="IN38" s="46"/>
      <c r="IO38" s="46"/>
      <c r="IP38" s="46"/>
      <c r="IQ38" s="46"/>
      <c r="IR38" s="46"/>
      <c r="IS38" s="46"/>
      <c r="IT38" s="46"/>
      <c r="IU38" s="46"/>
    </row>
    <row r="39" spans="1:255" ht="15" customHeight="1" x14ac:dyDescent="0.25">
      <c r="A39" s="4" t="s">
        <v>87</v>
      </c>
      <c r="B39" s="4" t="s">
        <v>88</v>
      </c>
      <c r="C39" s="6">
        <v>18166</v>
      </c>
      <c r="D39" s="6">
        <v>8245</v>
      </c>
      <c r="E39" s="6"/>
      <c r="F39" s="6"/>
      <c r="G39" s="6"/>
      <c r="H39" s="6">
        <v>8245</v>
      </c>
      <c r="I39" s="6">
        <v>3908</v>
      </c>
      <c r="J39" s="6">
        <v>4337</v>
      </c>
      <c r="K39" s="5"/>
      <c r="L39" s="4" t="s">
        <v>20</v>
      </c>
      <c r="M39" s="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c r="EI39" s="46"/>
      <c r="EJ39" s="46"/>
      <c r="EK39" s="46"/>
      <c r="EL39" s="46"/>
      <c r="EM39" s="46"/>
      <c r="EN39" s="46"/>
      <c r="EO39" s="46"/>
      <c r="EP39" s="46"/>
      <c r="EQ39" s="46"/>
      <c r="ER39" s="46"/>
      <c r="ES39" s="46"/>
      <c r="ET39" s="46"/>
      <c r="EU39" s="46"/>
      <c r="EV39" s="46"/>
      <c r="EW39" s="46"/>
      <c r="EX39" s="46"/>
      <c r="EY39" s="46"/>
      <c r="EZ39" s="46"/>
      <c r="FA39" s="46"/>
      <c r="FB39" s="46"/>
      <c r="FC39" s="46"/>
      <c r="FD39" s="46"/>
      <c r="FE39" s="46"/>
      <c r="FF39" s="46"/>
      <c r="FG39" s="46"/>
      <c r="FH39" s="46"/>
      <c r="FI39" s="46"/>
      <c r="FJ39" s="46"/>
      <c r="FK39" s="46"/>
      <c r="FL39" s="46"/>
      <c r="FM39" s="46"/>
      <c r="FN39" s="46"/>
      <c r="FO39" s="46"/>
      <c r="FP39" s="46"/>
      <c r="FQ39" s="46"/>
      <c r="FR39" s="46"/>
      <c r="FS39" s="46"/>
      <c r="FT39" s="46"/>
      <c r="FU39" s="46"/>
      <c r="FV39" s="46"/>
      <c r="FW39" s="46"/>
      <c r="FX39" s="46"/>
      <c r="FY39" s="46"/>
      <c r="FZ39" s="46"/>
      <c r="GA39" s="46"/>
      <c r="GB39" s="46"/>
      <c r="GC39" s="46"/>
      <c r="GD39" s="46"/>
      <c r="GE39" s="46"/>
      <c r="GF39" s="46"/>
      <c r="GG39" s="46"/>
      <c r="GH39" s="46"/>
      <c r="GI39" s="46"/>
      <c r="GJ39" s="46"/>
      <c r="GK39" s="46"/>
      <c r="GL39" s="46"/>
      <c r="GM39" s="46"/>
      <c r="GN39" s="46"/>
      <c r="GO39" s="46"/>
      <c r="GP39" s="46"/>
      <c r="GQ39" s="46"/>
      <c r="GR39" s="46"/>
      <c r="GS39" s="46"/>
      <c r="GT39" s="46"/>
      <c r="GU39" s="46"/>
      <c r="GV39" s="46"/>
      <c r="GW39" s="46"/>
      <c r="GX39" s="46"/>
      <c r="GY39" s="46"/>
      <c r="GZ39" s="46"/>
      <c r="HA39" s="46"/>
      <c r="HB39" s="46"/>
      <c r="HC39" s="46"/>
      <c r="HD39" s="46"/>
      <c r="HE39" s="46"/>
      <c r="HF39" s="46"/>
      <c r="HG39" s="46"/>
      <c r="HH39" s="46"/>
      <c r="HI39" s="46"/>
      <c r="HJ39" s="46"/>
      <c r="HK39" s="46"/>
      <c r="HL39" s="46"/>
      <c r="HM39" s="46"/>
      <c r="HN39" s="46"/>
      <c r="HO39" s="46"/>
      <c r="HP39" s="46"/>
      <c r="HQ39" s="46"/>
      <c r="HR39" s="46"/>
      <c r="HS39" s="46"/>
      <c r="HT39" s="46"/>
      <c r="HU39" s="46"/>
      <c r="HV39" s="46"/>
      <c r="HW39" s="46"/>
      <c r="HX39" s="46"/>
      <c r="HY39" s="46"/>
      <c r="HZ39" s="46"/>
      <c r="IA39" s="46"/>
      <c r="IB39" s="46"/>
      <c r="IC39" s="46"/>
      <c r="ID39" s="46"/>
      <c r="IE39" s="46"/>
      <c r="IF39" s="46"/>
      <c r="IG39" s="46"/>
      <c r="IH39" s="46"/>
      <c r="II39" s="46"/>
      <c r="IJ39" s="46"/>
      <c r="IK39" s="46"/>
      <c r="IL39" s="46"/>
      <c r="IM39" s="46"/>
      <c r="IN39" s="46"/>
      <c r="IO39" s="46"/>
      <c r="IP39" s="46"/>
      <c r="IQ39" s="46"/>
      <c r="IR39" s="46"/>
      <c r="IS39" s="46"/>
      <c r="IT39" s="46"/>
      <c r="IU39" s="46"/>
    </row>
    <row r="40" spans="1:255" ht="15" customHeight="1" x14ac:dyDescent="0.25">
      <c r="A40" s="4" t="s">
        <v>89</v>
      </c>
      <c r="B40" s="4" t="s">
        <v>90</v>
      </c>
      <c r="C40" s="6">
        <v>3054</v>
      </c>
      <c r="D40" s="6">
        <v>1172</v>
      </c>
      <c r="E40" s="6">
        <v>1044</v>
      </c>
      <c r="F40" s="6">
        <v>848</v>
      </c>
      <c r="G40" s="6">
        <v>196</v>
      </c>
      <c r="H40" s="6">
        <v>128</v>
      </c>
      <c r="I40" s="6">
        <v>22</v>
      </c>
      <c r="J40" s="6">
        <v>64</v>
      </c>
      <c r="K40" s="5"/>
      <c r="L40" s="4" t="s">
        <v>20</v>
      </c>
      <c r="M40" s="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c r="EM40" s="46"/>
      <c r="EN40" s="46"/>
      <c r="EO40" s="46"/>
      <c r="EP40" s="46"/>
      <c r="EQ40" s="46"/>
      <c r="ER40" s="46"/>
      <c r="ES40" s="46"/>
      <c r="ET40" s="46"/>
      <c r="EU40" s="46"/>
      <c r="EV40" s="46"/>
      <c r="EW40" s="46"/>
      <c r="EX40" s="46"/>
      <c r="EY40" s="46"/>
      <c r="EZ40" s="46"/>
      <c r="FA40" s="46"/>
      <c r="FB40" s="46"/>
      <c r="FC40" s="46"/>
      <c r="FD40" s="46"/>
      <c r="FE40" s="46"/>
      <c r="FF40" s="46"/>
      <c r="FG40" s="46"/>
      <c r="FH40" s="46"/>
      <c r="FI40" s="46"/>
      <c r="FJ40" s="46"/>
      <c r="FK40" s="46"/>
      <c r="FL40" s="46"/>
      <c r="FM40" s="46"/>
      <c r="FN40" s="46"/>
      <c r="FO40" s="46"/>
      <c r="FP40" s="46"/>
      <c r="FQ40" s="46"/>
      <c r="FR40" s="46"/>
      <c r="FS40" s="46"/>
      <c r="FT40" s="46"/>
      <c r="FU40" s="46"/>
      <c r="FV40" s="46"/>
      <c r="FW40" s="46"/>
      <c r="FX40" s="46"/>
      <c r="FY40" s="46"/>
      <c r="FZ40" s="46"/>
      <c r="GA40" s="46"/>
      <c r="GB40" s="46"/>
      <c r="GC40" s="46"/>
      <c r="GD40" s="46"/>
      <c r="GE40" s="46"/>
      <c r="GF40" s="46"/>
      <c r="GG40" s="46"/>
      <c r="GH40" s="46"/>
      <c r="GI40" s="46"/>
      <c r="GJ40" s="46"/>
      <c r="GK40" s="46"/>
      <c r="GL40" s="46"/>
      <c r="GM40" s="46"/>
      <c r="GN40" s="46"/>
      <c r="GO40" s="46"/>
      <c r="GP40" s="46"/>
      <c r="GQ40" s="46"/>
      <c r="GR40" s="46"/>
      <c r="GS40" s="46"/>
      <c r="GT40" s="46"/>
      <c r="GU40" s="46"/>
      <c r="GV40" s="46"/>
      <c r="GW40" s="46"/>
      <c r="GX40" s="46"/>
      <c r="GY40" s="46"/>
      <c r="GZ40" s="46"/>
      <c r="HA40" s="46"/>
      <c r="HB40" s="46"/>
      <c r="HC40" s="46"/>
      <c r="HD40" s="46"/>
      <c r="HE40" s="46"/>
      <c r="HF40" s="46"/>
      <c r="HG40" s="46"/>
      <c r="HH40" s="46"/>
      <c r="HI40" s="46"/>
      <c r="HJ40" s="46"/>
      <c r="HK40" s="46"/>
      <c r="HL40" s="46"/>
      <c r="HM40" s="46"/>
      <c r="HN40" s="46"/>
      <c r="HO40" s="46"/>
      <c r="HP40" s="46"/>
      <c r="HQ40" s="46"/>
      <c r="HR40" s="46"/>
      <c r="HS40" s="46"/>
      <c r="HT40" s="46"/>
      <c r="HU40" s="46"/>
      <c r="HV40" s="46"/>
      <c r="HW40" s="46"/>
      <c r="HX40" s="46"/>
      <c r="HY40" s="46"/>
      <c r="HZ40" s="46"/>
      <c r="IA40" s="46"/>
      <c r="IB40" s="46"/>
      <c r="IC40" s="46"/>
      <c r="ID40" s="46"/>
      <c r="IE40" s="46"/>
      <c r="IF40" s="46"/>
      <c r="IG40" s="46"/>
      <c r="IH40" s="46"/>
      <c r="II40" s="46"/>
      <c r="IJ40" s="46"/>
      <c r="IK40" s="46"/>
      <c r="IL40" s="46"/>
      <c r="IM40" s="46"/>
      <c r="IN40" s="46"/>
      <c r="IO40" s="46"/>
      <c r="IP40" s="46"/>
      <c r="IQ40" s="46"/>
      <c r="IR40" s="46"/>
      <c r="IS40" s="46"/>
      <c r="IT40" s="46"/>
      <c r="IU40" s="46"/>
    </row>
    <row r="41" spans="1:255" ht="15" customHeight="1" x14ac:dyDescent="0.25">
      <c r="A41" s="4" t="s">
        <v>91</v>
      </c>
      <c r="B41" s="4" t="s">
        <v>92</v>
      </c>
      <c r="C41" s="6">
        <v>7386</v>
      </c>
      <c r="D41" s="6">
        <v>1234</v>
      </c>
      <c r="E41" s="6">
        <v>667</v>
      </c>
      <c r="F41" s="6"/>
      <c r="G41" s="6"/>
      <c r="H41" s="6">
        <v>567</v>
      </c>
      <c r="I41" s="6"/>
      <c r="J41" s="6"/>
      <c r="K41" s="5"/>
      <c r="L41" s="5"/>
      <c r="M41" s="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c r="EM41" s="46"/>
      <c r="EN41" s="46"/>
      <c r="EO41" s="46"/>
      <c r="EP41" s="46"/>
      <c r="EQ41" s="46"/>
      <c r="ER41" s="46"/>
      <c r="ES41" s="46"/>
      <c r="ET41" s="46"/>
      <c r="EU41" s="46"/>
      <c r="EV41" s="46"/>
      <c r="EW41" s="46"/>
      <c r="EX41" s="46"/>
      <c r="EY41" s="46"/>
      <c r="EZ41" s="46"/>
      <c r="FA41" s="46"/>
      <c r="FB41" s="46"/>
      <c r="FC41" s="46"/>
      <c r="FD41" s="46"/>
      <c r="FE41" s="46"/>
      <c r="FF41" s="46"/>
      <c r="FG41" s="46"/>
      <c r="FH41" s="46"/>
      <c r="FI41" s="46"/>
      <c r="FJ41" s="46"/>
      <c r="FK41" s="46"/>
      <c r="FL41" s="46"/>
      <c r="FM41" s="46"/>
      <c r="FN41" s="46"/>
      <c r="FO41" s="46"/>
      <c r="FP41" s="46"/>
      <c r="FQ41" s="46"/>
      <c r="FR41" s="46"/>
      <c r="FS41" s="46"/>
      <c r="FT41" s="46"/>
      <c r="FU41" s="46"/>
      <c r="FV41" s="46"/>
      <c r="FW41" s="46"/>
      <c r="FX41" s="46"/>
      <c r="FY41" s="46"/>
      <c r="FZ41" s="46"/>
      <c r="GA41" s="46"/>
      <c r="GB41" s="46"/>
      <c r="GC41" s="46"/>
      <c r="GD41" s="46"/>
      <c r="GE41" s="46"/>
      <c r="GF41" s="46"/>
      <c r="GG41" s="46"/>
      <c r="GH41" s="46"/>
      <c r="GI41" s="46"/>
      <c r="GJ41" s="46"/>
      <c r="GK41" s="46"/>
      <c r="GL41" s="46"/>
      <c r="GM41" s="46"/>
      <c r="GN41" s="46"/>
      <c r="GO41" s="46"/>
      <c r="GP41" s="46"/>
      <c r="GQ41" s="46"/>
      <c r="GR41" s="46"/>
      <c r="GS41" s="46"/>
      <c r="GT41" s="46"/>
      <c r="GU41" s="46"/>
      <c r="GV41" s="46"/>
      <c r="GW41" s="46"/>
      <c r="GX41" s="46"/>
      <c r="GY41" s="46"/>
      <c r="GZ41" s="46"/>
      <c r="HA41" s="46"/>
      <c r="HB41" s="46"/>
      <c r="HC41" s="46"/>
      <c r="HD41" s="46"/>
      <c r="HE41" s="46"/>
      <c r="HF41" s="46"/>
      <c r="HG41" s="46"/>
      <c r="HH41" s="46"/>
      <c r="HI41" s="46"/>
      <c r="HJ41" s="46"/>
      <c r="HK41" s="46"/>
      <c r="HL41" s="46"/>
      <c r="HM41" s="46"/>
      <c r="HN41" s="46"/>
      <c r="HO41" s="46"/>
      <c r="HP41" s="46"/>
      <c r="HQ41" s="46"/>
      <c r="HR41" s="46"/>
      <c r="HS41" s="46"/>
      <c r="HT41" s="46"/>
      <c r="HU41" s="46"/>
      <c r="HV41" s="46"/>
      <c r="HW41" s="46"/>
      <c r="HX41" s="46"/>
      <c r="HY41" s="46"/>
      <c r="HZ41" s="46"/>
      <c r="IA41" s="46"/>
      <c r="IB41" s="46"/>
      <c r="IC41" s="46"/>
      <c r="ID41" s="46"/>
      <c r="IE41" s="46"/>
      <c r="IF41" s="46"/>
      <c r="IG41" s="46"/>
      <c r="IH41" s="46"/>
      <c r="II41" s="46"/>
      <c r="IJ41" s="46"/>
      <c r="IK41" s="46"/>
      <c r="IL41" s="46"/>
      <c r="IM41" s="46"/>
      <c r="IN41" s="46"/>
      <c r="IO41" s="46"/>
      <c r="IP41" s="46"/>
      <c r="IQ41" s="46"/>
      <c r="IR41" s="46"/>
      <c r="IS41" s="46"/>
      <c r="IT41" s="46"/>
      <c r="IU41" s="46"/>
    </row>
    <row r="42" spans="1:255" ht="15" customHeight="1" x14ac:dyDescent="0.25">
      <c r="A42" s="4" t="s">
        <v>93</v>
      </c>
      <c r="B42" s="4" t="s">
        <v>94</v>
      </c>
      <c r="C42" s="6">
        <v>4465</v>
      </c>
      <c r="D42" s="6">
        <v>3343</v>
      </c>
      <c r="E42" s="6">
        <v>711</v>
      </c>
      <c r="F42" s="6">
        <v>157</v>
      </c>
      <c r="G42" s="6">
        <v>554</v>
      </c>
      <c r="H42" s="6">
        <v>2632</v>
      </c>
      <c r="I42" s="6">
        <v>210</v>
      </c>
      <c r="J42" s="6">
        <v>2422</v>
      </c>
      <c r="K42" s="5"/>
      <c r="L42" s="5"/>
      <c r="M42" s="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c r="EI42" s="46"/>
      <c r="EJ42" s="46"/>
      <c r="EK42" s="46"/>
      <c r="EL42" s="46"/>
      <c r="EM42" s="46"/>
      <c r="EN42" s="46"/>
      <c r="EO42" s="46"/>
      <c r="EP42" s="46"/>
      <c r="EQ42" s="46"/>
      <c r="ER42" s="46"/>
      <c r="ES42" s="46"/>
      <c r="ET42" s="46"/>
      <c r="EU42" s="46"/>
      <c r="EV42" s="46"/>
      <c r="EW42" s="46"/>
      <c r="EX42" s="46"/>
      <c r="EY42" s="46"/>
      <c r="EZ42" s="46"/>
      <c r="FA42" s="46"/>
      <c r="FB42" s="46"/>
      <c r="FC42" s="46"/>
      <c r="FD42" s="46"/>
      <c r="FE42" s="46"/>
      <c r="FF42" s="46"/>
      <c r="FG42" s="46"/>
      <c r="FH42" s="46"/>
      <c r="FI42" s="46"/>
      <c r="FJ42" s="46"/>
      <c r="FK42" s="46"/>
      <c r="FL42" s="46"/>
      <c r="FM42" s="46"/>
      <c r="FN42" s="46"/>
      <c r="FO42" s="46"/>
      <c r="FP42" s="46"/>
      <c r="FQ42" s="46"/>
      <c r="FR42" s="46"/>
      <c r="FS42" s="46"/>
      <c r="FT42" s="46"/>
      <c r="FU42" s="46"/>
      <c r="FV42" s="46"/>
      <c r="FW42" s="46"/>
      <c r="FX42" s="46"/>
      <c r="FY42" s="46"/>
      <c r="FZ42" s="46"/>
      <c r="GA42" s="46"/>
      <c r="GB42" s="46"/>
      <c r="GC42" s="46"/>
      <c r="GD42" s="46"/>
      <c r="GE42" s="46"/>
      <c r="GF42" s="46"/>
      <c r="GG42" s="46"/>
      <c r="GH42" s="46"/>
      <c r="GI42" s="46"/>
      <c r="GJ42" s="46"/>
      <c r="GK42" s="46"/>
      <c r="GL42" s="46"/>
      <c r="GM42" s="46"/>
      <c r="GN42" s="46"/>
      <c r="GO42" s="46"/>
      <c r="GP42" s="46"/>
      <c r="GQ42" s="46"/>
      <c r="GR42" s="46"/>
      <c r="GS42" s="46"/>
      <c r="GT42" s="46"/>
      <c r="GU42" s="46"/>
      <c r="GV42" s="46"/>
      <c r="GW42" s="46"/>
      <c r="GX42" s="46"/>
      <c r="GY42" s="46"/>
      <c r="GZ42" s="46"/>
      <c r="HA42" s="46"/>
      <c r="HB42" s="46"/>
      <c r="HC42" s="46"/>
      <c r="HD42" s="46"/>
      <c r="HE42" s="46"/>
      <c r="HF42" s="46"/>
      <c r="HG42" s="46"/>
      <c r="HH42" s="46"/>
      <c r="HI42" s="46"/>
      <c r="HJ42" s="46"/>
      <c r="HK42" s="46"/>
      <c r="HL42" s="46"/>
      <c r="HM42" s="46"/>
      <c r="HN42" s="46"/>
      <c r="HO42" s="46"/>
      <c r="HP42" s="46"/>
      <c r="HQ42" s="46"/>
      <c r="HR42" s="46"/>
      <c r="HS42" s="46"/>
      <c r="HT42" s="46"/>
      <c r="HU42" s="46"/>
      <c r="HV42" s="46"/>
      <c r="HW42" s="46"/>
      <c r="HX42" s="46"/>
      <c r="HY42" s="46"/>
      <c r="HZ42" s="46"/>
      <c r="IA42" s="46"/>
      <c r="IB42" s="46"/>
      <c r="IC42" s="46"/>
      <c r="ID42" s="46"/>
      <c r="IE42" s="46"/>
      <c r="IF42" s="46"/>
      <c r="IG42" s="46"/>
      <c r="IH42" s="46"/>
      <c r="II42" s="46"/>
      <c r="IJ42" s="46"/>
      <c r="IK42" s="46"/>
      <c r="IL42" s="46"/>
      <c r="IM42" s="46"/>
      <c r="IN42" s="46"/>
      <c r="IO42" s="46"/>
      <c r="IP42" s="46"/>
      <c r="IQ42" s="46"/>
      <c r="IR42" s="46"/>
      <c r="IS42" s="46"/>
      <c r="IT42" s="46"/>
      <c r="IU42" s="46"/>
    </row>
    <row r="43" spans="1:255" ht="15" customHeight="1" x14ac:dyDescent="0.25">
      <c r="A43" s="4" t="s">
        <v>95</v>
      </c>
      <c r="B43" s="4" t="s">
        <v>96</v>
      </c>
      <c r="C43" s="6">
        <v>11573</v>
      </c>
      <c r="D43" s="6">
        <v>4430</v>
      </c>
      <c r="E43" s="6"/>
      <c r="F43" s="6"/>
      <c r="G43" s="6"/>
      <c r="H43" s="6">
        <v>4430</v>
      </c>
      <c r="I43" s="6"/>
      <c r="J43" s="6"/>
      <c r="K43" s="5"/>
      <c r="L43" s="5"/>
      <c r="M43" s="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c r="EI43" s="46"/>
      <c r="EJ43" s="46"/>
      <c r="EK43" s="46"/>
      <c r="EL43" s="46"/>
      <c r="EM43" s="46"/>
      <c r="EN43" s="46"/>
      <c r="EO43" s="46"/>
      <c r="EP43" s="46"/>
      <c r="EQ43" s="46"/>
      <c r="ER43" s="46"/>
      <c r="ES43" s="46"/>
      <c r="ET43" s="46"/>
      <c r="EU43" s="46"/>
      <c r="EV43" s="46"/>
      <c r="EW43" s="46"/>
      <c r="EX43" s="46"/>
      <c r="EY43" s="46"/>
      <c r="EZ43" s="46"/>
      <c r="FA43" s="46"/>
      <c r="FB43" s="46"/>
      <c r="FC43" s="46"/>
      <c r="FD43" s="46"/>
      <c r="FE43" s="46"/>
      <c r="FF43" s="46"/>
      <c r="FG43" s="46"/>
      <c r="FH43" s="46"/>
      <c r="FI43" s="46"/>
      <c r="FJ43" s="46"/>
      <c r="FK43" s="46"/>
      <c r="FL43" s="46"/>
      <c r="FM43" s="46"/>
      <c r="FN43" s="46"/>
      <c r="FO43" s="46"/>
      <c r="FP43" s="46"/>
      <c r="FQ43" s="46"/>
      <c r="FR43" s="46"/>
      <c r="FS43" s="46"/>
      <c r="FT43" s="46"/>
      <c r="FU43" s="46"/>
      <c r="FV43" s="46"/>
      <c r="FW43" s="46"/>
      <c r="FX43" s="46"/>
      <c r="FY43" s="46"/>
      <c r="FZ43" s="46"/>
      <c r="GA43" s="46"/>
      <c r="GB43" s="46"/>
      <c r="GC43" s="46"/>
      <c r="GD43" s="46"/>
      <c r="GE43" s="46"/>
      <c r="GF43" s="46"/>
      <c r="GG43" s="46"/>
      <c r="GH43" s="46"/>
      <c r="GI43" s="46"/>
      <c r="GJ43" s="46"/>
      <c r="GK43" s="46"/>
      <c r="GL43" s="46"/>
      <c r="GM43" s="46"/>
      <c r="GN43" s="46"/>
      <c r="GO43" s="46"/>
      <c r="GP43" s="46"/>
      <c r="GQ43" s="46"/>
      <c r="GR43" s="46"/>
      <c r="GS43" s="46"/>
      <c r="GT43" s="46"/>
      <c r="GU43" s="46"/>
      <c r="GV43" s="46"/>
      <c r="GW43" s="46"/>
      <c r="GX43" s="46"/>
      <c r="GY43" s="46"/>
      <c r="GZ43" s="46"/>
      <c r="HA43" s="46"/>
      <c r="HB43" s="46"/>
      <c r="HC43" s="46"/>
      <c r="HD43" s="46"/>
      <c r="HE43" s="46"/>
      <c r="HF43" s="46"/>
      <c r="HG43" s="46"/>
      <c r="HH43" s="46"/>
      <c r="HI43" s="46"/>
      <c r="HJ43" s="46"/>
      <c r="HK43" s="46"/>
      <c r="HL43" s="46"/>
      <c r="HM43" s="46"/>
      <c r="HN43" s="46"/>
      <c r="HO43" s="46"/>
      <c r="HP43" s="46"/>
      <c r="HQ43" s="46"/>
      <c r="HR43" s="46"/>
      <c r="HS43" s="46"/>
      <c r="HT43" s="46"/>
      <c r="HU43" s="46"/>
      <c r="HV43" s="46"/>
      <c r="HW43" s="46"/>
      <c r="HX43" s="46"/>
      <c r="HY43" s="46"/>
      <c r="HZ43" s="46"/>
      <c r="IA43" s="46"/>
      <c r="IB43" s="46"/>
      <c r="IC43" s="46"/>
      <c r="ID43" s="46"/>
      <c r="IE43" s="46"/>
      <c r="IF43" s="46"/>
      <c r="IG43" s="46"/>
      <c r="IH43" s="46"/>
      <c r="II43" s="46"/>
      <c r="IJ43" s="46"/>
      <c r="IK43" s="46"/>
      <c r="IL43" s="46"/>
      <c r="IM43" s="46"/>
      <c r="IN43" s="46"/>
      <c r="IO43" s="46"/>
      <c r="IP43" s="46"/>
      <c r="IQ43" s="46"/>
      <c r="IR43" s="46"/>
      <c r="IS43" s="46"/>
      <c r="IT43" s="46"/>
      <c r="IU43" s="46"/>
    </row>
    <row r="44" spans="1:255" ht="15" customHeight="1" x14ac:dyDescent="0.25">
      <c r="A44" s="4" t="s">
        <v>97</v>
      </c>
      <c r="B44" s="4" t="s">
        <v>98</v>
      </c>
      <c r="C44" s="6">
        <v>62621</v>
      </c>
      <c r="D44" s="6">
        <v>25618</v>
      </c>
      <c r="E44" s="6">
        <v>18945</v>
      </c>
      <c r="F44" s="6">
        <v>9719</v>
      </c>
      <c r="G44" s="6">
        <v>9226</v>
      </c>
      <c r="H44" s="6">
        <v>6673</v>
      </c>
      <c r="I44" s="6">
        <v>4911</v>
      </c>
      <c r="J44" s="6">
        <v>1762</v>
      </c>
      <c r="K44" s="5"/>
      <c r="L44" s="5"/>
      <c r="M44" s="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c r="EI44" s="46"/>
      <c r="EJ44" s="46"/>
      <c r="EK44" s="46"/>
      <c r="EL44" s="46"/>
      <c r="EM44" s="46"/>
      <c r="EN44" s="46"/>
      <c r="EO44" s="46"/>
      <c r="EP44" s="46"/>
      <c r="EQ44" s="46"/>
      <c r="ER44" s="46"/>
      <c r="ES44" s="46"/>
      <c r="ET44" s="46"/>
      <c r="EU44" s="46"/>
      <c r="EV44" s="46"/>
      <c r="EW44" s="46"/>
      <c r="EX44" s="46"/>
      <c r="EY44" s="46"/>
      <c r="EZ44" s="46"/>
      <c r="FA44" s="46"/>
      <c r="FB44" s="46"/>
      <c r="FC44" s="46"/>
      <c r="FD44" s="46"/>
      <c r="FE44" s="46"/>
      <c r="FF44" s="46"/>
      <c r="FG44" s="46"/>
      <c r="FH44" s="46"/>
      <c r="FI44" s="46"/>
      <c r="FJ44" s="46"/>
      <c r="FK44" s="46"/>
      <c r="FL44" s="46"/>
      <c r="FM44" s="46"/>
      <c r="FN44" s="46"/>
      <c r="FO44" s="46"/>
      <c r="FP44" s="46"/>
      <c r="FQ44" s="46"/>
      <c r="FR44" s="46"/>
      <c r="FS44" s="46"/>
      <c r="FT44" s="46"/>
      <c r="FU44" s="46"/>
      <c r="FV44" s="46"/>
      <c r="FW44" s="46"/>
      <c r="FX44" s="46"/>
      <c r="FY44" s="46"/>
      <c r="FZ44" s="46"/>
      <c r="GA44" s="46"/>
      <c r="GB44" s="46"/>
      <c r="GC44" s="46"/>
      <c r="GD44" s="46"/>
      <c r="GE44" s="46"/>
      <c r="GF44" s="46"/>
      <c r="GG44" s="46"/>
      <c r="GH44" s="46"/>
      <c r="GI44" s="46"/>
      <c r="GJ44" s="46"/>
      <c r="GK44" s="46"/>
      <c r="GL44" s="46"/>
      <c r="GM44" s="46"/>
      <c r="GN44" s="46"/>
      <c r="GO44" s="46"/>
      <c r="GP44" s="46"/>
      <c r="GQ44" s="46"/>
      <c r="GR44" s="46"/>
      <c r="GS44" s="46"/>
      <c r="GT44" s="46"/>
      <c r="GU44" s="46"/>
      <c r="GV44" s="46"/>
      <c r="GW44" s="46"/>
      <c r="GX44" s="46"/>
      <c r="GY44" s="46"/>
      <c r="GZ44" s="46"/>
      <c r="HA44" s="46"/>
      <c r="HB44" s="46"/>
      <c r="HC44" s="46"/>
      <c r="HD44" s="46"/>
      <c r="HE44" s="46"/>
      <c r="HF44" s="46"/>
      <c r="HG44" s="46"/>
      <c r="HH44" s="46"/>
      <c r="HI44" s="46"/>
      <c r="HJ44" s="46"/>
      <c r="HK44" s="46"/>
      <c r="HL44" s="46"/>
      <c r="HM44" s="46"/>
      <c r="HN44" s="46"/>
      <c r="HO44" s="46"/>
      <c r="HP44" s="46"/>
      <c r="HQ44" s="46"/>
      <c r="HR44" s="46"/>
      <c r="HS44" s="46"/>
      <c r="HT44" s="46"/>
      <c r="HU44" s="46"/>
      <c r="HV44" s="46"/>
      <c r="HW44" s="46"/>
      <c r="HX44" s="46"/>
      <c r="HY44" s="46"/>
      <c r="HZ44" s="46"/>
      <c r="IA44" s="46"/>
      <c r="IB44" s="46"/>
      <c r="IC44" s="46"/>
      <c r="ID44" s="46"/>
      <c r="IE44" s="46"/>
      <c r="IF44" s="46"/>
      <c r="IG44" s="46"/>
      <c r="IH44" s="46"/>
      <c r="II44" s="46"/>
      <c r="IJ44" s="46"/>
      <c r="IK44" s="46"/>
      <c r="IL44" s="46"/>
      <c r="IM44" s="46"/>
      <c r="IN44" s="46"/>
      <c r="IO44" s="46"/>
      <c r="IP44" s="46"/>
      <c r="IQ44" s="46"/>
      <c r="IR44" s="46"/>
      <c r="IS44" s="46"/>
      <c r="IT44" s="46"/>
      <c r="IU44" s="46"/>
    </row>
    <row r="45" spans="1:255" ht="15" customHeight="1" x14ac:dyDescent="0.25">
      <c r="A45" s="4" t="s">
        <v>99</v>
      </c>
      <c r="B45" s="4" t="s">
        <v>100</v>
      </c>
      <c r="C45" s="6">
        <v>4057</v>
      </c>
      <c r="D45" s="6">
        <v>3294</v>
      </c>
      <c r="E45" s="6">
        <v>984</v>
      </c>
      <c r="F45" s="6">
        <v>564</v>
      </c>
      <c r="G45" s="6">
        <v>420</v>
      </c>
      <c r="H45" s="6">
        <v>2310</v>
      </c>
      <c r="I45" s="6">
        <v>598</v>
      </c>
      <c r="J45" s="6">
        <v>1712</v>
      </c>
      <c r="K45" s="5"/>
      <c r="L45" s="4" t="s">
        <v>20</v>
      </c>
      <c r="M45" s="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c r="EI45" s="46"/>
      <c r="EJ45" s="46"/>
      <c r="EK45" s="46"/>
      <c r="EL45" s="46"/>
      <c r="EM45" s="46"/>
      <c r="EN45" s="46"/>
      <c r="EO45" s="46"/>
      <c r="EP45" s="46"/>
      <c r="EQ45" s="46"/>
      <c r="ER45" s="46"/>
      <c r="ES45" s="46"/>
      <c r="ET45" s="46"/>
      <c r="EU45" s="46"/>
      <c r="EV45" s="46"/>
      <c r="EW45" s="46"/>
      <c r="EX45" s="46"/>
      <c r="EY45" s="46"/>
      <c r="EZ45" s="46"/>
      <c r="FA45" s="46"/>
      <c r="FB45" s="46"/>
      <c r="FC45" s="46"/>
      <c r="FD45" s="46"/>
      <c r="FE45" s="46"/>
      <c r="FF45" s="46"/>
      <c r="FG45" s="46"/>
      <c r="FH45" s="46"/>
      <c r="FI45" s="46"/>
      <c r="FJ45" s="46"/>
      <c r="FK45" s="46"/>
      <c r="FL45" s="46"/>
      <c r="FM45" s="46"/>
      <c r="FN45" s="46"/>
      <c r="FO45" s="46"/>
      <c r="FP45" s="46"/>
      <c r="FQ45" s="46"/>
      <c r="FR45" s="46"/>
      <c r="FS45" s="46"/>
      <c r="FT45" s="46"/>
      <c r="FU45" s="46"/>
      <c r="FV45" s="46"/>
      <c r="FW45" s="46"/>
      <c r="FX45" s="46"/>
      <c r="FY45" s="46"/>
      <c r="FZ45" s="46"/>
      <c r="GA45" s="46"/>
      <c r="GB45" s="46"/>
      <c r="GC45" s="46"/>
      <c r="GD45" s="46"/>
      <c r="GE45" s="46"/>
      <c r="GF45" s="46"/>
      <c r="GG45" s="46"/>
      <c r="GH45" s="46"/>
      <c r="GI45" s="46"/>
      <c r="GJ45" s="46"/>
      <c r="GK45" s="46"/>
      <c r="GL45" s="46"/>
      <c r="GM45" s="46"/>
      <c r="GN45" s="46"/>
      <c r="GO45" s="46"/>
      <c r="GP45" s="46"/>
      <c r="GQ45" s="46"/>
      <c r="GR45" s="46"/>
      <c r="GS45" s="46"/>
      <c r="GT45" s="46"/>
      <c r="GU45" s="46"/>
      <c r="GV45" s="46"/>
      <c r="GW45" s="46"/>
      <c r="GX45" s="46"/>
      <c r="GY45" s="46"/>
      <c r="GZ45" s="46"/>
      <c r="HA45" s="46"/>
      <c r="HB45" s="46"/>
      <c r="HC45" s="46"/>
      <c r="HD45" s="46"/>
      <c r="HE45" s="46"/>
      <c r="HF45" s="46"/>
      <c r="HG45" s="46"/>
      <c r="HH45" s="46"/>
      <c r="HI45" s="46"/>
      <c r="HJ45" s="46"/>
      <c r="HK45" s="46"/>
      <c r="HL45" s="46"/>
      <c r="HM45" s="46"/>
      <c r="HN45" s="46"/>
      <c r="HO45" s="46"/>
      <c r="HP45" s="46"/>
      <c r="HQ45" s="46"/>
      <c r="HR45" s="46"/>
      <c r="HS45" s="46"/>
      <c r="HT45" s="46"/>
      <c r="HU45" s="46"/>
      <c r="HV45" s="46"/>
      <c r="HW45" s="46"/>
      <c r="HX45" s="46"/>
      <c r="HY45" s="46"/>
      <c r="HZ45" s="46"/>
      <c r="IA45" s="46"/>
      <c r="IB45" s="46"/>
      <c r="IC45" s="46"/>
      <c r="ID45" s="46"/>
      <c r="IE45" s="46"/>
      <c r="IF45" s="46"/>
      <c r="IG45" s="46"/>
      <c r="IH45" s="46"/>
      <c r="II45" s="46"/>
      <c r="IJ45" s="46"/>
      <c r="IK45" s="46"/>
      <c r="IL45" s="46"/>
      <c r="IM45" s="46"/>
      <c r="IN45" s="46"/>
      <c r="IO45" s="46"/>
      <c r="IP45" s="46"/>
      <c r="IQ45" s="46"/>
      <c r="IR45" s="46"/>
      <c r="IS45" s="46"/>
      <c r="IT45" s="46"/>
      <c r="IU45" s="46"/>
    </row>
    <row r="46" spans="1:255" ht="15" customHeight="1" x14ac:dyDescent="0.25">
      <c r="A46" s="4" t="s">
        <v>101</v>
      </c>
      <c r="B46" s="4" t="s">
        <v>102</v>
      </c>
      <c r="C46" s="6"/>
      <c r="D46" s="6"/>
      <c r="E46" s="6"/>
      <c r="F46" s="6"/>
      <c r="G46" s="6"/>
      <c r="H46" s="6"/>
      <c r="I46" s="6"/>
      <c r="J46" s="6"/>
      <c r="K46" s="5"/>
      <c r="L46" s="5"/>
      <c r="M46" s="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c r="DV46" s="46"/>
      <c r="DW46" s="46"/>
      <c r="DX46" s="46"/>
      <c r="DY46" s="46"/>
      <c r="DZ46" s="46"/>
      <c r="EA46" s="46"/>
      <c r="EB46" s="46"/>
      <c r="EC46" s="46"/>
      <c r="ED46" s="46"/>
      <c r="EE46" s="46"/>
      <c r="EF46" s="46"/>
      <c r="EG46" s="46"/>
      <c r="EH46" s="46"/>
      <c r="EI46" s="46"/>
      <c r="EJ46" s="46"/>
      <c r="EK46" s="46"/>
      <c r="EL46" s="46"/>
      <c r="EM46" s="46"/>
      <c r="EN46" s="46"/>
      <c r="EO46" s="46"/>
      <c r="EP46" s="46"/>
      <c r="EQ46" s="46"/>
      <c r="ER46" s="46"/>
      <c r="ES46" s="46"/>
      <c r="ET46" s="46"/>
      <c r="EU46" s="46"/>
      <c r="EV46" s="46"/>
      <c r="EW46" s="46"/>
      <c r="EX46" s="46"/>
      <c r="EY46" s="46"/>
      <c r="EZ46" s="46"/>
      <c r="FA46" s="46"/>
      <c r="FB46" s="46"/>
      <c r="FC46" s="46"/>
      <c r="FD46" s="46"/>
      <c r="FE46" s="46"/>
      <c r="FF46" s="46"/>
      <c r="FG46" s="46"/>
      <c r="FH46" s="46"/>
      <c r="FI46" s="46"/>
      <c r="FJ46" s="46"/>
      <c r="FK46" s="46"/>
      <c r="FL46" s="46"/>
      <c r="FM46" s="46"/>
      <c r="FN46" s="46"/>
      <c r="FO46" s="46"/>
      <c r="FP46" s="46"/>
      <c r="FQ46" s="46"/>
      <c r="FR46" s="46"/>
      <c r="FS46" s="46"/>
      <c r="FT46" s="46"/>
      <c r="FU46" s="46"/>
      <c r="FV46" s="46"/>
      <c r="FW46" s="46"/>
      <c r="FX46" s="46"/>
      <c r="FY46" s="46"/>
      <c r="FZ46" s="46"/>
      <c r="GA46" s="46"/>
      <c r="GB46" s="46"/>
      <c r="GC46" s="46"/>
      <c r="GD46" s="46"/>
      <c r="GE46" s="46"/>
      <c r="GF46" s="46"/>
      <c r="GG46" s="46"/>
      <c r="GH46" s="46"/>
      <c r="GI46" s="46"/>
      <c r="GJ46" s="46"/>
      <c r="GK46" s="46"/>
      <c r="GL46" s="46"/>
      <c r="GM46" s="46"/>
      <c r="GN46" s="46"/>
      <c r="GO46" s="46"/>
      <c r="GP46" s="46"/>
      <c r="GQ46" s="46"/>
      <c r="GR46" s="46"/>
      <c r="GS46" s="46"/>
      <c r="GT46" s="46"/>
      <c r="GU46" s="46"/>
      <c r="GV46" s="46"/>
      <c r="GW46" s="46"/>
      <c r="GX46" s="46"/>
      <c r="GY46" s="46"/>
      <c r="GZ46" s="46"/>
      <c r="HA46" s="46"/>
      <c r="HB46" s="46"/>
      <c r="HC46" s="46"/>
      <c r="HD46" s="46"/>
      <c r="HE46" s="46"/>
      <c r="HF46" s="46"/>
      <c r="HG46" s="46"/>
      <c r="HH46" s="46"/>
      <c r="HI46" s="46"/>
      <c r="HJ46" s="46"/>
      <c r="HK46" s="46"/>
      <c r="HL46" s="46"/>
      <c r="HM46" s="46"/>
      <c r="HN46" s="46"/>
      <c r="HO46" s="46"/>
      <c r="HP46" s="46"/>
      <c r="HQ46" s="46"/>
      <c r="HR46" s="46"/>
      <c r="HS46" s="46"/>
      <c r="HT46" s="46"/>
      <c r="HU46" s="46"/>
      <c r="HV46" s="46"/>
      <c r="HW46" s="46"/>
      <c r="HX46" s="46"/>
      <c r="HY46" s="46"/>
      <c r="HZ46" s="46"/>
      <c r="IA46" s="46"/>
      <c r="IB46" s="46"/>
      <c r="IC46" s="46"/>
      <c r="ID46" s="46"/>
      <c r="IE46" s="46"/>
      <c r="IF46" s="46"/>
      <c r="IG46" s="46"/>
      <c r="IH46" s="46"/>
      <c r="II46" s="46"/>
      <c r="IJ46" s="46"/>
      <c r="IK46" s="46"/>
      <c r="IL46" s="46"/>
      <c r="IM46" s="46"/>
      <c r="IN46" s="46"/>
      <c r="IO46" s="46"/>
      <c r="IP46" s="46"/>
      <c r="IQ46" s="46"/>
      <c r="IR46" s="46"/>
      <c r="IS46" s="46"/>
      <c r="IT46" s="46"/>
      <c r="IU46" s="46"/>
    </row>
    <row r="47" spans="1:255" ht="15" customHeight="1" x14ac:dyDescent="0.25">
      <c r="A47" s="16" t="s">
        <v>103</v>
      </c>
      <c r="B47" s="16" t="s">
        <v>104</v>
      </c>
      <c r="C47" s="17">
        <v>7681</v>
      </c>
      <c r="D47" s="17">
        <v>703</v>
      </c>
      <c r="E47" s="17">
        <v>429</v>
      </c>
      <c r="F47" s="8"/>
      <c r="G47" s="18"/>
      <c r="H47" s="17">
        <v>274</v>
      </c>
      <c r="I47" s="8"/>
      <c r="J47" s="18"/>
      <c r="K47" s="5"/>
      <c r="L47" s="5"/>
      <c r="M47" s="5"/>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c r="FB47" s="46"/>
      <c r="FC47" s="46"/>
      <c r="FD47" s="46"/>
      <c r="FE47" s="46"/>
      <c r="FF47" s="46"/>
      <c r="FG47" s="46"/>
      <c r="FH47" s="46"/>
      <c r="FI47" s="46"/>
      <c r="FJ47" s="46"/>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c r="HU47" s="46"/>
      <c r="HV47" s="46"/>
      <c r="HW47" s="46"/>
      <c r="HX47" s="46"/>
      <c r="HY47" s="46"/>
      <c r="HZ47" s="46"/>
      <c r="IA47" s="46"/>
      <c r="IB47" s="46"/>
      <c r="IC47" s="46"/>
      <c r="ID47" s="46"/>
      <c r="IE47" s="46"/>
      <c r="IF47" s="46"/>
      <c r="IG47" s="46"/>
      <c r="IH47" s="46"/>
      <c r="II47" s="46"/>
      <c r="IJ47" s="46"/>
      <c r="IK47" s="46"/>
      <c r="IL47" s="46"/>
      <c r="IM47" s="46"/>
      <c r="IN47" s="46"/>
      <c r="IO47" s="46"/>
      <c r="IP47" s="46"/>
      <c r="IQ47" s="46"/>
      <c r="IR47" s="46"/>
      <c r="IS47" s="46"/>
      <c r="IT47" s="46"/>
      <c r="IU47" s="46"/>
    </row>
    <row r="48" spans="1:255" ht="15" customHeight="1" x14ac:dyDescent="0.25">
      <c r="A48" s="28" t="s">
        <v>105</v>
      </c>
      <c r="B48" s="29" t="s">
        <v>106</v>
      </c>
      <c r="C48" s="21">
        <v>7697</v>
      </c>
      <c r="D48" s="30">
        <v>3174</v>
      </c>
      <c r="E48" s="10"/>
      <c r="F48" s="10"/>
      <c r="G48" s="10"/>
      <c r="H48" s="21">
        <v>3174</v>
      </c>
      <c r="I48" s="21">
        <v>1845</v>
      </c>
      <c r="J48" s="21">
        <v>1329</v>
      </c>
      <c r="K48" s="14"/>
      <c r="L48" s="5"/>
      <c r="M48" s="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46"/>
      <c r="IR48" s="46"/>
      <c r="IS48" s="46"/>
      <c r="IT48" s="46"/>
      <c r="IU48" s="46"/>
    </row>
    <row r="49" spans="1:255" ht="15" customHeight="1" x14ac:dyDescent="0.25">
      <c r="A49" s="22" t="s">
        <v>107</v>
      </c>
      <c r="B49" s="22" t="s">
        <v>108</v>
      </c>
      <c r="C49" s="15">
        <v>9205</v>
      </c>
      <c r="D49" s="15">
        <v>6331</v>
      </c>
      <c r="E49" s="15">
        <v>2443</v>
      </c>
      <c r="F49" s="15">
        <v>1000</v>
      </c>
      <c r="G49" s="15">
        <v>1443</v>
      </c>
      <c r="H49" s="15">
        <v>3888</v>
      </c>
      <c r="I49" s="15">
        <v>1369</v>
      </c>
      <c r="J49" s="15">
        <v>2516</v>
      </c>
      <c r="K49" s="5"/>
      <c r="L49" s="4" t="s">
        <v>20</v>
      </c>
      <c r="M49" s="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c r="IU49" s="46"/>
    </row>
    <row r="50" spans="1:255" ht="15" customHeight="1" x14ac:dyDescent="0.25">
      <c r="A50" s="4" t="s">
        <v>109</v>
      </c>
      <c r="B50" s="4" t="s">
        <v>110</v>
      </c>
      <c r="C50" s="6">
        <v>3885</v>
      </c>
      <c r="D50" s="6">
        <v>1258</v>
      </c>
      <c r="E50" s="6">
        <v>516</v>
      </c>
      <c r="F50" s="6">
        <v>4</v>
      </c>
      <c r="G50" s="6">
        <v>512</v>
      </c>
      <c r="H50" s="6">
        <v>742</v>
      </c>
      <c r="I50" s="6">
        <v>340</v>
      </c>
      <c r="J50" s="6">
        <v>402</v>
      </c>
      <c r="K50" s="5"/>
      <c r="L50" s="5"/>
      <c r="M50" s="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c r="FI50" s="46"/>
      <c r="FJ50" s="46"/>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c r="IU50" s="46"/>
    </row>
    <row r="51" spans="1:255" ht="15" customHeight="1" x14ac:dyDescent="0.25">
      <c r="A51" s="4" t="s">
        <v>111</v>
      </c>
      <c r="B51" s="4" t="s">
        <v>112</v>
      </c>
      <c r="C51" s="6">
        <v>1116</v>
      </c>
      <c r="D51" s="6">
        <v>628</v>
      </c>
      <c r="E51" s="6">
        <v>301</v>
      </c>
      <c r="F51" s="6">
        <v>53</v>
      </c>
      <c r="G51" s="6">
        <v>248</v>
      </c>
      <c r="H51" s="6">
        <v>327</v>
      </c>
      <c r="I51" s="6">
        <v>40</v>
      </c>
      <c r="J51" s="6">
        <v>287</v>
      </c>
      <c r="K51" s="5"/>
      <c r="L51" s="5"/>
      <c r="M51" s="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c r="IU51" s="46"/>
    </row>
    <row r="52" spans="1:255" ht="15" customHeight="1" x14ac:dyDescent="0.25">
      <c r="A52" s="5"/>
      <c r="B52" s="5"/>
      <c r="C52" s="5"/>
      <c r="D52" s="5"/>
      <c r="E52" s="5"/>
      <c r="F52" s="5"/>
      <c r="G52" s="5"/>
      <c r="H52" s="5"/>
      <c r="I52" s="5"/>
      <c r="J52" s="5"/>
      <c r="K52" s="5"/>
      <c r="L52" s="6"/>
      <c r="M52" s="5"/>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c r="EI52" s="46"/>
      <c r="EJ52" s="46"/>
      <c r="EK52" s="46"/>
      <c r="EL52" s="46"/>
      <c r="EM52" s="46"/>
      <c r="EN52" s="46"/>
      <c r="EO52" s="46"/>
      <c r="EP52" s="46"/>
      <c r="EQ52" s="46"/>
      <c r="ER52" s="46"/>
      <c r="ES52" s="46"/>
      <c r="ET52" s="46"/>
      <c r="EU52" s="46"/>
      <c r="EV52" s="46"/>
      <c r="EW52" s="46"/>
      <c r="EX52" s="46"/>
      <c r="EY52" s="46"/>
      <c r="EZ52" s="46"/>
      <c r="FA52" s="46"/>
      <c r="FB52" s="46"/>
      <c r="FC52" s="46"/>
      <c r="FD52" s="46"/>
      <c r="FE52" s="46"/>
      <c r="FF52" s="46"/>
      <c r="FG52" s="46"/>
      <c r="FH52" s="46"/>
      <c r="FI52" s="46"/>
      <c r="FJ52" s="46"/>
      <c r="FK52" s="46"/>
      <c r="FL52" s="46"/>
      <c r="FM52" s="46"/>
      <c r="FN52" s="46"/>
      <c r="FO52" s="46"/>
      <c r="FP52" s="46"/>
      <c r="FQ52" s="46"/>
      <c r="FR52" s="46"/>
      <c r="FS52" s="46"/>
      <c r="FT52" s="46"/>
      <c r="FU52" s="46"/>
      <c r="FV52" s="46"/>
      <c r="FW52" s="46"/>
      <c r="FX52" s="46"/>
      <c r="FY52" s="46"/>
      <c r="FZ52" s="46"/>
      <c r="GA52" s="46"/>
      <c r="GB52" s="46"/>
      <c r="GC52" s="46"/>
      <c r="GD52" s="46"/>
      <c r="GE52" s="46"/>
      <c r="GF52" s="46"/>
      <c r="GG52" s="46"/>
      <c r="GH52" s="46"/>
      <c r="GI52" s="46"/>
      <c r="GJ52" s="46"/>
      <c r="GK52" s="46"/>
      <c r="GL52" s="46"/>
      <c r="GM52" s="46"/>
      <c r="GN52" s="46"/>
      <c r="GO52" s="46"/>
      <c r="GP52" s="46"/>
      <c r="GQ52" s="46"/>
      <c r="GR52" s="46"/>
      <c r="GS52" s="46"/>
      <c r="GT52" s="46"/>
      <c r="GU52" s="46"/>
      <c r="GV52" s="46"/>
      <c r="GW52" s="46"/>
      <c r="GX52" s="46"/>
      <c r="GY52" s="46"/>
      <c r="GZ52" s="46"/>
      <c r="HA52" s="46"/>
      <c r="HB52" s="46"/>
      <c r="HC52" s="46"/>
      <c r="HD52" s="46"/>
      <c r="HE52" s="46"/>
      <c r="HF52" s="46"/>
      <c r="HG52" s="46"/>
      <c r="HH52" s="46"/>
      <c r="HI52" s="46"/>
      <c r="HJ52" s="46"/>
      <c r="HK52" s="46"/>
      <c r="HL52" s="46"/>
      <c r="HM52" s="46"/>
      <c r="HN52" s="46"/>
      <c r="HO52" s="46"/>
      <c r="HP52" s="46"/>
      <c r="HQ52" s="46"/>
      <c r="HR52" s="46"/>
      <c r="HS52" s="46"/>
      <c r="HT52" s="46"/>
      <c r="HU52" s="46"/>
      <c r="HV52" s="46"/>
      <c r="HW52" s="46"/>
      <c r="HX52" s="46"/>
      <c r="HY52" s="46"/>
      <c r="HZ52" s="46"/>
      <c r="IA52" s="46"/>
      <c r="IB52" s="46"/>
      <c r="IC52" s="46"/>
      <c r="ID52" s="46"/>
      <c r="IE52" s="46"/>
      <c r="IF52" s="46"/>
      <c r="IG52" s="46"/>
      <c r="IH52" s="46"/>
      <c r="II52" s="46"/>
      <c r="IJ52" s="46"/>
      <c r="IK52" s="46"/>
      <c r="IL52" s="46"/>
      <c r="IM52" s="46"/>
      <c r="IN52" s="46"/>
      <c r="IO52" s="46"/>
      <c r="IP52" s="46"/>
      <c r="IQ52" s="46"/>
      <c r="IR52" s="46"/>
      <c r="IS52" s="46"/>
      <c r="IT52" s="46"/>
      <c r="IU52" s="46"/>
    </row>
    <row r="53" spans="1:255" ht="15" customHeight="1" x14ac:dyDescent="0.25">
      <c r="A53" s="5"/>
      <c r="B53" s="24" t="s">
        <v>113</v>
      </c>
      <c r="C53" s="25">
        <f>SUM(C2:C51)</f>
        <v>575001</v>
      </c>
      <c r="D53" s="25">
        <f>SUM(D2:D51)</f>
        <v>229780</v>
      </c>
      <c r="E53" s="25">
        <f>SUM(E2:E51)</f>
        <v>112843</v>
      </c>
      <c r="F53" s="25">
        <f>SUM(F2:F51)+E5+E8+E11+E18+E20+E23+E24+E26+E30+E41+E47</f>
        <v>67543</v>
      </c>
      <c r="G53" s="25">
        <f>SUM(G2:G51)</f>
        <v>51587</v>
      </c>
      <c r="H53" s="25">
        <f>SUM(H2:H51)</f>
        <v>116937</v>
      </c>
      <c r="I53" s="25">
        <f>SUM(I2:I51)+H5+H26+H37+H41+H43+H47</f>
        <v>55188</v>
      </c>
      <c r="J53" s="25">
        <f>SUM(J2:J51)</f>
        <v>67027</v>
      </c>
      <c r="K53" s="5"/>
      <c r="L53" s="5"/>
      <c r="M53" s="5"/>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c r="DV53" s="46"/>
      <c r="DW53" s="46"/>
      <c r="DX53" s="46"/>
      <c r="DY53" s="46"/>
      <c r="DZ53" s="46"/>
      <c r="EA53" s="46"/>
      <c r="EB53" s="46"/>
      <c r="EC53" s="46"/>
      <c r="ED53" s="46"/>
      <c r="EE53" s="46"/>
      <c r="EF53" s="46"/>
      <c r="EG53" s="46"/>
      <c r="EH53" s="46"/>
      <c r="EI53" s="46"/>
      <c r="EJ53" s="46"/>
      <c r="EK53" s="46"/>
      <c r="EL53" s="46"/>
      <c r="EM53" s="46"/>
      <c r="EN53" s="46"/>
      <c r="EO53" s="46"/>
      <c r="EP53" s="46"/>
      <c r="EQ53" s="46"/>
      <c r="ER53" s="46"/>
      <c r="ES53" s="46"/>
      <c r="ET53" s="46"/>
      <c r="EU53" s="46"/>
      <c r="EV53" s="46"/>
      <c r="EW53" s="46"/>
      <c r="EX53" s="46"/>
      <c r="EY53" s="46"/>
      <c r="EZ53" s="46"/>
      <c r="FA53" s="46"/>
      <c r="FB53" s="46"/>
      <c r="FC53" s="46"/>
      <c r="FD53" s="46"/>
      <c r="FE53" s="46"/>
      <c r="FF53" s="46"/>
      <c r="FG53" s="46"/>
      <c r="FH53" s="46"/>
      <c r="FI53" s="46"/>
      <c r="FJ53" s="46"/>
      <c r="FK53" s="46"/>
      <c r="FL53" s="46"/>
      <c r="FM53" s="46"/>
      <c r="FN53" s="46"/>
      <c r="FO53" s="46"/>
      <c r="FP53" s="46"/>
      <c r="FQ53" s="46"/>
      <c r="FR53" s="46"/>
      <c r="FS53" s="46"/>
      <c r="FT53" s="46"/>
      <c r="FU53" s="46"/>
      <c r="FV53" s="46"/>
      <c r="FW53" s="46"/>
      <c r="FX53" s="46"/>
      <c r="FY53" s="46"/>
      <c r="FZ53" s="46"/>
      <c r="GA53" s="46"/>
      <c r="GB53" s="46"/>
      <c r="GC53" s="46"/>
      <c r="GD53" s="46"/>
      <c r="GE53" s="46"/>
      <c r="GF53" s="46"/>
      <c r="GG53" s="46"/>
      <c r="GH53" s="46"/>
      <c r="GI53" s="46"/>
      <c r="GJ53" s="46"/>
      <c r="GK53" s="46"/>
      <c r="GL53" s="46"/>
      <c r="GM53" s="46"/>
      <c r="GN53" s="46"/>
      <c r="GO53" s="46"/>
      <c r="GP53" s="46"/>
      <c r="GQ53" s="46"/>
      <c r="GR53" s="46"/>
      <c r="GS53" s="46"/>
      <c r="GT53" s="46"/>
      <c r="GU53" s="46"/>
      <c r="GV53" s="46"/>
      <c r="GW53" s="46"/>
      <c r="GX53" s="46"/>
      <c r="GY53" s="46"/>
      <c r="GZ53" s="46"/>
      <c r="HA53" s="46"/>
      <c r="HB53" s="46"/>
      <c r="HC53" s="46"/>
      <c r="HD53" s="46"/>
      <c r="HE53" s="46"/>
      <c r="HF53" s="46"/>
      <c r="HG53" s="46"/>
      <c r="HH53" s="46"/>
      <c r="HI53" s="46"/>
      <c r="HJ53" s="46"/>
      <c r="HK53" s="46"/>
      <c r="HL53" s="46"/>
      <c r="HM53" s="46"/>
      <c r="HN53" s="46"/>
      <c r="HO53" s="46"/>
      <c r="HP53" s="46"/>
      <c r="HQ53" s="46"/>
      <c r="HR53" s="46"/>
      <c r="HS53" s="46"/>
      <c r="HT53" s="46"/>
      <c r="HU53" s="46"/>
      <c r="HV53" s="46"/>
      <c r="HW53" s="46"/>
      <c r="HX53" s="46"/>
      <c r="HY53" s="46"/>
      <c r="HZ53" s="46"/>
      <c r="IA53" s="46"/>
      <c r="IB53" s="46"/>
      <c r="IC53" s="46"/>
      <c r="ID53" s="46"/>
      <c r="IE53" s="46"/>
      <c r="IF53" s="46"/>
      <c r="IG53" s="46"/>
      <c r="IH53" s="46"/>
      <c r="II53" s="46"/>
      <c r="IJ53" s="46"/>
      <c r="IK53" s="46"/>
      <c r="IL53" s="46"/>
      <c r="IM53" s="46"/>
      <c r="IN53" s="46"/>
      <c r="IO53" s="46"/>
      <c r="IP53" s="46"/>
      <c r="IQ53" s="46"/>
      <c r="IR53" s="46"/>
      <c r="IS53" s="46"/>
      <c r="IT53" s="46"/>
      <c r="IU53" s="46"/>
    </row>
    <row r="54" spans="1:255" ht="15" customHeight="1" x14ac:dyDescent="0.25">
      <c r="A54" s="5"/>
      <c r="B54" s="5"/>
      <c r="C54" s="5"/>
      <c r="D54" s="5"/>
      <c r="E54" s="5"/>
      <c r="F54" s="5"/>
      <c r="G54" s="5"/>
      <c r="H54" s="5"/>
      <c r="I54" s="5"/>
      <c r="J54" s="5"/>
      <c r="K54" s="5"/>
      <c r="L54" s="5"/>
      <c r="M54" s="5"/>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c r="EI54" s="46"/>
      <c r="EJ54" s="46"/>
      <c r="EK54" s="46"/>
      <c r="EL54" s="46"/>
      <c r="EM54" s="46"/>
      <c r="EN54" s="46"/>
      <c r="EO54" s="46"/>
      <c r="EP54" s="46"/>
      <c r="EQ54" s="46"/>
      <c r="ER54" s="46"/>
      <c r="ES54" s="46"/>
      <c r="ET54" s="46"/>
      <c r="EU54" s="46"/>
      <c r="EV54" s="46"/>
      <c r="EW54" s="46"/>
      <c r="EX54" s="46"/>
      <c r="EY54" s="46"/>
      <c r="EZ54" s="46"/>
      <c r="FA54" s="46"/>
      <c r="FB54" s="46"/>
      <c r="FC54" s="46"/>
      <c r="FD54" s="46"/>
      <c r="FE54" s="46"/>
      <c r="FF54" s="46"/>
      <c r="FG54" s="46"/>
      <c r="FH54" s="46"/>
      <c r="FI54" s="46"/>
      <c r="FJ54" s="46"/>
      <c r="FK54" s="46"/>
      <c r="FL54" s="46"/>
      <c r="FM54" s="46"/>
      <c r="FN54" s="46"/>
      <c r="FO54" s="46"/>
      <c r="FP54" s="46"/>
      <c r="FQ54" s="46"/>
      <c r="FR54" s="46"/>
      <c r="FS54" s="46"/>
      <c r="FT54" s="46"/>
      <c r="FU54" s="46"/>
      <c r="FV54" s="46"/>
      <c r="FW54" s="46"/>
      <c r="FX54" s="46"/>
      <c r="FY54" s="46"/>
      <c r="FZ54" s="46"/>
      <c r="GA54" s="46"/>
      <c r="GB54" s="46"/>
      <c r="GC54" s="46"/>
      <c r="GD54" s="46"/>
      <c r="GE54" s="46"/>
      <c r="GF54" s="46"/>
      <c r="GG54" s="46"/>
      <c r="GH54" s="46"/>
      <c r="GI54" s="46"/>
      <c r="GJ54" s="46"/>
      <c r="GK54" s="46"/>
      <c r="GL54" s="46"/>
      <c r="GM54" s="46"/>
      <c r="GN54" s="46"/>
      <c r="GO54" s="46"/>
      <c r="GP54" s="46"/>
      <c r="GQ54" s="46"/>
      <c r="GR54" s="46"/>
      <c r="GS54" s="46"/>
      <c r="GT54" s="46"/>
      <c r="GU54" s="46"/>
      <c r="GV54" s="46"/>
      <c r="GW54" s="46"/>
      <c r="GX54" s="46"/>
      <c r="GY54" s="46"/>
      <c r="GZ54" s="46"/>
      <c r="HA54" s="46"/>
      <c r="HB54" s="46"/>
      <c r="HC54" s="46"/>
      <c r="HD54" s="46"/>
      <c r="HE54" s="46"/>
      <c r="HF54" s="46"/>
      <c r="HG54" s="46"/>
      <c r="HH54" s="46"/>
      <c r="HI54" s="46"/>
      <c r="HJ54" s="46"/>
      <c r="HK54" s="46"/>
      <c r="HL54" s="46"/>
      <c r="HM54" s="46"/>
      <c r="HN54" s="46"/>
      <c r="HO54" s="46"/>
      <c r="HP54" s="46"/>
      <c r="HQ54" s="46"/>
      <c r="HR54" s="46"/>
      <c r="HS54" s="46"/>
      <c r="HT54" s="46"/>
      <c r="HU54" s="46"/>
      <c r="HV54" s="46"/>
      <c r="HW54" s="46"/>
      <c r="HX54" s="46"/>
      <c r="HY54" s="46"/>
      <c r="HZ54" s="46"/>
      <c r="IA54" s="46"/>
      <c r="IB54" s="46"/>
      <c r="IC54" s="46"/>
      <c r="ID54" s="46"/>
      <c r="IE54" s="46"/>
      <c r="IF54" s="46"/>
      <c r="IG54" s="46"/>
      <c r="IH54" s="46"/>
      <c r="II54" s="46"/>
      <c r="IJ54" s="46"/>
      <c r="IK54" s="46"/>
      <c r="IL54" s="46"/>
      <c r="IM54" s="46"/>
      <c r="IN54" s="46"/>
      <c r="IO54" s="46"/>
      <c r="IP54" s="46"/>
      <c r="IQ54" s="46"/>
      <c r="IR54" s="46"/>
      <c r="IS54" s="46"/>
      <c r="IT54" s="46"/>
      <c r="IU54" s="46"/>
    </row>
    <row r="55" spans="1:255" ht="15" customHeight="1" x14ac:dyDescent="0.25">
      <c r="A55" s="5"/>
      <c r="B55" s="4" t="s">
        <v>114</v>
      </c>
      <c r="C55" s="7">
        <f t="shared" ref="C55:J55" si="0">COUNTIF(C2:C51,"&gt;0")</f>
        <v>47</v>
      </c>
      <c r="D55" s="7">
        <f t="shared" si="0"/>
        <v>46</v>
      </c>
      <c r="E55" s="7">
        <f t="shared" si="0"/>
        <v>40</v>
      </c>
      <c r="F55" s="7">
        <f t="shared" si="0"/>
        <v>30</v>
      </c>
      <c r="G55" s="7">
        <f t="shared" si="0"/>
        <v>31</v>
      </c>
      <c r="H55" s="7">
        <f t="shared" si="0"/>
        <v>45</v>
      </c>
      <c r="I55" s="7">
        <f t="shared" si="0"/>
        <v>40</v>
      </c>
      <c r="J55" s="7">
        <f t="shared" si="0"/>
        <v>41</v>
      </c>
      <c r="K55" s="5"/>
      <c r="L55" s="5"/>
      <c r="M55" s="5"/>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c r="DV55" s="46"/>
      <c r="DW55" s="46"/>
      <c r="DX55" s="46"/>
      <c r="DY55" s="46"/>
      <c r="DZ55" s="46"/>
      <c r="EA55" s="46"/>
      <c r="EB55" s="46"/>
      <c r="EC55" s="46"/>
      <c r="ED55" s="46"/>
      <c r="EE55" s="46"/>
      <c r="EF55" s="46"/>
      <c r="EG55" s="46"/>
      <c r="EH55" s="46"/>
      <c r="EI55" s="46"/>
      <c r="EJ55" s="46"/>
      <c r="EK55" s="46"/>
      <c r="EL55" s="46"/>
      <c r="EM55" s="46"/>
      <c r="EN55" s="46"/>
      <c r="EO55" s="46"/>
      <c r="EP55" s="46"/>
      <c r="EQ55" s="46"/>
      <c r="ER55" s="46"/>
      <c r="ES55" s="46"/>
      <c r="ET55" s="46"/>
      <c r="EU55" s="46"/>
      <c r="EV55" s="46"/>
      <c r="EW55" s="46"/>
      <c r="EX55" s="46"/>
      <c r="EY55" s="46"/>
      <c r="EZ55" s="46"/>
      <c r="FA55" s="46"/>
      <c r="FB55" s="46"/>
      <c r="FC55" s="46"/>
      <c r="FD55" s="46"/>
      <c r="FE55" s="46"/>
      <c r="FF55" s="46"/>
      <c r="FG55" s="46"/>
      <c r="FH55" s="46"/>
      <c r="FI55" s="46"/>
      <c r="FJ55" s="46"/>
      <c r="FK55" s="46"/>
      <c r="FL55" s="46"/>
      <c r="FM55" s="46"/>
      <c r="FN55" s="46"/>
      <c r="FO55" s="46"/>
      <c r="FP55" s="46"/>
      <c r="FQ55" s="46"/>
      <c r="FR55" s="46"/>
      <c r="FS55" s="46"/>
      <c r="FT55" s="46"/>
      <c r="FU55" s="46"/>
      <c r="FV55" s="46"/>
      <c r="FW55" s="46"/>
      <c r="FX55" s="46"/>
      <c r="FY55" s="46"/>
      <c r="FZ55" s="46"/>
      <c r="GA55" s="46"/>
      <c r="GB55" s="46"/>
      <c r="GC55" s="46"/>
      <c r="GD55" s="46"/>
      <c r="GE55" s="46"/>
      <c r="GF55" s="46"/>
      <c r="GG55" s="46"/>
      <c r="GH55" s="46"/>
      <c r="GI55" s="46"/>
      <c r="GJ55" s="46"/>
      <c r="GK55" s="46"/>
      <c r="GL55" s="46"/>
      <c r="GM55" s="46"/>
      <c r="GN55" s="46"/>
      <c r="GO55" s="46"/>
      <c r="GP55" s="46"/>
      <c r="GQ55" s="46"/>
      <c r="GR55" s="46"/>
      <c r="GS55" s="46"/>
      <c r="GT55" s="46"/>
      <c r="GU55" s="46"/>
      <c r="GV55" s="46"/>
      <c r="GW55" s="46"/>
      <c r="GX55" s="46"/>
      <c r="GY55" s="46"/>
      <c r="GZ55" s="46"/>
      <c r="HA55" s="46"/>
      <c r="HB55" s="46"/>
      <c r="HC55" s="46"/>
      <c r="HD55" s="46"/>
      <c r="HE55" s="46"/>
      <c r="HF55" s="46"/>
      <c r="HG55" s="46"/>
      <c r="HH55" s="46"/>
      <c r="HI55" s="46"/>
      <c r="HJ55" s="46"/>
      <c r="HK55" s="46"/>
      <c r="HL55" s="46"/>
      <c r="HM55" s="46"/>
      <c r="HN55" s="46"/>
      <c r="HO55" s="46"/>
      <c r="HP55" s="46"/>
      <c r="HQ55" s="46"/>
      <c r="HR55" s="46"/>
      <c r="HS55" s="46"/>
      <c r="HT55" s="46"/>
      <c r="HU55" s="46"/>
      <c r="HV55" s="46"/>
      <c r="HW55" s="46"/>
      <c r="HX55" s="46"/>
      <c r="HY55" s="46"/>
      <c r="HZ55" s="46"/>
      <c r="IA55" s="46"/>
      <c r="IB55" s="46"/>
      <c r="IC55" s="46"/>
      <c r="ID55" s="46"/>
      <c r="IE55" s="46"/>
      <c r="IF55" s="46"/>
      <c r="IG55" s="46"/>
      <c r="IH55" s="46"/>
      <c r="II55" s="46"/>
      <c r="IJ55" s="46"/>
      <c r="IK55" s="46"/>
      <c r="IL55" s="46"/>
      <c r="IM55" s="46"/>
      <c r="IN55" s="46"/>
      <c r="IO55" s="46"/>
      <c r="IP55" s="46"/>
      <c r="IQ55" s="46"/>
      <c r="IR55" s="46"/>
      <c r="IS55" s="46"/>
      <c r="IT55" s="46"/>
      <c r="IU55" s="46"/>
    </row>
  </sheetData>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55"/>
  <sheetViews>
    <sheetView showGridLines="0" workbookViewId="0">
      <selection activeCell="R18" sqref="R18"/>
    </sheetView>
  </sheetViews>
  <sheetFormatPr defaultColWidth="8.85546875" defaultRowHeight="15" customHeight="1" x14ac:dyDescent="0.25"/>
  <cols>
    <col min="1" max="1" width="11.140625" style="31" customWidth="1"/>
    <col min="2" max="2" width="15.28515625" style="31" customWidth="1"/>
    <col min="3" max="10" width="10.7109375" style="31" customWidth="1"/>
    <col min="11" max="256" width="8.85546875" style="31" customWidth="1"/>
  </cols>
  <sheetData>
    <row r="1" spans="1:18" ht="57" customHeight="1" x14ac:dyDescent="0.25">
      <c r="A1" s="2" t="s">
        <v>0</v>
      </c>
      <c r="B1" s="2" t="s">
        <v>1</v>
      </c>
      <c r="C1" s="3" t="s">
        <v>2</v>
      </c>
      <c r="D1" s="3" t="s">
        <v>3</v>
      </c>
      <c r="E1" s="3" t="s">
        <v>4</v>
      </c>
      <c r="F1" s="3" t="s">
        <v>5</v>
      </c>
      <c r="G1" s="3" t="s">
        <v>6</v>
      </c>
      <c r="H1" s="3" t="s">
        <v>7</v>
      </c>
      <c r="I1" s="3" t="s">
        <v>8</v>
      </c>
      <c r="J1" s="3" t="s">
        <v>9</v>
      </c>
      <c r="K1" s="3" t="s">
        <v>115</v>
      </c>
      <c r="L1" s="3" t="s">
        <v>116</v>
      </c>
      <c r="M1" s="3" t="s">
        <v>117</v>
      </c>
      <c r="N1" s="4" t="s">
        <v>10</v>
      </c>
      <c r="O1" s="4" t="s">
        <v>11</v>
      </c>
      <c r="P1" s="3"/>
      <c r="Q1" s="5"/>
      <c r="R1" s="5"/>
    </row>
    <row r="2" spans="1:18" ht="15" customHeight="1" x14ac:dyDescent="0.25">
      <c r="A2" s="4" t="s">
        <v>12</v>
      </c>
      <c r="B2" s="4" t="s">
        <v>13</v>
      </c>
      <c r="C2" s="6">
        <v>27590</v>
      </c>
      <c r="D2" s="6">
        <v>2779</v>
      </c>
      <c r="E2" s="6">
        <v>2374</v>
      </c>
      <c r="F2" s="6">
        <v>1131</v>
      </c>
      <c r="G2" s="6">
        <v>1243</v>
      </c>
      <c r="H2" s="6">
        <v>406</v>
      </c>
      <c r="I2" s="6">
        <v>184</v>
      </c>
      <c r="J2" s="6">
        <v>221</v>
      </c>
      <c r="K2" s="32">
        <v>2020</v>
      </c>
      <c r="L2" s="4" t="s">
        <v>118</v>
      </c>
      <c r="M2" s="7">
        <v>12</v>
      </c>
      <c r="N2" s="5"/>
      <c r="O2" s="4" t="s">
        <v>20</v>
      </c>
      <c r="P2" s="4"/>
      <c r="Q2" s="5"/>
      <c r="R2" s="5"/>
    </row>
    <row r="3" spans="1:18" ht="15" customHeight="1" x14ac:dyDescent="0.25">
      <c r="A3" s="4" t="s">
        <v>14</v>
      </c>
      <c r="B3" s="4" t="s">
        <v>15</v>
      </c>
      <c r="C3" s="6">
        <v>10080</v>
      </c>
      <c r="D3" s="6">
        <v>4761</v>
      </c>
      <c r="E3" s="6">
        <v>3144</v>
      </c>
      <c r="F3" s="6">
        <v>1306</v>
      </c>
      <c r="G3" s="6">
        <v>1838</v>
      </c>
      <c r="H3" s="6">
        <v>1617</v>
      </c>
      <c r="I3" s="6">
        <v>1375</v>
      </c>
      <c r="J3" s="6">
        <v>242</v>
      </c>
      <c r="K3" s="32">
        <v>2020</v>
      </c>
      <c r="L3" s="4" t="s">
        <v>119</v>
      </c>
      <c r="M3" s="7">
        <v>12</v>
      </c>
      <c r="N3" s="5"/>
      <c r="O3" s="4" t="s">
        <v>20</v>
      </c>
      <c r="P3" s="4"/>
      <c r="Q3" s="5"/>
      <c r="R3" s="5"/>
    </row>
    <row r="4" spans="1:18" ht="15" customHeight="1" x14ac:dyDescent="0.25">
      <c r="A4" s="4" t="s">
        <v>16</v>
      </c>
      <c r="B4" s="4" t="s">
        <v>17</v>
      </c>
      <c r="C4" s="6">
        <v>7770</v>
      </c>
      <c r="D4" s="6">
        <v>5126</v>
      </c>
      <c r="E4" s="6">
        <v>671</v>
      </c>
      <c r="F4" s="6">
        <v>531</v>
      </c>
      <c r="G4" s="6">
        <v>140</v>
      </c>
      <c r="H4" s="6">
        <v>4455</v>
      </c>
      <c r="I4" s="6">
        <v>1255</v>
      </c>
      <c r="J4" s="6">
        <v>3200</v>
      </c>
      <c r="K4" s="32">
        <v>2020</v>
      </c>
      <c r="L4" s="4" t="s">
        <v>118</v>
      </c>
      <c r="M4" s="7">
        <v>12</v>
      </c>
      <c r="N4" s="4" t="s">
        <v>120</v>
      </c>
      <c r="O4" s="4" t="s">
        <v>20</v>
      </c>
      <c r="P4" s="4"/>
      <c r="Q4" s="5"/>
      <c r="R4" s="5"/>
    </row>
    <row r="5" spans="1:18" ht="15" customHeight="1" x14ac:dyDescent="0.25">
      <c r="A5" s="4" t="s">
        <v>18</v>
      </c>
      <c r="B5" s="4" t="s">
        <v>19</v>
      </c>
      <c r="C5" s="6">
        <v>15480</v>
      </c>
      <c r="D5" s="6">
        <v>6226</v>
      </c>
      <c r="E5" s="6">
        <v>3676</v>
      </c>
      <c r="F5" s="6">
        <v>1595</v>
      </c>
      <c r="G5" s="6">
        <v>2081</v>
      </c>
      <c r="H5" s="6">
        <v>2550</v>
      </c>
      <c r="I5" s="6">
        <v>144</v>
      </c>
      <c r="J5" s="6">
        <v>2406</v>
      </c>
      <c r="K5" s="32">
        <v>2020</v>
      </c>
      <c r="L5" s="4" t="s">
        <v>119</v>
      </c>
      <c r="M5" s="7">
        <v>12</v>
      </c>
      <c r="N5" s="4" t="s">
        <v>121</v>
      </c>
      <c r="O5" s="4" t="s">
        <v>20</v>
      </c>
      <c r="P5" s="4"/>
      <c r="Q5" s="5"/>
      <c r="R5" s="5"/>
    </row>
    <row r="6" spans="1:18" ht="15" customHeight="1" x14ac:dyDescent="0.25">
      <c r="A6" s="4" t="s">
        <v>21</v>
      </c>
      <c r="B6" s="4" t="s">
        <v>22</v>
      </c>
      <c r="C6" s="6">
        <v>11574</v>
      </c>
      <c r="D6" s="6">
        <v>3879</v>
      </c>
      <c r="E6" s="6">
        <v>2357</v>
      </c>
      <c r="F6" s="6">
        <v>1094</v>
      </c>
      <c r="G6" s="6">
        <v>1263</v>
      </c>
      <c r="H6" s="6">
        <v>1522</v>
      </c>
      <c r="I6" s="6">
        <v>1509</v>
      </c>
      <c r="J6" s="6">
        <v>13</v>
      </c>
      <c r="K6" s="32">
        <v>2020</v>
      </c>
      <c r="L6" s="4" t="s">
        <v>118</v>
      </c>
      <c r="M6" s="7">
        <v>12</v>
      </c>
      <c r="N6" s="5"/>
      <c r="O6" s="4" t="s">
        <v>20</v>
      </c>
      <c r="P6" s="4"/>
      <c r="Q6" s="5"/>
      <c r="R6" s="5"/>
    </row>
    <row r="7" spans="1:18" ht="15" customHeight="1" x14ac:dyDescent="0.25">
      <c r="A7" s="4" t="s">
        <v>23</v>
      </c>
      <c r="B7" s="4" t="s">
        <v>24</v>
      </c>
      <c r="C7" s="6">
        <v>7982</v>
      </c>
      <c r="D7" s="6">
        <v>2630</v>
      </c>
      <c r="E7" s="6">
        <v>14</v>
      </c>
      <c r="F7" s="6">
        <v>8</v>
      </c>
      <c r="G7" s="6">
        <v>6</v>
      </c>
      <c r="H7" s="6">
        <v>2616</v>
      </c>
      <c r="I7" s="6">
        <v>1053</v>
      </c>
      <c r="J7" s="6">
        <v>1563</v>
      </c>
      <c r="K7" s="32">
        <v>2020</v>
      </c>
      <c r="L7" s="4" t="s">
        <v>119</v>
      </c>
      <c r="M7" s="7">
        <v>12</v>
      </c>
      <c r="N7" s="4" t="s">
        <v>122</v>
      </c>
      <c r="O7" s="4" t="s">
        <v>20</v>
      </c>
      <c r="P7" s="4"/>
      <c r="Q7" s="5"/>
      <c r="R7" s="5"/>
    </row>
    <row r="8" spans="1:18" ht="15" customHeight="1" x14ac:dyDescent="0.25">
      <c r="A8" s="4" t="s">
        <v>25</v>
      </c>
      <c r="B8" s="4" t="s">
        <v>26</v>
      </c>
      <c r="C8" s="6">
        <v>10699</v>
      </c>
      <c r="D8" s="6">
        <v>1011</v>
      </c>
      <c r="E8" s="6">
        <v>214</v>
      </c>
      <c r="F8" s="6"/>
      <c r="G8" s="6"/>
      <c r="H8" s="6">
        <v>797</v>
      </c>
      <c r="I8" s="6">
        <v>605</v>
      </c>
      <c r="J8" s="6">
        <v>192</v>
      </c>
      <c r="K8" s="32">
        <v>2020</v>
      </c>
      <c r="L8" s="4" t="s">
        <v>118</v>
      </c>
      <c r="M8" s="7">
        <v>12</v>
      </c>
      <c r="N8" s="5"/>
      <c r="O8" s="4" t="s">
        <v>20</v>
      </c>
      <c r="P8" s="4"/>
      <c r="Q8" s="5"/>
      <c r="R8" s="5"/>
    </row>
    <row r="9" spans="1:18" ht="15" customHeight="1" x14ac:dyDescent="0.25">
      <c r="A9" s="4" t="s">
        <v>27</v>
      </c>
      <c r="B9" s="4" t="s">
        <v>28</v>
      </c>
      <c r="C9" s="6">
        <v>9937</v>
      </c>
      <c r="D9" s="6"/>
      <c r="E9" s="6"/>
      <c r="F9" s="6"/>
      <c r="G9" s="6"/>
      <c r="H9" s="6"/>
      <c r="I9" s="6"/>
      <c r="J9" s="6"/>
      <c r="K9" s="32">
        <v>2020</v>
      </c>
      <c r="L9" s="4" t="s">
        <v>119</v>
      </c>
      <c r="M9" s="7">
        <v>12</v>
      </c>
      <c r="N9" s="33" t="s">
        <v>123</v>
      </c>
      <c r="O9" s="4" t="s">
        <v>20</v>
      </c>
      <c r="P9" s="4"/>
      <c r="Q9" s="5"/>
      <c r="R9" s="5"/>
    </row>
    <row r="10" spans="1:18" ht="15" customHeight="1" x14ac:dyDescent="0.25">
      <c r="A10" s="4" t="s">
        <v>29</v>
      </c>
      <c r="B10" s="4" t="s">
        <v>30</v>
      </c>
      <c r="C10" s="6">
        <v>24085</v>
      </c>
      <c r="D10" s="6">
        <v>8018</v>
      </c>
      <c r="E10" s="6">
        <v>7228</v>
      </c>
      <c r="F10" s="6">
        <v>3873</v>
      </c>
      <c r="G10" s="6">
        <v>3355</v>
      </c>
      <c r="H10" s="6">
        <v>790</v>
      </c>
      <c r="I10" s="6">
        <v>236</v>
      </c>
      <c r="J10" s="6">
        <v>554</v>
      </c>
      <c r="K10" s="32">
        <v>2020</v>
      </c>
      <c r="L10" s="4" t="s">
        <v>119</v>
      </c>
      <c r="M10" s="7">
        <v>12</v>
      </c>
      <c r="N10" s="5"/>
      <c r="O10" s="4" t="s">
        <v>20</v>
      </c>
      <c r="P10" s="4"/>
      <c r="Q10" s="5"/>
      <c r="R10" s="5"/>
    </row>
    <row r="11" spans="1:18" ht="15" customHeight="1" x14ac:dyDescent="0.25">
      <c r="A11" s="4" t="s">
        <v>31</v>
      </c>
      <c r="B11" s="4" t="s">
        <v>32</v>
      </c>
      <c r="C11" s="6">
        <v>10290</v>
      </c>
      <c r="D11" s="6">
        <v>4087</v>
      </c>
      <c r="E11" s="6">
        <v>2207</v>
      </c>
      <c r="F11" s="6"/>
      <c r="G11" s="6"/>
      <c r="H11" s="6">
        <v>1880</v>
      </c>
      <c r="I11" s="6">
        <v>1233</v>
      </c>
      <c r="J11" s="6">
        <v>669</v>
      </c>
      <c r="K11" s="32">
        <v>2020</v>
      </c>
      <c r="L11" s="4" t="s">
        <v>118</v>
      </c>
      <c r="M11" s="7">
        <v>12</v>
      </c>
      <c r="N11" s="5"/>
      <c r="O11" s="4" t="s">
        <v>20</v>
      </c>
      <c r="P11" s="4"/>
      <c r="Q11" s="5"/>
      <c r="R11" s="5"/>
    </row>
    <row r="12" spans="1:18" ht="15" customHeight="1" x14ac:dyDescent="0.25">
      <c r="A12" s="4" t="s">
        <v>33</v>
      </c>
      <c r="B12" s="4" t="s">
        <v>34</v>
      </c>
      <c r="C12" s="6">
        <v>6158</v>
      </c>
      <c r="D12" s="6">
        <v>2547</v>
      </c>
      <c r="E12" s="6">
        <v>2197</v>
      </c>
      <c r="F12" s="6">
        <v>1320</v>
      </c>
      <c r="G12" s="6">
        <v>877</v>
      </c>
      <c r="H12" s="6">
        <v>350</v>
      </c>
      <c r="I12" s="6">
        <v>211</v>
      </c>
      <c r="J12" s="6">
        <v>139</v>
      </c>
      <c r="K12" s="32">
        <v>2020</v>
      </c>
      <c r="L12" s="4" t="s">
        <v>119</v>
      </c>
      <c r="M12" s="7">
        <v>12</v>
      </c>
      <c r="N12" s="5"/>
      <c r="O12" s="4" t="s">
        <v>20</v>
      </c>
      <c r="P12" s="4"/>
      <c r="Q12" s="5"/>
      <c r="R12" s="5"/>
    </row>
    <row r="13" spans="1:18" ht="15" customHeight="1" x14ac:dyDescent="0.25">
      <c r="A13" s="4" t="s">
        <v>35</v>
      </c>
      <c r="B13" s="4" t="s">
        <v>36</v>
      </c>
      <c r="C13" s="6">
        <v>3931</v>
      </c>
      <c r="D13" s="6">
        <v>2105</v>
      </c>
      <c r="E13" s="6">
        <v>1238</v>
      </c>
      <c r="F13" s="6">
        <v>1010</v>
      </c>
      <c r="G13" s="6">
        <v>228</v>
      </c>
      <c r="H13" s="6">
        <v>867</v>
      </c>
      <c r="I13" s="6">
        <v>668</v>
      </c>
      <c r="J13" s="6">
        <v>199</v>
      </c>
      <c r="K13" s="32">
        <v>2020</v>
      </c>
      <c r="L13" s="4" t="s">
        <v>118</v>
      </c>
      <c r="M13" s="7">
        <v>12</v>
      </c>
      <c r="N13" s="4" t="s">
        <v>124</v>
      </c>
      <c r="O13" s="4" t="s">
        <v>20</v>
      </c>
      <c r="P13" s="4"/>
      <c r="Q13" s="5"/>
      <c r="R13" s="5"/>
    </row>
    <row r="14" spans="1:18" ht="15" customHeight="1" x14ac:dyDescent="0.25">
      <c r="A14" s="4" t="s">
        <v>37</v>
      </c>
      <c r="B14" s="4" t="s">
        <v>38</v>
      </c>
      <c r="C14" s="6">
        <v>5732</v>
      </c>
      <c r="D14" s="6">
        <v>4095</v>
      </c>
      <c r="E14" s="6">
        <v>2711</v>
      </c>
      <c r="F14" s="6">
        <v>2152</v>
      </c>
      <c r="G14" s="6">
        <v>599</v>
      </c>
      <c r="H14" s="6">
        <v>1384</v>
      </c>
      <c r="I14" s="6">
        <v>1212</v>
      </c>
      <c r="J14" s="6">
        <v>172</v>
      </c>
      <c r="K14" s="32">
        <v>2020</v>
      </c>
      <c r="L14" s="4" t="s">
        <v>118</v>
      </c>
      <c r="M14" s="7">
        <v>12</v>
      </c>
      <c r="N14" s="5"/>
      <c r="O14" s="4" t="s">
        <v>20</v>
      </c>
      <c r="P14" s="4"/>
      <c r="Q14" s="5"/>
      <c r="R14" s="5"/>
    </row>
    <row r="15" spans="1:18" ht="15" customHeight="1" x14ac:dyDescent="0.25">
      <c r="A15" s="4" t="s">
        <v>39</v>
      </c>
      <c r="B15" s="4" t="s">
        <v>40</v>
      </c>
      <c r="C15" s="6">
        <v>11635</v>
      </c>
      <c r="D15" s="6">
        <v>4585</v>
      </c>
      <c r="E15" s="6"/>
      <c r="F15" s="6"/>
      <c r="G15" s="6"/>
      <c r="H15" s="6">
        <v>4585</v>
      </c>
      <c r="I15" s="6">
        <v>439</v>
      </c>
      <c r="J15" s="6">
        <v>4146</v>
      </c>
      <c r="K15" s="32">
        <v>2020</v>
      </c>
      <c r="L15" s="4" t="s">
        <v>118</v>
      </c>
      <c r="M15" s="7">
        <v>12</v>
      </c>
      <c r="N15" s="5"/>
      <c r="O15" s="4" t="s">
        <v>20</v>
      </c>
      <c r="P15" s="4"/>
      <c r="Q15" s="5"/>
      <c r="R15" s="5"/>
    </row>
    <row r="16" spans="1:18" ht="15" customHeight="1" x14ac:dyDescent="0.25">
      <c r="A16" s="4" t="s">
        <v>41</v>
      </c>
      <c r="B16" s="4" t="s">
        <v>42</v>
      </c>
      <c r="C16" s="6">
        <v>3972</v>
      </c>
      <c r="D16" s="6">
        <v>616</v>
      </c>
      <c r="E16" s="6">
        <v>55</v>
      </c>
      <c r="F16" s="6">
        <v>3</v>
      </c>
      <c r="G16" s="6">
        <v>52</v>
      </c>
      <c r="H16" s="6">
        <v>561</v>
      </c>
      <c r="I16" s="6">
        <v>112</v>
      </c>
      <c r="J16" s="6">
        <v>449</v>
      </c>
      <c r="K16" s="32">
        <v>2020</v>
      </c>
      <c r="L16" s="4" t="s">
        <v>118</v>
      </c>
      <c r="M16" s="7">
        <v>7</v>
      </c>
      <c r="N16" s="5"/>
      <c r="O16" s="5"/>
      <c r="P16" s="5"/>
      <c r="Q16" s="5"/>
      <c r="R16" s="5"/>
    </row>
    <row r="17" spans="1:18" ht="15" customHeight="1" x14ac:dyDescent="0.25">
      <c r="A17" s="4" t="s">
        <v>43</v>
      </c>
      <c r="B17" s="4" t="s">
        <v>44</v>
      </c>
      <c r="C17" s="6">
        <v>4473</v>
      </c>
      <c r="D17" s="6">
        <v>2831</v>
      </c>
      <c r="E17" s="6">
        <v>1869</v>
      </c>
      <c r="F17" s="6">
        <v>359</v>
      </c>
      <c r="G17" s="6">
        <v>1510</v>
      </c>
      <c r="H17" s="6">
        <v>962</v>
      </c>
      <c r="I17" s="6">
        <v>170</v>
      </c>
      <c r="J17" s="6">
        <v>792</v>
      </c>
      <c r="K17" s="32">
        <v>2020</v>
      </c>
      <c r="L17" s="4" t="s">
        <v>119</v>
      </c>
      <c r="M17" s="7">
        <v>12</v>
      </c>
      <c r="N17" s="5"/>
      <c r="O17" s="4" t="s">
        <v>20</v>
      </c>
      <c r="P17" s="4"/>
      <c r="Q17" s="5"/>
      <c r="R17" s="5"/>
    </row>
    <row r="18" spans="1:18" ht="15" customHeight="1" x14ac:dyDescent="0.25">
      <c r="A18" s="4" t="s">
        <v>45</v>
      </c>
      <c r="B18" s="4" t="s">
        <v>46</v>
      </c>
      <c r="C18" s="6">
        <v>12568</v>
      </c>
      <c r="D18" s="6">
        <v>7712</v>
      </c>
      <c r="E18" s="6">
        <v>3740</v>
      </c>
      <c r="F18" s="6"/>
      <c r="G18" s="6"/>
      <c r="H18" s="6">
        <v>3972</v>
      </c>
      <c r="I18" s="6">
        <v>166</v>
      </c>
      <c r="J18" s="6">
        <v>3806</v>
      </c>
      <c r="K18" s="32">
        <v>2020</v>
      </c>
      <c r="L18" s="4" t="s">
        <v>118</v>
      </c>
      <c r="M18" s="7">
        <v>12</v>
      </c>
      <c r="N18" s="4" t="s">
        <v>125</v>
      </c>
      <c r="O18" s="4" t="s">
        <v>20</v>
      </c>
      <c r="P18" s="4"/>
      <c r="Q18" s="5"/>
      <c r="R18" s="5"/>
    </row>
    <row r="19" spans="1:18" ht="15" customHeight="1" x14ac:dyDescent="0.25">
      <c r="A19" s="4" t="s">
        <v>47</v>
      </c>
      <c r="B19" s="4" t="s">
        <v>48</v>
      </c>
      <c r="C19" s="6">
        <v>9640</v>
      </c>
      <c r="D19" s="6">
        <v>4954</v>
      </c>
      <c r="E19" s="6">
        <v>1841</v>
      </c>
      <c r="F19" s="6">
        <v>439</v>
      </c>
      <c r="G19" s="6">
        <v>1402</v>
      </c>
      <c r="H19" s="6">
        <v>3113</v>
      </c>
      <c r="I19" s="6">
        <v>2592</v>
      </c>
      <c r="J19" s="6">
        <v>521</v>
      </c>
      <c r="K19" s="32">
        <v>2020</v>
      </c>
      <c r="L19" s="4" t="s">
        <v>118</v>
      </c>
      <c r="M19" s="7">
        <v>12</v>
      </c>
      <c r="N19" s="5"/>
      <c r="O19" s="4" t="s">
        <v>20</v>
      </c>
      <c r="P19" s="4"/>
      <c r="Q19" s="5"/>
      <c r="R19" s="5"/>
    </row>
    <row r="20" spans="1:18" ht="15" customHeight="1" x14ac:dyDescent="0.25">
      <c r="A20" s="4" t="s">
        <v>49</v>
      </c>
      <c r="B20" s="4" t="s">
        <v>50</v>
      </c>
      <c r="C20" s="6">
        <v>956</v>
      </c>
      <c r="D20" s="6">
        <v>205</v>
      </c>
      <c r="E20" s="6">
        <v>3</v>
      </c>
      <c r="F20" s="6"/>
      <c r="G20" s="6"/>
      <c r="H20" s="6">
        <v>202</v>
      </c>
      <c r="I20" s="6">
        <v>57</v>
      </c>
      <c r="J20" s="6">
        <v>145</v>
      </c>
      <c r="K20" s="32">
        <v>2020</v>
      </c>
      <c r="L20" s="4" t="s">
        <v>118</v>
      </c>
      <c r="M20" s="7">
        <v>12</v>
      </c>
      <c r="N20" s="5"/>
      <c r="O20" s="5" t="s">
        <v>20</v>
      </c>
      <c r="P20" s="5"/>
      <c r="Q20" s="5"/>
      <c r="R20" s="5"/>
    </row>
    <row r="21" spans="1:18" ht="15" customHeight="1" x14ac:dyDescent="0.25">
      <c r="A21" s="4" t="s">
        <v>51</v>
      </c>
      <c r="B21" s="4" t="s">
        <v>52</v>
      </c>
      <c r="C21" s="6">
        <v>5057</v>
      </c>
      <c r="D21" s="6">
        <v>1347</v>
      </c>
      <c r="E21" s="6">
        <v>719</v>
      </c>
      <c r="F21" s="6">
        <v>97</v>
      </c>
      <c r="G21" s="6">
        <v>622</v>
      </c>
      <c r="H21" s="6">
        <v>628</v>
      </c>
      <c r="I21" s="6">
        <v>93</v>
      </c>
      <c r="J21" s="6">
        <v>535</v>
      </c>
      <c r="K21" s="32">
        <v>2020</v>
      </c>
      <c r="L21" s="4" t="s">
        <v>119</v>
      </c>
      <c r="M21" s="7">
        <v>12</v>
      </c>
      <c r="N21" s="4" t="s">
        <v>126</v>
      </c>
      <c r="O21" s="4" t="s">
        <v>20</v>
      </c>
      <c r="P21" s="4"/>
      <c r="Q21" s="5"/>
      <c r="R21" s="34"/>
    </row>
    <row r="22" spans="1:18" ht="15" customHeight="1" x14ac:dyDescent="0.25">
      <c r="A22" s="4" t="s">
        <v>53</v>
      </c>
      <c r="B22" s="4" t="s">
        <v>54</v>
      </c>
      <c r="C22" s="6">
        <v>635</v>
      </c>
      <c r="D22" s="6">
        <v>288</v>
      </c>
      <c r="E22" s="6">
        <v>288</v>
      </c>
      <c r="F22" s="6">
        <v>206</v>
      </c>
      <c r="G22" s="6">
        <v>82</v>
      </c>
      <c r="H22" s="6"/>
      <c r="I22" s="6"/>
      <c r="J22" s="6"/>
      <c r="K22" s="32">
        <v>2020</v>
      </c>
      <c r="L22" s="4" t="s">
        <v>118</v>
      </c>
      <c r="M22" s="7">
        <v>12</v>
      </c>
      <c r="N22" s="4" t="s">
        <v>127</v>
      </c>
      <c r="O22" s="4" t="s">
        <v>20</v>
      </c>
      <c r="P22" s="4"/>
      <c r="Q22" s="5"/>
      <c r="R22" s="5"/>
    </row>
    <row r="23" spans="1:18" ht="15" customHeight="1" x14ac:dyDescent="0.25">
      <c r="A23" s="4" t="s">
        <v>55</v>
      </c>
      <c r="B23" s="4" t="s">
        <v>56</v>
      </c>
      <c r="C23" s="6">
        <v>2615</v>
      </c>
      <c r="D23" s="6">
        <v>1341</v>
      </c>
      <c r="E23" s="6">
        <v>545</v>
      </c>
      <c r="F23" s="6"/>
      <c r="G23" s="6"/>
      <c r="H23" s="6">
        <v>796</v>
      </c>
      <c r="I23" s="6">
        <v>267</v>
      </c>
      <c r="J23" s="6">
        <v>529</v>
      </c>
      <c r="K23" s="32">
        <v>2020</v>
      </c>
      <c r="L23" s="4" t="s">
        <v>118</v>
      </c>
      <c r="M23" s="7">
        <v>6</v>
      </c>
      <c r="N23" s="5"/>
      <c r="O23" s="5"/>
      <c r="P23" s="5"/>
      <c r="Q23" s="5"/>
      <c r="R23" s="5"/>
    </row>
    <row r="24" spans="1:18" ht="15" customHeight="1" x14ac:dyDescent="0.25">
      <c r="A24" s="4" t="s">
        <v>57</v>
      </c>
      <c r="B24" s="4" t="s">
        <v>58</v>
      </c>
      <c r="C24" s="6">
        <v>5553</v>
      </c>
      <c r="D24" s="6">
        <v>3488</v>
      </c>
      <c r="E24" s="6">
        <v>1285</v>
      </c>
      <c r="F24" s="6"/>
      <c r="G24" s="6"/>
      <c r="H24" s="6">
        <v>2203</v>
      </c>
      <c r="I24" s="6">
        <v>293</v>
      </c>
      <c r="J24" s="6">
        <v>1910</v>
      </c>
      <c r="K24" s="32">
        <v>2020</v>
      </c>
      <c r="L24" s="4" t="s">
        <v>119</v>
      </c>
      <c r="M24" s="7">
        <v>12</v>
      </c>
      <c r="N24" s="5"/>
      <c r="O24" s="5"/>
      <c r="P24" s="5"/>
      <c r="Q24" s="5"/>
      <c r="R24" s="5"/>
    </row>
    <row r="25" spans="1:18" ht="15" customHeight="1" x14ac:dyDescent="0.25">
      <c r="A25" s="4" t="s">
        <v>59</v>
      </c>
      <c r="B25" s="4" t="s">
        <v>60</v>
      </c>
      <c r="C25" s="6">
        <v>12293</v>
      </c>
      <c r="D25" s="6">
        <v>10610</v>
      </c>
      <c r="E25" s="6">
        <v>5440</v>
      </c>
      <c r="F25" s="6">
        <v>2347</v>
      </c>
      <c r="G25" s="6">
        <v>3093</v>
      </c>
      <c r="H25" s="6">
        <v>5170</v>
      </c>
      <c r="I25" s="6">
        <v>673</v>
      </c>
      <c r="J25" s="6">
        <v>4497</v>
      </c>
      <c r="K25" s="32">
        <v>2020</v>
      </c>
      <c r="L25" s="4" t="s">
        <v>118</v>
      </c>
      <c r="M25" s="7">
        <v>12</v>
      </c>
      <c r="N25" s="5"/>
      <c r="O25" s="4" t="s">
        <v>20</v>
      </c>
      <c r="P25" s="4"/>
      <c r="Q25" s="5"/>
      <c r="R25" s="5"/>
    </row>
    <row r="26" spans="1:18" ht="15" customHeight="1" x14ac:dyDescent="0.25">
      <c r="A26" s="4" t="s">
        <v>61</v>
      </c>
      <c r="B26" s="4" t="s">
        <v>62</v>
      </c>
      <c r="C26" s="6">
        <v>6246</v>
      </c>
      <c r="D26" s="6">
        <v>3025</v>
      </c>
      <c r="E26" s="6">
        <v>1322</v>
      </c>
      <c r="F26" s="6">
        <v>295</v>
      </c>
      <c r="G26" s="6">
        <v>1027</v>
      </c>
      <c r="H26" s="6">
        <v>1703</v>
      </c>
      <c r="I26" s="6">
        <v>172</v>
      </c>
      <c r="J26" s="6">
        <v>1531</v>
      </c>
      <c r="K26" s="32">
        <v>2020</v>
      </c>
      <c r="L26" s="4" t="s">
        <v>119</v>
      </c>
      <c r="M26" s="7">
        <v>12</v>
      </c>
      <c r="N26" s="4" t="s">
        <v>128</v>
      </c>
      <c r="O26" s="4" t="s">
        <v>20</v>
      </c>
      <c r="P26" s="4"/>
      <c r="Q26" s="5"/>
      <c r="R26" s="5"/>
    </row>
    <row r="27" spans="1:18" ht="15" customHeight="1" x14ac:dyDescent="0.25">
      <c r="A27" s="4" t="s">
        <v>63</v>
      </c>
      <c r="B27" s="4" t="s">
        <v>64</v>
      </c>
      <c r="C27" s="6">
        <v>1092</v>
      </c>
      <c r="D27" s="6">
        <v>483</v>
      </c>
      <c r="E27" s="7">
        <v>253</v>
      </c>
      <c r="F27" s="6">
        <v>78</v>
      </c>
      <c r="G27" s="7">
        <v>175</v>
      </c>
      <c r="H27" s="7">
        <v>230</v>
      </c>
      <c r="I27" s="6">
        <v>29</v>
      </c>
      <c r="J27" s="6">
        <v>201</v>
      </c>
      <c r="K27" s="32">
        <v>2020</v>
      </c>
      <c r="L27" s="4" t="s">
        <v>119</v>
      </c>
      <c r="M27" s="7">
        <v>12</v>
      </c>
      <c r="N27" s="4" t="s">
        <v>129</v>
      </c>
      <c r="O27" s="4" t="s">
        <v>20</v>
      </c>
      <c r="P27" s="4"/>
      <c r="Q27" s="5"/>
      <c r="R27" s="5"/>
    </row>
    <row r="28" spans="1:18" ht="15" customHeight="1" x14ac:dyDescent="0.25">
      <c r="A28" s="4" t="s">
        <v>65</v>
      </c>
      <c r="B28" s="4" t="s">
        <v>66</v>
      </c>
      <c r="C28" s="6">
        <v>16995</v>
      </c>
      <c r="D28" s="6">
        <v>10407</v>
      </c>
      <c r="E28" s="6">
        <v>5341</v>
      </c>
      <c r="F28" s="6">
        <v>3893</v>
      </c>
      <c r="G28" s="6">
        <v>1448</v>
      </c>
      <c r="H28" s="6">
        <v>5066</v>
      </c>
      <c r="I28" s="6">
        <v>5050</v>
      </c>
      <c r="J28" s="6">
        <v>16</v>
      </c>
      <c r="K28" s="32">
        <v>2020</v>
      </c>
      <c r="L28" s="4" t="s">
        <v>118</v>
      </c>
      <c r="M28" s="7">
        <v>12</v>
      </c>
      <c r="N28" s="5"/>
      <c r="O28" s="4" t="s">
        <v>20</v>
      </c>
      <c r="P28" s="4"/>
      <c r="Q28" s="5"/>
      <c r="R28" s="5"/>
    </row>
    <row r="29" spans="1:18" ht="15" customHeight="1" x14ac:dyDescent="0.25">
      <c r="A29" s="4" t="s">
        <v>67</v>
      </c>
      <c r="B29" s="4" t="s">
        <v>68</v>
      </c>
      <c r="C29" s="6">
        <v>936</v>
      </c>
      <c r="D29" s="6">
        <v>389</v>
      </c>
      <c r="E29" s="6">
        <v>240</v>
      </c>
      <c r="F29" s="6">
        <v>27</v>
      </c>
      <c r="G29" s="6">
        <v>171</v>
      </c>
      <c r="H29" s="6">
        <v>149</v>
      </c>
      <c r="I29" s="6">
        <v>26</v>
      </c>
      <c r="J29" s="6">
        <v>90</v>
      </c>
      <c r="K29" s="32">
        <v>2020</v>
      </c>
      <c r="L29" s="4" t="s">
        <v>118</v>
      </c>
      <c r="M29" s="7">
        <v>12</v>
      </c>
      <c r="N29" s="5"/>
      <c r="O29" s="4" t="s">
        <v>20</v>
      </c>
      <c r="P29" s="4"/>
      <c r="Q29" s="5"/>
      <c r="R29" s="5"/>
    </row>
    <row r="30" spans="1:18" ht="15" customHeight="1" x14ac:dyDescent="0.25">
      <c r="A30" s="4" t="s">
        <v>69</v>
      </c>
      <c r="B30" s="4" t="s">
        <v>70</v>
      </c>
      <c r="C30" s="6">
        <v>2204</v>
      </c>
      <c r="D30" s="6"/>
      <c r="E30" s="6"/>
      <c r="F30" s="6"/>
      <c r="G30" s="6"/>
      <c r="H30" s="6"/>
      <c r="I30" s="6"/>
      <c r="J30" s="6"/>
      <c r="K30" s="32">
        <v>2020</v>
      </c>
      <c r="L30" s="5"/>
      <c r="M30" s="5"/>
      <c r="N30" s="5"/>
      <c r="O30" s="5"/>
      <c r="P30" s="5"/>
      <c r="Q30" s="5"/>
      <c r="R30" s="5"/>
    </row>
    <row r="31" spans="1:18" ht="15" customHeight="1" x14ac:dyDescent="0.25">
      <c r="A31" s="4" t="s">
        <v>71</v>
      </c>
      <c r="B31" s="4" t="s">
        <v>72</v>
      </c>
      <c r="C31" s="6">
        <v>907</v>
      </c>
      <c r="D31" s="6">
        <v>612</v>
      </c>
      <c r="E31" s="6">
        <v>76</v>
      </c>
      <c r="F31" s="6"/>
      <c r="G31" s="6">
        <v>76</v>
      </c>
      <c r="H31" s="7">
        <v>536</v>
      </c>
      <c r="I31" s="6"/>
      <c r="J31" s="7">
        <v>536</v>
      </c>
      <c r="K31" s="32">
        <v>2020</v>
      </c>
      <c r="L31" s="4" t="s">
        <v>118</v>
      </c>
      <c r="M31" s="7">
        <v>12</v>
      </c>
      <c r="N31" s="5"/>
      <c r="O31" s="4" t="s">
        <v>20</v>
      </c>
      <c r="P31" s="4"/>
      <c r="Q31" s="5"/>
      <c r="R31" s="5"/>
    </row>
    <row r="32" spans="1:18" ht="15" customHeight="1" x14ac:dyDescent="0.25">
      <c r="A32" s="4" t="s">
        <v>73</v>
      </c>
      <c r="B32" s="4" t="s">
        <v>74</v>
      </c>
      <c r="C32" s="6">
        <v>3972</v>
      </c>
      <c r="D32" s="6">
        <v>405</v>
      </c>
      <c r="E32" s="6"/>
      <c r="F32" s="6"/>
      <c r="G32" s="6"/>
      <c r="H32" s="6">
        <v>405</v>
      </c>
      <c r="I32" s="6">
        <v>11</v>
      </c>
      <c r="J32" s="6">
        <v>394</v>
      </c>
      <c r="K32" s="32">
        <v>2020</v>
      </c>
      <c r="L32" s="4" t="s">
        <v>118</v>
      </c>
      <c r="M32" s="7">
        <v>12</v>
      </c>
      <c r="N32" s="4" t="s">
        <v>130</v>
      </c>
      <c r="O32" s="4" t="s">
        <v>20</v>
      </c>
      <c r="P32" s="4"/>
      <c r="Q32" s="5"/>
      <c r="R32" s="5"/>
    </row>
    <row r="33" spans="1:18" ht="15" customHeight="1" x14ac:dyDescent="0.25">
      <c r="A33" s="4" t="s">
        <v>75</v>
      </c>
      <c r="B33" s="4" t="s">
        <v>76</v>
      </c>
      <c r="C33" s="6"/>
      <c r="D33" s="6"/>
      <c r="E33" s="6"/>
      <c r="F33" s="6"/>
      <c r="G33" s="6"/>
      <c r="H33" s="6"/>
      <c r="I33" s="6"/>
      <c r="J33" s="6"/>
      <c r="K33" s="32">
        <v>2020</v>
      </c>
      <c r="L33" s="5"/>
      <c r="M33" s="5"/>
      <c r="N33" s="5"/>
      <c r="O33" s="5"/>
      <c r="P33" s="5"/>
      <c r="Q33" s="5"/>
      <c r="R33" s="5"/>
    </row>
    <row r="34" spans="1:18" ht="15" customHeight="1" x14ac:dyDescent="0.25">
      <c r="A34" s="4" t="s">
        <v>77</v>
      </c>
      <c r="B34" s="4" t="s">
        <v>78</v>
      </c>
      <c r="C34" s="6">
        <v>4372</v>
      </c>
      <c r="D34" s="6">
        <v>2100</v>
      </c>
      <c r="E34" s="6">
        <v>1123</v>
      </c>
      <c r="F34" s="6">
        <v>105</v>
      </c>
      <c r="G34" s="6">
        <v>1018</v>
      </c>
      <c r="H34" s="6">
        <v>977</v>
      </c>
      <c r="I34" s="6">
        <v>12</v>
      </c>
      <c r="J34" s="6">
        <v>965</v>
      </c>
      <c r="K34" s="32">
        <v>2020</v>
      </c>
      <c r="L34" s="4" t="s">
        <v>118</v>
      </c>
      <c r="M34" s="7">
        <v>12</v>
      </c>
      <c r="N34" s="4" t="s">
        <v>131</v>
      </c>
      <c r="O34" s="4" t="s">
        <v>20</v>
      </c>
      <c r="P34" s="4"/>
      <c r="Q34" s="5"/>
      <c r="R34" s="5"/>
    </row>
    <row r="35" spans="1:18" ht="15" customHeight="1" x14ac:dyDescent="0.25">
      <c r="A35" s="4" t="s">
        <v>79</v>
      </c>
      <c r="B35" s="4" t="s">
        <v>80</v>
      </c>
      <c r="C35" s="6">
        <v>4489</v>
      </c>
      <c r="D35" s="6">
        <v>2518</v>
      </c>
      <c r="E35" s="6"/>
      <c r="F35" s="6"/>
      <c r="G35" s="6"/>
      <c r="H35" s="6">
        <v>2518</v>
      </c>
      <c r="I35" s="6">
        <v>265</v>
      </c>
      <c r="J35" s="6">
        <v>2253</v>
      </c>
      <c r="K35" s="32">
        <v>2020</v>
      </c>
      <c r="L35" s="4" t="s">
        <v>118</v>
      </c>
      <c r="M35" s="7">
        <v>6</v>
      </c>
      <c r="N35" s="5"/>
      <c r="O35" s="5"/>
      <c r="P35" s="5"/>
      <c r="Q35" s="5"/>
      <c r="R35" s="5"/>
    </row>
    <row r="36" spans="1:18" ht="15" customHeight="1" x14ac:dyDescent="0.25">
      <c r="A36" s="4" t="s">
        <v>81</v>
      </c>
      <c r="B36" s="4" t="s">
        <v>82</v>
      </c>
      <c r="C36" s="6"/>
      <c r="D36" s="6"/>
      <c r="E36" s="6"/>
      <c r="F36" s="6"/>
      <c r="G36" s="6"/>
      <c r="H36" s="6"/>
      <c r="I36" s="6"/>
      <c r="J36" s="6"/>
      <c r="K36" s="32">
        <v>2020</v>
      </c>
      <c r="L36" s="5"/>
      <c r="M36" s="5"/>
      <c r="N36" s="5"/>
      <c r="O36" s="5"/>
      <c r="P36" s="5"/>
      <c r="Q36" s="5"/>
      <c r="R36" s="5"/>
    </row>
    <row r="37" spans="1:18" ht="15" customHeight="1" x14ac:dyDescent="0.25">
      <c r="A37" s="4" t="s">
        <v>83</v>
      </c>
      <c r="B37" s="4" t="s">
        <v>84</v>
      </c>
      <c r="C37" s="6">
        <v>6098</v>
      </c>
      <c r="D37" s="6">
        <v>1100</v>
      </c>
      <c r="E37" s="6">
        <v>1037</v>
      </c>
      <c r="F37" s="6">
        <v>484</v>
      </c>
      <c r="G37" s="6">
        <v>553</v>
      </c>
      <c r="H37" s="6">
        <v>63</v>
      </c>
      <c r="I37" s="6"/>
      <c r="J37" s="6"/>
      <c r="K37" s="32">
        <v>2020</v>
      </c>
      <c r="L37" s="4" t="s">
        <v>119</v>
      </c>
      <c r="M37" s="7">
        <v>12</v>
      </c>
      <c r="N37" s="5"/>
      <c r="O37" s="4" t="s">
        <v>20</v>
      </c>
      <c r="P37" s="4"/>
      <c r="Q37" s="5"/>
      <c r="R37" s="5"/>
    </row>
    <row r="38" spans="1:18" ht="15" customHeight="1" x14ac:dyDescent="0.25">
      <c r="A38" s="4" t="s">
        <v>85</v>
      </c>
      <c r="B38" s="4" t="s">
        <v>86</v>
      </c>
      <c r="C38" s="6">
        <v>6006</v>
      </c>
      <c r="D38" s="6">
        <v>2333</v>
      </c>
      <c r="E38" s="6">
        <v>2072</v>
      </c>
      <c r="F38" s="6">
        <v>764</v>
      </c>
      <c r="G38" s="6">
        <v>1308</v>
      </c>
      <c r="H38" s="6">
        <v>261</v>
      </c>
      <c r="I38" s="6">
        <v>73</v>
      </c>
      <c r="J38" s="6">
        <v>188</v>
      </c>
      <c r="K38" s="32">
        <v>2020</v>
      </c>
      <c r="L38" s="4" t="s">
        <v>118</v>
      </c>
      <c r="M38" s="7">
        <v>12</v>
      </c>
      <c r="N38" s="4" t="s">
        <v>132</v>
      </c>
      <c r="O38" s="4" t="s">
        <v>20</v>
      </c>
      <c r="P38" s="4"/>
      <c r="Q38" s="5"/>
      <c r="R38" s="5"/>
    </row>
    <row r="39" spans="1:18" ht="15" customHeight="1" x14ac:dyDescent="0.25">
      <c r="A39" s="4" t="s">
        <v>87</v>
      </c>
      <c r="B39" s="4" t="s">
        <v>88</v>
      </c>
      <c r="C39" s="6">
        <v>10224</v>
      </c>
      <c r="D39" s="6">
        <v>5070</v>
      </c>
      <c r="E39" s="6"/>
      <c r="F39" s="6"/>
      <c r="G39" s="6"/>
      <c r="H39" s="6">
        <v>5070</v>
      </c>
      <c r="I39" s="6">
        <v>2292</v>
      </c>
      <c r="J39" s="6">
        <v>2778</v>
      </c>
      <c r="K39" s="32">
        <v>2020</v>
      </c>
      <c r="L39" s="4" t="s">
        <v>118</v>
      </c>
      <c r="M39" s="7">
        <v>12</v>
      </c>
      <c r="N39" s="4" t="s">
        <v>133</v>
      </c>
      <c r="O39" s="4" t="s">
        <v>20</v>
      </c>
      <c r="P39" s="4"/>
      <c r="Q39" s="5"/>
      <c r="R39" s="5"/>
    </row>
    <row r="40" spans="1:18" ht="15" customHeight="1" x14ac:dyDescent="0.25">
      <c r="A40" s="4" t="s">
        <v>89</v>
      </c>
      <c r="B40" s="4" t="s">
        <v>90</v>
      </c>
      <c r="C40" s="6">
        <v>1826</v>
      </c>
      <c r="D40" s="6">
        <v>384</v>
      </c>
      <c r="E40" s="6">
        <v>317</v>
      </c>
      <c r="F40" s="6">
        <v>271</v>
      </c>
      <c r="G40" s="6">
        <v>46</v>
      </c>
      <c r="H40" s="6">
        <v>67</v>
      </c>
      <c r="I40" s="6">
        <v>18</v>
      </c>
      <c r="J40" s="6">
        <v>48</v>
      </c>
      <c r="K40" s="32">
        <v>2020</v>
      </c>
      <c r="L40" s="4" t="s">
        <v>118</v>
      </c>
      <c r="M40" s="7">
        <v>12</v>
      </c>
      <c r="N40" s="4" t="s">
        <v>134</v>
      </c>
      <c r="O40" s="4" t="s">
        <v>20</v>
      </c>
      <c r="P40" s="4"/>
      <c r="Q40" s="5"/>
      <c r="R40" s="5"/>
    </row>
    <row r="41" spans="1:18" ht="15" customHeight="1" x14ac:dyDescent="0.25">
      <c r="A41" s="4" t="s">
        <v>91</v>
      </c>
      <c r="B41" s="4" t="s">
        <v>92</v>
      </c>
      <c r="C41" s="6">
        <v>4156</v>
      </c>
      <c r="D41" s="6">
        <v>852</v>
      </c>
      <c r="E41" s="6">
        <v>410</v>
      </c>
      <c r="F41" s="6"/>
      <c r="G41" s="6"/>
      <c r="H41" s="6">
        <v>442</v>
      </c>
      <c r="I41" s="6"/>
      <c r="J41" s="6"/>
      <c r="K41" s="32">
        <v>2020</v>
      </c>
      <c r="L41" s="4" t="s">
        <v>118</v>
      </c>
      <c r="M41" s="7">
        <v>12</v>
      </c>
      <c r="N41" s="4" t="s">
        <v>135</v>
      </c>
      <c r="O41" s="4" t="s">
        <v>20</v>
      </c>
      <c r="P41" s="4"/>
      <c r="Q41" s="5"/>
      <c r="R41" s="5"/>
    </row>
    <row r="42" spans="1:18" ht="15" customHeight="1" x14ac:dyDescent="0.25">
      <c r="A42" s="4" t="s">
        <v>93</v>
      </c>
      <c r="B42" s="4" t="s">
        <v>94</v>
      </c>
      <c r="C42" s="6">
        <v>3323</v>
      </c>
      <c r="D42" s="6">
        <v>2380</v>
      </c>
      <c r="E42" s="6">
        <v>655</v>
      </c>
      <c r="F42" s="6">
        <v>107</v>
      </c>
      <c r="G42" s="6">
        <v>548</v>
      </c>
      <c r="H42" s="6">
        <v>1725</v>
      </c>
      <c r="I42" s="6">
        <v>46</v>
      </c>
      <c r="J42" s="6">
        <v>1679</v>
      </c>
      <c r="K42" s="32">
        <v>2020</v>
      </c>
      <c r="L42" s="4" t="s">
        <v>118</v>
      </c>
      <c r="M42" s="7">
        <v>12</v>
      </c>
      <c r="N42" s="4" t="s">
        <v>136</v>
      </c>
      <c r="O42" s="4" t="s">
        <v>20</v>
      </c>
      <c r="P42" s="4"/>
      <c r="Q42" s="5"/>
      <c r="R42" s="5"/>
    </row>
    <row r="43" spans="1:18" ht="15" customHeight="1" x14ac:dyDescent="0.25">
      <c r="A43" s="4" t="s">
        <v>95</v>
      </c>
      <c r="B43" s="4" t="s">
        <v>96</v>
      </c>
      <c r="C43" s="6">
        <v>9633</v>
      </c>
      <c r="D43" s="6"/>
      <c r="E43" s="6"/>
      <c r="F43" s="6"/>
      <c r="G43" s="6"/>
      <c r="H43" s="6"/>
      <c r="I43" s="6"/>
      <c r="J43" s="6"/>
      <c r="K43" s="32">
        <v>2020</v>
      </c>
      <c r="L43" s="4" t="s">
        <v>119</v>
      </c>
      <c r="M43" s="7">
        <v>6</v>
      </c>
      <c r="N43" s="5"/>
      <c r="O43" s="5"/>
      <c r="P43" s="5"/>
      <c r="Q43" s="5"/>
      <c r="R43" s="5"/>
    </row>
    <row r="44" spans="1:18" ht="15" customHeight="1" x14ac:dyDescent="0.25">
      <c r="A44" s="4" t="s">
        <v>97</v>
      </c>
      <c r="B44" s="4" t="s">
        <v>98</v>
      </c>
      <c r="C44" s="6">
        <v>37286</v>
      </c>
      <c r="D44" s="6">
        <v>15667</v>
      </c>
      <c r="E44" s="6">
        <v>11915</v>
      </c>
      <c r="F44" s="6">
        <v>6581</v>
      </c>
      <c r="G44" s="6">
        <v>5334</v>
      </c>
      <c r="H44" s="6">
        <v>3752</v>
      </c>
      <c r="I44" s="6">
        <v>2864</v>
      </c>
      <c r="J44" s="6">
        <v>888</v>
      </c>
      <c r="K44" s="32">
        <v>2020</v>
      </c>
      <c r="L44" s="4" t="s">
        <v>119</v>
      </c>
      <c r="M44" s="7">
        <v>12</v>
      </c>
      <c r="N44" s="5"/>
      <c r="O44" s="4" t="s">
        <v>20</v>
      </c>
      <c r="P44" s="4"/>
      <c r="Q44" s="5"/>
      <c r="R44" s="5"/>
    </row>
    <row r="45" spans="1:18" ht="33.75" customHeight="1" x14ac:dyDescent="0.25">
      <c r="A45" s="4" t="s">
        <v>99</v>
      </c>
      <c r="B45" s="4" t="s">
        <v>100</v>
      </c>
      <c r="C45" s="6">
        <v>2945</v>
      </c>
      <c r="D45" s="6">
        <v>2486</v>
      </c>
      <c r="E45" s="6">
        <v>540</v>
      </c>
      <c r="F45" s="6">
        <v>323</v>
      </c>
      <c r="G45" s="6">
        <v>217</v>
      </c>
      <c r="H45" s="6">
        <v>1946</v>
      </c>
      <c r="I45" s="6">
        <v>471</v>
      </c>
      <c r="J45" s="6">
        <v>1475</v>
      </c>
      <c r="K45" s="32">
        <v>2020</v>
      </c>
      <c r="L45" s="4" t="s">
        <v>118</v>
      </c>
      <c r="M45" s="7">
        <v>12</v>
      </c>
      <c r="N45" s="4" t="s">
        <v>137</v>
      </c>
      <c r="O45" s="4" t="s">
        <v>20</v>
      </c>
      <c r="P45" s="4"/>
      <c r="Q45" s="5"/>
      <c r="R45" s="5"/>
    </row>
    <row r="46" spans="1:18" ht="15" customHeight="1" x14ac:dyDescent="0.25">
      <c r="A46" s="4" t="s">
        <v>101</v>
      </c>
      <c r="B46" s="4" t="s">
        <v>102</v>
      </c>
      <c r="C46" s="6"/>
      <c r="D46" s="6"/>
      <c r="E46" s="6"/>
      <c r="F46" s="6"/>
      <c r="G46" s="6"/>
      <c r="H46" s="6"/>
      <c r="I46" s="6"/>
      <c r="J46" s="6"/>
      <c r="K46" s="32">
        <v>2020</v>
      </c>
      <c r="L46" s="4" t="s">
        <v>119</v>
      </c>
      <c r="M46" s="5"/>
      <c r="N46" s="5"/>
      <c r="O46" s="5"/>
      <c r="P46" s="5"/>
      <c r="Q46" s="5"/>
      <c r="R46" s="5"/>
    </row>
    <row r="47" spans="1:18" ht="15" customHeight="1" x14ac:dyDescent="0.25">
      <c r="A47" s="16" t="s">
        <v>103</v>
      </c>
      <c r="B47" s="16" t="s">
        <v>104</v>
      </c>
      <c r="C47" s="17">
        <v>6406</v>
      </c>
      <c r="D47" s="17">
        <f>E47+H47</f>
        <v>734</v>
      </c>
      <c r="E47" s="17">
        <v>335</v>
      </c>
      <c r="F47" s="8"/>
      <c r="G47" s="18"/>
      <c r="H47" s="17">
        <f>68+331</f>
        <v>399</v>
      </c>
      <c r="I47" s="8"/>
      <c r="J47" s="18"/>
      <c r="K47" s="35">
        <v>2020</v>
      </c>
      <c r="L47" s="16" t="s">
        <v>119</v>
      </c>
      <c r="M47" s="17">
        <v>12</v>
      </c>
      <c r="N47" s="5"/>
      <c r="O47" s="4" t="s">
        <v>20</v>
      </c>
      <c r="P47" s="4"/>
      <c r="Q47" s="5"/>
      <c r="R47" s="5"/>
    </row>
    <row r="48" spans="1:18" ht="15" customHeight="1" x14ac:dyDescent="0.25">
      <c r="A48" s="28" t="s">
        <v>105</v>
      </c>
      <c r="B48" s="20" t="s">
        <v>106</v>
      </c>
      <c r="C48" s="21">
        <v>4834</v>
      </c>
      <c r="D48" s="21">
        <v>2120</v>
      </c>
      <c r="E48" s="21"/>
      <c r="F48" s="21"/>
      <c r="G48" s="21"/>
      <c r="H48" s="21">
        <v>2120</v>
      </c>
      <c r="I48" s="21">
        <v>1088</v>
      </c>
      <c r="J48" s="21">
        <v>1032</v>
      </c>
      <c r="K48" s="36">
        <v>2020</v>
      </c>
      <c r="L48" s="20" t="s">
        <v>118</v>
      </c>
      <c r="M48" s="37">
        <v>12</v>
      </c>
      <c r="N48" s="14"/>
      <c r="O48" s="4" t="s">
        <v>20</v>
      </c>
      <c r="P48" s="4"/>
      <c r="Q48" s="5"/>
      <c r="R48" s="5"/>
    </row>
    <row r="49" spans="1:18" ht="15" customHeight="1" x14ac:dyDescent="0.25">
      <c r="A49" s="22" t="s">
        <v>107</v>
      </c>
      <c r="B49" s="22" t="s">
        <v>108</v>
      </c>
      <c r="C49" s="15">
        <v>5209</v>
      </c>
      <c r="D49" s="15">
        <v>3771</v>
      </c>
      <c r="E49" s="15">
        <v>1346</v>
      </c>
      <c r="F49" s="15">
        <v>469</v>
      </c>
      <c r="G49" s="15">
        <v>877</v>
      </c>
      <c r="H49" s="15">
        <v>2425</v>
      </c>
      <c r="I49" s="15">
        <v>598</v>
      </c>
      <c r="J49" s="15">
        <v>1827</v>
      </c>
      <c r="K49" s="38">
        <v>2020</v>
      </c>
      <c r="L49" s="22" t="s">
        <v>118</v>
      </c>
      <c r="M49" s="23">
        <v>12</v>
      </c>
      <c r="N49" s="4" t="s">
        <v>138</v>
      </c>
      <c r="O49" s="4" t="s">
        <v>20</v>
      </c>
      <c r="P49" s="4"/>
      <c r="Q49" s="5"/>
      <c r="R49" s="5"/>
    </row>
    <row r="50" spans="1:18" ht="15" customHeight="1" x14ac:dyDescent="0.25">
      <c r="A50" s="4" t="s">
        <v>109</v>
      </c>
      <c r="B50" s="4" t="s">
        <v>110</v>
      </c>
      <c r="C50" s="6">
        <v>3473</v>
      </c>
      <c r="D50" s="6">
        <v>1570</v>
      </c>
      <c r="E50" s="6">
        <v>484</v>
      </c>
      <c r="F50" s="6">
        <v>6</v>
      </c>
      <c r="G50" s="6">
        <v>478</v>
      </c>
      <c r="H50" s="6">
        <v>1086</v>
      </c>
      <c r="I50" s="6">
        <v>406</v>
      </c>
      <c r="J50" s="6">
        <v>680</v>
      </c>
      <c r="K50" s="32">
        <v>2020</v>
      </c>
      <c r="L50" s="4" t="s">
        <v>119</v>
      </c>
      <c r="M50" s="7">
        <v>12</v>
      </c>
      <c r="N50" s="4" t="s">
        <v>139</v>
      </c>
      <c r="O50" s="4" t="s">
        <v>20</v>
      </c>
      <c r="P50" s="4"/>
      <c r="Q50" s="5"/>
      <c r="R50" s="5"/>
    </row>
    <row r="51" spans="1:18" ht="15" customHeight="1" x14ac:dyDescent="0.25">
      <c r="A51" s="4" t="s">
        <v>111</v>
      </c>
      <c r="B51" s="4" t="s">
        <v>112</v>
      </c>
      <c r="C51" s="6">
        <v>878</v>
      </c>
      <c r="D51" s="6">
        <v>489</v>
      </c>
      <c r="E51" s="6">
        <v>262</v>
      </c>
      <c r="F51" s="6">
        <v>54</v>
      </c>
      <c r="G51" s="6">
        <v>208</v>
      </c>
      <c r="H51" s="6">
        <v>227</v>
      </c>
      <c r="I51" s="6">
        <v>39</v>
      </c>
      <c r="J51" s="6">
        <v>188</v>
      </c>
      <c r="K51" s="32">
        <v>2020</v>
      </c>
      <c r="L51" s="4" t="s">
        <v>119</v>
      </c>
      <c r="M51" s="7">
        <v>12</v>
      </c>
      <c r="N51" s="5"/>
      <c r="O51" s="4" t="s">
        <v>20</v>
      </c>
      <c r="P51" s="4"/>
      <c r="Q51" s="5"/>
      <c r="R51" s="5"/>
    </row>
    <row r="52" spans="1:18" ht="15" customHeight="1" x14ac:dyDescent="0.25">
      <c r="A52" s="5"/>
      <c r="B52" s="5"/>
      <c r="C52" s="5"/>
      <c r="D52" s="5"/>
      <c r="E52" s="5"/>
      <c r="F52" s="5"/>
      <c r="G52" s="5"/>
      <c r="H52" s="5"/>
      <c r="I52" s="5"/>
      <c r="J52" s="5"/>
      <c r="K52" s="5"/>
      <c r="L52" s="5"/>
      <c r="M52" s="5"/>
      <c r="N52" s="5"/>
      <c r="O52" s="5"/>
      <c r="P52" s="5"/>
      <c r="Q52" s="5"/>
      <c r="R52" s="5"/>
    </row>
    <row r="53" spans="1:18" ht="15" customHeight="1" x14ac:dyDescent="0.25">
      <c r="A53" s="5"/>
      <c r="B53" s="24" t="s">
        <v>113</v>
      </c>
      <c r="C53" s="25">
        <f>SUM(C2:C51)</f>
        <v>364215</v>
      </c>
      <c r="D53" s="25">
        <f>SUM(D2:D51)</f>
        <v>144136</v>
      </c>
      <c r="E53" s="25">
        <f>SUM(E2:E51)</f>
        <v>71544</v>
      </c>
      <c r="F53" s="25">
        <f>SUM(F2:F51)+E8+E18+E20+E23+E24+E41+E47</f>
        <v>37460</v>
      </c>
      <c r="G53" s="25">
        <f>SUM(G2:G51)</f>
        <v>31875</v>
      </c>
      <c r="H53" s="25">
        <f>SUM(H2:H51)</f>
        <v>72593</v>
      </c>
      <c r="I53" s="25">
        <f>SUM(I2:I51)+H37+H41+H47</f>
        <v>28911</v>
      </c>
      <c r="J53" s="25">
        <f>SUM(J2:J51)</f>
        <v>43669</v>
      </c>
      <c r="K53" s="39"/>
      <c r="L53" s="5"/>
      <c r="M53" s="5"/>
      <c r="N53" s="5"/>
      <c r="O53" s="5"/>
      <c r="P53" s="5"/>
      <c r="Q53" s="5"/>
      <c r="R53" s="5"/>
    </row>
    <row r="54" spans="1:18" ht="15" customHeight="1" x14ac:dyDescent="0.25">
      <c r="A54" s="5"/>
      <c r="B54" s="5"/>
      <c r="C54" s="5"/>
      <c r="D54" s="5"/>
      <c r="E54" s="5"/>
      <c r="F54" s="5"/>
      <c r="G54" s="5"/>
      <c r="H54" s="5"/>
      <c r="I54" s="5"/>
      <c r="J54" s="5"/>
      <c r="K54" s="5"/>
      <c r="L54" s="5"/>
      <c r="M54" s="5"/>
      <c r="N54" s="5"/>
      <c r="O54" s="5"/>
      <c r="P54" s="5"/>
      <c r="Q54" s="5"/>
      <c r="R54" s="5"/>
    </row>
    <row r="55" spans="1:18" ht="15" customHeight="1" x14ac:dyDescent="0.25">
      <c r="A55" s="5"/>
      <c r="B55" s="4" t="s">
        <v>114</v>
      </c>
      <c r="C55" s="7">
        <f t="shared" ref="C55:J55" si="0">COUNTIF(C2:C51,"&gt;0")</f>
        <v>47</v>
      </c>
      <c r="D55" s="7">
        <f t="shared" si="0"/>
        <v>44</v>
      </c>
      <c r="E55" s="7">
        <f t="shared" si="0"/>
        <v>39</v>
      </c>
      <c r="F55" s="7">
        <f t="shared" si="0"/>
        <v>30</v>
      </c>
      <c r="G55" s="7">
        <f t="shared" si="0"/>
        <v>31</v>
      </c>
      <c r="H55" s="7">
        <f t="shared" si="0"/>
        <v>43</v>
      </c>
      <c r="I55" s="7">
        <f t="shared" si="0"/>
        <v>39</v>
      </c>
      <c r="J55" s="7">
        <f t="shared" si="0"/>
        <v>40</v>
      </c>
      <c r="K55" s="5"/>
      <c r="L55" s="5"/>
      <c r="M55" s="5"/>
      <c r="N55" s="5"/>
      <c r="O55" s="5"/>
      <c r="P55" s="5"/>
      <c r="Q55" s="5"/>
      <c r="R55" s="5"/>
    </row>
  </sheetData>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55"/>
  <sheetViews>
    <sheetView showGridLines="0" workbookViewId="0"/>
  </sheetViews>
  <sheetFormatPr defaultColWidth="8.85546875" defaultRowHeight="15" customHeight="1" x14ac:dyDescent="0.25"/>
  <cols>
    <col min="1" max="1" width="11.28515625" style="40" customWidth="1"/>
    <col min="2" max="2" width="15.28515625" style="40" customWidth="1"/>
    <col min="3" max="10" width="10.7109375" style="40" customWidth="1"/>
    <col min="11" max="256" width="8.85546875" style="40" customWidth="1"/>
  </cols>
  <sheetData>
    <row r="1" spans="1:14" ht="57" customHeight="1" x14ac:dyDescent="0.25">
      <c r="A1" s="2" t="s">
        <v>0</v>
      </c>
      <c r="B1" s="2" t="s">
        <v>1</v>
      </c>
      <c r="C1" s="3" t="s">
        <v>140</v>
      </c>
      <c r="D1" s="3" t="s">
        <v>141</v>
      </c>
      <c r="E1" s="3" t="s">
        <v>142</v>
      </c>
      <c r="F1" s="3" t="s">
        <v>143</v>
      </c>
      <c r="G1" s="3" t="s">
        <v>144</v>
      </c>
      <c r="H1" s="3" t="s">
        <v>145</v>
      </c>
      <c r="I1" s="3" t="s">
        <v>146</v>
      </c>
      <c r="J1" s="3" t="s">
        <v>147</v>
      </c>
      <c r="K1" s="4" t="s">
        <v>10</v>
      </c>
      <c r="L1" s="3" t="s">
        <v>11</v>
      </c>
      <c r="M1" s="3"/>
      <c r="N1" s="41"/>
    </row>
    <row r="2" spans="1:14" ht="15" customHeight="1" x14ac:dyDescent="0.25">
      <c r="A2" s="4" t="s">
        <v>12</v>
      </c>
      <c r="B2" s="4" t="s">
        <v>13</v>
      </c>
      <c r="C2" s="6">
        <v>4408</v>
      </c>
      <c r="D2" s="6">
        <v>1543</v>
      </c>
      <c r="E2" s="6">
        <v>1273</v>
      </c>
      <c r="F2" s="6">
        <v>700</v>
      </c>
      <c r="G2" s="6">
        <v>573</v>
      </c>
      <c r="H2" s="6">
        <v>270</v>
      </c>
      <c r="I2" s="6">
        <v>148</v>
      </c>
      <c r="J2" s="6">
        <v>122</v>
      </c>
      <c r="K2" s="5"/>
      <c r="L2" s="5"/>
      <c r="M2" s="5"/>
      <c r="N2" s="5"/>
    </row>
    <row r="3" spans="1:14" ht="15" customHeight="1" x14ac:dyDescent="0.25">
      <c r="A3" s="4" t="s">
        <v>14</v>
      </c>
      <c r="B3" s="4" t="s">
        <v>15</v>
      </c>
      <c r="C3" s="6">
        <v>27157</v>
      </c>
      <c r="D3" s="6">
        <f>G3+J3</f>
        <v>306</v>
      </c>
      <c r="E3" s="6">
        <f>G3</f>
        <v>171</v>
      </c>
      <c r="F3" s="6"/>
      <c r="G3" s="6">
        <v>171</v>
      </c>
      <c r="H3" s="6">
        <f>J3</f>
        <v>135</v>
      </c>
      <c r="I3" s="6"/>
      <c r="J3" s="6">
        <v>135</v>
      </c>
      <c r="K3" s="5"/>
      <c r="L3" s="5"/>
      <c r="M3" s="5"/>
      <c r="N3" s="5"/>
    </row>
    <row r="4" spans="1:14" ht="15" customHeight="1" x14ac:dyDescent="0.25">
      <c r="A4" s="4" t="s">
        <v>16</v>
      </c>
      <c r="B4" s="4" t="s">
        <v>17</v>
      </c>
      <c r="C4" s="6">
        <v>15646</v>
      </c>
      <c r="D4" s="6">
        <v>8177</v>
      </c>
      <c r="E4" s="6">
        <v>2626</v>
      </c>
      <c r="F4" s="6">
        <v>2060</v>
      </c>
      <c r="G4" s="6">
        <v>566</v>
      </c>
      <c r="H4" s="6">
        <v>5551</v>
      </c>
      <c r="I4" s="6">
        <v>4106</v>
      </c>
      <c r="J4" s="6">
        <v>1445</v>
      </c>
      <c r="K4" s="5"/>
      <c r="L4" s="5"/>
      <c r="M4" s="5"/>
      <c r="N4" s="5"/>
    </row>
    <row r="5" spans="1:14" ht="15" customHeight="1" x14ac:dyDescent="0.25">
      <c r="A5" s="4" t="s">
        <v>18</v>
      </c>
      <c r="B5" s="4" t="s">
        <v>19</v>
      </c>
      <c r="C5" s="6">
        <v>41937</v>
      </c>
      <c r="D5" s="6">
        <v>10080</v>
      </c>
      <c r="E5" s="6">
        <v>8339</v>
      </c>
      <c r="F5" s="6">
        <v>5335</v>
      </c>
      <c r="G5" s="6">
        <v>3004</v>
      </c>
      <c r="H5" s="6">
        <v>1741</v>
      </c>
      <c r="I5" s="6">
        <v>566</v>
      </c>
      <c r="J5" s="6">
        <v>1175</v>
      </c>
      <c r="K5" s="5"/>
      <c r="L5" s="4" t="s">
        <v>20</v>
      </c>
      <c r="M5" s="5"/>
      <c r="N5" s="5"/>
    </row>
    <row r="6" spans="1:14" ht="15" customHeight="1" x14ac:dyDescent="0.25">
      <c r="A6" s="4" t="s">
        <v>21</v>
      </c>
      <c r="B6" s="4" t="s">
        <v>22</v>
      </c>
      <c r="C6" s="6">
        <v>129075</v>
      </c>
      <c r="D6" s="6">
        <v>31651</v>
      </c>
      <c r="E6" s="6">
        <v>10308</v>
      </c>
      <c r="F6" s="6">
        <v>6901</v>
      </c>
      <c r="G6" s="6">
        <v>3407</v>
      </c>
      <c r="H6" s="6">
        <v>21343</v>
      </c>
      <c r="I6" s="6">
        <v>21278</v>
      </c>
      <c r="J6" s="6">
        <v>65</v>
      </c>
      <c r="K6" s="5"/>
      <c r="L6" s="5"/>
      <c r="M6" s="5"/>
      <c r="N6" s="5"/>
    </row>
    <row r="7" spans="1:14" ht="15" customHeight="1" x14ac:dyDescent="0.25">
      <c r="A7" s="4" t="s">
        <v>23</v>
      </c>
      <c r="B7" s="4" t="s">
        <v>24</v>
      </c>
      <c r="C7" s="6">
        <v>20137</v>
      </c>
      <c r="D7" s="6">
        <v>3946</v>
      </c>
      <c r="E7" s="6">
        <v>94</v>
      </c>
      <c r="F7" s="6">
        <v>57</v>
      </c>
      <c r="G7" s="6">
        <v>37</v>
      </c>
      <c r="H7" s="6">
        <v>3852</v>
      </c>
      <c r="I7" s="6">
        <v>2651</v>
      </c>
      <c r="J7" s="6">
        <v>1201</v>
      </c>
      <c r="K7" s="5"/>
      <c r="L7" s="5"/>
      <c r="M7" s="5"/>
      <c r="N7" s="5"/>
    </row>
    <row r="8" spans="1:14" ht="15" customHeight="1" x14ac:dyDescent="0.25">
      <c r="A8" s="4" t="s">
        <v>25</v>
      </c>
      <c r="B8" s="4" t="s">
        <v>26</v>
      </c>
      <c r="C8" s="6">
        <v>13366</v>
      </c>
      <c r="D8" s="6"/>
      <c r="E8" s="6"/>
      <c r="F8" s="6"/>
      <c r="G8" s="6"/>
      <c r="H8" s="6"/>
      <c r="I8" s="6"/>
      <c r="J8" s="6"/>
      <c r="K8" s="5"/>
      <c r="L8" s="5"/>
      <c r="M8" s="5"/>
      <c r="N8" s="5"/>
    </row>
    <row r="9" spans="1:14" ht="15" customHeight="1" x14ac:dyDescent="0.25">
      <c r="A9" s="4" t="s">
        <v>27</v>
      </c>
      <c r="B9" s="4" t="s">
        <v>28</v>
      </c>
      <c r="C9" s="6">
        <v>5207</v>
      </c>
      <c r="D9" s="6">
        <v>530</v>
      </c>
      <c r="E9" s="6">
        <v>530</v>
      </c>
      <c r="F9" s="6"/>
      <c r="G9" s="6"/>
      <c r="H9" s="6"/>
      <c r="I9" s="6"/>
      <c r="J9" s="6"/>
      <c r="K9" s="5"/>
      <c r="L9" s="5"/>
      <c r="M9" s="5"/>
      <c r="N9" s="5"/>
    </row>
    <row r="10" spans="1:14" ht="15" customHeight="1" x14ac:dyDescent="0.25">
      <c r="A10" s="4" t="s">
        <v>29</v>
      </c>
      <c r="B10" s="4" t="s">
        <v>30</v>
      </c>
      <c r="C10" s="6">
        <v>96253</v>
      </c>
      <c r="D10" s="6">
        <v>16558</v>
      </c>
      <c r="E10" s="6">
        <v>15628</v>
      </c>
      <c r="F10" s="6">
        <v>8870</v>
      </c>
      <c r="G10" s="6">
        <v>6758</v>
      </c>
      <c r="H10" s="6">
        <v>930</v>
      </c>
      <c r="I10" s="6">
        <v>389</v>
      </c>
      <c r="J10" s="6">
        <v>541</v>
      </c>
      <c r="K10" s="5"/>
      <c r="L10" s="5"/>
      <c r="M10" s="5"/>
      <c r="N10" s="5"/>
    </row>
    <row r="11" spans="1:14" ht="15" customHeight="1" x14ac:dyDescent="0.25">
      <c r="A11" s="4" t="s">
        <v>31</v>
      </c>
      <c r="B11" s="4" t="s">
        <v>32</v>
      </c>
      <c r="C11" s="6"/>
      <c r="D11" s="6"/>
      <c r="E11" s="6"/>
      <c r="F11" s="6"/>
      <c r="G11" s="6"/>
      <c r="H11" s="6"/>
      <c r="I11" s="6"/>
      <c r="J11" s="6"/>
      <c r="K11" s="5"/>
      <c r="L11" s="5"/>
      <c r="M11" s="5"/>
      <c r="N11" s="5"/>
    </row>
    <row r="12" spans="1:14" ht="15" customHeight="1" x14ac:dyDescent="0.25">
      <c r="A12" s="4" t="s">
        <v>33</v>
      </c>
      <c r="B12" s="4" t="s">
        <v>34</v>
      </c>
      <c r="C12" s="6">
        <v>4396</v>
      </c>
      <c r="D12" s="6">
        <v>1232</v>
      </c>
      <c r="E12" s="6">
        <v>504</v>
      </c>
      <c r="F12" s="6">
        <v>438</v>
      </c>
      <c r="G12" s="6">
        <v>66</v>
      </c>
      <c r="H12" s="6">
        <v>728</v>
      </c>
      <c r="I12" s="6">
        <v>549</v>
      </c>
      <c r="J12" s="6">
        <v>179</v>
      </c>
      <c r="K12" s="5"/>
      <c r="L12" s="5"/>
      <c r="M12" s="5"/>
      <c r="N12" s="5"/>
    </row>
    <row r="13" spans="1:14" ht="15" customHeight="1" x14ac:dyDescent="0.25">
      <c r="A13" s="4" t="s">
        <v>35</v>
      </c>
      <c r="B13" s="4" t="s">
        <v>36</v>
      </c>
      <c r="C13" s="6">
        <v>8363</v>
      </c>
      <c r="D13" s="6">
        <v>2675</v>
      </c>
      <c r="E13" s="6">
        <v>1790</v>
      </c>
      <c r="F13" s="6">
        <v>935</v>
      </c>
      <c r="G13" s="6">
        <v>855</v>
      </c>
      <c r="H13" s="6">
        <v>885</v>
      </c>
      <c r="I13" s="6">
        <v>574</v>
      </c>
      <c r="J13" s="6">
        <v>311</v>
      </c>
      <c r="K13" s="5"/>
      <c r="L13" s="5"/>
      <c r="M13" s="5"/>
      <c r="N13" s="5"/>
    </row>
    <row r="14" spans="1:14" ht="15" customHeight="1" x14ac:dyDescent="0.25">
      <c r="A14" s="4" t="s">
        <v>37</v>
      </c>
      <c r="B14" s="4" t="s">
        <v>38</v>
      </c>
      <c r="C14" s="6">
        <v>8651</v>
      </c>
      <c r="D14" s="6">
        <v>3776</v>
      </c>
      <c r="E14" s="6">
        <v>2559</v>
      </c>
      <c r="F14" s="6">
        <v>1915</v>
      </c>
      <c r="G14" s="6">
        <v>644</v>
      </c>
      <c r="H14" s="6">
        <v>1217</v>
      </c>
      <c r="I14" s="6">
        <v>993</v>
      </c>
      <c r="J14" s="6">
        <v>224</v>
      </c>
      <c r="K14" s="5"/>
      <c r="L14" s="5"/>
      <c r="M14" s="5"/>
      <c r="N14" s="5"/>
    </row>
    <row r="15" spans="1:14" ht="15" customHeight="1" x14ac:dyDescent="0.25">
      <c r="A15" s="4" t="s">
        <v>39</v>
      </c>
      <c r="B15" s="4" t="s">
        <v>40</v>
      </c>
      <c r="C15" s="6">
        <v>40872</v>
      </c>
      <c r="D15" s="6">
        <v>6276</v>
      </c>
      <c r="E15" s="6"/>
      <c r="F15" s="6"/>
      <c r="G15" s="6"/>
      <c r="H15" s="6">
        <v>6276</v>
      </c>
      <c r="I15" s="6">
        <v>2169</v>
      </c>
      <c r="J15" s="6">
        <v>4107</v>
      </c>
      <c r="K15" s="5"/>
      <c r="L15" s="5"/>
      <c r="M15" s="5"/>
      <c r="N15" s="5"/>
    </row>
    <row r="16" spans="1:14" ht="15" customHeight="1" x14ac:dyDescent="0.25">
      <c r="A16" s="4" t="s">
        <v>41</v>
      </c>
      <c r="B16" s="4" t="s">
        <v>42</v>
      </c>
      <c r="C16" s="6"/>
      <c r="D16" s="6"/>
      <c r="E16" s="6"/>
      <c r="F16" s="6"/>
      <c r="G16" s="6"/>
      <c r="H16" s="6"/>
      <c r="I16" s="6"/>
      <c r="J16" s="6"/>
      <c r="K16" s="5"/>
      <c r="L16" s="5"/>
      <c r="M16" s="5"/>
      <c r="N16" s="5"/>
    </row>
    <row r="17" spans="1:14" ht="15" customHeight="1" x14ac:dyDescent="0.25">
      <c r="A17" s="4" t="s">
        <v>43</v>
      </c>
      <c r="B17" s="4" t="s">
        <v>44</v>
      </c>
      <c r="C17" s="6">
        <v>9973</v>
      </c>
      <c r="D17" s="6">
        <v>3077</v>
      </c>
      <c r="E17" s="6">
        <v>2283</v>
      </c>
      <c r="F17" s="6">
        <v>904</v>
      </c>
      <c r="G17" s="6">
        <v>1379</v>
      </c>
      <c r="H17" s="6">
        <v>794</v>
      </c>
      <c r="I17" s="6">
        <v>794</v>
      </c>
      <c r="J17" s="6"/>
      <c r="K17" s="5"/>
      <c r="L17" s="5"/>
      <c r="M17" s="5"/>
      <c r="N17" s="5"/>
    </row>
    <row r="18" spans="1:14" ht="15" customHeight="1" x14ac:dyDescent="0.25">
      <c r="A18" s="4" t="s">
        <v>45</v>
      </c>
      <c r="B18" s="4" t="s">
        <v>46</v>
      </c>
      <c r="C18" s="6"/>
      <c r="D18" s="6"/>
      <c r="E18" s="6"/>
      <c r="F18" s="6"/>
      <c r="G18" s="6"/>
      <c r="H18" s="6"/>
      <c r="I18" s="6"/>
      <c r="J18" s="6"/>
      <c r="K18" s="5"/>
      <c r="L18" s="5"/>
      <c r="M18" s="5"/>
      <c r="N18" s="5"/>
    </row>
    <row r="19" spans="1:14" ht="15" customHeight="1" x14ac:dyDescent="0.25">
      <c r="A19" s="4" t="s">
        <v>47</v>
      </c>
      <c r="B19" s="4" t="s">
        <v>48</v>
      </c>
      <c r="C19" s="6">
        <v>32488</v>
      </c>
      <c r="D19" s="6">
        <v>9744</v>
      </c>
      <c r="E19" s="6">
        <v>3654</v>
      </c>
      <c r="F19" s="6">
        <v>1037</v>
      </c>
      <c r="G19" s="6">
        <v>2617</v>
      </c>
      <c r="H19" s="6">
        <v>6090</v>
      </c>
      <c r="I19" s="6">
        <v>5302</v>
      </c>
      <c r="J19" s="6">
        <v>788</v>
      </c>
      <c r="K19" s="5"/>
      <c r="L19" s="5"/>
      <c r="M19" s="5"/>
      <c r="N19" s="5"/>
    </row>
    <row r="20" spans="1:14" ht="15" customHeight="1" x14ac:dyDescent="0.25">
      <c r="A20" s="4" t="s">
        <v>49</v>
      </c>
      <c r="B20" s="4" t="s">
        <v>50</v>
      </c>
      <c r="C20" s="6">
        <v>8044</v>
      </c>
      <c r="D20" s="6">
        <v>209</v>
      </c>
      <c r="E20" s="6">
        <v>15</v>
      </c>
      <c r="F20" s="6"/>
      <c r="G20" s="6"/>
      <c r="H20" s="6">
        <v>194</v>
      </c>
      <c r="I20" s="6">
        <v>80</v>
      </c>
      <c r="J20" s="6">
        <v>114</v>
      </c>
      <c r="K20" s="5"/>
      <c r="L20" s="5"/>
      <c r="M20" s="5"/>
      <c r="N20" s="5"/>
    </row>
    <row r="21" spans="1:14" ht="15" customHeight="1" x14ac:dyDescent="0.25">
      <c r="A21" s="4" t="s">
        <v>51</v>
      </c>
      <c r="B21" s="4" t="s">
        <v>52</v>
      </c>
      <c r="C21" s="6">
        <v>19453</v>
      </c>
      <c r="D21" s="6">
        <v>1684</v>
      </c>
      <c r="E21" s="6">
        <v>874</v>
      </c>
      <c r="F21" s="6"/>
      <c r="G21" s="6"/>
      <c r="H21" s="6">
        <v>810</v>
      </c>
      <c r="I21" s="6"/>
      <c r="J21" s="6"/>
      <c r="K21" s="5"/>
      <c r="L21" s="5"/>
      <c r="M21" s="5"/>
      <c r="N21" s="5"/>
    </row>
    <row r="22" spans="1:14" ht="15" customHeight="1" x14ac:dyDescent="0.25">
      <c r="A22" s="4" t="s">
        <v>53</v>
      </c>
      <c r="B22" s="4" t="s">
        <v>54</v>
      </c>
      <c r="C22" s="6">
        <v>2473</v>
      </c>
      <c r="D22" s="6"/>
      <c r="E22" s="6"/>
      <c r="F22" s="6"/>
      <c r="G22" s="6"/>
      <c r="H22" s="6"/>
      <c r="I22" s="6"/>
      <c r="J22" s="6"/>
      <c r="K22" s="5"/>
      <c r="L22" s="5"/>
      <c r="M22" s="5"/>
      <c r="N22" s="5"/>
    </row>
    <row r="23" spans="1:14" ht="15" customHeight="1" x14ac:dyDescent="0.25">
      <c r="A23" s="4" t="s">
        <v>55</v>
      </c>
      <c r="B23" s="4" t="s">
        <v>56</v>
      </c>
      <c r="C23" s="6">
        <v>38827</v>
      </c>
      <c r="D23" s="6">
        <v>1454</v>
      </c>
      <c r="E23" s="6"/>
      <c r="F23" s="6"/>
      <c r="G23" s="6"/>
      <c r="H23" s="6">
        <f>J23</f>
        <v>1454</v>
      </c>
      <c r="I23" s="6"/>
      <c r="J23" s="6">
        <v>1454</v>
      </c>
      <c r="K23" s="5"/>
      <c r="L23" s="5"/>
      <c r="M23" s="5"/>
      <c r="N23" s="5"/>
    </row>
    <row r="24" spans="1:14" ht="15" customHeight="1" x14ac:dyDescent="0.25">
      <c r="A24" s="4" t="s">
        <v>57</v>
      </c>
      <c r="B24" s="4" t="s">
        <v>58</v>
      </c>
      <c r="C24" s="6">
        <v>9821</v>
      </c>
      <c r="D24" s="6">
        <f>E24+H24</f>
        <v>3033</v>
      </c>
      <c r="E24" s="6">
        <v>1305</v>
      </c>
      <c r="F24" s="6"/>
      <c r="G24" s="6">
        <v>1305</v>
      </c>
      <c r="H24" s="6">
        <v>1728</v>
      </c>
      <c r="I24" s="6">
        <v>534</v>
      </c>
      <c r="J24" s="6">
        <v>1194</v>
      </c>
      <c r="K24" s="5"/>
      <c r="L24" s="5"/>
      <c r="M24" s="5"/>
      <c r="N24" s="5"/>
    </row>
    <row r="25" spans="1:14" ht="15" customHeight="1" x14ac:dyDescent="0.25">
      <c r="A25" s="4" t="s">
        <v>59</v>
      </c>
      <c r="B25" s="4" t="s">
        <v>60</v>
      </c>
      <c r="C25" s="6">
        <v>31721</v>
      </c>
      <c r="D25" s="6">
        <v>17292</v>
      </c>
      <c r="E25" s="6">
        <v>10244</v>
      </c>
      <c r="F25" s="6">
        <v>5886</v>
      </c>
      <c r="G25" s="6">
        <v>4358</v>
      </c>
      <c r="H25" s="6">
        <v>7048</v>
      </c>
      <c r="I25" s="6">
        <v>3803</v>
      </c>
      <c r="J25" s="6">
        <v>3245</v>
      </c>
      <c r="K25" s="5"/>
      <c r="L25" s="5"/>
      <c r="M25" s="5"/>
      <c r="N25" s="5"/>
    </row>
    <row r="26" spans="1:14" ht="15" customHeight="1" x14ac:dyDescent="0.25">
      <c r="A26" s="4" t="s">
        <v>61</v>
      </c>
      <c r="B26" s="4" t="s">
        <v>62</v>
      </c>
      <c r="C26" s="6">
        <v>19276</v>
      </c>
      <c r="D26" s="6">
        <v>5705</v>
      </c>
      <c r="E26" s="6">
        <v>4091</v>
      </c>
      <c r="F26" s="6">
        <v>1987</v>
      </c>
      <c r="G26" s="6">
        <v>2104</v>
      </c>
      <c r="H26" s="6">
        <v>1614</v>
      </c>
      <c r="I26" s="6">
        <v>619</v>
      </c>
      <c r="J26" s="6">
        <v>995</v>
      </c>
      <c r="K26" s="5"/>
      <c r="L26" s="4" t="s">
        <v>20</v>
      </c>
      <c r="M26" s="5"/>
      <c r="N26" s="5"/>
    </row>
    <row r="27" spans="1:14" ht="15" customHeight="1" x14ac:dyDescent="0.25">
      <c r="A27" s="4" t="s">
        <v>63</v>
      </c>
      <c r="B27" s="4" t="s">
        <v>64</v>
      </c>
      <c r="C27" s="6">
        <v>2711</v>
      </c>
      <c r="D27" s="6">
        <v>730</v>
      </c>
      <c r="E27" s="6">
        <v>571</v>
      </c>
      <c r="F27" s="6">
        <v>172</v>
      </c>
      <c r="G27" s="6">
        <v>399</v>
      </c>
      <c r="H27" s="6">
        <v>159</v>
      </c>
      <c r="I27" s="6">
        <v>40</v>
      </c>
      <c r="J27" s="6">
        <v>119</v>
      </c>
      <c r="K27" s="5"/>
      <c r="L27" s="4" t="s">
        <v>20</v>
      </c>
      <c r="M27" s="5"/>
      <c r="N27" s="5"/>
    </row>
    <row r="28" spans="1:14" ht="15" customHeight="1" x14ac:dyDescent="0.25">
      <c r="A28" s="4" t="s">
        <v>65</v>
      </c>
      <c r="B28" s="4" t="s">
        <v>66</v>
      </c>
      <c r="C28" s="6">
        <v>37104</v>
      </c>
      <c r="D28" s="6">
        <v>10517</v>
      </c>
      <c r="E28" s="6">
        <v>6504</v>
      </c>
      <c r="F28" s="6">
        <v>5961</v>
      </c>
      <c r="G28" s="6">
        <v>543</v>
      </c>
      <c r="H28" s="6">
        <v>4013</v>
      </c>
      <c r="I28" s="6">
        <v>4004</v>
      </c>
      <c r="J28" s="6">
        <v>9</v>
      </c>
      <c r="K28" s="5"/>
      <c r="L28" s="5"/>
      <c r="M28" s="5"/>
      <c r="N28" s="5"/>
    </row>
    <row r="29" spans="1:14" ht="15" customHeight="1" x14ac:dyDescent="0.25">
      <c r="A29" s="4" t="s">
        <v>67</v>
      </c>
      <c r="B29" s="4" t="s">
        <v>68</v>
      </c>
      <c r="C29" s="6">
        <v>1695</v>
      </c>
      <c r="D29" s="6">
        <v>593</v>
      </c>
      <c r="E29" s="6">
        <v>412</v>
      </c>
      <c r="F29" s="6"/>
      <c r="G29" s="6"/>
      <c r="H29" s="6">
        <v>181</v>
      </c>
      <c r="I29" s="6"/>
      <c r="J29" s="6"/>
      <c r="K29" s="5"/>
      <c r="L29" s="4" t="s">
        <v>20</v>
      </c>
      <c r="M29" s="5"/>
      <c r="N29" s="5"/>
    </row>
    <row r="30" spans="1:14" ht="15" customHeight="1" x14ac:dyDescent="0.25">
      <c r="A30" s="4" t="s">
        <v>69</v>
      </c>
      <c r="B30" s="4" t="s">
        <v>70</v>
      </c>
      <c r="C30" s="6">
        <v>5302</v>
      </c>
      <c r="D30" s="6">
        <v>591</v>
      </c>
      <c r="E30" s="6">
        <v>281</v>
      </c>
      <c r="F30" s="6"/>
      <c r="G30" s="6"/>
      <c r="H30" s="6">
        <v>310</v>
      </c>
      <c r="I30" s="6">
        <v>205</v>
      </c>
      <c r="J30" s="6">
        <v>105</v>
      </c>
      <c r="K30" s="5"/>
      <c r="L30" s="5"/>
      <c r="M30" s="5"/>
      <c r="N30" s="5"/>
    </row>
    <row r="31" spans="1:14" ht="15" customHeight="1" x14ac:dyDescent="0.25">
      <c r="A31" s="4" t="s">
        <v>71</v>
      </c>
      <c r="B31" s="4" t="s">
        <v>72</v>
      </c>
      <c r="C31" s="7">
        <v>2578</v>
      </c>
      <c r="D31" s="6">
        <f>G31+J31</f>
        <v>75</v>
      </c>
      <c r="E31" s="6">
        <v>17</v>
      </c>
      <c r="F31" s="6"/>
      <c r="G31" s="6">
        <v>17</v>
      </c>
      <c r="H31" s="6">
        <v>58</v>
      </c>
      <c r="I31" s="6"/>
      <c r="J31" s="6">
        <v>58</v>
      </c>
      <c r="K31" s="5"/>
      <c r="L31" s="5"/>
      <c r="M31" s="5"/>
      <c r="N31" s="5"/>
    </row>
    <row r="32" spans="1:14" ht="15" customHeight="1" x14ac:dyDescent="0.25">
      <c r="A32" s="4" t="s">
        <v>73</v>
      </c>
      <c r="B32" s="4" t="s">
        <v>74</v>
      </c>
      <c r="C32" s="6"/>
      <c r="D32" s="6"/>
      <c r="E32" s="6"/>
      <c r="F32" s="6"/>
      <c r="G32" s="6"/>
      <c r="H32" s="6"/>
      <c r="I32" s="6"/>
      <c r="J32" s="6"/>
      <c r="K32" s="5"/>
      <c r="L32" s="5"/>
      <c r="M32" s="5"/>
      <c r="N32" s="5"/>
    </row>
    <row r="33" spans="1:14" ht="15" customHeight="1" x14ac:dyDescent="0.25">
      <c r="A33" s="4" t="s">
        <v>75</v>
      </c>
      <c r="B33" s="4" t="s">
        <v>76</v>
      </c>
      <c r="C33" s="6"/>
      <c r="D33" s="6"/>
      <c r="E33" s="6"/>
      <c r="F33" s="6"/>
      <c r="G33" s="6"/>
      <c r="H33" s="6"/>
      <c r="I33" s="6"/>
      <c r="J33" s="6"/>
      <c r="K33" s="5"/>
      <c r="L33" s="5"/>
      <c r="M33" s="5"/>
      <c r="N33" s="5"/>
    </row>
    <row r="34" spans="1:14" ht="15" customHeight="1" x14ac:dyDescent="0.25">
      <c r="A34" s="4" t="s">
        <v>77</v>
      </c>
      <c r="B34" s="4" t="s">
        <v>78</v>
      </c>
      <c r="C34" s="6">
        <v>13740</v>
      </c>
      <c r="D34" s="6">
        <v>2996</v>
      </c>
      <c r="E34" s="6">
        <v>1899</v>
      </c>
      <c r="F34" s="6">
        <v>215</v>
      </c>
      <c r="G34" s="6">
        <v>1684</v>
      </c>
      <c r="H34" s="6">
        <v>1097</v>
      </c>
      <c r="I34" s="6">
        <v>128</v>
      </c>
      <c r="J34" s="6">
        <v>969</v>
      </c>
      <c r="K34" s="5"/>
      <c r="L34" s="5"/>
      <c r="M34" s="5"/>
      <c r="N34" s="5"/>
    </row>
    <row r="35" spans="1:14" ht="15" customHeight="1" x14ac:dyDescent="0.25">
      <c r="A35" s="4" t="s">
        <v>79</v>
      </c>
      <c r="B35" s="4" t="s">
        <v>80</v>
      </c>
      <c r="C35" s="6">
        <v>49312</v>
      </c>
      <c r="D35" s="6">
        <v>11034</v>
      </c>
      <c r="E35" s="6"/>
      <c r="F35" s="6"/>
      <c r="G35" s="6"/>
      <c r="H35" s="6">
        <v>11034</v>
      </c>
      <c r="I35" s="6">
        <v>6053</v>
      </c>
      <c r="J35" s="6">
        <v>4981</v>
      </c>
      <c r="K35" s="5"/>
      <c r="L35" s="5"/>
      <c r="M35" s="5"/>
      <c r="N35" s="5"/>
    </row>
    <row r="36" spans="1:14" ht="15" customHeight="1" x14ac:dyDescent="0.25">
      <c r="A36" s="4" t="s">
        <v>81</v>
      </c>
      <c r="B36" s="4" t="s">
        <v>82</v>
      </c>
      <c r="C36" s="6"/>
      <c r="D36" s="6"/>
      <c r="E36" s="6"/>
      <c r="F36" s="6"/>
      <c r="G36" s="6"/>
      <c r="H36" s="6"/>
      <c r="I36" s="6"/>
      <c r="J36" s="6"/>
      <c r="K36" s="5"/>
      <c r="L36" s="5"/>
      <c r="M36" s="5"/>
      <c r="N36" s="5"/>
    </row>
    <row r="37" spans="1:14" ht="15" customHeight="1" x14ac:dyDescent="0.25">
      <c r="A37" s="4" t="s">
        <v>83</v>
      </c>
      <c r="B37" s="4" t="s">
        <v>84</v>
      </c>
      <c r="C37" s="6">
        <v>27180</v>
      </c>
      <c r="D37" s="6">
        <v>2856</v>
      </c>
      <c r="E37" s="6">
        <v>4772</v>
      </c>
      <c r="F37" s="6">
        <v>2884</v>
      </c>
      <c r="G37" s="6">
        <v>1888</v>
      </c>
      <c r="H37" s="6"/>
      <c r="I37" s="6"/>
      <c r="J37" s="6"/>
      <c r="K37" s="5"/>
      <c r="L37" s="4" t="s">
        <v>20</v>
      </c>
      <c r="M37" s="5"/>
      <c r="N37" s="5"/>
    </row>
    <row r="38" spans="1:14" ht="15" customHeight="1" x14ac:dyDescent="0.25">
      <c r="A38" s="4" t="s">
        <v>85</v>
      </c>
      <c r="B38" s="4" t="s">
        <v>86</v>
      </c>
      <c r="C38" s="6">
        <v>15478</v>
      </c>
      <c r="D38" s="6">
        <v>1692</v>
      </c>
      <c r="E38" s="6">
        <v>1640</v>
      </c>
      <c r="F38" s="6">
        <v>720</v>
      </c>
      <c r="G38" s="6">
        <v>920</v>
      </c>
      <c r="H38" s="6">
        <v>52</v>
      </c>
      <c r="I38" s="6">
        <v>20</v>
      </c>
      <c r="J38" s="6">
        <v>32</v>
      </c>
      <c r="K38" s="5"/>
      <c r="L38" s="5"/>
      <c r="M38" s="5"/>
      <c r="N38" s="5"/>
    </row>
    <row r="39" spans="1:14" ht="15" customHeight="1" x14ac:dyDescent="0.25">
      <c r="A39" s="4" t="s">
        <v>87</v>
      </c>
      <c r="B39" s="4" t="s">
        <v>88</v>
      </c>
      <c r="C39" s="6">
        <v>48353</v>
      </c>
      <c r="D39" s="6">
        <v>7525</v>
      </c>
      <c r="E39" s="6"/>
      <c r="F39" s="6"/>
      <c r="G39" s="6"/>
      <c r="H39" s="6">
        <v>7525</v>
      </c>
      <c r="I39" s="6">
        <v>4503</v>
      </c>
      <c r="J39" s="6">
        <v>3022</v>
      </c>
      <c r="K39" s="5"/>
      <c r="L39" s="5"/>
      <c r="M39" s="5"/>
      <c r="N39" s="5"/>
    </row>
    <row r="40" spans="1:14" ht="15" customHeight="1" x14ac:dyDescent="0.25">
      <c r="A40" s="4" t="s">
        <v>89</v>
      </c>
      <c r="B40" s="4" t="s">
        <v>90</v>
      </c>
      <c r="C40" s="6">
        <v>2108</v>
      </c>
      <c r="D40" s="6">
        <v>653</v>
      </c>
      <c r="E40" s="6">
        <v>555</v>
      </c>
      <c r="F40" s="6">
        <v>476</v>
      </c>
      <c r="G40" s="6">
        <v>79</v>
      </c>
      <c r="H40" s="6">
        <v>98</v>
      </c>
      <c r="I40" s="6">
        <v>54</v>
      </c>
      <c r="J40" s="6">
        <v>44</v>
      </c>
      <c r="K40" s="5"/>
      <c r="L40" s="5"/>
      <c r="M40" s="5"/>
      <c r="N40" s="5"/>
    </row>
    <row r="41" spans="1:14" ht="15" customHeight="1" x14ac:dyDescent="0.25">
      <c r="A41" s="4" t="s">
        <v>91</v>
      </c>
      <c r="B41" s="4" t="s">
        <v>92</v>
      </c>
      <c r="C41" s="6">
        <v>18958</v>
      </c>
      <c r="D41" s="6">
        <v>3129</v>
      </c>
      <c r="E41" s="6">
        <v>1854</v>
      </c>
      <c r="F41" s="6"/>
      <c r="G41" s="6"/>
      <c r="H41" s="6">
        <v>1275</v>
      </c>
      <c r="I41" s="6"/>
      <c r="J41" s="6"/>
      <c r="K41" s="5"/>
      <c r="L41" s="5"/>
      <c r="M41" s="5"/>
      <c r="N41" s="5"/>
    </row>
    <row r="42" spans="1:14" ht="15" customHeight="1" x14ac:dyDescent="0.25">
      <c r="A42" s="4" t="s">
        <v>93</v>
      </c>
      <c r="B42" s="4" t="s">
        <v>94</v>
      </c>
      <c r="C42" s="6">
        <v>4026</v>
      </c>
      <c r="D42" s="6">
        <v>1871</v>
      </c>
      <c r="E42" s="6">
        <v>688</v>
      </c>
      <c r="F42" s="6">
        <v>254</v>
      </c>
      <c r="G42" s="6">
        <v>434</v>
      </c>
      <c r="H42" s="6">
        <v>1183</v>
      </c>
      <c r="I42" s="6">
        <v>275</v>
      </c>
      <c r="J42" s="6">
        <v>908</v>
      </c>
      <c r="K42" s="5"/>
      <c r="L42" s="5"/>
      <c r="M42" s="5"/>
      <c r="N42" s="5"/>
    </row>
    <row r="43" spans="1:14" ht="15" customHeight="1" x14ac:dyDescent="0.25">
      <c r="A43" s="4" t="s">
        <v>95</v>
      </c>
      <c r="B43" s="4" t="s">
        <v>96</v>
      </c>
      <c r="C43" s="6">
        <v>22339</v>
      </c>
      <c r="D43" s="6">
        <v>4835</v>
      </c>
      <c r="E43" s="6">
        <v>3428</v>
      </c>
      <c r="F43" s="6">
        <v>0</v>
      </c>
      <c r="G43" s="6">
        <v>3428</v>
      </c>
      <c r="H43" s="6">
        <v>1407</v>
      </c>
      <c r="I43" s="6">
        <v>0</v>
      </c>
      <c r="J43" s="6">
        <v>1407</v>
      </c>
      <c r="K43" s="5"/>
      <c r="L43" s="5"/>
      <c r="M43" s="5"/>
      <c r="N43" s="5"/>
    </row>
    <row r="44" spans="1:14" ht="15" customHeight="1" x14ac:dyDescent="0.25">
      <c r="A44" s="4" t="s">
        <v>97</v>
      </c>
      <c r="B44" s="4" t="s">
        <v>98</v>
      </c>
      <c r="C44" s="6">
        <v>145019</v>
      </c>
      <c r="D44" s="6">
        <v>34296</v>
      </c>
      <c r="E44" s="6">
        <v>25708</v>
      </c>
      <c r="F44" s="6"/>
      <c r="G44" s="6"/>
      <c r="H44" s="6">
        <v>8588</v>
      </c>
      <c r="I44" s="6">
        <v>6260</v>
      </c>
      <c r="J44" s="6">
        <v>2328</v>
      </c>
      <c r="K44" s="5"/>
      <c r="L44" s="5"/>
      <c r="M44" s="5"/>
      <c r="N44" s="5"/>
    </row>
    <row r="45" spans="1:14" ht="15" customHeight="1" x14ac:dyDescent="0.25">
      <c r="A45" s="4" t="s">
        <v>99</v>
      </c>
      <c r="B45" s="4" t="s">
        <v>100</v>
      </c>
      <c r="C45" s="6">
        <v>6695</v>
      </c>
      <c r="D45" s="6">
        <v>3331</v>
      </c>
      <c r="E45" s="6">
        <v>1506</v>
      </c>
      <c r="F45" s="6"/>
      <c r="G45" s="6"/>
      <c r="H45" s="6">
        <v>1825</v>
      </c>
      <c r="I45" s="6"/>
      <c r="J45" s="6"/>
      <c r="K45" s="5"/>
      <c r="L45" s="4" t="s">
        <v>20</v>
      </c>
      <c r="M45" s="5"/>
      <c r="N45" s="5"/>
    </row>
    <row r="46" spans="1:14" ht="15" customHeight="1" x14ac:dyDescent="0.25">
      <c r="A46" s="4" t="s">
        <v>101</v>
      </c>
      <c r="B46" s="4" t="s">
        <v>102</v>
      </c>
      <c r="C46" s="6">
        <v>29907</v>
      </c>
      <c r="D46" s="6">
        <v>11239</v>
      </c>
      <c r="E46" s="6">
        <v>10123</v>
      </c>
      <c r="F46" s="6">
        <v>8856</v>
      </c>
      <c r="G46" s="6">
        <v>1267</v>
      </c>
      <c r="H46" s="6">
        <v>1116</v>
      </c>
      <c r="I46" s="6">
        <v>1024</v>
      </c>
      <c r="J46" s="6">
        <v>92</v>
      </c>
      <c r="K46" s="5"/>
      <c r="L46" s="5"/>
      <c r="M46" s="5"/>
      <c r="N46" s="5"/>
    </row>
    <row r="47" spans="1:14" ht="15" customHeight="1" x14ac:dyDescent="0.25">
      <c r="A47" s="4" t="s">
        <v>103</v>
      </c>
      <c r="B47" s="4" t="s">
        <v>104</v>
      </c>
      <c r="C47" s="7">
        <v>1296</v>
      </c>
      <c r="D47" s="6">
        <f>E47+H47</f>
        <v>119</v>
      </c>
      <c r="E47" s="6">
        <v>35</v>
      </c>
      <c r="F47" s="6"/>
      <c r="G47" s="5"/>
      <c r="H47" s="6">
        <f>23+61</f>
        <v>84</v>
      </c>
      <c r="I47" s="6"/>
      <c r="J47" s="6"/>
      <c r="K47" s="5"/>
      <c r="L47" s="5"/>
      <c r="M47" s="6"/>
      <c r="N47" s="5"/>
    </row>
    <row r="48" spans="1:14" ht="15" customHeight="1" x14ac:dyDescent="0.25">
      <c r="A48" s="4" t="s">
        <v>105</v>
      </c>
      <c r="B48" s="4" t="s">
        <v>106</v>
      </c>
      <c r="C48" s="6">
        <v>19636</v>
      </c>
      <c r="D48" s="6">
        <v>7293</v>
      </c>
      <c r="E48" s="6"/>
      <c r="F48" s="6"/>
      <c r="G48" s="6"/>
      <c r="H48" s="6">
        <v>7293</v>
      </c>
      <c r="I48" s="6">
        <v>4694</v>
      </c>
      <c r="J48" s="6">
        <v>2599</v>
      </c>
      <c r="K48" s="5"/>
      <c r="L48" s="4" t="s">
        <v>20</v>
      </c>
      <c r="M48" s="5"/>
      <c r="N48" s="5"/>
    </row>
    <row r="49" spans="1:14" ht="15" customHeight="1" x14ac:dyDescent="0.25">
      <c r="A49" s="4" t="s">
        <v>107</v>
      </c>
      <c r="B49" s="4" t="s">
        <v>108</v>
      </c>
      <c r="C49" s="6">
        <v>23865</v>
      </c>
      <c r="D49" s="6">
        <v>12374</v>
      </c>
      <c r="E49" s="6">
        <v>4914</v>
      </c>
      <c r="F49" s="6">
        <v>2927</v>
      </c>
      <c r="G49" s="6">
        <v>1987</v>
      </c>
      <c r="H49" s="6">
        <v>7460</v>
      </c>
      <c r="I49" s="6">
        <v>4276</v>
      </c>
      <c r="J49" s="6">
        <v>3184</v>
      </c>
      <c r="K49" s="5"/>
      <c r="L49" s="4" t="s">
        <v>20</v>
      </c>
      <c r="M49" s="5"/>
      <c r="N49" s="5"/>
    </row>
    <row r="50" spans="1:14" ht="15" customHeight="1" x14ac:dyDescent="0.25">
      <c r="A50" s="4" t="s">
        <v>109</v>
      </c>
      <c r="B50" s="4" t="s">
        <v>110</v>
      </c>
      <c r="C50" s="6">
        <v>6776</v>
      </c>
      <c r="D50" s="6">
        <v>796</v>
      </c>
      <c r="E50" s="6">
        <v>796</v>
      </c>
      <c r="F50" s="6">
        <v>65</v>
      </c>
      <c r="G50" s="6">
        <v>731</v>
      </c>
      <c r="H50" s="6"/>
      <c r="I50" s="6"/>
      <c r="J50" s="6"/>
      <c r="K50" s="5"/>
      <c r="L50" s="4" t="s">
        <v>20</v>
      </c>
      <c r="M50" s="5"/>
      <c r="N50" s="5"/>
    </row>
    <row r="51" spans="1:14" ht="15" customHeight="1" x14ac:dyDescent="0.25">
      <c r="A51" s="4" t="s">
        <v>111</v>
      </c>
      <c r="B51" s="4" t="s">
        <v>112</v>
      </c>
      <c r="C51" s="6">
        <v>2454</v>
      </c>
      <c r="D51" s="6">
        <v>738</v>
      </c>
      <c r="E51" s="6">
        <v>497</v>
      </c>
      <c r="F51" s="6">
        <v>55</v>
      </c>
      <c r="G51" s="6">
        <v>442</v>
      </c>
      <c r="H51" s="6">
        <v>241</v>
      </c>
      <c r="I51" s="6">
        <v>69</v>
      </c>
      <c r="J51" s="6">
        <v>172</v>
      </c>
      <c r="K51" s="5"/>
      <c r="L51" s="5"/>
      <c r="M51" s="5"/>
      <c r="N51" s="5"/>
    </row>
    <row r="52" spans="1:14" ht="15" customHeight="1" x14ac:dyDescent="0.25">
      <c r="A52" s="5"/>
      <c r="B52" s="5"/>
      <c r="C52" s="5"/>
      <c r="D52" s="5"/>
      <c r="E52" s="5"/>
      <c r="F52" s="5"/>
      <c r="G52" s="5"/>
      <c r="H52" s="5"/>
      <c r="I52" s="5"/>
      <c r="J52" s="5"/>
      <c r="K52" s="5"/>
      <c r="L52" s="5"/>
      <c r="M52" s="5"/>
      <c r="N52" s="5"/>
    </row>
    <row r="53" spans="1:14" ht="15" customHeight="1" x14ac:dyDescent="0.25">
      <c r="A53" s="5"/>
      <c r="B53" s="24" t="s">
        <v>113</v>
      </c>
      <c r="C53" s="25">
        <f>SUM(C2:C51)</f>
        <v>1074076</v>
      </c>
      <c r="D53" s="25">
        <f>SUM(D2:D51)</f>
        <v>248231</v>
      </c>
      <c r="E53" s="25">
        <f>SUM(E2:E51)</f>
        <v>132488</v>
      </c>
      <c r="F53" s="25">
        <f>SUM(F2:F52)+E9+E20+E21+E29+E30+E41+E44+E45+E47</f>
        <v>90825</v>
      </c>
      <c r="G53" s="25">
        <f>SUM(G2:G51)</f>
        <v>41663</v>
      </c>
      <c r="H53" s="25">
        <f>SUM(H2:H51)</f>
        <v>117659</v>
      </c>
      <c r="I53" s="25">
        <f>SUM(I2:I52)+H21+H29+H41+H45+H47</f>
        <v>80335</v>
      </c>
      <c r="J53" s="25">
        <f>SUM(J2:J51)</f>
        <v>37324</v>
      </c>
      <c r="K53" s="5"/>
      <c r="L53" s="5"/>
      <c r="M53" s="5"/>
      <c r="N53" s="5"/>
    </row>
    <row r="54" spans="1:14" ht="15" customHeight="1" x14ac:dyDescent="0.25">
      <c r="A54" s="5"/>
      <c r="B54" s="5"/>
      <c r="C54" s="5"/>
      <c r="D54" s="5"/>
      <c r="E54" s="5"/>
      <c r="F54" s="5"/>
      <c r="G54" s="5"/>
      <c r="H54" s="5"/>
      <c r="I54" s="5"/>
      <c r="J54" s="5"/>
      <c r="K54" s="5"/>
      <c r="L54" s="5"/>
      <c r="M54" s="5"/>
      <c r="N54" s="5"/>
    </row>
    <row r="55" spans="1:14" ht="15" customHeight="1" x14ac:dyDescent="0.25">
      <c r="A55" s="5"/>
      <c r="B55" s="4" t="s">
        <v>114</v>
      </c>
      <c r="C55" s="7">
        <f t="shared" ref="C55:J55" si="0">COUNTIF(C2:C51,"&gt;0")</f>
        <v>44</v>
      </c>
      <c r="D55" s="7">
        <f t="shared" si="0"/>
        <v>42</v>
      </c>
      <c r="E55" s="7">
        <f t="shared" si="0"/>
        <v>37</v>
      </c>
      <c r="F55" s="7">
        <f t="shared" si="0"/>
        <v>24</v>
      </c>
      <c r="G55" s="7">
        <f t="shared" si="0"/>
        <v>28</v>
      </c>
      <c r="H55" s="7">
        <f t="shared" si="0"/>
        <v>39</v>
      </c>
      <c r="I55" s="7">
        <f t="shared" si="0"/>
        <v>30</v>
      </c>
      <c r="J55" s="7">
        <f t="shared" si="0"/>
        <v>33</v>
      </c>
      <c r="K55" s="5"/>
      <c r="L55" s="5"/>
      <c r="M55" s="5"/>
      <c r="N55" s="5"/>
    </row>
  </sheetData>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55"/>
  <sheetViews>
    <sheetView showGridLines="0" workbookViewId="0"/>
  </sheetViews>
  <sheetFormatPr defaultColWidth="8.85546875" defaultRowHeight="15" customHeight="1" x14ac:dyDescent="0.25"/>
  <cols>
    <col min="1" max="1" width="11.28515625" style="42" customWidth="1"/>
    <col min="2" max="2" width="15.28515625" style="42" customWidth="1"/>
    <col min="3" max="10" width="10.7109375" style="42" customWidth="1"/>
    <col min="11" max="256" width="8.85546875" style="42" customWidth="1"/>
  </cols>
  <sheetData>
    <row r="1" spans="1:13" ht="57" customHeight="1" x14ac:dyDescent="0.25">
      <c r="A1" s="2" t="s">
        <v>0</v>
      </c>
      <c r="B1" s="2" t="s">
        <v>1</v>
      </c>
      <c r="C1" s="3" t="s">
        <v>140</v>
      </c>
      <c r="D1" s="3" t="s">
        <v>141</v>
      </c>
      <c r="E1" s="3" t="s">
        <v>142</v>
      </c>
      <c r="F1" s="3" t="s">
        <v>143</v>
      </c>
      <c r="G1" s="3" t="s">
        <v>144</v>
      </c>
      <c r="H1" s="3" t="s">
        <v>145</v>
      </c>
      <c r="I1" s="3" t="s">
        <v>146</v>
      </c>
      <c r="J1" s="3" t="s">
        <v>147</v>
      </c>
      <c r="K1" s="4" t="s">
        <v>10</v>
      </c>
      <c r="L1" s="4" t="s">
        <v>11</v>
      </c>
      <c r="M1" s="3"/>
    </row>
    <row r="2" spans="1:13" ht="15" customHeight="1" x14ac:dyDescent="0.25">
      <c r="A2" s="4" t="s">
        <v>12</v>
      </c>
      <c r="B2" s="4" t="s">
        <v>13</v>
      </c>
      <c r="C2" s="6">
        <v>4599</v>
      </c>
      <c r="D2" s="6">
        <v>1646</v>
      </c>
      <c r="E2" s="6">
        <v>1366</v>
      </c>
      <c r="F2" s="6">
        <v>861</v>
      </c>
      <c r="G2" s="6">
        <v>505</v>
      </c>
      <c r="H2" s="6">
        <v>280</v>
      </c>
      <c r="I2" s="6">
        <v>175</v>
      </c>
      <c r="J2" s="6">
        <v>105</v>
      </c>
      <c r="K2" s="5"/>
      <c r="L2" s="5"/>
      <c r="M2" s="5"/>
    </row>
    <row r="3" spans="1:13" ht="15" customHeight="1" x14ac:dyDescent="0.25">
      <c r="A3" s="4" t="s">
        <v>14</v>
      </c>
      <c r="B3" s="4" t="s">
        <v>15</v>
      </c>
      <c r="C3" s="6">
        <v>27922</v>
      </c>
      <c r="D3" s="6">
        <f>E3+H3</f>
        <v>278</v>
      </c>
      <c r="E3" s="6">
        <f>G3</f>
        <v>164</v>
      </c>
      <c r="F3" s="6"/>
      <c r="G3" s="6">
        <v>164</v>
      </c>
      <c r="H3" s="6">
        <f>J3</f>
        <v>114</v>
      </c>
      <c r="I3" s="6"/>
      <c r="J3" s="6">
        <v>114</v>
      </c>
      <c r="K3" s="5"/>
      <c r="L3" s="5"/>
      <c r="M3" s="5"/>
    </row>
    <row r="4" spans="1:13" ht="15" customHeight="1" x14ac:dyDescent="0.25">
      <c r="A4" s="4" t="s">
        <v>16</v>
      </c>
      <c r="B4" s="4" t="s">
        <v>17</v>
      </c>
      <c r="C4" s="6">
        <v>15680</v>
      </c>
      <c r="D4" s="6">
        <v>7413</v>
      </c>
      <c r="E4" s="6">
        <v>2672</v>
      </c>
      <c r="F4" s="6">
        <v>2159</v>
      </c>
      <c r="G4" s="6">
        <v>513</v>
      </c>
      <c r="H4" s="6">
        <v>4741</v>
      </c>
      <c r="I4" s="6">
        <v>3944</v>
      </c>
      <c r="J4" s="6">
        <v>797</v>
      </c>
      <c r="K4" s="5"/>
      <c r="L4" s="5"/>
      <c r="M4" s="5"/>
    </row>
    <row r="5" spans="1:13" ht="15" customHeight="1" x14ac:dyDescent="0.25">
      <c r="A5" s="4" t="s">
        <v>18</v>
      </c>
      <c r="B5" s="4" t="s">
        <v>19</v>
      </c>
      <c r="C5" s="6">
        <v>41937</v>
      </c>
      <c r="D5" s="6">
        <v>10080</v>
      </c>
      <c r="E5" s="6">
        <v>8339</v>
      </c>
      <c r="F5" s="6">
        <v>5335</v>
      </c>
      <c r="G5" s="6">
        <v>3004</v>
      </c>
      <c r="H5" s="6">
        <v>1741</v>
      </c>
      <c r="I5" s="6">
        <v>566</v>
      </c>
      <c r="J5" s="6">
        <v>1175</v>
      </c>
      <c r="K5" s="5"/>
      <c r="L5" s="4" t="s">
        <v>20</v>
      </c>
      <c r="M5" s="5"/>
    </row>
    <row r="6" spans="1:13" ht="15" customHeight="1" x14ac:dyDescent="0.25">
      <c r="A6" s="4" t="s">
        <v>21</v>
      </c>
      <c r="B6" s="4" t="s">
        <v>22</v>
      </c>
      <c r="C6" s="6">
        <v>125195</v>
      </c>
      <c r="D6" s="6">
        <v>30983</v>
      </c>
      <c r="E6" s="6">
        <v>10255</v>
      </c>
      <c r="F6" s="6">
        <v>6900</v>
      </c>
      <c r="G6" s="6">
        <v>3355</v>
      </c>
      <c r="H6" s="6">
        <v>20728</v>
      </c>
      <c r="I6" s="6">
        <v>20647</v>
      </c>
      <c r="J6" s="6">
        <v>81</v>
      </c>
      <c r="K6" s="5"/>
      <c r="L6" s="5"/>
      <c r="M6" s="5"/>
    </row>
    <row r="7" spans="1:13" ht="15" customHeight="1" x14ac:dyDescent="0.25">
      <c r="A7" s="4" t="s">
        <v>23</v>
      </c>
      <c r="B7" s="4" t="s">
        <v>24</v>
      </c>
      <c r="C7" s="6">
        <v>19951</v>
      </c>
      <c r="D7" s="6">
        <v>4101</v>
      </c>
      <c r="E7" s="6">
        <v>82</v>
      </c>
      <c r="F7" s="6">
        <v>55</v>
      </c>
      <c r="G7" s="6">
        <v>27</v>
      </c>
      <c r="H7" s="6">
        <v>4019</v>
      </c>
      <c r="I7" s="6">
        <v>2698</v>
      </c>
      <c r="J7" s="6">
        <v>1321</v>
      </c>
      <c r="K7" s="5"/>
      <c r="L7" s="5"/>
      <c r="M7" s="5"/>
    </row>
    <row r="8" spans="1:13" ht="15" customHeight="1" x14ac:dyDescent="0.25">
      <c r="A8" s="4" t="s">
        <v>25</v>
      </c>
      <c r="B8" s="4" t="s">
        <v>26</v>
      </c>
      <c r="C8" s="6">
        <v>13100</v>
      </c>
      <c r="D8" s="6"/>
      <c r="E8" s="6"/>
      <c r="F8" s="6"/>
      <c r="G8" s="6"/>
      <c r="H8" s="6"/>
      <c r="I8" s="6"/>
      <c r="J8" s="6"/>
      <c r="K8" s="5"/>
      <c r="L8" s="5"/>
      <c r="M8" s="5"/>
    </row>
    <row r="9" spans="1:13" ht="15" customHeight="1" x14ac:dyDescent="0.25">
      <c r="A9" s="4" t="s">
        <v>27</v>
      </c>
      <c r="B9" s="4" t="s">
        <v>28</v>
      </c>
      <c r="C9" s="6">
        <v>4436</v>
      </c>
      <c r="D9" s="6">
        <v>438</v>
      </c>
      <c r="E9" s="6">
        <v>438</v>
      </c>
      <c r="F9" s="6"/>
      <c r="G9" s="6"/>
      <c r="H9" s="6"/>
      <c r="I9" s="6"/>
      <c r="J9" s="6"/>
      <c r="K9" s="5"/>
      <c r="L9" s="5"/>
      <c r="M9" s="5"/>
    </row>
    <row r="10" spans="1:13" ht="15" customHeight="1" x14ac:dyDescent="0.25">
      <c r="A10" s="4" t="s">
        <v>29</v>
      </c>
      <c r="B10" s="4" t="s">
        <v>30</v>
      </c>
      <c r="C10" s="6">
        <v>95626</v>
      </c>
      <c r="D10" s="6">
        <v>13907</v>
      </c>
      <c r="E10" s="6">
        <v>13231</v>
      </c>
      <c r="F10" s="6">
        <v>8104</v>
      </c>
      <c r="G10" s="6">
        <v>5127</v>
      </c>
      <c r="H10" s="6">
        <v>676</v>
      </c>
      <c r="I10" s="6">
        <v>321</v>
      </c>
      <c r="J10" s="6">
        <v>355</v>
      </c>
      <c r="K10" s="5"/>
      <c r="L10" s="5"/>
      <c r="M10" s="5"/>
    </row>
    <row r="11" spans="1:13" ht="15" customHeight="1" x14ac:dyDescent="0.25">
      <c r="A11" s="4" t="s">
        <v>31</v>
      </c>
      <c r="B11" s="4" t="s">
        <v>32</v>
      </c>
      <c r="C11" s="6"/>
      <c r="D11" s="6"/>
      <c r="E11" s="6"/>
      <c r="F11" s="6"/>
      <c r="G11" s="6"/>
      <c r="H11" s="6"/>
      <c r="I11" s="6"/>
      <c r="J11" s="6"/>
      <c r="K11" s="5"/>
      <c r="L11" s="5"/>
      <c r="M11" s="5"/>
    </row>
    <row r="12" spans="1:13" ht="15" customHeight="1" x14ac:dyDescent="0.25">
      <c r="A12" s="4" t="s">
        <v>33</v>
      </c>
      <c r="B12" s="4" t="s">
        <v>34</v>
      </c>
      <c r="C12" s="6">
        <v>4337</v>
      </c>
      <c r="D12" s="6">
        <v>1417</v>
      </c>
      <c r="E12" s="6">
        <v>632</v>
      </c>
      <c r="F12" s="6">
        <v>509</v>
      </c>
      <c r="G12" s="6">
        <v>123</v>
      </c>
      <c r="H12" s="6">
        <v>785</v>
      </c>
      <c r="I12" s="6">
        <v>631</v>
      </c>
      <c r="J12" s="6">
        <v>154</v>
      </c>
      <c r="K12" s="5"/>
      <c r="L12" s="5"/>
      <c r="M12" s="5"/>
    </row>
    <row r="13" spans="1:13" ht="15" customHeight="1" x14ac:dyDescent="0.25">
      <c r="A13" s="4" t="s">
        <v>35</v>
      </c>
      <c r="B13" s="4" t="s">
        <v>36</v>
      </c>
      <c r="C13" s="6">
        <v>8431</v>
      </c>
      <c r="D13" s="6">
        <v>2682</v>
      </c>
      <c r="E13" s="6">
        <v>1768</v>
      </c>
      <c r="F13" s="6">
        <v>920</v>
      </c>
      <c r="G13" s="6">
        <v>848</v>
      </c>
      <c r="H13" s="6">
        <v>914</v>
      </c>
      <c r="I13" s="6">
        <v>570</v>
      </c>
      <c r="J13" s="6">
        <v>344</v>
      </c>
      <c r="K13" s="5"/>
      <c r="L13" s="5"/>
      <c r="M13" s="5"/>
    </row>
    <row r="14" spans="1:13" ht="15" customHeight="1" x14ac:dyDescent="0.25">
      <c r="A14" s="4" t="s">
        <v>37</v>
      </c>
      <c r="B14" s="4" t="s">
        <v>38</v>
      </c>
      <c r="C14" s="6">
        <v>9038</v>
      </c>
      <c r="D14" s="6">
        <v>3903</v>
      </c>
      <c r="E14" s="6">
        <v>2639</v>
      </c>
      <c r="F14" s="6">
        <v>1912</v>
      </c>
      <c r="G14" s="6">
        <v>727</v>
      </c>
      <c r="H14" s="6">
        <v>1264</v>
      </c>
      <c r="I14" s="6">
        <v>999</v>
      </c>
      <c r="J14" s="6">
        <v>265</v>
      </c>
      <c r="K14" s="5"/>
      <c r="L14" s="5"/>
      <c r="M14" s="5"/>
    </row>
    <row r="15" spans="1:13" ht="15" customHeight="1" x14ac:dyDescent="0.25">
      <c r="A15" s="4" t="s">
        <v>39</v>
      </c>
      <c r="B15" s="4" t="s">
        <v>40</v>
      </c>
      <c r="C15" s="6">
        <v>39306</v>
      </c>
      <c r="D15" s="6">
        <v>5708</v>
      </c>
      <c r="E15" s="6"/>
      <c r="F15" s="6"/>
      <c r="G15" s="6"/>
      <c r="H15" s="6">
        <v>5708</v>
      </c>
      <c r="I15" s="6">
        <v>2041</v>
      </c>
      <c r="J15" s="6">
        <v>3667</v>
      </c>
      <c r="K15" s="5"/>
      <c r="L15" s="5"/>
      <c r="M15" s="5"/>
    </row>
    <row r="16" spans="1:13" ht="15" customHeight="1" x14ac:dyDescent="0.25">
      <c r="A16" s="4" t="s">
        <v>41</v>
      </c>
      <c r="B16" s="4" t="s">
        <v>42</v>
      </c>
      <c r="C16" s="6"/>
      <c r="D16" s="6"/>
      <c r="E16" s="6"/>
      <c r="F16" s="6"/>
      <c r="G16" s="6"/>
      <c r="H16" s="6"/>
      <c r="I16" s="6"/>
      <c r="J16" s="6"/>
      <c r="K16" s="5"/>
      <c r="L16" s="5"/>
      <c r="M16" s="5"/>
    </row>
    <row r="17" spans="1:13" ht="15" customHeight="1" x14ac:dyDescent="0.25">
      <c r="A17" s="4" t="s">
        <v>43</v>
      </c>
      <c r="B17" s="4" t="s">
        <v>44</v>
      </c>
      <c r="C17" s="6">
        <v>10044</v>
      </c>
      <c r="D17" s="6">
        <v>3085</v>
      </c>
      <c r="E17" s="6">
        <v>2337</v>
      </c>
      <c r="F17" s="6">
        <v>927</v>
      </c>
      <c r="G17" s="6">
        <v>1410</v>
      </c>
      <c r="H17" s="6">
        <v>748</v>
      </c>
      <c r="I17" s="6">
        <v>748</v>
      </c>
      <c r="J17" s="6"/>
      <c r="K17" s="5"/>
      <c r="L17" s="5"/>
      <c r="M17" s="5"/>
    </row>
    <row r="18" spans="1:13" ht="15" customHeight="1" x14ac:dyDescent="0.25">
      <c r="A18" s="4" t="s">
        <v>45</v>
      </c>
      <c r="B18" s="4" t="s">
        <v>46</v>
      </c>
      <c r="C18" s="6"/>
      <c r="D18" s="6"/>
      <c r="E18" s="6"/>
      <c r="F18" s="6"/>
      <c r="G18" s="6"/>
      <c r="H18" s="6"/>
      <c r="I18" s="6"/>
      <c r="J18" s="6"/>
      <c r="K18" s="5"/>
      <c r="L18" s="5"/>
      <c r="M18" s="5"/>
    </row>
    <row r="19" spans="1:13" ht="15" customHeight="1" x14ac:dyDescent="0.25">
      <c r="A19" s="4" t="s">
        <v>47</v>
      </c>
      <c r="B19" s="4" t="s">
        <v>48</v>
      </c>
      <c r="C19" s="6">
        <v>31519</v>
      </c>
      <c r="D19" s="6">
        <v>9426</v>
      </c>
      <c r="E19" s="6">
        <v>3497</v>
      </c>
      <c r="F19" s="6">
        <v>1093</v>
      </c>
      <c r="G19" s="6">
        <v>2404</v>
      </c>
      <c r="H19" s="6">
        <v>5929</v>
      </c>
      <c r="I19" s="6">
        <v>5109</v>
      </c>
      <c r="J19" s="6">
        <v>820</v>
      </c>
      <c r="K19" s="5"/>
      <c r="L19" s="5"/>
      <c r="M19" s="5"/>
    </row>
    <row r="20" spans="1:13" ht="15" customHeight="1" x14ac:dyDescent="0.25">
      <c r="A20" s="4" t="s">
        <v>49</v>
      </c>
      <c r="B20" s="4" t="s">
        <v>50</v>
      </c>
      <c r="C20" s="6">
        <v>7602</v>
      </c>
      <c r="D20" s="6">
        <v>209</v>
      </c>
      <c r="E20" s="6">
        <v>12</v>
      </c>
      <c r="F20" s="6"/>
      <c r="G20" s="6"/>
      <c r="H20" s="6">
        <v>197</v>
      </c>
      <c r="I20" s="6">
        <v>82</v>
      </c>
      <c r="J20" s="6">
        <v>115</v>
      </c>
      <c r="K20" s="5"/>
      <c r="L20" s="5"/>
      <c r="M20" s="5"/>
    </row>
    <row r="21" spans="1:13" ht="15" customHeight="1" x14ac:dyDescent="0.25">
      <c r="A21" s="4" t="s">
        <v>51</v>
      </c>
      <c r="B21" s="4" t="s">
        <v>52</v>
      </c>
      <c r="C21" s="6">
        <v>19014</v>
      </c>
      <c r="D21" s="6">
        <v>1563</v>
      </c>
      <c r="E21" s="6">
        <v>814</v>
      </c>
      <c r="F21" s="6"/>
      <c r="G21" s="6"/>
      <c r="H21" s="6">
        <v>749</v>
      </c>
      <c r="I21" s="6"/>
      <c r="J21" s="6"/>
      <c r="K21" s="5"/>
      <c r="L21" s="5"/>
      <c r="M21" s="5"/>
    </row>
    <row r="22" spans="1:13" ht="15" customHeight="1" x14ac:dyDescent="0.25">
      <c r="A22" s="4" t="s">
        <v>53</v>
      </c>
      <c r="B22" s="4" t="s">
        <v>54</v>
      </c>
      <c r="C22" s="6">
        <v>2265</v>
      </c>
      <c r="D22" s="6"/>
      <c r="E22" s="6"/>
      <c r="F22" s="6"/>
      <c r="G22" s="6"/>
      <c r="H22" s="6"/>
      <c r="I22" s="6"/>
      <c r="J22" s="6"/>
      <c r="K22" s="5"/>
      <c r="L22" s="5"/>
      <c r="M22" s="5"/>
    </row>
    <row r="23" spans="1:13" ht="15" customHeight="1" x14ac:dyDescent="0.25">
      <c r="A23" s="4" t="s">
        <v>55</v>
      </c>
      <c r="B23" s="4" t="s">
        <v>56</v>
      </c>
      <c r="C23" s="6">
        <v>38370</v>
      </c>
      <c r="D23" s="6">
        <v>1547</v>
      </c>
      <c r="E23" s="6"/>
      <c r="F23" s="6"/>
      <c r="G23" s="6"/>
      <c r="H23" s="6">
        <f>J23</f>
        <v>1547</v>
      </c>
      <c r="I23" s="6"/>
      <c r="J23" s="6">
        <v>1547</v>
      </c>
      <c r="K23" s="5"/>
      <c r="L23" s="5"/>
      <c r="M23" s="5"/>
    </row>
    <row r="24" spans="1:13" ht="15" customHeight="1" x14ac:dyDescent="0.25">
      <c r="A24" s="4" t="s">
        <v>57</v>
      </c>
      <c r="B24" s="4" t="s">
        <v>58</v>
      </c>
      <c r="C24" s="6">
        <v>9577</v>
      </c>
      <c r="D24" s="6">
        <f>E24+H24</f>
        <v>2911</v>
      </c>
      <c r="E24" s="6">
        <v>1174</v>
      </c>
      <c r="F24" s="6"/>
      <c r="G24" s="6">
        <v>1174</v>
      </c>
      <c r="H24" s="6">
        <v>1737</v>
      </c>
      <c r="I24" s="6">
        <v>603</v>
      </c>
      <c r="J24" s="6">
        <v>1134</v>
      </c>
      <c r="K24" s="5"/>
      <c r="L24" s="5"/>
      <c r="M24" s="5"/>
    </row>
    <row r="25" spans="1:13" ht="15" customHeight="1" x14ac:dyDescent="0.25">
      <c r="A25" s="4" t="s">
        <v>59</v>
      </c>
      <c r="B25" s="4" t="s">
        <v>60</v>
      </c>
      <c r="C25" s="6">
        <v>28174</v>
      </c>
      <c r="D25" s="6">
        <v>14344</v>
      </c>
      <c r="E25" s="6">
        <v>8898</v>
      </c>
      <c r="F25" s="6">
        <v>5299</v>
      </c>
      <c r="G25" s="6">
        <v>3599</v>
      </c>
      <c r="H25" s="6">
        <v>5446</v>
      </c>
      <c r="I25" s="6">
        <v>3312</v>
      </c>
      <c r="J25" s="6">
        <v>2134</v>
      </c>
      <c r="K25" s="5"/>
      <c r="L25" s="5"/>
      <c r="M25" s="5"/>
    </row>
    <row r="26" spans="1:13" ht="15" customHeight="1" x14ac:dyDescent="0.25">
      <c r="A26" s="4" t="s">
        <v>61</v>
      </c>
      <c r="B26" s="4" t="s">
        <v>62</v>
      </c>
      <c r="C26" s="6">
        <v>19426</v>
      </c>
      <c r="D26" s="6">
        <v>5786</v>
      </c>
      <c r="E26" s="6">
        <v>3801</v>
      </c>
      <c r="F26" s="6">
        <v>1807</v>
      </c>
      <c r="G26" s="6">
        <v>1994</v>
      </c>
      <c r="H26" s="6">
        <v>1985</v>
      </c>
      <c r="I26" s="6">
        <v>645</v>
      </c>
      <c r="J26" s="6">
        <v>1340</v>
      </c>
      <c r="K26" s="5"/>
      <c r="L26" s="4" t="s">
        <v>20</v>
      </c>
      <c r="M26" s="5"/>
    </row>
    <row r="27" spans="1:13" ht="15" customHeight="1" x14ac:dyDescent="0.25">
      <c r="A27" s="4" t="s">
        <v>63</v>
      </c>
      <c r="B27" s="4" t="s">
        <v>64</v>
      </c>
      <c r="C27" s="6">
        <v>2784</v>
      </c>
      <c r="D27" s="6">
        <v>794</v>
      </c>
      <c r="E27" s="6">
        <v>542</v>
      </c>
      <c r="F27" s="6">
        <v>172</v>
      </c>
      <c r="G27" s="6">
        <v>370</v>
      </c>
      <c r="H27" s="6">
        <v>252</v>
      </c>
      <c r="I27" s="6">
        <v>41</v>
      </c>
      <c r="J27" s="6">
        <v>211</v>
      </c>
      <c r="K27" s="5"/>
      <c r="L27" s="4" t="s">
        <v>20</v>
      </c>
      <c r="M27" s="5"/>
    </row>
    <row r="28" spans="1:13" ht="15" customHeight="1" x14ac:dyDescent="0.25">
      <c r="A28" s="4" t="s">
        <v>65</v>
      </c>
      <c r="B28" s="4" t="s">
        <v>66</v>
      </c>
      <c r="C28" s="6">
        <v>34394</v>
      </c>
      <c r="D28" s="6">
        <v>10094</v>
      </c>
      <c r="E28" s="6">
        <v>5973</v>
      </c>
      <c r="F28" s="6">
        <v>5525</v>
      </c>
      <c r="G28" s="6">
        <v>448</v>
      </c>
      <c r="H28" s="6">
        <v>4121</v>
      </c>
      <c r="I28" s="6">
        <v>4115</v>
      </c>
      <c r="J28" s="6">
        <v>6</v>
      </c>
      <c r="K28" s="5"/>
      <c r="L28" s="5"/>
      <c r="M28" s="5"/>
    </row>
    <row r="29" spans="1:13" ht="15" customHeight="1" x14ac:dyDescent="0.25">
      <c r="A29" s="4" t="s">
        <v>67</v>
      </c>
      <c r="B29" s="4" t="s">
        <v>68</v>
      </c>
      <c r="C29" s="6">
        <v>1794</v>
      </c>
      <c r="D29" s="6">
        <v>597</v>
      </c>
      <c r="E29" s="6">
        <v>413</v>
      </c>
      <c r="F29" s="6"/>
      <c r="G29" s="6"/>
      <c r="H29" s="6">
        <v>184</v>
      </c>
      <c r="I29" s="6"/>
      <c r="J29" s="6"/>
      <c r="K29" s="5"/>
      <c r="L29" s="4" t="s">
        <v>20</v>
      </c>
      <c r="M29" s="5"/>
    </row>
    <row r="30" spans="1:13" ht="15" customHeight="1" x14ac:dyDescent="0.25">
      <c r="A30" s="4" t="s">
        <v>69</v>
      </c>
      <c r="B30" s="4" t="s">
        <v>70</v>
      </c>
      <c r="C30" s="6">
        <v>5487</v>
      </c>
      <c r="D30" s="6">
        <v>717</v>
      </c>
      <c r="E30" s="6">
        <v>369</v>
      </c>
      <c r="F30" s="6"/>
      <c r="G30" s="6"/>
      <c r="H30" s="6">
        <v>348</v>
      </c>
      <c r="I30" s="6">
        <v>237</v>
      </c>
      <c r="J30" s="6">
        <v>111</v>
      </c>
      <c r="K30" s="5"/>
      <c r="L30" s="5"/>
      <c r="M30" s="5"/>
    </row>
    <row r="31" spans="1:13" ht="15" customHeight="1" x14ac:dyDescent="0.25">
      <c r="A31" s="4" t="s">
        <v>71</v>
      </c>
      <c r="B31" s="4" t="s">
        <v>72</v>
      </c>
      <c r="C31" s="7">
        <v>2515</v>
      </c>
      <c r="D31" s="6">
        <v>72</v>
      </c>
      <c r="E31" s="6">
        <f>G31</f>
        <v>10</v>
      </c>
      <c r="F31" s="6"/>
      <c r="G31" s="6">
        <v>10</v>
      </c>
      <c r="H31" s="6">
        <f>J31</f>
        <v>62</v>
      </c>
      <c r="I31" s="6"/>
      <c r="J31" s="6">
        <v>62</v>
      </c>
      <c r="K31" s="5"/>
      <c r="L31" s="5"/>
      <c r="M31" s="5"/>
    </row>
    <row r="32" spans="1:13" ht="15" customHeight="1" x14ac:dyDescent="0.25">
      <c r="A32" s="4" t="s">
        <v>73</v>
      </c>
      <c r="B32" s="4" t="s">
        <v>74</v>
      </c>
      <c r="C32" s="6"/>
      <c r="D32" s="6"/>
      <c r="E32" s="6"/>
      <c r="F32" s="6"/>
      <c r="G32" s="6"/>
      <c r="H32" s="6"/>
      <c r="I32" s="6"/>
      <c r="J32" s="6"/>
      <c r="K32" s="5"/>
      <c r="L32" s="5"/>
      <c r="M32" s="5"/>
    </row>
    <row r="33" spans="1:13" ht="15" customHeight="1" x14ac:dyDescent="0.25">
      <c r="A33" s="4" t="s">
        <v>75</v>
      </c>
      <c r="B33" s="4" t="s">
        <v>76</v>
      </c>
      <c r="C33" s="6"/>
      <c r="D33" s="6"/>
      <c r="E33" s="6"/>
      <c r="F33" s="6"/>
      <c r="G33" s="6"/>
      <c r="H33" s="6"/>
      <c r="I33" s="6"/>
      <c r="J33" s="6"/>
      <c r="K33" s="5"/>
      <c r="L33" s="5"/>
      <c r="M33" s="5"/>
    </row>
    <row r="34" spans="1:13" ht="15" customHeight="1" x14ac:dyDescent="0.25">
      <c r="A34" s="4" t="s">
        <v>77</v>
      </c>
      <c r="B34" s="4" t="s">
        <v>78</v>
      </c>
      <c r="C34" s="6">
        <v>12922</v>
      </c>
      <c r="D34" s="6">
        <v>2680</v>
      </c>
      <c r="E34" s="6">
        <v>1717</v>
      </c>
      <c r="F34" s="6">
        <v>176</v>
      </c>
      <c r="G34" s="6">
        <v>1541</v>
      </c>
      <c r="H34" s="6">
        <v>963</v>
      </c>
      <c r="I34" s="6">
        <v>105</v>
      </c>
      <c r="J34" s="6">
        <v>858</v>
      </c>
      <c r="K34" s="5"/>
      <c r="L34" s="5"/>
      <c r="M34" s="5"/>
    </row>
    <row r="35" spans="1:13" ht="15" customHeight="1" x14ac:dyDescent="0.25">
      <c r="A35" s="4" t="s">
        <v>79</v>
      </c>
      <c r="B35" s="4" t="s">
        <v>80</v>
      </c>
      <c r="C35" s="6">
        <v>46331</v>
      </c>
      <c r="D35" s="6">
        <v>10548</v>
      </c>
      <c r="E35" s="6"/>
      <c r="F35" s="6"/>
      <c r="G35" s="6"/>
      <c r="H35" s="6">
        <v>10548</v>
      </c>
      <c r="I35" s="6">
        <v>5755</v>
      </c>
      <c r="J35" s="6">
        <v>4793</v>
      </c>
      <c r="K35" s="5"/>
      <c r="L35" s="5"/>
      <c r="M35" s="5"/>
    </row>
    <row r="36" spans="1:13" ht="15" customHeight="1" x14ac:dyDescent="0.25">
      <c r="A36" s="4" t="s">
        <v>81</v>
      </c>
      <c r="B36" s="4" t="s">
        <v>82</v>
      </c>
      <c r="C36" s="6"/>
      <c r="D36" s="6"/>
      <c r="E36" s="6"/>
      <c r="F36" s="6"/>
      <c r="G36" s="6"/>
      <c r="H36" s="6"/>
      <c r="I36" s="6"/>
      <c r="J36" s="6"/>
      <c r="K36" s="5"/>
      <c r="L36" s="5"/>
      <c r="M36" s="5"/>
    </row>
    <row r="37" spans="1:13" ht="15" customHeight="1" x14ac:dyDescent="0.25">
      <c r="A37" s="4" t="s">
        <v>83</v>
      </c>
      <c r="B37" s="4" t="s">
        <v>84</v>
      </c>
      <c r="C37" s="6">
        <v>26102</v>
      </c>
      <c r="D37" s="6">
        <v>2376</v>
      </c>
      <c r="E37" s="6">
        <v>3910</v>
      </c>
      <c r="F37" s="6">
        <v>2380</v>
      </c>
      <c r="G37" s="6">
        <v>1530</v>
      </c>
      <c r="H37" s="6"/>
      <c r="I37" s="6"/>
      <c r="J37" s="6"/>
      <c r="K37" s="5"/>
      <c r="L37" s="4" t="s">
        <v>20</v>
      </c>
      <c r="M37" s="5"/>
    </row>
    <row r="38" spans="1:13" ht="15" customHeight="1" x14ac:dyDescent="0.25">
      <c r="A38" s="4" t="s">
        <v>85</v>
      </c>
      <c r="B38" s="4" t="s">
        <v>86</v>
      </c>
      <c r="C38" s="6">
        <v>15286</v>
      </c>
      <c r="D38" s="6">
        <v>1624</v>
      </c>
      <c r="E38" s="6">
        <v>1533</v>
      </c>
      <c r="F38" s="6">
        <v>710</v>
      </c>
      <c r="G38" s="6">
        <v>823</v>
      </c>
      <c r="H38" s="6">
        <v>91</v>
      </c>
      <c r="I38" s="6">
        <v>12</v>
      </c>
      <c r="J38" s="6">
        <v>79</v>
      </c>
      <c r="K38" s="5"/>
      <c r="L38" s="5"/>
      <c r="M38" s="5"/>
    </row>
    <row r="39" spans="1:13" ht="15" customHeight="1" x14ac:dyDescent="0.25">
      <c r="A39" s="4" t="s">
        <v>87</v>
      </c>
      <c r="B39" s="4" t="s">
        <v>88</v>
      </c>
      <c r="C39" s="6">
        <v>45875</v>
      </c>
      <c r="D39" s="6">
        <v>7226</v>
      </c>
      <c r="E39" s="6"/>
      <c r="F39" s="6"/>
      <c r="G39" s="6"/>
      <c r="H39" s="6">
        <v>7226</v>
      </c>
      <c r="I39" s="6">
        <v>4854</v>
      </c>
      <c r="J39" s="6">
        <v>2372</v>
      </c>
      <c r="K39" s="4" t="s">
        <v>133</v>
      </c>
      <c r="L39" s="4" t="s">
        <v>20</v>
      </c>
      <c r="M39" s="5"/>
    </row>
    <row r="40" spans="1:13" ht="15" customHeight="1" x14ac:dyDescent="0.25">
      <c r="A40" s="4" t="s">
        <v>89</v>
      </c>
      <c r="B40" s="4" t="s">
        <v>90</v>
      </c>
      <c r="C40" s="6">
        <v>1957</v>
      </c>
      <c r="D40" s="6">
        <v>623</v>
      </c>
      <c r="E40" s="6">
        <v>527</v>
      </c>
      <c r="F40" s="6">
        <v>452</v>
      </c>
      <c r="G40" s="6">
        <v>75</v>
      </c>
      <c r="H40" s="6">
        <v>96</v>
      </c>
      <c r="I40" s="6">
        <v>66</v>
      </c>
      <c r="J40" s="6">
        <v>30</v>
      </c>
      <c r="K40" s="5"/>
      <c r="L40" s="5"/>
      <c r="M40" s="5"/>
    </row>
    <row r="41" spans="1:13" ht="15" customHeight="1" x14ac:dyDescent="0.25">
      <c r="A41" s="4" t="s">
        <v>91</v>
      </c>
      <c r="B41" s="4" t="s">
        <v>92</v>
      </c>
      <c r="C41" s="6">
        <v>18848</v>
      </c>
      <c r="D41" s="6">
        <v>3051</v>
      </c>
      <c r="E41" s="6">
        <v>1729</v>
      </c>
      <c r="F41" s="6"/>
      <c r="G41" s="6"/>
      <c r="H41" s="6">
        <v>1322</v>
      </c>
      <c r="I41" s="6"/>
      <c r="J41" s="6"/>
      <c r="K41" s="5"/>
      <c r="L41" s="5"/>
      <c r="M41" s="5"/>
    </row>
    <row r="42" spans="1:13" ht="15" customHeight="1" x14ac:dyDescent="0.25">
      <c r="A42" s="4" t="s">
        <v>93</v>
      </c>
      <c r="B42" s="4" t="s">
        <v>94</v>
      </c>
      <c r="C42" s="6">
        <v>3858</v>
      </c>
      <c r="D42" s="6">
        <v>1849</v>
      </c>
      <c r="E42" s="6">
        <v>606</v>
      </c>
      <c r="F42" s="6">
        <v>209</v>
      </c>
      <c r="G42" s="6">
        <v>397</v>
      </c>
      <c r="H42" s="6">
        <v>1243</v>
      </c>
      <c r="I42" s="6">
        <v>300</v>
      </c>
      <c r="J42" s="6">
        <v>943</v>
      </c>
      <c r="K42" s="5"/>
      <c r="L42" s="5"/>
      <c r="M42" s="5"/>
    </row>
    <row r="43" spans="1:13" ht="15" customHeight="1" x14ac:dyDescent="0.25">
      <c r="A43" s="4" t="s">
        <v>95</v>
      </c>
      <c r="B43" s="4" t="s">
        <v>96</v>
      </c>
      <c r="C43" s="6"/>
      <c r="D43" s="6"/>
      <c r="E43" s="6"/>
      <c r="F43" s="6"/>
      <c r="G43" s="6"/>
      <c r="H43" s="6"/>
      <c r="I43" s="6"/>
      <c r="J43" s="6"/>
      <c r="K43" s="5"/>
      <c r="L43" s="5"/>
      <c r="M43" s="5"/>
    </row>
    <row r="44" spans="1:13" ht="15" customHeight="1" x14ac:dyDescent="0.25">
      <c r="A44" s="4" t="s">
        <v>97</v>
      </c>
      <c r="B44" s="4" t="s">
        <v>98</v>
      </c>
      <c r="C44" s="6">
        <v>142169</v>
      </c>
      <c r="D44" s="6">
        <v>32818</v>
      </c>
      <c r="E44" s="6">
        <v>24717</v>
      </c>
      <c r="F44" s="6"/>
      <c r="G44" s="6"/>
      <c r="H44" s="6">
        <v>8101</v>
      </c>
      <c r="I44" s="6">
        <v>5973</v>
      </c>
      <c r="J44" s="6">
        <v>2128</v>
      </c>
      <c r="K44" s="5"/>
      <c r="L44" s="5"/>
      <c r="M44" s="5"/>
    </row>
    <row r="45" spans="1:13" ht="15" customHeight="1" x14ac:dyDescent="0.25">
      <c r="A45" s="16" t="s">
        <v>99</v>
      </c>
      <c r="B45" s="16" t="s">
        <v>100</v>
      </c>
      <c r="C45" s="8">
        <v>6739</v>
      </c>
      <c r="D45" s="8">
        <v>3417</v>
      </c>
      <c r="E45" s="8">
        <v>1484</v>
      </c>
      <c r="F45" s="8"/>
      <c r="G45" s="8"/>
      <c r="H45" s="8">
        <v>1933</v>
      </c>
      <c r="I45" s="8"/>
      <c r="J45" s="8"/>
      <c r="K45" s="5"/>
      <c r="L45" s="4" t="s">
        <v>20</v>
      </c>
      <c r="M45" s="5"/>
    </row>
    <row r="46" spans="1:13" ht="15" customHeight="1" x14ac:dyDescent="0.25">
      <c r="A46" s="28" t="s">
        <v>101</v>
      </c>
      <c r="B46" s="29" t="s">
        <v>102</v>
      </c>
      <c r="C46" s="10">
        <v>30144</v>
      </c>
      <c r="D46" s="10">
        <v>12490</v>
      </c>
      <c r="E46" s="10">
        <v>11785</v>
      </c>
      <c r="F46" s="10">
        <v>10600</v>
      </c>
      <c r="G46" s="10">
        <v>1185</v>
      </c>
      <c r="H46" s="10">
        <v>705</v>
      </c>
      <c r="I46" s="10">
        <v>579</v>
      </c>
      <c r="J46" s="10">
        <v>126</v>
      </c>
      <c r="K46" s="14"/>
      <c r="L46" s="5"/>
      <c r="M46" s="5"/>
    </row>
    <row r="47" spans="1:13" ht="15" customHeight="1" x14ac:dyDescent="0.25">
      <c r="A47" s="22" t="s">
        <v>103</v>
      </c>
      <c r="B47" s="22" t="s">
        <v>104</v>
      </c>
      <c r="C47" s="23">
        <v>1315</v>
      </c>
      <c r="D47" s="15">
        <f>E47+H47</f>
        <v>209</v>
      </c>
      <c r="E47" s="15">
        <v>67</v>
      </c>
      <c r="F47" s="15"/>
      <c r="G47" s="43"/>
      <c r="H47" s="15">
        <f>24+118</f>
        <v>142</v>
      </c>
      <c r="I47" s="15"/>
      <c r="J47" s="15"/>
      <c r="K47" s="5"/>
      <c r="L47" s="5"/>
      <c r="M47" s="5"/>
    </row>
    <row r="48" spans="1:13" ht="15" customHeight="1" x14ac:dyDescent="0.25">
      <c r="A48" s="4" t="s">
        <v>105</v>
      </c>
      <c r="B48" s="4" t="s">
        <v>106</v>
      </c>
      <c r="C48" s="6">
        <v>19261</v>
      </c>
      <c r="D48" s="6">
        <v>7505</v>
      </c>
      <c r="E48" s="6"/>
      <c r="F48" s="6"/>
      <c r="G48" s="6"/>
      <c r="H48" s="6">
        <v>7505</v>
      </c>
      <c r="I48" s="6">
        <v>5041</v>
      </c>
      <c r="J48" s="6">
        <v>2464</v>
      </c>
      <c r="K48" s="5"/>
      <c r="L48" s="4" t="s">
        <v>20</v>
      </c>
      <c r="M48" s="5"/>
    </row>
    <row r="49" spans="1:13" ht="15" customHeight="1" x14ac:dyDescent="0.25">
      <c r="A49" s="4" t="s">
        <v>107</v>
      </c>
      <c r="B49" s="4" t="s">
        <v>108</v>
      </c>
      <c r="C49" s="6">
        <v>23778</v>
      </c>
      <c r="D49" s="6">
        <v>12163</v>
      </c>
      <c r="E49" s="6">
        <v>4677</v>
      </c>
      <c r="F49" s="6">
        <v>2840</v>
      </c>
      <c r="G49" s="6">
        <v>1837</v>
      </c>
      <c r="H49" s="6">
        <v>7486</v>
      </c>
      <c r="I49" s="6">
        <v>4198</v>
      </c>
      <c r="J49" s="6">
        <v>3288</v>
      </c>
      <c r="K49" s="5"/>
      <c r="L49" s="4" t="s">
        <v>20</v>
      </c>
      <c r="M49" s="6"/>
    </row>
    <row r="50" spans="1:13" ht="15" customHeight="1" x14ac:dyDescent="0.25">
      <c r="A50" s="4" t="s">
        <v>109</v>
      </c>
      <c r="B50" s="4" t="s">
        <v>110</v>
      </c>
      <c r="C50" s="6">
        <v>6800</v>
      </c>
      <c r="D50" s="6">
        <v>904</v>
      </c>
      <c r="E50" s="6">
        <v>904</v>
      </c>
      <c r="F50" s="6">
        <v>59</v>
      </c>
      <c r="G50" s="6">
        <v>845</v>
      </c>
      <c r="H50" s="6"/>
      <c r="I50" s="6"/>
      <c r="J50" s="6"/>
      <c r="K50" s="5"/>
      <c r="L50" s="4" t="s">
        <v>20</v>
      </c>
      <c r="M50" s="5"/>
    </row>
    <row r="51" spans="1:13" ht="15" customHeight="1" x14ac:dyDescent="0.25">
      <c r="A51" s="4" t="s">
        <v>111</v>
      </c>
      <c r="B51" s="4" t="s">
        <v>112</v>
      </c>
      <c r="C51" s="6">
        <v>2543</v>
      </c>
      <c r="D51" s="6">
        <v>774</v>
      </c>
      <c r="E51" s="6">
        <v>498</v>
      </c>
      <c r="F51" s="6">
        <v>29</v>
      </c>
      <c r="G51" s="6">
        <v>469</v>
      </c>
      <c r="H51" s="6">
        <v>276</v>
      </c>
      <c r="I51" s="6">
        <v>71</v>
      </c>
      <c r="J51" s="6">
        <v>205</v>
      </c>
      <c r="K51" s="5"/>
      <c r="L51" s="5"/>
      <c r="M51" s="5"/>
    </row>
    <row r="52" spans="1:13" ht="15" customHeight="1" x14ac:dyDescent="0.25">
      <c r="A52" s="5"/>
      <c r="B52" s="5"/>
      <c r="C52" s="5"/>
      <c r="D52" s="5"/>
      <c r="E52" s="5"/>
      <c r="F52" s="5"/>
      <c r="G52" s="5"/>
      <c r="H52" s="5"/>
      <c r="I52" s="5"/>
      <c r="J52" s="5"/>
      <c r="K52" s="5"/>
      <c r="L52" s="5"/>
      <c r="M52" s="6"/>
    </row>
    <row r="53" spans="1:13" ht="15" customHeight="1" x14ac:dyDescent="0.25">
      <c r="A53" s="5"/>
      <c r="B53" s="24" t="s">
        <v>113</v>
      </c>
      <c r="C53" s="25">
        <f>SUM(C2:C51)</f>
        <v>1026451</v>
      </c>
      <c r="D53" s="25">
        <f>SUM(D2:D51)</f>
        <v>233958</v>
      </c>
      <c r="E53" s="25">
        <f>SUM(E2:E51)</f>
        <v>123580</v>
      </c>
      <c r="F53" s="25">
        <f>SUM(F2:F51)+E9+E20+E21+E29+E30+E41+E44+E45+E47</f>
        <v>89076</v>
      </c>
      <c r="G53" s="25">
        <f>SUM(G2:G51)</f>
        <v>34504</v>
      </c>
      <c r="H53" s="25">
        <f>SUM(H2:H51)</f>
        <v>111912</v>
      </c>
      <c r="I53" s="25">
        <f>SUM(I2:I51)+H21+H29+H41+H45+H47</f>
        <v>78768</v>
      </c>
      <c r="J53" s="25">
        <f>SUM(J2:J51)</f>
        <v>33144</v>
      </c>
      <c r="K53" s="5"/>
      <c r="L53" s="6"/>
      <c r="M53" s="5"/>
    </row>
    <row r="54" spans="1:13" ht="15" customHeight="1" x14ac:dyDescent="0.25">
      <c r="A54" s="5"/>
      <c r="B54" s="5"/>
      <c r="C54" s="5"/>
      <c r="D54" s="5"/>
      <c r="E54" s="5"/>
      <c r="F54" s="5"/>
      <c r="G54" s="5"/>
      <c r="H54" s="5"/>
      <c r="I54" s="5"/>
      <c r="J54" s="5"/>
      <c r="K54" s="5"/>
      <c r="L54" s="5"/>
      <c r="M54" s="5"/>
    </row>
    <row r="55" spans="1:13" ht="15" customHeight="1" x14ac:dyDescent="0.25">
      <c r="A55" s="5"/>
      <c r="B55" s="4" t="s">
        <v>114</v>
      </c>
      <c r="C55" s="7">
        <f t="shared" ref="C55:J55" si="0">COUNTIF(C2:C51,"&gt;0")</f>
        <v>43</v>
      </c>
      <c r="D55" s="7">
        <f t="shared" si="0"/>
        <v>41</v>
      </c>
      <c r="E55" s="7">
        <f t="shared" si="0"/>
        <v>36</v>
      </c>
      <c r="F55" s="7">
        <f t="shared" si="0"/>
        <v>24</v>
      </c>
      <c r="G55" s="7">
        <f t="shared" si="0"/>
        <v>27</v>
      </c>
      <c r="H55" s="7">
        <f t="shared" si="0"/>
        <v>38</v>
      </c>
      <c r="I55" s="7">
        <f t="shared" si="0"/>
        <v>30</v>
      </c>
      <c r="J55" s="7">
        <f t="shared" si="0"/>
        <v>32</v>
      </c>
      <c r="K55" s="5"/>
      <c r="L55" s="5"/>
      <c r="M55" s="5"/>
    </row>
  </sheetData>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63"/>
  <sheetViews>
    <sheetView showGridLines="0" tabSelected="1" topLeftCell="A5" workbookViewId="0">
      <selection activeCell="A29" sqref="A29"/>
    </sheetView>
  </sheetViews>
  <sheetFormatPr defaultColWidth="8.85546875" defaultRowHeight="15" customHeight="1" x14ac:dyDescent="0.25"/>
  <cols>
    <col min="1" max="1" width="11.28515625" style="44" customWidth="1"/>
    <col min="2" max="2" width="15.28515625" style="44" customWidth="1"/>
    <col min="3" max="10" width="10.7109375" style="44" customWidth="1"/>
    <col min="11" max="256" width="8.85546875" style="44" customWidth="1"/>
  </cols>
  <sheetData>
    <row r="1" spans="1:14" ht="57" customHeight="1" x14ac:dyDescent="0.25">
      <c r="A1" s="2" t="s">
        <v>0</v>
      </c>
      <c r="B1" s="2" t="s">
        <v>1</v>
      </c>
      <c r="C1" s="3" t="s">
        <v>140</v>
      </c>
      <c r="D1" s="3" t="s">
        <v>141</v>
      </c>
      <c r="E1" s="3" t="s">
        <v>142</v>
      </c>
      <c r="F1" s="3" t="s">
        <v>143</v>
      </c>
      <c r="G1" s="3" t="s">
        <v>144</v>
      </c>
      <c r="H1" s="3" t="s">
        <v>145</v>
      </c>
      <c r="I1" s="3" t="s">
        <v>146</v>
      </c>
      <c r="J1" s="3" t="s">
        <v>147</v>
      </c>
      <c r="K1" s="4" t="s">
        <v>10</v>
      </c>
      <c r="L1" s="4" t="s">
        <v>11</v>
      </c>
      <c r="M1" s="3"/>
      <c r="N1" s="5"/>
    </row>
    <row r="2" spans="1:14" ht="15" customHeight="1" x14ac:dyDescent="0.25">
      <c r="A2" s="4" t="s">
        <v>12</v>
      </c>
      <c r="B2" s="4" t="s">
        <v>13</v>
      </c>
      <c r="C2" s="6">
        <v>4618</v>
      </c>
      <c r="D2" s="6">
        <v>1533</v>
      </c>
      <c r="E2" s="6">
        <v>1280</v>
      </c>
      <c r="F2" s="6">
        <v>807</v>
      </c>
      <c r="G2" s="6">
        <v>473</v>
      </c>
      <c r="H2" s="6">
        <v>252</v>
      </c>
      <c r="I2" s="6">
        <v>159</v>
      </c>
      <c r="J2" s="6">
        <v>94</v>
      </c>
      <c r="K2" s="5"/>
      <c r="L2" s="4" t="s">
        <v>20</v>
      </c>
      <c r="M2" s="5"/>
      <c r="N2" s="5"/>
    </row>
    <row r="3" spans="1:14" ht="15" customHeight="1" x14ac:dyDescent="0.25">
      <c r="A3" s="4" t="s">
        <v>14</v>
      </c>
      <c r="B3" s="4" t="s">
        <v>15</v>
      </c>
      <c r="C3" s="6">
        <v>25344</v>
      </c>
      <c r="D3" s="6">
        <v>1</v>
      </c>
      <c r="E3" s="6">
        <v>1</v>
      </c>
      <c r="F3" s="6"/>
      <c r="G3" s="6">
        <v>1</v>
      </c>
      <c r="H3" s="6">
        <f>J3</f>
        <v>5</v>
      </c>
      <c r="I3" s="6"/>
      <c r="J3" s="6">
        <v>5</v>
      </c>
      <c r="K3" s="5"/>
      <c r="L3" s="4" t="s">
        <v>20</v>
      </c>
      <c r="M3" s="5"/>
      <c r="N3" s="5"/>
    </row>
    <row r="4" spans="1:14" ht="15" customHeight="1" x14ac:dyDescent="0.25">
      <c r="A4" s="4" t="s">
        <v>18</v>
      </c>
      <c r="B4" s="4" t="s">
        <v>19</v>
      </c>
      <c r="C4" s="6">
        <v>37731</v>
      </c>
      <c r="D4" s="6">
        <v>8838</v>
      </c>
      <c r="E4" s="6">
        <v>7897</v>
      </c>
      <c r="F4" s="6">
        <v>5861</v>
      </c>
      <c r="G4" s="6">
        <v>2036</v>
      </c>
      <c r="H4" s="6">
        <v>941</v>
      </c>
      <c r="I4" s="6">
        <v>499</v>
      </c>
      <c r="J4" s="6">
        <v>442</v>
      </c>
      <c r="K4" s="5"/>
      <c r="L4" s="4" t="s">
        <v>20</v>
      </c>
      <c r="M4" s="5"/>
      <c r="N4" s="5"/>
    </row>
    <row r="5" spans="1:14" ht="15" customHeight="1" x14ac:dyDescent="0.25">
      <c r="A5" s="4" t="s">
        <v>16</v>
      </c>
      <c r="B5" s="4" t="s">
        <v>17</v>
      </c>
      <c r="C5" s="6">
        <v>13840</v>
      </c>
      <c r="D5" s="6">
        <v>6242</v>
      </c>
      <c r="E5" s="6">
        <v>2252</v>
      </c>
      <c r="F5" s="6">
        <v>1884</v>
      </c>
      <c r="G5" s="6">
        <v>368</v>
      </c>
      <c r="H5" s="6">
        <v>3990</v>
      </c>
      <c r="I5" s="6">
        <v>3081</v>
      </c>
      <c r="J5" s="6">
        <v>909</v>
      </c>
      <c r="K5" s="4" t="s">
        <v>148</v>
      </c>
      <c r="L5" s="4" t="s">
        <v>20</v>
      </c>
      <c r="M5" s="5"/>
      <c r="N5" s="5"/>
    </row>
    <row r="6" spans="1:14" ht="15" hidden="1" customHeight="1" x14ac:dyDescent="0.25">
      <c r="A6" s="4" t="s">
        <v>18</v>
      </c>
      <c r="B6" s="4" t="s">
        <v>19</v>
      </c>
      <c r="C6" s="6"/>
      <c r="D6" s="6"/>
      <c r="E6" s="6"/>
      <c r="F6" s="6"/>
      <c r="G6" s="6"/>
      <c r="H6" s="6"/>
      <c r="I6" s="6"/>
      <c r="J6" s="6"/>
      <c r="K6" s="5"/>
      <c r="L6" s="5"/>
      <c r="M6" s="5"/>
      <c r="N6" s="5"/>
    </row>
    <row r="7" spans="1:14" ht="15" customHeight="1" x14ac:dyDescent="0.25">
      <c r="A7" s="4" t="s">
        <v>21</v>
      </c>
      <c r="B7" s="4" t="s">
        <v>22</v>
      </c>
      <c r="C7" s="6">
        <v>95318</v>
      </c>
      <c r="D7" s="6">
        <v>21570</v>
      </c>
      <c r="E7" s="6">
        <v>5570</v>
      </c>
      <c r="F7" s="6">
        <v>4517</v>
      </c>
      <c r="G7" s="6">
        <v>1053</v>
      </c>
      <c r="H7" s="6">
        <v>16000</v>
      </c>
      <c r="I7" s="6">
        <v>15929</v>
      </c>
      <c r="J7" s="6">
        <v>71</v>
      </c>
      <c r="K7" s="5"/>
      <c r="L7" s="4" t="s">
        <v>20</v>
      </c>
      <c r="M7" s="5"/>
      <c r="N7" s="5"/>
    </row>
    <row r="8" spans="1:14" ht="15" customHeight="1" x14ac:dyDescent="0.25">
      <c r="A8" s="4" t="s">
        <v>23</v>
      </c>
      <c r="B8" s="4" t="s">
        <v>24</v>
      </c>
      <c r="C8" s="6">
        <v>17441</v>
      </c>
      <c r="D8" s="6">
        <v>3270</v>
      </c>
      <c r="E8" s="6">
        <v>64</v>
      </c>
      <c r="F8" s="6">
        <v>45</v>
      </c>
      <c r="G8" s="6">
        <v>19</v>
      </c>
      <c r="H8" s="6">
        <v>3206</v>
      </c>
      <c r="I8" s="6">
        <v>2327</v>
      </c>
      <c r="J8" s="6">
        <v>879</v>
      </c>
      <c r="K8" s="5"/>
      <c r="L8" s="4" t="s">
        <v>20</v>
      </c>
      <c r="M8" s="5"/>
      <c r="N8" s="5"/>
    </row>
    <row r="9" spans="1:14" ht="15" customHeight="1" x14ac:dyDescent="0.25">
      <c r="A9" s="4" t="s">
        <v>25</v>
      </c>
      <c r="B9" s="4" t="s">
        <v>26</v>
      </c>
      <c r="C9" s="6">
        <v>9111</v>
      </c>
      <c r="D9" s="6"/>
      <c r="E9" s="6"/>
      <c r="F9" s="6"/>
      <c r="G9" s="6"/>
      <c r="H9" s="6"/>
      <c r="I9" s="6"/>
      <c r="J9" s="6"/>
      <c r="K9" s="5"/>
      <c r="L9" s="4" t="s">
        <v>20</v>
      </c>
      <c r="M9" s="5"/>
      <c r="N9" s="5"/>
    </row>
    <row r="10" spans="1:14" ht="15" customHeight="1" x14ac:dyDescent="0.25">
      <c r="A10" s="4" t="s">
        <v>27</v>
      </c>
      <c r="B10" s="4" t="s">
        <v>28</v>
      </c>
      <c r="C10" s="6">
        <v>3894</v>
      </c>
      <c r="D10" s="6">
        <v>348</v>
      </c>
      <c r="E10" s="6"/>
      <c r="F10" s="6"/>
      <c r="G10" s="6"/>
      <c r="H10" s="6"/>
      <c r="I10" s="6"/>
      <c r="J10" s="6"/>
      <c r="K10" s="33" t="s">
        <v>149</v>
      </c>
      <c r="L10" s="4" t="s">
        <v>20</v>
      </c>
      <c r="M10" s="5"/>
      <c r="N10" s="5"/>
    </row>
    <row r="11" spans="1:14" ht="15" customHeight="1" x14ac:dyDescent="0.25">
      <c r="A11" s="4" t="s">
        <v>29</v>
      </c>
      <c r="B11" s="4" t="s">
        <v>30</v>
      </c>
      <c r="C11" s="6">
        <v>79526</v>
      </c>
      <c r="D11" s="6">
        <v>11274</v>
      </c>
      <c r="E11" s="6">
        <v>10621</v>
      </c>
      <c r="F11" s="6">
        <v>6794</v>
      </c>
      <c r="G11" s="6">
        <v>3857</v>
      </c>
      <c r="H11" s="6">
        <v>653</v>
      </c>
      <c r="I11" s="6">
        <v>291</v>
      </c>
      <c r="J11" s="6">
        <v>362</v>
      </c>
      <c r="K11" s="4" t="s">
        <v>150</v>
      </c>
      <c r="L11" s="4" t="s">
        <v>20</v>
      </c>
      <c r="M11" s="5"/>
      <c r="N11" s="5"/>
    </row>
    <row r="12" spans="1:14" ht="15" customHeight="1" x14ac:dyDescent="0.25">
      <c r="A12" s="4" t="s">
        <v>31</v>
      </c>
      <c r="B12" s="4" t="s">
        <v>32</v>
      </c>
      <c r="C12" s="6">
        <v>47709</v>
      </c>
      <c r="D12" s="6">
        <v>9295</v>
      </c>
      <c r="E12" s="6">
        <v>4941</v>
      </c>
      <c r="F12" s="6"/>
      <c r="G12" s="6"/>
      <c r="H12" s="6">
        <v>4354</v>
      </c>
      <c r="I12" s="6">
        <v>2787</v>
      </c>
      <c r="J12" s="6">
        <v>1567</v>
      </c>
      <c r="K12" s="4"/>
      <c r="L12" s="4" t="s">
        <v>20</v>
      </c>
      <c r="M12" s="5"/>
      <c r="N12" s="5"/>
    </row>
    <row r="13" spans="1:14" ht="15" hidden="1" customHeight="1" x14ac:dyDescent="0.25">
      <c r="A13" s="4" t="s">
        <v>31</v>
      </c>
      <c r="B13" s="4" t="s">
        <v>32</v>
      </c>
      <c r="C13" s="6"/>
      <c r="D13" s="6"/>
      <c r="E13" s="6"/>
      <c r="F13" s="6"/>
      <c r="G13" s="6"/>
      <c r="H13" s="6"/>
      <c r="I13" s="6"/>
      <c r="J13" s="6"/>
      <c r="K13" s="5"/>
      <c r="L13" s="5"/>
      <c r="M13" s="5"/>
      <c r="N13" s="5"/>
    </row>
    <row r="14" spans="1:14" ht="15" customHeight="1" x14ac:dyDescent="0.25">
      <c r="A14" s="4" t="s">
        <v>33</v>
      </c>
      <c r="B14" s="4" t="s">
        <v>34</v>
      </c>
      <c r="C14" s="6">
        <v>3334</v>
      </c>
      <c r="D14" s="6">
        <v>1163</v>
      </c>
      <c r="E14" s="6">
        <v>396</v>
      </c>
      <c r="F14" s="6">
        <v>193</v>
      </c>
      <c r="G14" s="6">
        <v>203</v>
      </c>
      <c r="H14" s="6">
        <v>767</v>
      </c>
      <c r="I14" s="6">
        <v>493</v>
      </c>
      <c r="J14" s="6">
        <v>374</v>
      </c>
      <c r="K14" s="4" t="s">
        <v>151</v>
      </c>
      <c r="L14" s="4" t="s">
        <v>20</v>
      </c>
      <c r="M14" s="5"/>
      <c r="N14" s="5"/>
    </row>
    <row r="15" spans="1:14" ht="15" customHeight="1" x14ac:dyDescent="0.25">
      <c r="A15" s="4" t="s">
        <v>35</v>
      </c>
      <c r="B15" s="4" t="s">
        <v>36</v>
      </c>
      <c r="C15" s="6">
        <v>7528</v>
      </c>
      <c r="D15" s="6">
        <v>2307</v>
      </c>
      <c r="E15" s="6">
        <v>1477</v>
      </c>
      <c r="F15" s="6">
        <v>1477</v>
      </c>
      <c r="G15" s="6">
        <v>0</v>
      </c>
      <c r="H15" s="6">
        <v>830</v>
      </c>
      <c r="I15" s="6">
        <v>37</v>
      </c>
      <c r="J15" s="6">
        <v>793</v>
      </c>
      <c r="K15" s="5"/>
      <c r="L15" s="4" t="s">
        <v>20</v>
      </c>
      <c r="M15" s="5"/>
      <c r="N15" s="5"/>
    </row>
    <row r="16" spans="1:14" ht="15" customHeight="1" x14ac:dyDescent="0.25">
      <c r="A16" s="4" t="s">
        <v>37</v>
      </c>
      <c r="B16" s="4" t="s">
        <v>38</v>
      </c>
      <c r="C16" s="6">
        <v>8025</v>
      </c>
      <c r="D16" s="6">
        <v>3924</v>
      </c>
      <c r="E16" s="6">
        <v>2730</v>
      </c>
      <c r="F16" s="6">
        <v>2181</v>
      </c>
      <c r="G16" s="6">
        <v>549</v>
      </c>
      <c r="H16" s="6">
        <v>1194</v>
      </c>
      <c r="I16" s="6">
        <v>1023</v>
      </c>
      <c r="J16" s="6">
        <v>171</v>
      </c>
      <c r="K16" s="5"/>
      <c r="L16" s="4" t="s">
        <v>20</v>
      </c>
      <c r="M16" s="5"/>
      <c r="N16" s="5"/>
    </row>
    <row r="17" spans="1:14" ht="15" customHeight="1" x14ac:dyDescent="0.25">
      <c r="A17" s="4" t="s">
        <v>39</v>
      </c>
      <c r="B17" s="4" t="s">
        <v>40</v>
      </c>
      <c r="C17" s="6">
        <v>29224</v>
      </c>
      <c r="D17" s="6">
        <v>4033</v>
      </c>
      <c r="E17" s="6"/>
      <c r="F17" s="6"/>
      <c r="G17" s="6"/>
      <c r="H17" s="6">
        <v>4033</v>
      </c>
      <c r="I17" s="6">
        <v>1536</v>
      </c>
      <c r="J17" s="6">
        <v>2497</v>
      </c>
      <c r="K17" s="5"/>
      <c r="L17" s="4" t="s">
        <v>20</v>
      </c>
      <c r="M17" s="5"/>
      <c r="N17" s="5"/>
    </row>
    <row r="18" spans="1:14" ht="15" customHeight="1" x14ac:dyDescent="0.25">
      <c r="A18" s="4" t="s">
        <v>41</v>
      </c>
      <c r="B18" s="4" t="s">
        <v>42</v>
      </c>
      <c r="C18" s="6">
        <v>25385</v>
      </c>
      <c r="D18" s="6">
        <v>2821</v>
      </c>
      <c r="E18" s="6">
        <v>736</v>
      </c>
      <c r="F18" s="6">
        <v>689</v>
      </c>
      <c r="G18" s="6">
        <v>47</v>
      </c>
      <c r="H18" s="6">
        <v>2085</v>
      </c>
      <c r="I18" s="6">
        <v>988</v>
      </c>
      <c r="J18" s="6">
        <v>1097</v>
      </c>
      <c r="K18" s="5"/>
      <c r="L18" s="5"/>
      <c r="M18" s="5"/>
      <c r="N18" s="5"/>
    </row>
    <row r="19" spans="1:14" ht="15" customHeight="1" x14ac:dyDescent="0.25">
      <c r="A19" s="4" t="s">
        <v>43</v>
      </c>
      <c r="B19" s="4" t="s">
        <v>44</v>
      </c>
      <c r="C19" s="6">
        <v>8869</v>
      </c>
      <c r="D19" s="6">
        <v>2590</v>
      </c>
      <c r="E19" s="6">
        <v>1807</v>
      </c>
      <c r="F19" s="6">
        <v>790</v>
      </c>
      <c r="G19" s="6">
        <v>1001</v>
      </c>
      <c r="H19" s="6">
        <v>783</v>
      </c>
      <c r="I19" s="6">
        <v>548</v>
      </c>
      <c r="J19" s="6">
        <v>235</v>
      </c>
      <c r="K19" s="5"/>
      <c r="L19" s="4" t="s">
        <v>20</v>
      </c>
      <c r="M19" s="5"/>
      <c r="N19" s="5"/>
    </row>
    <row r="20" spans="1:14" ht="15" customHeight="1" x14ac:dyDescent="0.25">
      <c r="A20" s="4" t="s">
        <v>45</v>
      </c>
      <c r="B20" s="4" t="s">
        <v>46</v>
      </c>
      <c r="C20" s="6"/>
      <c r="D20" s="6"/>
      <c r="E20" s="6"/>
      <c r="F20" s="6"/>
      <c r="G20" s="6"/>
      <c r="H20" s="6"/>
      <c r="I20" s="6"/>
      <c r="J20" s="6"/>
      <c r="K20" s="5"/>
      <c r="L20" s="4"/>
      <c r="M20" s="5"/>
      <c r="N20" s="5"/>
    </row>
    <row r="21" spans="1:14" ht="15" customHeight="1" x14ac:dyDescent="0.25">
      <c r="A21" s="4" t="s">
        <v>47</v>
      </c>
      <c r="B21" s="4" t="s">
        <v>48</v>
      </c>
      <c r="C21" s="6">
        <v>27010</v>
      </c>
      <c r="D21" s="6">
        <v>7754</v>
      </c>
      <c r="E21" s="6">
        <v>2691</v>
      </c>
      <c r="F21" s="6">
        <v>844</v>
      </c>
      <c r="G21" s="6">
        <v>1847</v>
      </c>
      <c r="H21" s="6">
        <v>5063</v>
      </c>
      <c r="I21" s="6">
        <v>4284</v>
      </c>
      <c r="J21" s="6">
        <v>779</v>
      </c>
      <c r="K21" s="5"/>
      <c r="L21" s="4" t="s">
        <v>20</v>
      </c>
      <c r="M21" s="5"/>
      <c r="N21" s="5"/>
    </row>
    <row r="22" spans="1:14" ht="15" hidden="1" customHeight="1" x14ac:dyDescent="0.25">
      <c r="A22" s="4" t="s">
        <v>45</v>
      </c>
      <c r="B22" s="4" t="s">
        <v>46</v>
      </c>
      <c r="C22" s="6"/>
      <c r="D22" s="6"/>
      <c r="E22" s="6"/>
      <c r="F22" s="6"/>
      <c r="G22" s="6"/>
      <c r="H22" s="6"/>
      <c r="I22" s="6"/>
      <c r="J22" s="6"/>
      <c r="K22" s="5"/>
      <c r="L22" s="5"/>
      <c r="M22" s="5"/>
      <c r="N22" s="5"/>
    </row>
    <row r="23" spans="1:14" ht="15" hidden="1" customHeight="1" x14ac:dyDescent="0.25">
      <c r="A23" s="4" t="s">
        <v>47</v>
      </c>
      <c r="B23" s="4" t="s">
        <v>48</v>
      </c>
      <c r="C23" s="6"/>
      <c r="D23" s="6"/>
      <c r="E23" s="6"/>
      <c r="F23" s="6"/>
      <c r="G23" s="6"/>
      <c r="H23" s="6"/>
      <c r="I23" s="6"/>
      <c r="J23" s="6"/>
      <c r="K23" s="5"/>
      <c r="L23" s="5"/>
      <c r="M23" s="5"/>
      <c r="N23" s="5"/>
    </row>
    <row r="24" spans="1:14" ht="15" customHeight="1" x14ac:dyDescent="0.25">
      <c r="A24" s="4" t="s">
        <v>49</v>
      </c>
      <c r="B24" s="4" t="s">
        <v>50</v>
      </c>
      <c r="C24" s="6">
        <v>6282</v>
      </c>
      <c r="D24" s="6">
        <v>159</v>
      </c>
      <c r="E24" s="6">
        <v>9</v>
      </c>
      <c r="F24" s="6"/>
      <c r="G24" s="6"/>
      <c r="H24" s="6">
        <v>150</v>
      </c>
      <c r="I24" s="6">
        <v>72</v>
      </c>
      <c r="J24" s="6">
        <v>78</v>
      </c>
      <c r="K24" s="5"/>
      <c r="L24" s="5" t="s">
        <v>20</v>
      </c>
      <c r="M24" s="5"/>
      <c r="N24" s="5"/>
    </row>
    <row r="25" spans="1:14" ht="15" customHeight="1" x14ac:dyDescent="0.25">
      <c r="A25" s="4" t="s">
        <v>51</v>
      </c>
      <c r="B25" s="4" t="s">
        <v>52</v>
      </c>
      <c r="C25" s="6">
        <v>18607</v>
      </c>
      <c r="D25" s="6">
        <v>1530</v>
      </c>
      <c r="E25" s="6">
        <v>820</v>
      </c>
      <c r="F25" s="6"/>
      <c r="G25" s="6"/>
      <c r="H25" s="6">
        <v>710</v>
      </c>
      <c r="I25" s="6"/>
      <c r="J25" s="6"/>
      <c r="K25" s="4" t="s">
        <v>126</v>
      </c>
      <c r="L25" s="4" t="s">
        <v>20</v>
      </c>
      <c r="M25" s="5"/>
      <c r="N25" s="5"/>
    </row>
    <row r="26" spans="1:14" ht="15" customHeight="1" x14ac:dyDescent="0.25">
      <c r="A26" s="4" t="s">
        <v>53</v>
      </c>
      <c r="B26" s="4" t="s">
        <v>54</v>
      </c>
      <c r="C26" s="6">
        <v>1715</v>
      </c>
      <c r="D26" s="6"/>
      <c r="E26" s="6"/>
      <c r="F26" s="6"/>
      <c r="G26" s="6"/>
      <c r="H26" s="6"/>
      <c r="I26" s="6"/>
      <c r="J26" s="6"/>
      <c r="K26" s="5"/>
      <c r="L26" s="4" t="s">
        <v>20</v>
      </c>
      <c r="M26" s="5"/>
      <c r="N26" s="5"/>
    </row>
    <row r="27" spans="1:14" ht="15" customHeight="1" x14ac:dyDescent="0.25">
      <c r="A27" s="4" t="s">
        <v>55</v>
      </c>
      <c r="B27" s="4" t="s">
        <v>56</v>
      </c>
      <c r="C27" s="6">
        <v>35425</v>
      </c>
      <c r="D27" s="6">
        <v>1226</v>
      </c>
      <c r="E27" s="6"/>
      <c r="F27" s="6"/>
      <c r="G27" s="6"/>
      <c r="H27" s="6">
        <v>1226</v>
      </c>
      <c r="I27" s="6"/>
      <c r="J27" s="6">
        <v>1226</v>
      </c>
      <c r="K27" s="5"/>
      <c r="L27" s="5"/>
      <c r="M27" s="5"/>
      <c r="N27" s="5"/>
    </row>
    <row r="28" spans="1:14" ht="15" customHeight="1" x14ac:dyDescent="0.25">
      <c r="A28" s="4" t="s">
        <v>57</v>
      </c>
      <c r="B28" s="4" t="s">
        <v>58</v>
      </c>
      <c r="C28" s="6">
        <v>8330</v>
      </c>
      <c r="D28" s="6">
        <v>2166</v>
      </c>
      <c r="E28" s="6">
        <v>973</v>
      </c>
      <c r="F28" s="6"/>
      <c r="G28" s="6">
        <v>973</v>
      </c>
      <c r="H28" s="6">
        <v>1193</v>
      </c>
      <c r="I28" s="6">
        <v>533</v>
      </c>
      <c r="J28" s="6">
        <v>660</v>
      </c>
      <c r="K28" s="5"/>
      <c r="L28" s="5"/>
      <c r="M28" s="5"/>
      <c r="N28" s="5"/>
    </row>
    <row r="29" spans="1:14" ht="15" customHeight="1" x14ac:dyDescent="0.25">
      <c r="A29" s="4" t="s">
        <v>61</v>
      </c>
      <c r="B29" s="4" t="s">
        <v>62</v>
      </c>
      <c r="C29" s="6">
        <v>17586</v>
      </c>
      <c r="D29" s="6">
        <v>5127</v>
      </c>
      <c r="E29" s="6">
        <v>3357</v>
      </c>
      <c r="F29" s="6">
        <v>1518</v>
      </c>
      <c r="G29" s="6">
        <v>1839</v>
      </c>
      <c r="H29" s="6">
        <v>1770</v>
      </c>
      <c r="I29" s="6">
        <v>532</v>
      </c>
      <c r="J29" s="6">
        <v>1238</v>
      </c>
      <c r="K29" s="5"/>
      <c r="L29" s="4" t="s">
        <v>20</v>
      </c>
      <c r="M29" s="5"/>
      <c r="N29" s="5"/>
    </row>
    <row r="30" spans="1:14" ht="15" customHeight="1" x14ac:dyDescent="0.25">
      <c r="A30" s="4" t="s">
        <v>59</v>
      </c>
      <c r="B30" s="4" t="s">
        <v>60</v>
      </c>
      <c r="C30" s="6">
        <v>23062</v>
      </c>
      <c r="D30" s="6">
        <v>11904</v>
      </c>
      <c r="E30" s="6">
        <v>7469</v>
      </c>
      <c r="F30" s="6">
        <v>4850</v>
      </c>
      <c r="G30" s="6">
        <v>2619</v>
      </c>
      <c r="H30" s="6">
        <v>4435</v>
      </c>
      <c r="I30" s="6">
        <v>2097</v>
      </c>
      <c r="J30" s="6">
        <v>2338</v>
      </c>
      <c r="K30" s="4" t="s">
        <v>152</v>
      </c>
      <c r="L30" s="4" t="s">
        <v>20</v>
      </c>
      <c r="M30" s="5"/>
      <c r="N30" s="5"/>
    </row>
    <row r="31" spans="1:14" ht="15" hidden="1" customHeight="1" x14ac:dyDescent="0.25">
      <c r="A31" s="4" t="s">
        <v>61</v>
      </c>
      <c r="B31" s="4" t="s">
        <v>62</v>
      </c>
      <c r="C31" s="6"/>
      <c r="D31" s="6"/>
      <c r="E31" s="6"/>
      <c r="F31" s="6"/>
      <c r="G31" s="6"/>
      <c r="H31" s="6"/>
      <c r="I31" s="6"/>
      <c r="J31" s="6"/>
      <c r="K31" s="5"/>
      <c r="L31" s="5"/>
      <c r="M31" s="5"/>
      <c r="N31" s="5"/>
    </row>
    <row r="32" spans="1:14" ht="15" customHeight="1" x14ac:dyDescent="0.25">
      <c r="A32" s="4" t="s">
        <v>63</v>
      </c>
      <c r="B32" s="4" t="s">
        <v>64</v>
      </c>
      <c r="C32" s="6">
        <v>2401</v>
      </c>
      <c r="D32" s="6">
        <v>706</v>
      </c>
      <c r="E32" s="6">
        <v>457</v>
      </c>
      <c r="F32" s="6">
        <v>159</v>
      </c>
      <c r="G32" s="6">
        <v>298</v>
      </c>
      <c r="H32" s="6">
        <v>249</v>
      </c>
      <c r="I32" s="6">
        <v>37</v>
      </c>
      <c r="J32" s="6">
        <v>212</v>
      </c>
      <c r="K32" s="4" t="s">
        <v>153</v>
      </c>
      <c r="L32" s="4" t="s">
        <v>20</v>
      </c>
      <c r="M32" s="5"/>
      <c r="N32" s="5"/>
    </row>
    <row r="33" spans="1:14" ht="15" customHeight="1" x14ac:dyDescent="0.25">
      <c r="A33" s="4" t="s">
        <v>65</v>
      </c>
      <c r="B33" s="4" t="s">
        <v>66</v>
      </c>
      <c r="C33" s="6">
        <v>23969</v>
      </c>
      <c r="D33" s="6">
        <v>6974</v>
      </c>
      <c r="E33" s="6">
        <v>3971</v>
      </c>
      <c r="F33" s="6">
        <v>3771</v>
      </c>
      <c r="G33" s="6">
        <v>200</v>
      </c>
      <c r="H33" s="6">
        <v>3003</v>
      </c>
      <c r="I33" s="6">
        <v>3000</v>
      </c>
      <c r="J33" s="6">
        <v>3</v>
      </c>
      <c r="K33" s="5"/>
      <c r="L33" s="4" t="s">
        <v>20</v>
      </c>
      <c r="M33" s="5"/>
      <c r="N33" s="5"/>
    </row>
    <row r="34" spans="1:14" ht="15" customHeight="1" x14ac:dyDescent="0.25">
      <c r="A34" s="4" t="s">
        <v>67</v>
      </c>
      <c r="B34" s="4" t="s">
        <v>68</v>
      </c>
      <c r="C34" s="6">
        <v>1401</v>
      </c>
      <c r="D34" s="6">
        <v>397</v>
      </c>
      <c r="E34" s="6">
        <v>267</v>
      </c>
      <c r="F34" s="6"/>
      <c r="G34" s="6"/>
      <c r="H34" s="6">
        <v>130</v>
      </c>
      <c r="I34" s="6"/>
      <c r="J34" s="6"/>
      <c r="K34" s="33" t="s">
        <v>154</v>
      </c>
      <c r="L34" s="4" t="s">
        <v>20</v>
      </c>
      <c r="M34" s="5"/>
      <c r="N34" s="5"/>
    </row>
    <row r="35" spans="1:14" ht="15" customHeight="1" x14ac:dyDescent="0.25">
      <c r="A35" s="4" t="s">
        <v>69</v>
      </c>
      <c r="B35" s="4" t="s">
        <v>70</v>
      </c>
      <c r="C35" s="6">
        <v>5388</v>
      </c>
      <c r="D35" s="6"/>
      <c r="E35" s="6"/>
      <c r="F35" s="6"/>
      <c r="G35" s="6"/>
      <c r="H35" s="6"/>
      <c r="I35" s="6"/>
      <c r="J35" s="6"/>
      <c r="K35" s="5"/>
      <c r="L35" s="5"/>
      <c r="M35" s="5"/>
      <c r="N35" s="5"/>
    </row>
    <row r="36" spans="1:14" ht="15" customHeight="1" x14ac:dyDescent="0.25">
      <c r="A36" s="4" t="s">
        <v>71</v>
      </c>
      <c r="B36" s="4" t="s">
        <v>72</v>
      </c>
      <c r="C36" s="7">
        <v>2155</v>
      </c>
      <c r="D36" s="6">
        <v>43</v>
      </c>
      <c r="E36" s="6">
        <v>2</v>
      </c>
      <c r="F36" s="6"/>
      <c r="G36" s="6">
        <v>2</v>
      </c>
      <c r="H36" s="6">
        <v>41</v>
      </c>
      <c r="I36" s="6"/>
      <c r="J36" s="6">
        <v>41</v>
      </c>
      <c r="K36" s="5"/>
      <c r="L36" s="4" t="s">
        <v>20</v>
      </c>
      <c r="M36" s="5"/>
      <c r="N36" s="5"/>
    </row>
    <row r="37" spans="1:14" ht="15" hidden="1" customHeight="1" x14ac:dyDescent="0.25">
      <c r="A37" s="4" t="s">
        <v>73</v>
      </c>
      <c r="B37" s="4" t="s">
        <v>74</v>
      </c>
      <c r="C37" s="6"/>
      <c r="D37" s="6"/>
      <c r="E37" s="6"/>
      <c r="F37" s="6"/>
      <c r="G37" s="6"/>
      <c r="H37" s="6"/>
      <c r="I37" s="6"/>
      <c r="J37" s="6"/>
      <c r="K37" s="5"/>
      <c r="L37" s="5"/>
      <c r="M37" s="5"/>
      <c r="N37" s="5"/>
    </row>
    <row r="38" spans="1:14" ht="15" hidden="1" customHeight="1" x14ac:dyDescent="0.25">
      <c r="A38" s="4" t="s">
        <v>75</v>
      </c>
      <c r="B38" s="4" t="s">
        <v>76</v>
      </c>
      <c r="C38" s="6"/>
      <c r="D38" s="6"/>
      <c r="E38" s="6"/>
      <c r="F38" s="6"/>
      <c r="G38" s="6"/>
      <c r="H38" s="6"/>
      <c r="I38" s="6"/>
      <c r="J38" s="6"/>
      <c r="K38" s="5"/>
      <c r="L38" s="5"/>
      <c r="M38" s="5"/>
      <c r="N38" s="5"/>
    </row>
    <row r="39" spans="1:14" ht="15" customHeight="1" x14ac:dyDescent="0.25">
      <c r="A39" s="4" t="s">
        <v>77</v>
      </c>
      <c r="B39" s="4" t="s">
        <v>78</v>
      </c>
      <c r="C39" s="6">
        <v>11422</v>
      </c>
      <c r="D39" s="6">
        <v>2333</v>
      </c>
      <c r="E39" s="6">
        <v>1499</v>
      </c>
      <c r="F39" s="6">
        <v>216</v>
      </c>
      <c r="G39" s="6">
        <v>1283</v>
      </c>
      <c r="H39" s="6">
        <v>834</v>
      </c>
      <c r="I39" s="6">
        <v>97</v>
      </c>
      <c r="J39" s="6">
        <v>737</v>
      </c>
      <c r="K39" s="4" t="s">
        <v>131</v>
      </c>
      <c r="L39" s="4" t="s">
        <v>20</v>
      </c>
      <c r="M39" s="5"/>
      <c r="N39" s="5"/>
    </row>
    <row r="40" spans="1:14" ht="15" customHeight="1" x14ac:dyDescent="0.25">
      <c r="A40" s="4" t="s">
        <v>73</v>
      </c>
      <c r="B40" s="4" t="s">
        <v>74</v>
      </c>
      <c r="C40" s="6"/>
      <c r="D40" s="6"/>
      <c r="E40" s="6"/>
      <c r="F40" s="6"/>
      <c r="G40" s="6"/>
      <c r="H40" s="6"/>
      <c r="I40" s="6"/>
      <c r="J40" s="6"/>
      <c r="K40" s="5"/>
      <c r="L40" s="4"/>
      <c r="M40" s="5"/>
      <c r="N40" s="5"/>
    </row>
    <row r="41" spans="1:14" ht="15" customHeight="1" x14ac:dyDescent="0.25">
      <c r="A41" s="4" t="s">
        <v>79</v>
      </c>
      <c r="B41" s="4" t="s">
        <v>80</v>
      </c>
      <c r="C41" s="6">
        <v>38380</v>
      </c>
      <c r="D41" s="6">
        <v>7341</v>
      </c>
      <c r="E41" s="6"/>
      <c r="F41" s="6"/>
      <c r="G41" s="6"/>
      <c r="H41" s="6">
        <v>7341</v>
      </c>
      <c r="I41" s="6">
        <v>5139</v>
      </c>
      <c r="J41" s="6">
        <v>2202</v>
      </c>
      <c r="K41" s="5"/>
      <c r="L41" s="5"/>
      <c r="M41" s="5"/>
      <c r="N41" s="5"/>
    </row>
    <row r="42" spans="1:14" ht="15" hidden="1" customHeight="1" x14ac:dyDescent="0.25">
      <c r="A42" s="4" t="s">
        <v>81</v>
      </c>
      <c r="B42" s="4" t="s">
        <v>82</v>
      </c>
      <c r="C42" s="6"/>
      <c r="D42" s="6"/>
      <c r="E42" s="6"/>
      <c r="F42" s="6"/>
      <c r="G42" s="6"/>
      <c r="H42" s="6"/>
      <c r="I42" s="6"/>
      <c r="J42" s="6"/>
      <c r="K42" s="5"/>
      <c r="L42" s="5"/>
      <c r="M42" s="5"/>
      <c r="N42" s="5"/>
    </row>
    <row r="43" spans="1:14" ht="15" customHeight="1" x14ac:dyDescent="0.25">
      <c r="A43" s="4" t="s">
        <v>83</v>
      </c>
      <c r="B43" s="4" t="s">
        <v>84</v>
      </c>
      <c r="C43" s="6">
        <v>21737</v>
      </c>
      <c r="D43" s="6">
        <v>1993</v>
      </c>
      <c r="E43" s="6">
        <v>3076</v>
      </c>
      <c r="F43" s="6">
        <v>1935</v>
      </c>
      <c r="G43" s="6">
        <v>1141</v>
      </c>
      <c r="H43" s="6"/>
      <c r="I43" s="6"/>
      <c r="J43" s="6"/>
      <c r="K43" s="4" t="s">
        <v>155</v>
      </c>
      <c r="L43" s="4" t="s">
        <v>20</v>
      </c>
      <c r="M43" s="5"/>
      <c r="N43" s="5"/>
    </row>
    <row r="44" spans="1:14" ht="15" customHeight="1" x14ac:dyDescent="0.25">
      <c r="A44" s="4" t="s">
        <v>85</v>
      </c>
      <c r="B44" s="4" t="s">
        <v>86</v>
      </c>
      <c r="C44" s="6">
        <v>13102</v>
      </c>
      <c r="D44" s="6">
        <v>1389</v>
      </c>
      <c r="E44" s="6">
        <v>1352</v>
      </c>
      <c r="F44" s="6">
        <v>765</v>
      </c>
      <c r="G44" s="6">
        <v>587</v>
      </c>
      <c r="H44" s="6">
        <v>37</v>
      </c>
      <c r="I44" s="6">
        <v>8</v>
      </c>
      <c r="J44" s="6">
        <v>29</v>
      </c>
      <c r="K44" s="4" t="s">
        <v>156</v>
      </c>
      <c r="L44" s="4" t="s">
        <v>20</v>
      </c>
      <c r="M44" s="5"/>
      <c r="N44" s="5"/>
    </row>
    <row r="45" spans="1:14" ht="15" customHeight="1" x14ac:dyDescent="0.25">
      <c r="A45" s="4" t="s">
        <v>87</v>
      </c>
      <c r="B45" s="4" t="s">
        <v>88</v>
      </c>
      <c r="C45" s="6">
        <v>39493</v>
      </c>
      <c r="D45" s="6">
        <v>5739</v>
      </c>
      <c r="E45" s="6"/>
      <c r="F45" s="6"/>
      <c r="G45" s="6"/>
      <c r="H45" s="6">
        <v>5739</v>
      </c>
      <c r="I45" s="6">
        <v>3468</v>
      </c>
      <c r="J45" s="6">
        <v>2271</v>
      </c>
      <c r="K45" s="4" t="s">
        <v>133</v>
      </c>
      <c r="L45" s="4" t="s">
        <v>20</v>
      </c>
      <c r="M45" s="5"/>
      <c r="N45" s="5"/>
    </row>
    <row r="46" spans="1:14" ht="16.7" customHeight="1" x14ac:dyDescent="0.25">
      <c r="A46" s="4" t="s">
        <v>89</v>
      </c>
      <c r="B46" s="4" t="s">
        <v>90</v>
      </c>
      <c r="C46" s="6">
        <v>1491</v>
      </c>
      <c r="D46" s="6">
        <v>350</v>
      </c>
      <c r="E46" s="6">
        <v>277</v>
      </c>
      <c r="F46" s="6">
        <v>237</v>
      </c>
      <c r="G46" s="6">
        <v>37</v>
      </c>
      <c r="H46" s="6">
        <v>73</v>
      </c>
      <c r="I46" s="6">
        <v>33</v>
      </c>
      <c r="J46" s="6">
        <v>18</v>
      </c>
      <c r="K46" s="45" t="s">
        <v>157</v>
      </c>
      <c r="L46" s="4" t="s">
        <v>20</v>
      </c>
      <c r="M46" s="5"/>
      <c r="N46" s="5"/>
    </row>
    <row r="47" spans="1:14" ht="15" customHeight="1" x14ac:dyDescent="0.25">
      <c r="A47" s="4" t="s">
        <v>91</v>
      </c>
      <c r="B47" s="4" t="s">
        <v>92</v>
      </c>
      <c r="C47" s="6">
        <v>15726</v>
      </c>
      <c r="D47" s="6">
        <v>2417</v>
      </c>
      <c r="E47" s="6">
        <v>1249</v>
      </c>
      <c r="F47" s="6"/>
      <c r="G47" s="6"/>
      <c r="H47" s="6">
        <v>1168</v>
      </c>
      <c r="I47" s="6"/>
      <c r="J47" s="6"/>
      <c r="K47" s="4" t="s">
        <v>158</v>
      </c>
      <c r="L47" s="4" t="s">
        <v>20</v>
      </c>
      <c r="M47" s="5"/>
      <c r="N47" s="5"/>
    </row>
    <row r="48" spans="1:14" ht="15" customHeight="1" x14ac:dyDescent="0.25">
      <c r="A48" s="4" t="s">
        <v>93</v>
      </c>
      <c r="B48" s="4" t="s">
        <v>94</v>
      </c>
      <c r="C48" s="6">
        <v>3249</v>
      </c>
      <c r="D48" s="6">
        <v>1410</v>
      </c>
      <c r="E48" s="6">
        <v>535</v>
      </c>
      <c r="F48" s="6">
        <v>150</v>
      </c>
      <c r="G48" s="6">
        <v>385</v>
      </c>
      <c r="H48" s="6">
        <v>875</v>
      </c>
      <c r="I48" s="6">
        <v>170</v>
      </c>
      <c r="J48" s="6">
        <v>705</v>
      </c>
      <c r="K48" s="4" t="s">
        <v>159</v>
      </c>
      <c r="L48" s="4" t="s">
        <v>20</v>
      </c>
      <c r="M48" s="5"/>
      <c r="N48" s="5"/>
    </row>
    <row r="49" spans="1:14" ht="15" hidden="1" customHeight="1" x14ac:dyDescent="0.25">
      <c r="A49" s="4" t="s">
        <v>93</v>
      </c>
      <c r="B49" s="4" t="s">
        <v>94</v>
      </c>
      <c r="C49" s="6"/>
      <c r="D49" s="6"/>
      <c r="E49" s="6"/>
      <c r="F49" s="6"/>
      <c r="G49" s="6"/>
      <c r="H49" s="6"/>
      <c r="I49" s="6"/>
      <c r="J49" s="6"/>
      <c r="K49" s="5"/>
      <c r="L49" s="5"/>
      <c r="M49" s="5"/>
      <c r="N49" s="5"/>
    </row>
    <row r="50" spans="1:14" ht="15" customHeight="1" x14ac:dyDescent="0.25">
      <c r="A50" s="4" t="s">
        <v>95</v>
      </c>
      <c r="B50" s="4" t="s">
        <v>96</v>
      </c>
      <c r="C50" s="6">
        <v>21382</v>
      </c>
      <c r="D50" s="6"/>
      <c r="E50" s="6"/>
      <c r="F50" s="6"/>
      <c r="G50" s="6"/>
      <c r="H50" s="6"/>
      <c r="I50" s="6"/>
      <c r="J50" s="6"/>
      <c r="K50" s="5"/>
      <c r="L50" s="5"/>
      <c r="M50" s="5"/>
      <c r="N50" s="5"/>
    </row>
    <row r="51" spans="1:14" ht="15" customHeight="1" x14ac:dyDescent="0.25">
      <c r="A51" s="4" t="s">
        <v>97</v>
      </c>
      <c r="B51" s="4" t="s">
        <v>98</v>
      </c>
      <c r="C51" s="6">
        <v>121119</v>
      </c>
      <c r="D51" s="6">
        <v>25822</v>
      </c>
      <c r="E51" s="6">
        <v>19350</v>
      </c>
      <c r="F51" s="6"/>
      <c r="G51" s="6"/>
      <c r="H51" s="6">
        <v>6472</v>
      </c>
      <c r="I51" s="6">
        <v>4878</v>
      </c>
      <c r="J51" s="6">
        <v>1594</v>
      </c>
      <c r="K51" s="5"/>
      <c r="L51" s="4" t="s">
        <v>20</v>
      </c>
      <c r="M51" s="5"/>
      <c r="N51" s="5"/>
    </row>
    <row r="52" spans="1:14" ht="15" hidden="1" customHeight="1" x14ac:dyDescent="0.25">
      <c r="A52" s="4" t="s">
        <v>97</v>
      </c>
      <c r="B52" s="4" t="s">
        <v>98</v>
      </c>
      <c r="C52" s="6"/>
      <c r="D52" s="6"/>
      <c r="E52" s="6"/>
      <c r="F52" s="6"/>
      <c r="G52" s="6"/>
      <c r="H52" s="6"/>
      <c r="I52" s="6"/>
      <c r="J52" s="6"/>
      <c r="K52" s="5"/>
      <c r="L52" s="5"/>
      <c r="M52" s="5"/>
      <c r="N52" s="5"/>
    </row>
    <row r="53" spans="1:14" ht="15" customHeight="1" x14ac:dyDescent="0.25">
      <c r="A53" s="4" t="s">
        <v>99</v>
      </c>
      <c r="B53" s="4" t="s">
        <v>100</v>
      </c>
      <c r="C53" s="6">
        <v>5485</v>
      </c>
      <c r="D53" s="6">
        <v>2661</v>
      </c>
      <c r="E53" s="6">
        <v>997</v>
      </c>
      <c r="F53" s="6"/>
      <c r="G53" s="6"/>
      <c r="H53" s="6">
        <v>1664</v>
      </c>
      <c r="I53" s="6"/>
      <c r="J53" s="6"/>
      <c r="K53" s="4" t="s">
        <v>160</v>
      </c>
      <c r="L53" s="4" t="s">
        <v>20</v>
      </c>
      <c r="M53" s="5"/>
      <c r="N53" s="5"/>
    </row>
    <row r="54" spans="1:14" ht="15" hidden="1" customHeight="1" x14ac:dyDescent="0.25">
      <c r="A54" s="4" t="s">
        <v>101</v>
      </c>
      <c r="B54" s="4" t="s">
        <v>102</v>
      </c>
      <c r="C54" s="6"/>
      <c r="D54" s="6"/>
      <c r="E54" s="6"/>
      <c r="F54" s="6"/>
      <c r="G54" s="6"/>
      <c r="H54" s="6"/>
      <c r="I54" s="6"/>
      <c r="J54" s="6"/>
      <c r="K54" s="5"/>
      <c r="L54" s="5"/>
      <c r="M54" s="5"/>
      <c r="N54" s="5"/>
    </row>
    <row r="55" spans="1:14" ht="15" customHeight="1" x14ac:dyDescent="0.25">
      <c r="A55" s="4" t="s">
        <v>103</v>
      </c>
      <c r="B55" s="4" t="s">
        <v>104</v>
      </c>
      <c r="C55" s="7">
        <v>1066</v>
      </c>
      <c r="D55" s="6">
        <f>E55+H55</f>
        <v>250</v>
      </c>
      <c r="E55" s="6">
        <v>92</v>
      </c>
      <c r="F55" s="6"/>
      <c r="G55" s="5"/>
      <c r="H55" s="6">
        <f>27+131</f>
        <v>158</v>
      </c>
      <c r="I55" s="6"/>
      <c r="J55" s="6"/>
      <c r="K55" s="5"/>
      <c r="L55" s="4" t="s">
        <v>20</v>
      </c>
      <c r="M55" s="5"/>
      <c r="N55" s="5"/>
    </row>
    <row r="56" spans="1:14" ht="15" customHeight="1" x14ac:dyDescent="0.25">
      <c r="A56" s="4" t="s">
        <v>105</v>
      </c>
      <c r="B56" s="4" t="s">
        <v>106</v>
      </c>
      <c r="C56" s="6">
        <v>15726</v>
      </c>
      <c r="D56" s="6">
        <v>5351</v>
      </c>
      <c r="E56" s="6"/>
      <c r="F56" s="6"/>
      <c r="G56" s="6"/>
      <c r="H56" s="6">
        <v>5351</v>
      </c>
      <c r="I56" s="6">
        <v>3693</v>
      </c>
      <c r="J56" s="6">
        <v>1658</v>
      </c>
      <c r="K56" s="5"/>
      <c r="L56" s="4" t="s">
        <v>20</v>
      </c>
      <c r="M56" s="5"/>
      <c r="N56" s="6"/>
    </row>
    <row r="57" spans="1:14" ht="15" customHeight="1" x14ac:dyDescent="0.25">
      <c r="A57" s="4" t="s">
        <v>107</v>
      </c>
      <c r="B57" s="4" t="s">
        <v>108</v>
      </c>
      <c r="C57" s="6">
        <v>20121</v>
      </c>
      <c r="D57" s="6">
        <v>9933</v>
      </c>
      <c r="E57" s="6">
        <v>3643</v>
      </c>
      <c r="F57" s="6">
        <v>2214</v>
      </c>
      <c r="G57" s="6">
        <v>1429</v>
      </c>
      <c r="H57" s="6">
        <v>6290</v>
      </c>
      <c r="I57" s="6">
        <v>3372</v>
      </c>
      <c r="J57" s="6">
        <v>2918</v>
      </c>
      <c r="K57" s="4" t="s">
        <v>161</v>
      </c>
      <c r="L57" s="4" t="s">
        <v>20</v>
      </c>
      <c r="M57" s="5"/>
      <c r="N57" s="5"/>
    </row>
    <row r="58" spans="1:14" ht="15" customHeight="1" x14ac:dyDescent="0.25">
      <c r="A58" s="4" t="s">
        <v>109</v>
      </c>
      <c r="B58" s="4" t="s">
        <v>110</v>
      </c>
      <c r="C58" s="6">
        <v>6044</v>
      </c>
      <c r="D58" s="6">
        <v>676</v>
      </c>
      <c r="E58" s="6">
        <v>676</v>
      </c>
      <c r="F58" s="6">
        <v>80</v>
      </c>
      <c r="G58" s="6">
        <v>596</v>
      </c>
      <c r="H58" s="6"/>
      <c r="I58" s="6"/>
      <c r="J58" s="6"/>
      <c r="K58" s="4" t="s">
        <v>162</v>
      </c>
      <c r="L58" s="4" t="s">
        <v>20</v>
      </c>
      <c r="M58" s="5"/>
      <c r="N58" s="5"/>
    </row>
    <row r="59" spans="1:14" ht="15" customHeight="1" x14ac:dyDescent="0.25">
      <c r="A59" s="4" t="s">
        <v>111</v>
      </c>
      <c r="B59" s="4" t="s">
        <v>112</v>
      </c>
      <c r="C59" s="7">
        <v>2364</v>
      </c>
      <c r="D59" s="7">
        <v>681</v>
      </c>
      <c r="E59" s="7">
        <v>482</v>
      </c>
      <c r="F59" s="7">
        <v>24</v>
      </c>
      <c r="G59" s="7">
        <v>458</v>
      </c>
      <c r="H59" s="7">
        <v>199</v>
      </c>
      <c r="I59" s="7">
        <v>72</v>
      </c>
      <c r="J59" s="7">
        <v>127</v>
      </c>
      <c r="K59" s="4" t="s">
        <v>163</v>
      </c>
      <c r="L59" s="4" t="s">
        <v>20</v>
      </c>
      <c r="M59" s="5"/>
      <c r="N59" s="5"/>
    </row>
    <row r="60" spans="1:14" ht="15" customHeight="1" x14ac:dyDescent="0.25">
      <c r="A60" s="5"/>
      <c r="B60" s="5"/>
      <c r="C60" s="5"/>
      <c r="D60" s="5"/>
      <c r="E60" s="5"/>
      <c r="F60" s="5"/>
      <c r="G60" s="5"/>
      <c r="H60" s="5"/>
      <c r="I60" s="5"/>
      <c r="J60" s="5"/>
      <c r="K60" s="5"/>
      <c r="L60" s="5"/>
      <c r="M60" s="5"/>
      <c r="N60" s="5"/>
    </row>
    <row r="61" spans="1:14" ht="15" customHeight="1" x14ac:dyDescent="0.25">
      <c r="A61" s="5"/>
      <c r="B61" s="24" t="s">
        <v>113</v>
      </c>
      <c r="C61" s="25">
        <f>SUM(C2:C59)</f>
        <v>928135</v>
      </c>
      <c r="D61" s="25">
        <f>SUM(D2:D59)</f>
        <v>185541</v>
      </c>
      <c r="E61" s="25">
        <f>SUM(E2:E59)</f>
        <v>93016</v>
      </c>
      <c r="F61" s="25">
        <f>SUM(F2:F59)+E24+E25+E34+E47+E53+E55</f>
        <v>45435</v>
      </c>
      <c r="G61" s="25">
        <f>SUM(G2:G59)</f>
        <v>23301</v>
      </c>
      <c r="H61" s="25">
        <f>SUM(H2:H59)</f>
        <v>93264</v>
      </c>
      <c r="I61" s="25">
        <f>SUM(I2:I59)+H25+H34+H47+H53+H55</f>
        <v>65013</v>
      </c>
      <c r="J61" s="25">
        <f>SUM(J2:J59)</f>
        <v>28330</v>
      </c>
      <c r="K61" s="5"/>
      <c r="L61" s="6"/>
      <c r="M61" s="5"/>
      <c r="N61" s="5"/>
    </row>
    <row r="62" spans="1:14" ht="15" customHeight="1" x14ac:dyDescent="0.25">
      <c r="A62" s="5"/>
      <c r="B62" s="5"/>
      <c r="C62" s="5"/>
      <c r="D62" s="5"/>
      <c r="E62" s="5"/>
      <c r="F62" s="5"/>
      <c r="G62" s="5"/>
      <c r="H62" s="5"/>
      <c r="I62" s="5"/>
      <c r="J62" s="5"/>
      <c r="K62" s="5"/>
      <c r="L62" s="5"/>
      <c r="M62" s="5"/>
      <c r="N62" s="5"/>
    </row>
    <row r="63" spans="1:14" ht="15" customHeight="1" x14ac:dyDescent="0.25">
      <c r="A63" s="5"/>
      <c r="B63" s="4" t="s">
        <v>114</v>
      </c>
      <c r="C63" s="7">
        <f t="shared" ref="C63:J63" si="0">COUNTIF(C2:C59,"&gt;0")</f>
        <v>45</v>
      </c>
      <c r="D63" s="7">
        <f t="shared" si="0"/>
        <v>41</v>
      </c>
      <c r="E63" s="7">
        <f t="shared" si="0"/>
        <v>35</v>
      </c>
      <c r="F63" s="7">
        <f t="shared" si="0"/>
        <v>24</v>
      </c>
      <c r="G63" s="7">
        <f t="shared" si="0"/>
        <v>26</v>
      </c>
      <c r="H63" s="7">
        <f t="shared" si="0"/>
        <v>38</v>
      </c>
      <c r="I63" s="7">
        <f t="shared" si="0"/>
        <v>30</v>
      </c>
      <c r="J63" s="7">
        <f t="shared" si="0"/>
        <v>33</v>
      </c>
      <c r="K63" s="5"/>
      <c r="L63" s="5"/>
      <c r="M63" s="5"/>
      <c r="N63" s="5"/>
    </row>
  </sheetData>
  <pageMargins left="0.7" right="0.7"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V51"/>
  <sheetViews>
    <sheetView showGridLines="0" topLeftCell="E42" workbookViewId="0">
      <selection activeCell="G61" sqref="G61"/>
    </sheetView>
  </sheetViews>
  <sheetFormatPr defaultColWidth="16.28515625" defaultRowHeight="12.75" customHeight="1" x14ac:dyDescent="0.25"/>
  <cols>
    <col min="1" max="1" width="30" style="46" customWidth="1"/>
    <col min="2" max="2" width="6.28515625" style="46" customWidth="1"/>
    <col min="3" max="3" width="9" style="46" customWidth="1"/>
    <col min="4" max="4" width="8.42578125" style="46" customWidth="1"/>
    <col min="5" max="5" width="10" style="46" customWidth="1"/>
    <col min="6" max="6" width="19.85546875" style="46" customWidth="1"/>
    <col min="7" max="7" width="16.42578125" style="46" customWidth="1"/>
    <col min="8" max="8" width="14.5703125" style="46" customWidth="1"/>
    <col min="9" max="9" width="11" style="46" customWidth="1"/>
    <col min="10" max="10" width="14.85546875" style="46" customWidth="1"/>
    <col min="11" max="256" width="16.28515625" style="46" customWidth="1"/>
  </cols>
  <sheetData>
    <row r="1" spans="1:13" ht="31.5" customHeight="1" x14ac:dyDescent="0.25">
      <c r="A1" s="47" t="s">
        <v>1</v>
      </c>
      <c r="B1" s="47" t="s">
        <v>164</v>
      </c>
      <c r="C1" s="47" t="s">
        <v>165</v>
      </c>
      <c r="D1" s="47" t="s">
        <v>166</v>
      </c>
      <c r="E1" s="47" t="s">
        <v>167</v>
      </c>
      <c r="F1" s="47" t="s">
        <v>168</v>
      </c>
      <c r="G1" s="47" t="s">
        <v>169</v>
      </c>
      <c r="H1" s="47" t="s">
        <v>170</v>
      </c>
      <c r="I1" s="47" t="s">
        <v>171</v>
      </c>
      <c r="J1" s="47" t="s">
        <v>172</v>
      </c>
      <c r="K1" s="47" t="s">
        <v>173</v>
      </c>
      <c r="L1" s="47" t="s">
        <v>10</v>
      </c>
      <c r="M1" s="47"/>
    </row>
    <row r="2" spans="1:13" ht="20.25" customHeight="1" x14ac:dyDescent="0.25">
      <c r="A2" s="48" t="s">
        <v>13</v>
      </c>
      <c r="B2" s="49"/>
      <c r="C2" s="49"/>
      <c r="D2" s="49"/>
      <c r="E2" s="49"/>
      <c r="F2" s="49"/>
      <c r="G2" s="50">
        <v>175.84</v>
      </c>
      <c r="H2" s="50">
        <v>175.84</v>
      </c>
      <c r="I2" s="50"/>
      <c r="J2" s="49"/>
      <c r="K2" s="49"/>
      <c r="L2" s="49"/>
      <c r="M2" s="49"/>
    </row>
    <row r="3" spans="1:13" ht="20.25" customHeight="1" x14ac:dyDescent="0.25">
      <c r="A3" s="47" t="s">
        <v>15</v>
      </c>
      <c r="B3" s="51"/>
      <c r="C3" s="52">
        <v>45</v>
      </c>
      <c r="D3" s="52">
        <v>45</v>
      </c>
      <c r="E3" s="47" t="s">
        <v>174</v>
      </c>
      <c r="F3" s="47"/>
      <c r="G3" s="53">
        <v>72.28</v>
      </c>
      <c r="H3" s="53">
        <v>72.28</v>
      </c>
      <c r="I3" s="53"/>
      <c r="J3" s="51"/>
      <c r="K3" s="51"/>
      <c r="L3" s="51"/>
      <c r="M3" s="51"/>
    </row>
    <row r="4" spans="1:13" ht="20.25" customHeight="1" x14ac:dyDescent="0.25">
      <c r="A4" s="48" t="s">
        <v>17</v>
      </c>
      <c r="B4" s="54">
        <f>(365*2)+(3*30.436875)+6</f>
        <v>827.31062499999996</v>
      </c>
      <c r="C4" s="54">
        <f>(10*30.436875)+24</f>
        <v>328.36874999999998</v>
      </c>
      <c r="D4" s="54">
        <f>(1*365)+24</f>
        <v>389</v>
      </c>
      <c r="E4" s="48" t="s">
        <v>174</v>
      </c>
      <c r="F4" s="48" t="s">
        <v>175</v>
      </c>
      <c r="G4" s="50">
        <v>64.180000000000007</v>
      </c>
      <c r="H4" s="50">
        <v>64.180000000000007</v>
      </c>
      <c r="I4" s="50"/>
      <c r="J4" s="49"/>
      <c r="K4" s="48" t="s">
        <v>176</v>
      </c>
      <c r="L4" s="48" t="s">
        <v>177</v>
      </c>
      <c r="M4" s="49"/>
    </row>
    <row r="5" spans="1:13" ht="20.25" customHeight="1" x14ac:dyDescent="0.25">
      <c r="A5" s="47" t="s">
        <v>19</v>
      </c>
      <c r="B5" s="55">
        <v>1061.7</v>
      </c>
      <c r="C5" s="52">
        <v>686.6</v>
      </c>
      <c r="D5" s="52">
        <v>238.5</v>
      </c>
      <c r="E5" s="47" t="s">
        <v>174</v>
      </c>
      <c r="F5" s="47"/>
      <c r="G5" s="53">
        <v>71.489999999999995</v>
      </c>
      <c r="H5" s="53">
        <v>71.489999999999995</v>
      </c>
      <c r="I5" s="53">
        <v>4.91</v>
      </c>
      <c r="J5" s="53">
        <v>4.91</v>
      </c>
      <c r="K5" s="47" t="s">
        <v>178</v>
      </c>
      <c r="L5" s="51"/>
      <c r="M5" s="51"/>
    </row>
    <row r="6" spans="1:13" ht="20.25" customHeight="1" x14ac:dyDescent="0.25">
      <c r="A6" s="48" t="s">
        <v>22</v>
      </c>
      <c r="B6" s="54">
        <v>43</v>
      </c>
      <c r="C6" s="54">
        <v>19</v>
      </c>
      <c r="D6" s="54">
        <v>52</v>
      </c>
      <c r="E6" s="48" t="s">
        <v>179</v>
      </c>
      <c r="F6" s="48" t="s">
        <v>180</v>
      </c>
      <c r="G6" s="50">
        <f>83827/365</f>
        <v>229.66301369863012</v>
      </c>
      <c r="H6" s="48" t="s">
        <v>181</v>
      </c>
      <c r="I6" s="50"/>
      <c r="J6" s="49"/>
      <c r="K6" s="48" t="s">
        <v>182</v>
      </c>
      <c r="L6" s="48"/>
      <c r="M6" s="49"/>
    </row>
    <row r="7" spans="1:13" ht="20.25" customHeight="1" x14ac:dyDescent="0.25">
      <c r="A7" s="47" t="s">
        <v>24</v>
      </c>
      <c r="B7" s="52">
        <v>953</v>
      </c>
      <c r="C7" s="52">
        <v>1170</v>
      </c>
      <c r="D7" s="52">
        <v>511</v>
      </c>
      <c r="E7" s="47" t="s">
        <v>174</v>
      </c>
      <c r="F7" s="47" t="s">
        <v>183</v>
      </c>
      <c r="G7" s="53">
        <v>75.69</v>
      </c>
      <c r="H7" s="53">
        <v>75.69</v>
      </c>
      <c r="I7" s="53"/>
      <c r="J7" s="51"/>
      <c r="K7" s="51"/>
      <c r="L7" s="51"/>
      <c r="M7" s="51"/>
    </row>
    <row r="8" spans="1:13" ht="20.25" customHeight="1" x14ac:dyDescent="0.25">
      <c r="A8" s="48" t="s">
        <v>26</v>
      </c>
      <c r="B8" s="49"/>
      <c r="C8" s="49"/>
      <c r="D8" s="49"/>
      <c r="E8" s="49"/>
      <c r="F8" s="49"/>
      <c r="G8" s="50">
        <v>131.15</v>
      </c>
      <c r="H8" s="50">
        <v>131.15</v>
      </c>
      <c r="I8" s="50"/>
      <c r="J8" s="49"/>
      <c r="K8" s="49"/>
      <c r="L8" s="49"/>
      <c r="M8" s="49"/>
    </row>
    <row r="9" spans="1:13" ht="20.25" customHeight="1" x14ac:dyDescent="0.25">
      <c r="A9" s="47" t="s">
        <v>28</v>
      </c>
      <c r="B9" s="51"/>
      <c r="C9" s="51"/>
      <c r="D9" s="51"/>
      <c r="E9" s="51"/>
      <c r="F9" s="47" t="s">
        <v>184</v>
      </c>
      <c r="G9" s="53">
        <v>154.4</v>
      </c>
      <c r="H9" s="47" t="s">
        <v>185</v>
      </c>
      <c r="I9" s="53">
        <v>176.39</v>
      </c>
      <c r="J9" s="51"/>
      <c r="K9" s="51"/>
      <c r="L9" s="51"/>
      <c r="M9" s="51"/>
    </row>
    <row r="10" spans="1:13" ht="20.25" customHeight="1" x14ac:dyDescent="0.25">
      <c r="A10" s="48" t="s">
        <v>30</v>
      </c>
      <c r="B10" s="54">
        <v>17614.36</v>
      </c>
      <c r="C10" s="54">
        <v>16074.41</v>
      </c>
      <c r="D10" s="54">
        <v>22080.22</v>
      </c>
      <c r="E10" s="48" t="s">
        <v>174</v>
      </c>
      <c r="F10" s="49"/>
      <c r="G10" s="50">
        <v>66.48</v>
      </c>
      <c r="H10" s="50">
        <v>66.48</v>
      </c>
      <c r="I10" s="50"/>
      <c r="J10" s="49"/>
      <c r="K10" s="48" t="s">
        <v>186</v>
      </c>
      <c r="L10" s="48" t="s">
        <v>187</v>
      </c>
      <c r="M10" s="49"/>
    </row>
    <row r="11" spans="1:13" ht="20.25" customHeight="1" x14ac:dyDescent="0.25">
      <c r="A11" s="47" t="s">
        <v>32</v>
      </c>
      <c r="B11" s="52">
        <v>4.03</v>
      </c>
      <c r="C11" s="52">
        <v>3.34</v>
      </c>
      <c r="D11" s="52">
        <v>2</v>
      </c>
      <c r="E11" s="47" t="s">
        <v>188</v>
      </c>
      <c r="F11" s="51"/>
      <c r="G11" s="53">
        <v>59.64</v>
      </c>
      <c r="H11" s="53">
        <v>59.64</v>
      </c>
      <c r="I11" s="53"/>
      <c r="J11" s="51"/>
      <c r="K11" s="47" t="s">
        <v>189</v>
      </c>
      <c r="L11" s="51"/>
      <c r="M11" s="51"/>
    </row>
    <row r="12" spans="1:13" ht="20.25" customHeight="1" x14ac:dyDescent="0.25">
      <c r="A12" s="48" t="s">
        <v>34</v>
      </c>
      <c r="B12" s="54">
        <v>356</v>
      </c>
      <c r="C12" s="54">
        <v>54.5</v>
      </c>
      <c r="D12" s="54">
        <v>354.7</v>
      </c>
      <c r="E12" s="48" t="s">
        <v>174</v>
      </c>
      <c r="F12" s="49"/>
      <c r="G12" s="50">
        <v>153</v>
      </c>
      <c r="H12" s="50">
        <v>153</v>
      </c>
      <c r="I12" s="50"/>
      <c r="J12" s="49"/>
      <c r="K12" s="48" t="s">
        <v>190</v>
      </c>
      <c r="L12" s="49"/>
      <c r="M12" s="49"/>
    </row>
    <row r="13" spans="1:13" ht="20.25" customHeight="1" x14ac:dyDescent="0.25">
      <c r="A13" s="47" t="s">
        <v>36</v>
      </c>
      <c r="B13" s="52">
        <v>26.8</v>
      </c>
      <c r="C13" s="52">
        <v>12.6</v>
      </c>
      <c r="D13" s="52">
        <v>10.9</v>
      </c>
      <c r="E13" s="47" t="s">
        <v>179</v>
      </c>
      <c r="F13" s="47" t="s">
        <v>191</v>
      </c>
      <c r="G13" s="53">
        <v>94.23</v>
      </c>
      <c r="H13" s="53">
        <v>94.23</v>
      </c>
      <c r="I13" s="53">
        <v>20.329999999999998</v>
      </c>
      <c r="J13" s="53">
        <v>20.329999999999998</v>
      </c>
      <c r="K13" s="51"/>
      <c r="L13" s="51"/>
      <c r="M13" s="51"/>
    </row>
    <row r="14" spans="1:13" ht="20.25" customHeight="1" x14ac:dyDescent="0.25">
      <c r="A14" s="48" t="s">
        <v>38</v>
      </c>
      <c r="B14" s="54">
        <v>61</v>
      </c>
      <c r="C14" s="54">
        <v>24</v>
      </c>
      <c r="D14" s="54">
        <v>25</v>
      </c>
      <c r="E14" s="48" t="s">
        <v>179</v>
      </c>
      <c r="F14" s="48"/>
      <c r="G14" s="50">
        <v>76.319999999999993</v>
      </c>
      <c r="H14" s="50">
        <v>76.319999999999993</v>
      </c>
      <c r="I14" s="50">
        <v>32.14</v>
      </c>
      <c r="J14" s="50">
        <v>32.14</v>
      </c>
      <c r="K14" s="49"/>
      <c r="L14" s="49"/>
      <c r="M14" s="49"/>
    </row>
    <row r="15" spans="1:13" ht="20.25" customHeight="1" x14ac:dyDescent="0.25">
      <c r="A15" s="47" t="s">
        <v>40</v>
      </c>
      <c r="B15" s="52">
        <v>26.7</v>
      </c>
      <c r="C15" s="51"/>
      <c r="D15" s="52">
        <v>7.4</v>
      </c>
      <c r="E15" s="47" t="s">
        <v>179</v>
      </c>
      <c r="F15" s="47"/>
      <c r="G15" s="53">
        <v>94.14</v>
      </c>
      <c r="H15" s="53">
        <v>94.14</v>
      </c>
      <c r="I15" s="53">
        <v>24.71</v>
      </c>
      <c r="J15" s="53">
        <v>24.71</v>
      </c>
      <c r="K15" s="47"/>
      <c r="L15" s="47" t="s">
        <v>192</v>
      </c>
      <c r="M15" s="47"/>
    </row>
    <row r="16" spans="1:13" ht="20.25" customHeight="1" x14ac:dyDescent="0.25">
      <c r="A16" s="48" t="s">
        <v>42</v>
      </c>
      <c r="B16" s="49"/>
      <c r="C16" s="49"/>
      <c r="D16" s="49"/>
      <c r="E16" s="49"/>
      <c r="F16" s="49"/>
      <c r="G16" s="50"/>
      <c r="H16" s="49"/>
      <c r="I16" s="50"/>
      <c r="J16" s="49"/>
      <c r="K16" s="49"/>
      <c r="L16" s="49"/>
      <c r="M16" s="49"/>
    </row>
    <row r="17" spans="1:13" ht="20.25" customHeight="1" x14ac:dyDescent="0.25">
      <c r="A17" s="47" t="s">
        <v>44</v>
      </c>
      <c r="B17" s="52">
        <v>37.86</v>
      </c>
      <c r="C17" s="52">
        <v>12.43</v>
      </c>
      <c r="D17" s="52">
        <v>16.739999999999998</v>
      </c>
      <c r="E17" s="47" t="s">
        <v>179</v>
      </c>
      <c r="F17" s="47"/>
      <c r="G17" s="53">
        <v>10.18</v>
      </c>
      <c r="H17" s="47" t="s">
        <v>193</v>
      </c>
      <c r="I17" s="53"/>
      <c r="J17" s="51"/>
      <c r="K17" s="47"/>
      <c r="L17" s="47" t="s">
        <v>194</v>
      </c>
      <c r="M17" s="47"/>
    </row>
    <row r="18" spans="1:13" ht="20.25" customHeight="1" x14ac:dyDescent="0.25">
      <c r="A18" s="48" t="s">
        <v>46</v>
      </c>
      <c r="B18" s="54">
        <v>637</v>
      </c>
      <c r="C18" s="54">
        <v>1026</v>
      </c>
      <c r="D18" s="54">
        <v>1732</v>
      </c>
      <c r="E18" s="48" t="s">
        <v>174</v>
      </c>
      <c r="F18" s="49"/>
      <c r="G18" s="50">
        <v>80.239999999999995</v>
      </c>
      <c r="H18" s="54">
        <v>80.239999999999995</v>
      </c>
      <c r="I18" s="50">
        <v>31.83</v>
      </c>
      <c r="J18" s="50">
        <v>31.83</v>
      </c>
      <c r="K18" s="48" t="s">
        <v>195</v>
      </c>
      <c r="L18" s="49"/>
      <c r="M18" s="49"/>
    </row>
    <row r="19" spans="1:13" ht="20.25" customHeight="1" x14ac:dyDescent="0.25">
      <c r="A19" s="47" t="s">
        <v>48</v>
      </c>
      <c r="B19" s="52">
        <v>6.2</v>
      </c>
      <c r="C19" s="52">
        <v>4.9000000000000004</v>
      </c>
      <c r="D19" s="52">
        <v>4.8899999999999997</v>
      </c>
      <c r="E19" s="47" t="s">
        <v>188</v>
      </c>
      <c r="F19" s="47"/>
      <c r="G19" s="53">
        <v>62.49</v>
      </c>
      <c r="H19" s="47" t="s">
        <v>196</v>
      </c>
      <c r="I19" s="53">
        <v>67.44</v>
      </c>
      <c r="J19" s="47" t="s">
        <v>197</v>
      </c>
      <c r="K19" s="47" t="s">
        <v>198</v>
      </c>
      <c r="L19" s="51"/>
      <c r="M19" s="51"/>
    </row>
    <row r="20" spans="1:13" ht="20.25" customHeight="1" x14ac:dyDescent="0.25">
      <c r="A20" s="48" t="s">
        <v>50</v>
      </c>
      <c r="B20" s="49">
        <v>4.2</v>
      </c>
      <c r="C20" s="49">
        <v>6.4</v>
      </c>
      <c r="D20" s="49">
        <v>11</v>
      </c>
      <c r="E20" s="49" t="s">
        <v>179</v>
      </c>
      <c r="F20" s="49"/>
      <c r="G20" s="50">
        <v>253.07</v>
      </c>
      <c r="H20" s="49">
        <v>253.07</v>
      </c>
      <c r="I20" s="50">
        <v>840.09</v>
      </c>
      <c r="J20" s="49">
        <v>840.09</v>
      </c>
      <c r="K20" s="49"/>
      <c r="L20" s="49" t="s">
        <v>367</v>
      </c>
      <c r="M20" s="49"/>
    </row>
    <row r="21" spans="1:13" ht="20.25" customHeight="1" x14ac:dyDescent="0.25">
      <c r="A21" s="47" t="s">
        <v>52</v>
      </c>
      <c r="B21" s="51"/>
      <c r="C21" s="51"/>
      <c r="D21" s="51"/>
      <c r="E21" s="51"/>
      <c r="F21" s="51"/>
      <c r="G21" s="53">
        <v>123.33</v>
      </c>
      <c r="H21" s="47" t="s">
        <v>199</v>
      </c>
      <c r="I21" s="53">
        <v>6.36</v>
      </c>
      <c r="J21" s="53">
        <v>6.36</v>
      </c>
      <c r="K21" s="47" t="s">
        <v>200</v>
      </c>
      <c r="L21" s="51"/>
      <c r="M21" s="51"/>
    </row>
    <row r="22" spans="1:13" ht="20.25" customHeight="1" x14ac:dyDescent="0.25">
      <c r="A22" s="48" t="s">
        <v>54</v>
      </c>
      <c r="B22" s="49"/>
      <c r="C22" s="49"/>
      <c r="D22" s="49"/>
      <c r="E22" s="49"/>
      <c r="F22" s="48" t="s">
        <v>201</v>
      </c>
      <c r="G22" s="50">
        <v>151</v>
      </c>
      <c r="H22" s="50">
        <v>151</v>
      </c>
      <c r="I22" s="50"/>
      <c r="J22" s="49"/>
      <c r="K22" s="48" t="s">
        <v>202</v>
      </c>
      <c r="L22" s="48" t="s">
        <v>203</v>
      </c>
      <c r="M22" s="49"/>
    </row>
    <row r="23" spans="1:13" ht="20.25" customHeight="1" x14ac:dyDescent="0.25">
      <c r="A23" s="47" t="s">
        <v>56</v>
      </c>
      <c r="B23" s="51"/>
      <c r="C23" s="51"/>
      <c r="D23" s="51"/>
      <c r="E23" s="51"/>
      <c r="F23" s="51"/>
      <c r="G23" s="53"/>
      <c r="H23" s="51"/>
      <c r="I23" s="53"/>
      <c r="J23" s="51"/>
      <c r="K23" s="51"/>
      <c r="L23" s="51"/>
      <c r="M23" s="51"/>
    </row>
    <row r="24" spans="1:13" ht="20.25" customHeight="1" x14ac:dyDescent="0.25">
      <c r="A24" s="48" t="s">
        <v>58</v>
      </c>
      <c r="B24" s="49"/>
      <c r="C24" s="49"/>
      <c r="D24" s="49"/>
      <c r="E24" s="49"/>
      <c r="F24" s="49"/>
      <c r="G24" s="50"/>
      <c r="H24" s="49"/>
      <c r="I24" s="50"/>
      <c r="J24" s="49"/>
      <c r="K24" s="49"/>
      <c r="L24" s="49"/>
      <c r="M24" s="49"/>
    </row>
    <row r="25" spans="1:13" ht="20.25" customHeight="1" x14ac:dyDescent="0.25">
      <c r="A25" s="47" t="s">
        <v>60</v>
      </c>
      <c r="B25" s="52">
        <v>4.9000000000000004</v>
      </c>
      <c r="C25" s="52">
        <v>2.1</v>
      </c>
      <c r="D25" s="52">
        <v>1.4</v>
      </c>
      <c r="E25" s="47" t="s">
        <v>188</v>
      </c>
      <c r="F25" s="47"/>
      <c r="G25" s="53">
        <v>83.15</v>
      </c>
      <c r="H25" s="47" t="s">
        <v>204</v>
      </c>
      <c r="I25" s="53">
        <v>21.37</v>
      </c>
      <c r="J25" s="47" t="s">
        <v>205</v>
      </c>
      <c r="K25" s="51"/>
      <c r="L25" s="51"/>
      <c r="M25" s="51"/>
    </row>
    <row r="26" spans="1:13" ht="20.25" customHeight="1" x14ac:dyDescent="0.25">
      <c r="A26" s="48" t="s">
        <v>62</v>
      </c>
      <c r="B26" s="54">
        <v>39</v>
      </c>
      <c r="C26" s="54">
        <v>26.1</v>
      </c>
      <c r="D26" s="54">
        <v>9.8000000000000007</v>
      </c>
      <c r="E26" s="48" t="s">
        <v>179</v>
      </c>
      <c r="F26" s="49"/>
      <c r="G26" s="50">
        <v>39.909999999999997</v>
      </c>
      <c r="H26" s="50">
        <v>39.909999999999997</v>
      </c>
      <c r="I26" s="50"/>
      <c r="J26" s="49"/>
      <c r="K26" s="48" t="s">
        <v>206</v>
      </c>
      <c r="L26" s="49"/>
      <c r="M26" s="49"/>
    </row>
    <row r="27" spans="1:13" ht="20.25" customHeight="1" x14ac:dyDescent="0.25">
      <c r="A27" s="47" t="s">
        <v>64</v>
      </c>
      <c r="B27" s="52">
        <v>361</v>
      </c>
      <c r="C27" s="52">
        <v>341</v>
      </c>
      <c r="D27" s="52">
        <v>276</v>
      </c>
      <c r="E27" s="47" t="s">
        <v>174</v>
      </c>
      <c r="F27" s="51"/>
      <c r="G27" s="53">
        <v>104.66</v>
      </c>
      <c r="H27" s="47" t="s">
        <v>207</v>
      </c>
      <c r="I27" s="53">
        <v>0.24</v>
      </c>
      <c r="J27" s="47" t="s">
        <v>208</v>
      </c>
      <c r="K27" s="51"/>
      <c r="L27" s="47" t="s">
        <v>209</v>
      </c>
      <c r="M27" s="51"/>
    </row>
    <row r="28" spans="1:13" ht="20.25" customHeight="1" x14ac:dyDescent="0.25">
      <c r="A28" s="48" t="s">
        <v>66</v>
      </c>
      <c r="B28" s="54">
        <v>2</v>
      </c>
      <c r="C28" s="49"/>
      <c r="D28" s="49"/>
      <c r="E28" s="48" t="s">
        <v>188</v>
      </c>
      <c r="F28" s="48"/>
      <c r="G28" s="50">
        <v>103.32</v>
      </c>
      <c r="H28" s="50">
        <v>103.32</v>
      </c>
      <c r="I28" s="50">
        <v>127.63</v>
      </c>
      <c r="J28" s="50">
        <v>127.63</v>
      </c>
      <c r="K28" s="48" t="s">
        <v>210</v>
      </c>
      <c r="L28" s="49"/>
      <c r="M28" s="49"/>
    </row>
    <row r="29" spans="1:13" ht="20.25" customHeight="1" x14ac:dyDescent="0.25">
      <c r="A29" s="47" t="s">
        <v>68</v>
      </c>
      <c r="B29" s="52">
        <v>1.4</v>
      </c>
      <c r="C29" s="52">
        <v>1.02</v>
      </c>
      <c r="D29" s="52">
        <v>0.67</v>
      </c>
      <c r="E29" s="47" t="s">
        <v>188</v>
      </c>
      <c r="F29" s="47"/>
      <c r="G29" s="53">
        <v>132.61000000000001</v>
      </c>
      <c r="H29" s="47" t="s">
        <v>211</v>
      </c>
      <c r="I29" s="53"/>
      <c r="J29" s="51"/>
      <c r="K29" s="51"/>
      <c r="L29" s="51"/>
      <c r="M29" s="51"/>
    </row>
    <row r="30" spans="1:13" ht="20.25" customHeight="1" x14ac:dyDescent="0.25">
      <c r="A30" s="48" t="s">
        <v>70</v>
      </c>
      <c r="B30" s="49"/>
      <c r="C30" s="49"/>
      <c r="D30" s="49"/>
      <c r="E30" s="49"/>
      <c r="F30" s="49"/>
      <c r="G30" s="50"/>
      <c r="H30" s="49"/>
      <c r="I30" s="50"/>
      <c r="J30" s="49"/>
      <c r="K30" s="49"/>
      <c r="L30" s="49"/>
      <c r="M30" s="49"/>
    </row>
    <row r="31" spans="1:13" ht="20.25" customHeight="1" x14ac:dyDescent="0.25">
      <c r="A31" s="47" t="s">
        <v>72</v>
      </c>
      <c r="B31" s="51"/>
      <c r="C31" s="51"/>
      <c r="D31" s="51"/>
      <c r="E31" s="51"/>
      <c r="F31" s="47" t="s">
        <v>212</v>
      </c>
      <c r="G31" s="53">
        <v>122</v>
      </c>
      <c r="H31" s="53">
        <v>122</v>
      </c>
      <c r="I31" s="53">
        <v>131</v>
      </c>
      <c r="J31" s="53">
        <v>131</v>
      </c>
      <c r="K31" s="47" t="s">
        <v>210</v>
      </c>
      <c r="L31" s="51"/>
      <c r="M31" s="51"/>
    </row>
    <row r="32" spans="1:13" ht="20.25" customHeight="1" x14ac:dyDescent="0.25">
      <c r="A32" s="48" t="s">
        <v>74</v>
      </c>
      <c r="B32" s="49"/>
      <c r="C32" s="49"/>
      <c r="D32" s="49"/>
      <c r="E32" s="49"/>
      <c r="F32" s="48" t="s">
        <v>184</v>
      </c>
      <c r="G32" s="50">
        <v>136.86000000000001</v>
      </c>
      <c r="H32" s="48" t="s">
        <v>213</v>
      </c>
      <c r="I32" s="50"/>
      <c r="J32" s="49"/>
      <c r="K32" s="49"/>
      <c r="L32" s="48" t="s">
        <v>214</v>
      </c>
      <c r="M32" s="49"/>
    </row>
    <row r="33" spans="1:13" ht="20.25" customHeight="1" x14ac:dyDescent="0.25">
      <c r="A33" s="47" t="s">
        <v>76</v>
      </c>
      <c r="B33" s="51"/>
      <c r="C33" s="51"/>
      <c r="D33" s="51"/>
      <c r="E33" s="51"/>
      <c r="F33" s="51"/>
      <c r="G33" s="53"/>
      <c r="H33" s="51"/>
      <c r="I33" s="53"/>
      <c r="J33" s="51"/>
      <c r="K33" s="51"/>
      <c r="L33" s="51"/>
      <c r="M33" s="51"/>
    </row>
    <row r="34" spans="1:13" ht="20.25" customHeight="1" x14ac:dyDescent="0.25">
      <c r="A34" s="48" t="s">
        <v>78</v>
      </c>
      <c r="B34" s="54">
        <v>33.06</v>
      </c>
      <c r="C34" s="54">
        <v>15.19</v>
      </c>
      <c r="D34" s="54">
        <v>9.66</v>
      </c>
      <c r="E34" s="48" t="s">
        <v>179</v>
      </c>
      <c r="F34" s="48" t="s">
        <v>215</v>
      </c>
      <c r="G34" s="50">
        <v>66.77</v>
      </c>
      <c r="H34" s="48" t="s">
        <v>216</v>
      </c>
      <c r="I34" s="50">
        <v>3.17</v>
      </c>
      <c r="J34" s="50">
        <v>3.17</v>
      </c>
      <c r="K34" s="48" t="s">
        <v>217</v>
      </c>
      <c r="L34" s="49"/>
      <c r="M34" s="49"/>
    </row>
    <row r="35" spans="1:13" ht="20.25" customHeight="1" x14ac:dyDescent="0.25">
      <c r="A35" s="47" t="s">
        <v>80</v>
      </c>
      <c r="B35" s="51"/>
      <c r="C35" s="51"/>
      <c r="D35" s="51"/>
      <c r="E35" s="51"/>
      <c r="F35" s="51"/>
      <c r="G35" s="53"/>
      <c r="H35" s="51"/>
      <c r="I35" s="53"/>
      <c r="J35" s="51"/>
      <c r="K35" s="51"/>
      <c r="L35" s="51"/>
      <c r="M35" s="51"/>
    </row>
    <row r="36" spans="1:13" ht="20.25" customHeight="1" x14ac:dyDescent="0.25">
      <c r="A36" s="48" t="s">
        <v>82</v>
      </c>
      <c r="B36" s="49"/>
      <c r="C36" s="49"/>
      <c r="D36" s="49"/>
      <c r="E36" s="49"/>
      <c r="F36" s="49"/>
      <c r="G36" s="50"/>
      <c r="H36" s="49"/>
      <c r="I36" s="50"/>
      <c r="J36" s="49"/>
      <c r="K36" s="49"/>
      <c r="L36" s="49"/>
      <c r="M36" s="49"/>
    </row>
    <row r="37" spans="1:13" ht="20.25" customHeight="1" x14ac:dyDescent="0.25">
      <c r="A37" s="47" t="s">
        <v>84</v>
      </c>
      <c r="B37" s="52">
        <v>1095</v>
      </c>
      <c r="C37" s="52">
        <v>895</v>
      </c>
      <c r="D37" s="52">
        <v>3047</v>
      </c>
      <c r="E37" s="47" t="s">
        <v>174</v>
      </c>
      <c r="F37" s="51"/>
      <c r="G37" s="53">
        <v>50.41</v>
      </c>
      <c r="H37" s="53">
        <v>50.41</v>
      </c>
      <c r="I37" s="53">
        <v>15.74</v>
      </c>
      <c r="J37" s="53">
        <v>15.74</v>
      </c>
      <c r="K37" s="47" t="s">
        <v>218</v>
      </c>
      <c r="L37" s="47" t="s">
        <v>219</v>
      </c>
      <c r="M37" s="51"/>
    </row>
    <row r="38" spans="1:13" ht="20.25" customHeight="1" x14ac:dyDescent="0.25">
      <c r="A38" s="48" t="s">
        <v>86</v>
      </c>
      <c r="B38" s="54">
        <v>1217</v>
      </c>
      <c r="C38" s="54">
        <v>367</v>
      </c>
      <c r="D38" s="54">
        <v>544</v>
      </c>
      <c r="E38" s="48" t="s">
        <v>174</v>
      </c>
      <c r="F38" s="49"/>
      <c r="G38" s="50">
        <v>116.89</v>
      </c>
      <c r="H38" s="50">
        <v>116.89</v>
      </c>
      <c r="I38" s="50">
        <v>116.89</v>
      </c>
      <c r="J38" s="48" t="s">
        <v>220</v>
      </c>
      <c r="K38" s="49"/>
      <c r="L38" s="48" t="s">
        <v>221</v>
      </c>
      <c r="M38" s="49"/>
    </row>
    <row r="39" spans="1:13" ht="20.25" customHeight="1" x14ac:dyDescent="0.25">
      <c r="A39" s="47" t="s">
        <v>88</v>
      </c>
      <c r="B39" s="52">
        <v>49.7</v>
      </c>
      <c r="C39" s="51"/>
      <c r="D39" s="52">
        <v>10.7</v>
      </c>
      <c r="E39" s="47" t="s">
        <v>179</v>
      </c>
      <c r="F39" s="51"/>
      <c r="G39" s="56">
        <v>137</v>
      </c>
      <c r="H39" s="56">
        <v>137</v>
      </c>
      <c r="I39" s="53"/>
      <c r="J39" s="51"/>
      <c r="K39" s="47" t="s">
        <v>189</v>
      </c>
      <c r="L39" s="51"/>
      <c r="M39" s="51"/>
    </row>
    <row r="40" spans="1:13" ht="20.25" customHeight="1" x14ac:dyDescent="0.25">
      <c r="A40" s="48" t="s">
        <v>90</v>
      </c>
      <c r="B40" s="54">
        <v>352</v>
      </c>
      <c r="C40" s="54">
        <v>381</v>
      </c>
      <c r="D40" s="54">
        <v>334</v>
      </c>
      <c r="E40" s="48" t="s">
        <v>174</v>
      </c>
      <c r="F40" s="48" t="s">
        <v>222</v>
      </c>
      <c r="G40" s="50">
        <v>226.13</v>
      </c>
      <c r="H40" s="48" t="s">
        <v>223</v>
      </c>
      <c r="I40" s="50"/>
      <c r="J40" s="49"/>
      <c r="K40" s="48" t="s">
        <v>224</v>
      </c>
      <c r="L40" s="49"/>
      <c r="M40" s="49"/>
    </row>
    <row r="41" spans="1:13" ht="20.25" customHeight="1" x14ac:dyDescent="0.25">
      <c r="A41" s="47" t="s">
        <v>92</v>
      </c>
      <c r="B41" s="51"/>
      <c r="C41" s="51"/>
      <c r="D41" s="51"/>
      <c r="E41" s="51"/>
      <c r="F41" s="51"/>
      <c r="G41" s="53">
        <v>72.75</v>
      </c>
      <c r="H41" s="53">
        <v>72.75</v>
      </c>
      <c r="I41" s="53"/>
      <c r="J41" s="51"/>
      <c r="K41" s="47" t="s">
        <v>189</v>
      </c>
      <c r="L41" s="51"/>
      <c r="M41" s="51"/>
    </row>
    <row r="42" spans="1:13" ht="20.25" customHeight="1" x14ac:dyDescent="0.25">
      <c r="A42" s="48" t="s">
        <v>94</v>
      </c>
      <c r="B42" s="49"/>
      <c r="C42" s="49"/>
      <c r="D42" s="49"/>
      <c r="E42" s="49"/>
      <c r="F42" s="48" t="s">
        <v>225</v>
      </c>
      <c r="G42" s="50">
        <v>62.78</v>
      </c>
      <c r="H42" s="50">
        <v>62.78</v>
      </c>
      <c r="I42" s="50">
        <v>67.64</v>
      </c>
      <c r="J42" s="48" t="s">
        <v>226</v>
      </c>
      <c r="K42" s="49"/>
      <c r="L42" s="49"/>
      <c r="M42" s="49"/>
    </row>
    <row r="43" spans="1:13" ht="20.25" customHeight="1" x14ac:dyDescent="0.25">
      <c r="A43" s="47" t="s">
        <v>96</v>
      </c>
      <c r="B43" s="51"/>
      <c r="C43" s="51"/>
      <c r="D43" s="51"/>
      <c r="E43" s="51"/>
      <c r="F43" s="51"/>
      <c r="G43" s="53"/>
      <c r="H43" s="51"/>
      <c r="I43" s="53"/>
      <c r="J43" s="51"/>
      <c r="K43" s="51"/>
      <c r="L43" s="51"/>
      <c r="M43" s="51"/>
    </row>
    <row r="44" spans="1:13" ht="20.25" customHeight="1" x14ac:dyDescent="0.25">
      <c r="A44" s="48" t="s">
        <v>98</v>
      </c>
      <c r="B44" s="54">
        <v>34.1</v>
      </c>
      <c r="C44" s="49"/>
      <c r="D44" s="54">
        <v>25.1</v>
      </c>
      <c r="E44" s="48" t="s">
        <v>179</v>
      </c>
      <c r="F44" s="48"/>
      <c r="G44" s="50">
        <v>64.349999999999994</v>
      </c>
      <c r="H44" s="50">
        <v>64.349999999999994</v>
      </c>
      <c r="I44" s="50">
        <v>69.27</v>
      </c>
      <c r="J44" s="50">
        <v>69.27</v>
      </c>
      <c r="K44" s="49"/>
      <c r="L44" s="49"/>
      <c r="M44" s="49"/>
    </row>
    <row r="45" spans="1:13" ht="20.25" customHeight="1" x14ac:dyDescent="0.25">
      <c r="A45" s="47" t="s">
        <v>100</v>
      </c>
      <c r="B45" s="51"/>
      <c r="C45" s="51"/>
      <c r="D45" s="52">
        <v>8.75</v>
      </c>
      <c r="E45" s="47" t="s">
        <v>179</v>
      </c>
      <c r="F45" s="51"/>
      <c r="G45" s="53">
        <v>85.27</v>
      </c>
      <c r="H45" s="52">
        <v>85.27</v>
      </c>
      <c r="I45" s="53"/>
      <c r="J45" s="51"/>
      <c r="K45" s="47" t="s">
        <v>227</v>
      </c>
      <c r="L45" s="51"/>
      <c r="M45" s="51"/>
    </row>
    <row r="46" spans="1:13" ht="20.25" customHeight="1" x14ac:dyDescent="0.25">
      <c r="A46" s="48" t="s">
        <v>102</v>
      </c>
      <c r="B46" s="49"/>
      <c r="C46" s="49"/>
      <c r="D46" s="49"/>
      <c r="E46" s="49"/>
      <c r="F46" s="49"/>
      <c r="G46" s="50"/>
      <c r="H46" s="49"/>
      <c r="I46" s="50"/>
      <c r="J46" s="49"/>
      <c r="K46" s="49"/>
      <c r="L46" s="49"/>
      <c r="M46" s="49"/>
    </row>
    <row r="47" spans="1:13" ht="20.25" customHeight="1" x14ac:dyDescent="0.25">
      <c r="A47" s="47" t="s">
        <v>104</v>
      </c>
      <c r="B47" s="51"/>
      <c r="C47" s="51"/>
      <c r="D47" s="51"/>
      <c r="E47" s="51"/>
      <c r="F47" s="51"/>
      <c r="G47" s="53">
        <v>220.58</v>
      </c>
      <c r="H47" s="53">
        <v>220.58</v>
      </c>
      <c r="I47" s="53"/>
      <c r="J47" s="51"/>
      <c r="K47" s="51"/>
      <c r="L47" s="51"/>
      <c r="M47" s="51"/>
    </row>
    <row r="48" spans="1:13" ht="20.25" customHeight="1" x14ac:dyDescent="0.25">
      <c r="A48" s="48" t="s">
        <v>106</v>
      </c>
      <c r="B48" s="54">
        <v>806.8</v>
      </c>
      <c r="C48" s="49"/>
      <c r="D48" s="54">
        <v>16.600000000000001</v>
      </c>
      <c r="E48" s="48" t="s">
        <v>174</v>
      </c>
      <c r="F48" s="49"/>
      <c r="G48" s="50">
        <v>130.69999999999999</v>
      </c>
      <c r="H48" s="48" t="s">
        <v>228</v>
      </c>
      <c r="I48" s="50"/>
      <c r="J48" s="49"/>
      <c r="K48" s="49"/>
      <c r="L48" s="49"/>
      <c r="M48" s="49"/>
    </row>
    <row r="49" spans="1:13" ht="20.25" customHeight="1" x14ac:dyDescent="0.25">
      <c r="A49" s="47" t="s">
        <v>108</v>
      </c>
      <c r="B49" s="52">
        <v>4.49</v>
      </c>
      <c r="C49" s="52">
        <v>2.16</v>
      </c>
      <c r="D49" s="52">
        <v>2.0099999999999998</v>
      </c>
      <c r="E49" s="47" t="s">
        <v>188</v>
      </c>
      <c r="F49" s="51"/>
      <c r="G49" s="53">
        <v>98.93</v>
      </c>
      <c r="H49" s="52">
        <v>98.93</v>
      </c>
      <c r="I49" s="53">
        <v>20.29</v>
      </c>
      <c r="J49" s="53">
        <v>20.29</v>
      </c>
      <c r="K49" s="47" t="s">
        <v>229</v>
      </c>
      <c r="L49" s="51"/>
      <c r="M49" s="51"/>
    </row>
    <row r="50" spans="1:13" ht="20.25" customHeight="1" x14ac:dyDescent="0.25">
      <c r="A50" s="48" t="s">
        <v>110</v>
      </c>
      <c r="B50" s="54">
        <v>4</v>
      </c>
      <c r="C50" s="54">
        <v>3</v>
      </c>
      <c r="D50" s="49"/>
      <c r="E50" s="48" t="s">
        <v>188</v>
      </c>
      <c r="F50" s="49"/>
      <c r="G50" s="50">
        <v>84</v>
      </c>
      <c r="H50" s="50">
        <v>84</v>
      </c>
      <c r="I50" s="50"/>
      <c r="J50" s="49"/>
      <c r="K50" s="48" t="s">
        <v>230</v>
      </c>
      <c r="L50" s="49"/>
      <c r="M50" s="49"/>
    </row>
    <row r="51" spans="1:13" ht="20.25" customHeight="1" x14ac:dyDescent="0.25">
      <c r="A51" s="47" t="s">
        <v>112</v>
      </c>
      <c r="B51" s="52">
        <v>26</v>
      </c>
      <c r="C51" s="52">
        <v>22</v>
      </c>
      <c r="D51" s="52">
        <v>12</v>
      </c>
      <c r="E51" s="47" t="s">
        <v>179</v>
      </c>
      <c r="F51" s="47"/>
      <c r="G51" s="53">
        <v>128.41</v>
      </c>
      <c r="H51" s="52">
        <v>128.41</v>
      </c>
      <c r="I51" s="53">
        <v>128.41</v>
      </c>
      <c r="J51" s="47" t="s">
        <v>231</v>
      </c>
      <c r="K51" s="47"/>
      <c r="L51" s="47"/>
      <c r="M51" s="47" t="s">
        <v>232</v>
      </c>
    </row>
  </sheetData>
  <conditionalFormatting sqref="G39">
    <cfRule type="cellIs" dxfId="1" priority="1" stopIfTrue="1" operator="lessThan">
      <formula>0</formula>
    </cfRule>
  </conditionalFormatting>
  <conditionalFormatting sqref="H39">
    <cfRule type="cellIs" dxfId="0" priority="2"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0265F-1239-4593-A222-1FAE5102FE71}">
  <dimension ref="A1:G51"/>
  <sheetViews>
    <sheetView workbookViewId="0">
      <selection activeCell="C1" sqref="C1"/>
    </sheetView>
  </sheetViews>
  <sheetFormatPr defaultRowHeight="15" x14ac:dyDescent="0.25"/>
  <cols>
    <col min="1" max="1" width="11.7109375" style="65" customWidth="1"/>
    <col min="2" max="2" width="17" style="66" customWidth="1"/>
    <col min="3" max="3" width="69.140625" style="65" customWidth="1"/>
    <col min="4" max="4" width="67.140625" style="73" customWidth="1"/>
    <col min="5" max="5" width="65.28515625" style="73" customWidth="1"/>
    <col min="6" max="6" width="77.140625" style="74" customWidth="1"/>
    <col min="7" max="7" width="67.85546875" style="63" customWidth="1"/>
    <col min="8" max="16384" width="9.140625" style="64"/>
  </cols>
  <sheetData>
    <row r="1" spans="1:7" ht="19.5" customHeight="1" x14ac:dyDescent="0.25">
      <c r="A1" s="61" t="s">
        <v>0</v>
      </c>
      <c r="B1" s="62" t="s">
        <v>1</v>
      </c>
      <c r="C1" s="62" t="s">
        <v>233</v>
      </c>
      <c r="D1" s="68" t="s">
        <v>234</v>
      </c>
      <c r="E1" s="69" t="s">
        <v>235</v>
      </c>
      <c r="F1" s="70" t="s">
        <v>236</v>
      </c>
      <c r="G1" s="67" t="s">
        <v>237</v>
      </c>
    </row>
    <row r="2" spans="1:7" ht="110.25" customHeight="1" x14ac:dyDescent="0.25">
      <c r="A2" s="61" t="s">
        <v>12</v>
      </c>
      <c r="B2" s="62" t="s">
        <v>13</v>
      </c>
      <c r="C2" s="61"/>
      <c r="D2" s="69" t="s">
        <v>238</v>
      </c>
      <c r="E2" s="69" t="s">
        <v>239</v>
      </c>
      <c r="F2" s="71"/>
      <c r="G2" s="67"/>
    </row>
    <row r="3" spans="1:7" ht="131.25" customHeight="1" x14ac:dyDescent="0.25">
      <c r="A3" s="61" t="s">
        <v>14</v>
      </c>
      <c r="B3" s="62" t="s">
        <v>15</v>
      </c>
      <c r="C3" s="61" t="s">
        <v>240</v>
      </c>
      <c r="D3" s="69" t="s">
        <v>240</v>
      </c>
      <c r="E3" s="72"/>
      <c r="F3" s="71"/>
      <c r="G3" s="67"/>
    </row>
    <row r="4" spans="1:7" ht="131.25" customHeight="1" x14ac:dyDescent="0.25">
      <c r="A4" s="61" t="s">
        <v>16</v>
      </c>
      <c r="B4" s="62" t="s">
        <v>17</v>
      </c>
      <c r="C4" s="61"/>
      <c r="D4" s="69" t="s">
        <v>241</v>
      </c>
      <c r="E4" s="69" t="s">
        <v>242</v>
      </c>
      <c r="F4" s="71" t="s">
        <v>243</v>
      </c>
      <c r="G4" s="67" t="s">
        <v>244</v>
      </c>
    </row>
    <row r="5" spans="1:7" ht="131.25" customHeight="1" x14ac:dyDescent="0.25">
      <c r="A5" s="61" t="s">
        <v>18</v>
      </c>
      <c r="B5" s="62" t="s">
        <v>19</v>
      </c>
      <c r="C5" s="61"/>
      <c r="D5" s="69"/>
      <c r="E5" s="72"/>
      <c r="F5" s="71" t="s">
        <v>245</v>
      </c>
      <c r="G5" s="67" t="s">
        <v>246</v>
      </c>
    </row>
    <row r="6" spans="1:7" ht="131.25" customHeight="1" x14ac:dyDescent="0.25">
      <c r="A6" s="61" t="s">
        <v>21</v>
      </c>
      <c r="B6" s="62" t="s">
        <v>22</v>
      </c>
      <c r="C6" s="61"/>
      <c r="D6" s="69" t="s">
        <v>247</v>
      </c>
      <c r="E6" s="69" t="s">
        <v>247</v>
      </c>
      <c r="F6" s="71" t="s">
        <v>248</v>
      </c>
      <c r="G6" s="67" t="s">
        <v>249</v>
      </c>
    </row>
    <row r="7" spans="1:7" ht="186.75" customHeight="1" x14ac:dyDescent="0.25">
      <c r="A7" s="61" t="s">
        <v>23</v>
      </c>
      <c r="B7" s="62" t="s">
        <v>24</v>
      </c>
      <c r="C7" s="61"/>
      <c r="D7" s="69" t="s">
        <v>250</v>
      </c>
      <c r="E7" s="69" t="s">
        <v>251</v>
      </c>
      <c r="F7" s="71" t="s">
        <v>252</v>
      </c>
      <c r="G7" s="67" t="s">
        <v>183</v>
      </c>
    </row>
    <row r="8" spans="1:7" ht="201.75" customHeight="1" x14ac:dyDescent="0.25">
      <c r="A8" s="61" t="s">
        <v>25</v>
      </c>
      <c r="B8" s="62" t="s">
        <v>26</v>
      </c>
      <c r="C8" s="61"/>
      <c r="D8" s="69" t="s">
        <v>253</v>
      </c>
      <c r="E8" s="69" t="s">
        <v>254</v>
      </c>
      <c r="F8" s="71"/>
      <c r="G8" s="67"/>
    </row>
    <row r="9" spans="1:7" ht="131.25" customHeight="1" x14ac:dyDescent="0.25">
      <c r="A9" s="61" t="s">
        <v>27</v>
      </c>
      <c r="B9" s="62" t="s">
        <v>28</v>
      </c>
      <c r="C9" s="61"/>
      <c r="D9" s="69" t="s">
        <v>255</v>
      </c>
      <c r="E9" s="69" t="s">
        <v>256</v>
      </c>
      <c r="F9" s="71" t="s">
        <v>257</v>
      </c>
      <c r="G9" s="67" t="s">
        <v>185</v>
      </c>
    </row>
    <row r="10" spans="1:7" ht="131.25" customHeight="1" x14ac:dyDescent="0.25">
      <c r="A10" s="61" t="s">
        <v>29</v>
      </c>
      <c r="B10" s="62" t="s">
        <v>30</v>
      </c>
      <c r="C10" s="61"/>
      <c r="D10" s="69" t="s">
        <v>258</v>
      </c>
      <c r="E10" s="69" t="s">
        <v>259</v>
      </c>
      <c r="F10" s="71"/>
      <c r="G10" s="67" t="s">
        <v>260</v>
      </c>
    </row>
    <row r="11" spans="1:7" ht="131.25" customHeight="1" x14ac:dyDescent="0.25">
      <c r="A11" s="61" t="s">
        <v>31</v>
      </c>
      <c r="B11" s="62" t="s">
        <v>32</v>
      </c>
      <c r="C11" s="61"/>
      <c r="D11" s="69" t="s">
        <v>261</v>
      </c>
      <c r="E11" s="69" t="s">
        <v>262</v>
      </c>
      <c r="F11" s="71"/>
      <c r="G11" s="67"/>
    </row>
    <row r="12" spans="1:7" ht="131.25" customHeight="1" x14ac:dyDescent="0.25">
      <c r="A12" s="61" t="s">
        <v>33</v>
      </c>
      <c r="B12" s="62" t="s">
        <v>34</v>
      </c>
      <c r="C12" s="61"/>
      <c r="D12" s="69" t="s">
        <v>263</v>
      </c>
      <c r="E12" s="69" t="s">
        <v>264</v>
      </c>
      <c r="F12" s="71" t="s">
        <v>265</v>
      </c>
      <c r="G12" s="67" t="s">
        <v>190</v>
      </c>
    </row>
    <row r="13" spans="1:7" ht="131.25" customHeight="1" x14ac:dyDescent="0.25">
      <c r="A13" s="61" t="s">
        <v>35</v>
      </c>
      <c r="B13" s="62" t="s">
        <v>36</v>
      </c>
      <c r="C13" s="61"/>
      <c r="D13" s="69" t="s">
        <v>266</v>
      </c>
      <c r="E13" s="69" t="s">
        <v>267</v>
      </c>
      <c r="F13" s="71"/>
      <c r="G13" s="67"/>
    </row>
    <row r="14" spans="1:7" ht="131.25" customHeight="1" x14ac:dyDescent="0.25">
      <c r="A14" s="61" t="s">
        <v>37</v>
      </c>
      <c r="B14" s="62" t="s">
        <v>38</v>
      </c>
      <c r="C14" s="61"/>
      <c r="D14" s="69" t="s">
        <v>268</v>
      </c>
      <c r="E14" s="69" t="s">
        <v>269</v>
      </c>
      <c r="F14" s="71"/>
      <c r="G14" s="67"/>
    </row>
    <row r="15" spans="1:7" ht="131.25" customHeight="1" x14ac:dyDescent="0.25">
      <c r="A15" s="61" t="s">
        <v>39</v>
      </c>
      <c r="B15" s="62" t="s">
        <v>40</v>
      </c>
      <c r="C15" s="61"/>
      <c r="D15" s="69" t="s">
        <v>270</v>
      </c>
      <c r="E15" s="69" t="s">
        <v>271</v>
      </c>
      <c r="F15" s="71"/>
      <c r="G15" s="67"/>
    </row>
    <row r="16" spans="1:7" ht="131.25" customHeight="1" x14ac:dyDescent="0.25">
      <c r="A16" s="61" t="s">
        <v>41</v>
      </c>
      <c r="B16" s="62" t="s">
        <v>42</v>
      </c>
      <c r="C16" s="61"/>
      <c r="D16" s="69"/>
      <c r="E16" s="72"/>
      <c r="F16" s="71"/>
      <c r="G16" s="67"/>
    </row>
    <row r="17" spans="1:7" ht="131.25" customHeight="1" x14ac:dyDescent="0.25">
      <c r="A17" s="61" t="s">
        <v>43</v>
      </c>
      <c r="B17" s="62" t="s">
        <v>44</v>
      </c>
      <c r="C17" s="61"/>
      <c r="D17" s="69" t="s">
        <v>272</v>
      </c>
      <c r="E17" s="69" t="s">
        <v>273</v>
      </c>
      <c r="F17" s="71"/>
      <c r="G17" s="67" t="s">
        <v>194</v>
      </c>
    </row>
    <row r="18" spans="1:7" ht="131.25" customHeight="1" x14ac:dyDescent="0.25">
      <c r="A18" s="61" t="s">
        <v>45</v>
      </c>
      <c r="B18" s="62" t="s">
        <v>46</v>
      </c>
      <c r="C18" s="61"/>
      <c r="D18" s="69" t="s">
        <v>274</v>
      </c>
      <c r="E18" s="69" t="s">
        <v>275</v>
      </c>
      <c r="F18" s="71" t="s">
        <v>276</v>
      </c>
      <c r="G18" s="67" t="s">
        <v>195</v>
      </c>
    </row>
    <row r="19" spans="1:7" ht="175.5" customHeight="1" x14ac:dyDescent="0.25">
      <c r="A19" s="61" t="s">
        <v>47</v>
      </c>
      <c r="B19" s="62" t="s">
        <v>48</v>
      </c>
      <c r="C19" s="61"/>
      <c r="D19" s="69"/>
      <c r="E19" s="69" t="s">
        <v>277</v>
      </c>
      <c r="F19" s="71" t="s">
        <v>278</v>
      </c>
      <c r="G19" s="67" t="s">
        <v>198</v>
      </c>
    </row>
    <row r="20" spans="1:7" ht="131.25" customHeight="1" x14ac:dyDescent="0.25">
      <c r="A20" s="61" t="s">
        <v>49</v>
      </c>
      <c r="B20" s="62" t="s">
        <v>50</v>
      </c>
      <c r="C20" s="61"/>
      <c r="D20" s="69" t="s">
        <v>279</v>
      </c>
      <c r="E20" s="69" t="s">
        <v>280</v>
      </c>
      <c r="F20" s="71" t="s">
        <v>367</v>
      </c>
      <c r="G20" s="67" t="s">
        <v>367</v>
      </c>
    </row>
    <row r="21" spans="1:7" ht="153.75" customHeight="1" x14ac:dyDescent="0.25">
      <c r="A21" s="61" t="s">
        <v>51</v>
      </c>
      <c r="B21" s="62" t="s">
        <v>52</v>
      </c>
      <c r="C21" s="61"/>
      <c r="D21" s="69" t="s">
        <v>281</v>
      </c>
      <c r="E21" s="69" t="s">
        <v>282</v>
      </c>
      <c r="F21" s="71" t="s">
        <v>283</v>
      </c>
      <c r="G21" s="67" t="s">
        <v>284</v>
      </c>
    </row>
    <row r="22" spans="1:7" ht="182.25" customHeight="1" x14ac:dyDescent="0.25">
      <c r="A22" s="61" t="s">
        <v>53</v>
      </c>
      <c r="B22" s="62" t="s">
        <v>54</v>
      </c>
      <c r="C22" s="61"/>
      <c r="D22" s="69" t="s">
        <v>285</v>
      </c>
      <c r="E22" s="69" t="s">
        <v>286</v>
      </c>
      <c r="F22" s="71"/>
      <c r="G22" s="67" t="s">
        <v>287</v>
      </c>
    </row>
    <row r="23" spans="1:7" ht="153" customHeight="1" x14ac:dyDescent="0.25">
      <c r="A23" s="61" t="s">
        <v>55</v>
      </c>
      <c r="B23" s="62" t="s">
        <v>56</v>
      </c>
      <c r="C23" s="61"/>
      <c r="D23" s="69" t="s">
        <v>288</v>
      </c>
      <c r="E23" s="69" t="s">
        <v>289</v>
      </c>
      <c r="F23" s="71"/>
      <c r="G23" s="67"/>
    </row>
    <row r="24" spans="1:7" ht="161.25" customHeight="1" x14ac:dyDescent="0.25">
      <c r="A24" s="61" t="s">
        <v>57</v>
      </c>
      <c r="B24" s="62" t="s">
        <v>58</v>
      </c>
      <c r="C24" s="61"/>
      <c r="D24" s="69" t="s">
        <v>290</v>
      </c>
      <c r="E24" s="69" t="s">
        <v>289</v>
      </c>
      <c r="F24" s="71"/>
      <c r="G24" s="67"/>
    </row>
    <row r="25" spans="1:7" ht="131.25" customHeight="1" x14ac:dyDescent="0.25">
      <c r="A25" s="61" t="s">
        <v>59</v>
      </c>
      <c r="B25" s="62" t="s">
        <v>60</v>
      </c>
      <c r="C25" s="61"/>
      <c r="D25" s="69" t="s">
        <v>291</v>
      </c>
      <c r="E25" s="69" t="s">
        <v>292</v>
      </c>
      <c r="F25" s="71"/>
      <c r="G25" s="67"/>
    </row>
    <row r="26" spans="1:7" ht="157.5" customHeight="1" x14ac:dyDescent="0.25">
      <c r="A26" s="61" t="s">
        <v>61</v>
      </c>
      <c r="B26" s="62" t="s">
        <v>62</v>
      </c>
      <c r="C26" s="61"/>
      <c r="D26" s="69"/>
      <c r="E26" s="69" t="s">
        <v>293</v>
      </c>
      <c r="F26" s="71"/>
      <c r="G26" s="67"/>
    </row>
    <row r="27" spans="1:7" ht="176.25" customHeight="1" x14ac:dyDescent="0.25">
      <c r="A27" s="61" t="s">
        <v>63</v>
      </c>
      <c r="B27" s="62" t="s">
        <v>64</v>
      </c>
      <c r="C27" s="61"/>
      <c r="D27" s="69" t="s">
        <v>294</v>
      </c>
      <c r="E27" s="69" t="s">
        <v>295</v>
      </c>
      <c r="F27" s="71"/>
      <c r="G27" s="67" t="s">
        <v>296</v>
      </c>
    </row>
    <row r="28" spans="1:7" ht="131.25" customHeight="1" x14ac:dyDescent="0.25">
      <c r="A28" s="61" t="s">
        <v>65</v>
      </c>
      <c r="B28" s="62" t="s">
        <v>66</v>
      </c>
      <c r="C28" s="61"/>
      <c r="D28" s="69" t="s">
        <v>297</v>
      </c>
      <c r="E28" s="69" t="s">
        <v>298</v>
      </c>
      <c r="F28" s="71"/>
      <c r="G28" s="67"/>
    </row>
    <row r="29" spans="1:7" ht="131.25" customHeight="1" x14ac:dyDescent="0.25">
      <c r="A29" s="61" t="s">
        <v>67</v>
      </c>
      <c r="B29" s="62" t="s">
        <v>68</v>
      </c>
      <c r="C29" s="61"/>
      <c r="D29" s="69" t="s">
        <v>299</v>
      </c>
      <c r="E29" s="69" t="s">
        <v>300</v>
      </c>
      <c r="F29" s="71"/>
      <c r="G29" s="67"/>
    </row>
    <row r="30" spans="1:7" ht="210.75" customHeight="1" x14ac:dyDescent="0.25">
      <c r="A30" s="61" t="s">
        <v>69</v>
      </c>
      <c r="B30" s="62" t="s">
        <v>70</v>
      </c>
      <c r="C30" s="61"/>
      <c r="D30" s="69" t="s">
        <v>301</v>
      </c>
      <c r="E30" s="69" t="s">
        <v>302</v>
      </c>
      <c r="F30" s="71"/>
      <c r="G30" s="67"/>
    </row>
    <row r="31" spans="1:7" ht="131.25" customHeight="1" x14ac:dyDescent="0.25">
      <c r="A31" s="61" t="s">
        <v>71</v>
      </c>
      <c r="B31" s="62" t="s">
        <v>72</v>
      </c>
      <c r="C31" s="61"/>
      <c r="D31" s="69" t="s">
        <v>303</v>
      </c>
      <c r="E31" s="69" t="s">
        <v>304</v>
      </c>
      <c r="F31" s="71"/>
      <c r="G31" s="67" t="s">
        <v>212</v>
      </c>
    </row>
    <row r="32" spans="1:7" ht="131.25" customHeight="1" x14ac:dyDescent="0.25">
      <c r="A32" s="61" t="s">
        <v>73</v>
      </c>
      <c r="B32" s="62" t="s">
        <v>74</v>
      </c>
      <c r="C32" s="61"/>
      <c r="D32" s="69" t="s">
        <v>305</v>
      </c>
      <c r="E32" s="69" t="s">
        <v>306</v>
      </c>
      <c r="F32" s="71"/>
      <c r="G32" s="67" t="s">
        <v>214</v>
      </c>
    </row>
    <row r="33" spans="1:7" ht="131.25" customHeight="1" x14ac:dyDescent="0.25">
      <c r="A33" s="61" t="s">
        <v>75</v>
      </c>
      <c r="B33" s="62" t="s">
        <v>76</v>
      </c>
      <c r="C33" s="61"/>
      <c r="D33" s="69" t="s">
        <v>307</v>
      </c>
      <c r="E33" s="72"/>
      <c r="F33" s="71"/>
      <c r="G33" s="67"/>
    </row>
    <row r="34" spans="1:7" ht="131.25" customHeight="1" x14ac:dyDescent="0.25">
      <c r="A34" s="61" t="s">
        <v>77</v>
      </c>
      <c r="B34" s="62" t="s">
        <v>78</v>
      </c>
      <c r="C34" s="61"/>
      <c r="D34" s="69" t="s">
        <v>308</v>
      </c>
      <c r="E34" s="69" t="s">
        <v>309</v>
      </c>
      <c r="F34" s="71"/>
      <c r="G34" s="67" t="s">
        <v>310</v>
      </c>
    </row>
    <row r="35" spans="1:7" ht="161.25" customHeight="1" x14ac:dyDescent="0.25">
      <c r="A35" s="61" t="s">
        <v>79</v>
      </c>
      <c r="B35" s="62" t="s">
        <v>80</v>
      </c>
      <c r="C35" s="61"/>
      <c r="D35" s="69" t="s">
        <v>311</v>
      </c>
      <c r="E35" s="69" t="s">
        <v>312</v>
      </c>
      <c r="F35" s="71"/>
      <c r="G35" s="67"/>
    </row>
    <row r="36" spans="1:7" ht="131.25" customHeight="1" x14ac:dyDescent="0.25">
      <c r="A36" s="61" t="s">
        <v>81</v>
      </c>
      <c r="B36" s="62" t="s">
        <v>82</v>
      </c>
      <c r="C36" s="61"/>
      <c r="D36" s="69" t="s">
        <v>313</v>
      </c>
      <c r="E36" s="72"/>
      <c r="F36" s="71"/>
      <c r="G36" s="67"/>
    </row>
    <row r="37" spans="1:7" ht="131.25" customHeight="1" x14ac:dyDescent="0.25">
      <c r="A37" s="61" t="s">
        <v>83</v>
      </c>
      <c r="B37" s="62" t="s">
        <v>84</v>
      </c>
      <c r="C37" s="61"/>
      <c r="D37" s="69" t="s">
        <v>314</v>
      </c>
      <c r="E37" s="69" t="s">
        <v>314</v>
      </c>
      <c r="F37" s="71"/>
      <c r="G37" s="67" t="s">
        <v>315</v>
      </c>
    </row>
    <row r="38" spans="1:7" ht="190.5" customHeight="1" x14ac:dyDescent="0.25">
      <c r="A38" s="61" t="s">
        <v>85</v>
      </c>
      <c r="B38" s="62" t="s">
        <v>86</v>
      </c>
      <c r="C38" s="61"/>
      <c r="D38" s="69" t="s">
        <v>316</v>
      </c>
      <c r="E38" s="69" t="s">
        <v>317</v>
      </c>
      <c r="F38" s="71" t="s">
        <v>318</v>
      </c>
      <c r="G38" s="67" t="s">
        <v>319</v>
      </c>
    </row>
    <row r="39" spans="1:7" ht="131.25" customHeight="1" x14ac:dyDescent="0.25">
      <c r="A39" s="61" t="s">
        <v>87</v>
      </c>
      <c r="B39" s="62" t="s">
        <v>88</v>
      </c>
      <c r="C39" s="61"/>
      <c r="D39" s="69" t="s">
        <v>320</v>
      </c>
      <c r="E39" s="69" t="s">
        <v>321</v>
      </c>
      <c r="F39" s="71"/>
      <c r="G39" s="67"/>
    </row>
    <row r="40" spans="1:7" ht="131.25" customHeight="1" x14ac:dyDescent="0.25">
      <c r="A40" s="61" t="s">
        <v>89</v>
      </c>
      <c r="B40" s="62" t="s">
        <v>90</v>
      </c>
      <c r="C40" s="61"/>
      <c r="D40" s="69" t="s">
        <v>322</v>
      </c>
      <c r="E40" s="69" t="s">
        <v>323</v>
      </c>
      <c r="F40" s="71"/>
      <c r="G40" s="67" t="s">
        <v>324</v>
      </c>
    </row>
    <row r="41" spans="1:7" ht="131.25" customHeight="1" x14ac:dyDescent="0.25">
      <c r="A41" s="61" t="s">
        <v>91</v>
      </c>
      <c r="B41" s="62" t="s">
        <v>92</v>
      </c>
      <c r="C41" s="61"/>
      <c r="D41" s="69" t="s">
        <v>325</v>
      </c>
      <c r="E41" s="69" t="s">
        <v>326</v>
      </c>
      <c r="F41" s="71"/>
      <c r="G41" s="67"/>
    </row>
    <row r="42" spans="1:7" ht="131.25" customHeight="1" x14ac:dyDescent="0.25">
      <c r="A42" s="61" t="s">
        <v>93</v>
      </c>
      <c r="B42" s="62" t="s">
        <v>94</v>
      </c>
      <c r="C42" s="61"/>
      <c r="D42" s="69" t="s">
        <v>327</v>
      </c>
      <c r="E42" s="69" t="s">
        <v>328</v>
      </c>
      <c r="F42" s="71"/>
      <c r="G42" s="67"/>
    </row>
    <row r="43" spans="1:7" ht="131.25" customHeight="1" x14ac:dyDescent="0.25">
      <c r="A43" s="61" t="s">
        <v>95</v>
      </c>
      <c r="B43" s="62" t="s">
        <v>96</v>
      </c>
      <c r="C43" s="61"/>
      <c r="D43" s="69" t="s">
        <v>329</v>
      </c>
      <c r="E43" s="72"/>
      <c r="F43" s="71"/>
      <c r="G43" s="67"/>
    </row>
    <row r="44" spans="1:7" ht="186.75" customHeight="1" x14ac:dyDescent="0.25">
      <c r="A44" s="61" t="s">
        <v>97</v>
      </c>
      <c r="B44" s="62" t="s">
        <v>98</v>
      </c>
      <c r="C44" s="61"/>
      <c r="D44" s="69" t="s">
        <v>330</v>
      </c>
      <c r="E44" s="69" t="s">
        <v>331</v>
      </c>
      <c r="F44" s="71"/>
      <c r="G44" s="67"/>
    </row>
    <row r="45" spans="1:7" ht="131.25" customHeight="1" x14ac:dyDescent="0.25">
      <c r="A45" s="61" t="s">
        <v>99</v>
      </c>
      <c r="B45" s="62" t="s">
        <v>100</v>
      </c>
      <c r="C45" s="61"/>
      <c r="D45" s="69" t="s">
        <v>332</v>
      </c>
      <c r="E45" s="69" t="s">
        <v>333</v>
      </c>
      <c r="F45" s="71"/>
      <c r="G45" s="67" t="s">
        <v>227</v>
      </c>
    </row>
    <row r="46" spans="1:7" ht="131.25" customHeight="1" x14ac:dyDescent="0.25">
      <c r="A46" s="61" t="s">
        <v>101</v>
      </c>
      <c r="B46" s="62" t="s">
        <v>102</v>
      </c>
      <c r="C46" s="61"/>
      <c r="D46" s="69" t="s">
        <v>334</v>
      </c>
      <c r="E46" s="72"/>
      <c r="F46" s="71"/>
      <c r="G46" s="67"/>
    </row>
    <row r="47" spans="1:7" ht="131.25" customHeight="1" x14ac:dyDescent="0.25">
      <c r="A47" s="61" t="s">
        <v>103</v>
      </c>
      <c r="B47" s="62" t="s">
        <v>104</v>
      </c>
      <c r="C47" s="61"/>
      <c r="D47" s="69" t="s">
        <v>335</v>
      </c>
      <c r="E47" s="69" t="s">
        <v>336</v>
      </c>
      <c r="F47" s="71"/>
      <c r="G47" s="67"/>
    </row>
    <row r="48" spans="1:7" ht="193.5" customHeight="1" x14ac:dyDescent="0.25">
      <c r="A48" s="61" t="s">
        <v>105</v>
      </c>
      <c r="B48" s="62" t="s">
        <v>106</v>
      </c>
      <c r="C48" s="61"/>
      <c r="D48" s="69" t="s">
        <v>337</v>
      </c>
      <c r="E48" s="69" t="s">
        <v>337</v>
      </c>
      <c r="F48" s="71"/>
      <c r="G48" s="67"/>
    </row>
    <row r="49" spans="1:7" ht="131.25" customHeight="1" x14ac:dyDescent="0.25">
      <c r="A49" s="61" t="s">
        <v>107</v>
      </c>
      <c r="B49" s="62" t="s">
        <v>108</v>
      </c>
      <c r="C49" s="61"/>
      <c r="D49" s="69" t="s">
        <v>338</v>
      </c>
      <c r="E49" s="69" t="s">
        <v>339</v>
      </c>
      <c r="F49" s="71"/>
      <c r="G49" s="67" t="s">
        <v>229</v>
      </c>
    </row>
    <row r="50" spans="1:7" ht="131.25" customHeight="1" x14ac:dyDescent="0.25">
      <c r="A50" s="61" t="s">
        <v>109</v>
      </c>
      <c r="B50" s="62" t="s">
        <v>110</v>
      </c>
      <c r="C50" s="61"/>
      <c r="D50" s="69" t="s">
        <v>340</v>
      </c>
      <c r="E50" s="69" t="s">
        <v>341</v>
      </c>
      <c r="F50" s="71" t="s">
        <v>342</v>
      </c>
      <c r="G50" s="67" t="s">
        <v>230</v>
      </c>
    </row>
    <row r="51" spans="1:7" ht="131.25" customHeight="1" x14ac:dyDescent="0.25">
      <c r="A51" s="61" t="s">
        <v>111</v>
      </c>
      <c r="B51" s="62" t="s">
        <v>112</v>
      </c>
      <c r="C51" s="61"/>
      <c r="D51" s="69" t="s">
        <v>343</v>
      </c>
      <c r="E51" s="69" t="s">
        <v>344</v>
      </c>
      <c r="F51" s="71" t="s">
        <v>345</v>
      </c>
      <c r="G51" s="67" t="s">
        <v>232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54B37-E2C6-4B68-8B1C-CF292EB66EEA}">
  <dimension ref="A1:E51"/>
  <sheetViews>
    <sheetView topLeftCell="B4" workbookViewId="0">
      <selection activeCell="E28" sqref="E28"/>
    </sheetView>
  </sheetViews>
  <sheetFormatPr defaultRowHeight="15" x14ac:dyDescent="0.25"/>
  <cols>
    <col min="1" max="2" width="14.140625" style="57" customWidth="1"/>
    <col min="3" max="3" width="21.140625" customWidth="1"/>
    <col min="4" max="4" width="43.5703125" customWidth="1"/>
    <col min="5" max="5" width="54.5703125" customWidth="1"/>
  </cols>
  <sheetData>
    <row r="1" spans="1:5" x14ac:dyDescent="0.25">
      <c r="A1" s="58" t="s">
        <v>0</v>
      </c>
      <c r="B1" s="58" t="s">
        <v>1</v>
      </c>
      <c r="C1" t="s">
        <v>346</v>
      </c>
      <c r="D1" t="s">
        <v>347</v>
      </c>
      <c r="E1" t="s">
        <v>10</v>
      </c>
    </row>
    <row r="2" spans="1:5" x14ac:dyDescent="0.25">
      <c r="A2" s="59" t="s">
        <v>12</v>
      </c>
      <c r="B2" s="59" t="s">
        <v>13</v>
      </c>
      <c r="C2" t="s">
        <v>348</v>
      </c>
    </row>
    <row r="3" spans="1:5" x14ac:dyDescent="0.25">
      <c r="A3" s="59" t="s">
        <v>14</v>
      </c>
      <c r="B3" s="59" t="s">
        <v>15</v>
      </c>
      <c r="C3" t="s">
        <v>349</v>
      </c>
      <c r="D3" s="75" t="s">
        <v>356</v>
      </c>
      <c r="E3" t="s">
        <v>358</v>
      </c>
    </row>
    <row r="4" spans="1:5" x14ac:dyDescent="0.25">
      <c r="A4" s="59" t="s">
        <v>16</v>
      </c>
      <c r="B4" s="59" t="s">
        <v>17</v>
      </c>
      <c r="C4" t="s">
        <v>348</v>
      </c>
    </row>
    <row r="5" spans="1:5" x14ac:dyDescent="0.25">
      <c r="A5" s="59" t="s">
        <v>18</v>
      </c>
      <c r="B5" s="59" t="s">
        <v>19</v>
      </c>
      <c r="C5" t="s">
        <v>349</v>
      </c>
      <c r="D5" s="75" t="s">
        <v>357</v>
      </c>
      <c r="E5" s="76" t="s">
        <v>360</v>
      </c>
    </row>
    <row r="6" spans="1:5" x14ac:dyDescent="0.25">
      <c r="A6" s="59" t="s">
        <v>21</v>
      </c>
      <c r="B6" s="59" t="s">
        <v>22</v>
      </c>
      <c r="C6" t="s">
        <v>348</v>
      </c>
    </row>
    <row r="7" spans="1:5" x14ac:dyDescent="0.25">
      <c r="A7" s="59" t="s">
        <v>23</v>
      </c>
      <c r="B7" s="59" t="s">
        <v>24</v>
      </c>
      <c r="C7" t="s">
        <v>349</v>
      </c>
      <c r="D7" t="s">
        <v>359</v>
      </c>
      <c r="E7" s="76" t="s">
        <v>369</v>
      </c>
    </row>
    <row r="8" spans="1:5" x14ac:dyDescent="0.25">
      <c r="A8" s="59" t="s">
        <v>25</v>
      </c>
      <c r="B8" s="59" t="s">
        <v>26</v>
      </c>
      <c r="C8" t="s">
        <v>348</v>
      </c>
    </row>
    <row r="9" spans="1:5" x14ac:dyDescent="0.25">
      <c r="A9" s="59" t="s">
        <v>27</v>
      </c>
      <c r="B9" s="59" t="s">
        <v>28</v>
      </c>
      <c r="C9" t="s">
        <v>349</v>
      </c>
      <c r="D9" s="77" t="s">
        <v>361</v>
      </c>
      <c r="E9" s="76" t="s">
        <v>360</v>
      </c>
    </row>
    <row r="10" spans="1:5" x14ac:dyDescent="0.25">
      <c r="A10" s="59" t="s">
        <v>29</v>
      </c>
      <c r="B10" s="59" t="s">
        <v>30</v>
      </c>
      <c r="C10" t="s">
        <v>348</v>
      </c>
    </row>
    <row r="11" spans="1:5" x14ac:dyDescent="0.25">
      <c r="A11" s="59" t="s">
        <v>31</v>
      </c>
      <c r="B11" s="59" t="s">
        <v>32</v>
      </c>
      <c r="C11" t="s">
        <v>349</v>
      </c>
      <c r="D11" s="78" t="s">
        <v>363</v>
      </c>
      <c r="E11" s="76" t="s">
        <v>362</v>
      </c>
    </row>
    <row r="12" spans="1:5" x14ac:dyDescent="0.25">
      <c r="A12" s="59" t="s">
        <v>33</v>
      </c>
      <c r="B12" s="59" t="s">
        <v>34</v>
      </c>
      <c r="C12" t="s">
        <v>348</v>
      </c>
      <c r="E12" t="s">
        <v>350</v>
      </c>
    </row>
    <row r="13" spans="1:5" x14ac:dyDescent="0.25">
      <c r="A13" s="59" t="s">
        <v>35</v>
      </c>
      <c r="B13" s="59" t="s">
        <v>36</v>
      </c>
      <c r="C13" t="s">
        <v>349</v>
      </c>
      <c r="D13" s="77" t="s">
        <v>364</v>
      </c>
      <c r="E13" s="76" t="s">
        <v>368</v>
      </c>
    </row>
    <row r="14" spans="1:5" x14ac:dyDescent="0.25">
      <c r="A14" s="59" t="s">
        <v>37</v>
      </c>
      <c r="B14" s="59" t="s">
        <v>38</v>
      </c>
      <c r="C14" t="s">
        <v>348</v>
      </c>
    </row>
    <row r="15" spans="1:5" x14ac:dyDescent="0.25">
      <c r="A15" s="59" t="s">
        <v>39</v>
      </c>
      <c r="B15" s="59" t="s">
        <v>40</v>
      </c>
      <c r="C15" t="s">
        <v>349</v>
      </c>
      <c r="D15" s="77" t="s">
        <v>365</v>
      </c>
      <c r="E15" s="76" t="s">
        <v>362</v>
      </c>
    </row>
    <row r="16" spans="1:5" x14ac:dyDescent="0.25">
      <c r="A16" s="59" t="s">
        <v>41</v>
      </c>
      <c r="B16" s="59" t="s">
        <v>42</v>
      </c>
      <c r="C16" t="s">
        <v>348</v>
      </c>
    </row>
    <row r="17" spans="1:5" x14ac:dyDescent="0.25">
      <c r="A17" s="59" t="s">
        <v>43</v>
      </c>
      <c r="B17" s="59" t="s">
        <v>44</v>
      </c>
      <c r="C17" t="s">
        <v>349</v>
      </c>
      <c r="D17" s="77" t="s">
        <v>366</v>
      </c>
      <c r="E17" s="76" t="s">
        <v>370</v>
      </c>
    </row>
    <row r="18" spans="1:5" x14ac:dyDescent="0.25">
      <c r="A18" s="59" t="s">
        <v>45</v>
      </c>
      <c r="B18" s="59" t="s">
        <v>46</v>
      </c>
      <c r="C18" t="s">
        <v>348</v>
      </c>
    </row>
    <row r="19" spans="1:5" x14ac:dyDescent="0.25">
      <c r="A19" s="59" t="s">
        <v>47</v>
      </c>
      <c r="B19" s="59" t="s">
        <v>48</v>
      </c>
      <c r="C19" t="s">
        <v>349</v>
      </c>
      <c r="D19" s="75" t="s">
        <v>377</v>
      </c>
      <c r="E19" s="76" t="s">
        <v>378</v>
      </c>
    </row>
    <row r="20" spans="1:5" x14ac:dyDescent="0.25">
      <c r="A20" s="59" t="s">
        <v>49</v>
      </c>
      <c r="B20" s="59" t="s">
        <v>50</v>
      </c>
      <c r="C20" t="s">
        <v>348</v>
      </c>
    </row>
    <row r="21" spans="1:5" x14ac:dyDescent="0.25">
      <c r="A21" s="59" t="s">
        <v>51</v>
      </c>
      <c r="B21" s="59" t="s">
        <v>52</v>
      </c>
      <c r="C21" t="s">
        <v>349</v>
      </c>
      <c r="D21" t="s">
        <v>380</v>
      </c>
      <c r="E21" s="76" t="s">
        <v>379</v>
      </c>
    </row>
    <row r="22" spans="1:5" x14ac:dyDescent="0.25">
      <c r="A22" s="59" t="s">
        <v>53</v>
      </c>
      <c r="B22" s="59" t="s">
        <v>54</v>
      </c>
      <c r="C22" t="s">
        <v>348</v>
      </c>
    </row>
    <row r="23" spans="1:5" x14ac:dyDescent="0.25">
      <c r="A23" s="59" t="s">
        <v>55</v>
      </c>
      <c r="B23" s="59" t="s">
        <v>56</v>
      </c>
      <c r="C23" t="s">
        <v>349</v>
      </c>
      <c r="E23" s="76" t="s">
        <v>371</v>
      </c>
    </row>
    <row r="24" spans="1:5" x14ac:dyDescent="0.25">
      <c r="A24" s="59" t="s">
        <v>57</v>
      </c>
      <c r="B24" s="59" t="s">
        <v>58</v>
      </c>
      <c r="C24" t="s">
        <v>348</v>
      </c>
      <c r="D24" s="60" t="s">
        <v>351</v>
      </c>
      <c r="E24" t="s">
        <v>352</v>
      </c>
    </row>
    <row r="25" spans="1:5" x14ac:dyDescent="0.25">
      <c r="A25" s="59" t="s">
        <v>59</v>
      </c>
      <c r="B25" s="59" t="s">
        <v>60</v>
      </c>
      <c r="C25" t="s">
        <v>349</v>
      </c>
    </row>
    <row r="26" spans="1:5" x14ac:dyDescent="0.25">
      <c r="A26" s="59" t="s">
        <v>61</v>
      </c>
      <c r="B26" s="59" t="s">
        <v>62</v>
      </c>
      <c r="C26" t="s">
        <v>348</v>
      </c>
    </row>
    <row r="27" spans="1:5" x14ac:dyDescent="0.25">
      <c r="A27" s="59" t="s">
        <v>63</v>
      </c>
      <c r="B27" s="59" t="s">
        <v>64</v>
      </c>
      <c r="C27" t="s">
        <v>349</v>
      </c>
    </row>
    <row r="28" spans="1:5" ht="18" customHeight="1" x14ac:dyDescent="0.25">
      <c r="A28" s="59" t="s">
        <v>65</v>
      </c>
      <c r="B28" s="59" t="s">
        <v>66</v>
      </c>
      <c r="C28" t="s">
        <v>353</v>
      </c>
      <c r="D28" s="79" t="s">
        <v>374</v>
      </c>
      <c r="E28" t="s">
        <v>373</v>
      </c>
    </row>
    <row r="29" spans="1:5" x14ac:dyDescent="0.25">
      <c r="A29" s="59" t="s">
        <v>67</v>
      </c>
      <c r="B29" s="59" t="s">
        <v>68</v>
      </c>
      <c r="C29" t="s">
        <v>349</v>
      </c>
    </row>
    <row r="30" spans="1:5" x14ac:dyDescent="0.25">
      <c r="A30" s="59" t="s">
        <v>69</v>
      </c>
      <c r="B30" s="59" t="s">
        <v>70</v>
      </c>
      <c r="C30" t="s">
        <v>348</v>
      </c>
    </row>
    <row r="31" spans="1:5" x14ac:dyDescent="0.25">
      <c r="A31" s="59" t="s">
        <v>71</v>
      </c>
      <c r="B31" s="59" t="s">
        <v>72</v>
      </c>
      <c r="C31" t="s">
        <v>349</v>
      </c>
    </row>
    <row r="32" spans="1:5" x14ac:dyDescent="0.25">
      <c r="A32" s="59" t="s">
        <v>73</v>
      </c>
      <c r="B32" s="59" t="s">
        <v>74</v>
      </c>
      <c r="C32" t="s">
        <v>348</v>
      </c>
      <c r="E32" t="s">
        <v>350</v>
      </c>
    </row>
    <row r="33" spans="1:5" x14ac:dyDescent="0.25">
      <c r="A33" s="59" t="s">
        <v>75</v>
      </c>
      <c r="B33" s="59" t="s">
        <v>76</v>
      </c>
      <c r="C33" t="s">
        <v>349</v>
      </c>
      <c r="E33" s="76" t="s">
        <v>372</v>
      </c>
    </row>
    <row r="34" spans="1:5" x14ac:dyDescent="0.25">
      <c r="A34" s="59" t="s">
        <v>77</v>
      </c>
      <c r="B34" s="59" t="s">
        <v>78</v>
      </c>
      <c r="C34" t="s">
        <v>348</v>
      </c>
    </row>
    <row r="35" spans="1:5" x14ac:dyDescent="0.25">
      <c r="A35" s="59" t="s">
        <v>79</v>
      </c>
      <c r="B35" s="59" t="s">
        <v>80</v>
      </c>
      <c r="C35" t="s">
        <v>349</v>
      </c>
      <c r="E35" s="76" t="s">
        <v>371</v>
      </c>
    </row>
    <row r="36" spans="1:5" x14ac:dyDescent="0.25">
      <c r="A36" s="59" t="s">
        <v>81</v>
      </c>
      <c r="B36" s="59" t="s">
        <v>82</v>
      </c>
      <c r="C36" t="s">
        <v>348</v>
      </c>
    </row>
    <row r="37" spans="1:5" x14ac:dyDescent="0.25">
      <c r="A37" s="59" t="s">
        <v>83</v>
      </c>
      <c r="B37" s="59" t="s">
        <v>84</v>
      </c>
      <c r="C37" t="s">
        <v>349</v>
      </c>
    </row>
    <row r="38" spans="1:5" x14ac:dyDescent="0.25">
      <c r="A38" s="59" t="s">
        <v>85</v>
      </c>
      <c r="B38" s="59" t="s">
        <v>86</v>
      </c>
      <c r="C38" t="s">
        <v>348</v>
      </c>
      <c r="D38" s="60" t="s">
        <v>354</v>
      </c>
      <c r="E38" t="s">
        <v>355</v>
      </c>
    </row>
    <row r="39" spans="1:5" x14ac:dyDescent="0.25">
      <c r="A39" s="59" t="s">
        <v>87</v>
      </c>
      <c r="B39" s="59" t="s">
        <v>88</v>
      </c>
      <c r="C39" t="s">
        <v>349</v>
      </c>
    </row>
    <row r="40" spans="1:5" x14ac:dyDescent="0.25">
      <c r="A40" s="59" t="s">
        <v>89</v>
      </c>
      <c r="B40" s="59" t="s">
        <v>90</v>
      </c>
      <c r="C40" t="s">
        <v>348</v>
      </c>
    </row>
    <row r="41" spans="1:5" x14ac:dyDescent="0.25">
      <c r="A41" s="59" t="s">
        <v>91</v>
      </c>
      <c r="B41" s="59" t="s">
        <v>92</v>
      </c>
      <c r="C41" t="s">
        <v>349</v>
      </c>
    </row>
    <row r="42" spans="1:5" x14ac:dyDescent="0.25">
      <c r="A42" s="59" t="s">
        <v>93</v>
      </c>
      <c r="B42" s="59" t="s">
        <v>94</v>
      </c>
      <c r="C42" t="s">
        <v>348</v>
      </c>
      <c r="E42" t="s">
        <v>350</v>
      </c>
    </row>
    <row r="43" spans="1:5" x14ac:dyDescent="0.25">
      <c r="A43" s="59" t="s">
        <v>95</v>
      </c>
      <c r="B43" s="59" t="s">
        <v>96</v>
      </c>
      <c r="C43" t="s">
        <v>349</v>
      </c>
      <c r="E43" s="76" t="s">
        <v>371</v>
      </c>
    </row>
    <row r="44" spans="1:5" x14ac:dyDescent="0.25">
      <c r="A44" s="59" t="s">
        <v>97</v>
      </c>
      <c r="B44" s="59" t="s">
        <v>98</v>
      </c>
      <c r="C44" t="s">
        <v>348</v>
      </c>
    </row>
    <row r="45" spans="1:5" x14ac:dyDescent="0.25">
      <c r="A45" s="59" t="s">
        <v>99</v>
      </c>
      <c r="B45" s="59" t="s">
        <v>100</v>
      </c>
      <c r="C45" t="s">
        <v>349</v>
      </c>
      <c r="D45" t="s">
        <v>375</v>
      </c>
      <c r="E45" s="76" t="s">
        <v>376</v>
      </c>
    </row>
    <row r="46" spans="1:5" x14ac:dyDescent="0.25">
      <c r="A46" s="59" t="s">
        <v>101</v>
      </c>
      <c r="B46" s="59" t="s">
        <v>102</v>
      </c>
      <c r="C46" t="s">
        <v>348</v>
      </c>
    </row>
    <row r="47" spans="1:5" x14ac:dyDescent="0.25">
      <c r="A47" s="59" t="s">
        <v>103</v>
      </c>
      <c r="B47" s="59" t="s">
        <v>104</v>
      </c>
      <c r="C47" t="s">
        <v>349</v>
      </c>
    </row>
    <row r="48" spans="1:5" x14ac:dyDescent="0.25">
      <c r="A48" s="59" t="s">
        <v>105</v>
      </c>
      <c r="B48" s="59" t="s">
        <v>106</v>
      </c>
      <c r="C48" t="s">
        <v>348</v>
      </c>
    </row>
    <row r="49" spans="1:5" x14ac:dyDescent="0.25">
      <c r="A49" s="59" t="s">
        <v>107</v>
      </c>
      <c r="B49" s="59" t="s">
        <v>108</v>
      </c>
      <c r="C49" t="s">
        <v>349</v>
      </c>
    </row>
    <row r="50" spans="1:5" x14ac:dyDescent="0.25">
      <c r="A50" s="59" t="s">
        <v>109</v>
      </c>
      <c r="B50" s="59" t="s">
        <v>110</v>
      </c>
      <c r="C50" t="s">
        <v>348</v>
      </c>
      <c r="E50" t="s">
        <v>350</v>
      </c>
    </row>
    <row r="51" spans="1:5" x14ac:dyDescent="0.25">
      <c r="A51" s="59" t="s">
        <v>111</v>
      </c>
      <c r="B51" s="59" t="s">
        <v>112</v>
      </c>
      <c r="C51" t="s">
        <v>349</v>
      </c>
    </row>
  </sheetData>
  <hyperlinks>
    <hyperlink ref="D38" r:id="rId1" xr:uid="{E0918ECD-FF0D-45EA-BB99-AA2A51693694}"/>
    <hyperlink ref="D24" r:id="rId2" xr:uid="{BBEC3B6D-D19F-4135-81FA-F63B32E07D8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5A98439AFA81E498F77D25C786519F4" ma:contentTypeVersion="11" ma:contentTypeDescription="Create a new document." ma:contentTypeScope="" ma:versionID="2eee30f09807eeac4a01227db7fe7da3">
  <xsd:schema xmlns:xsd="http://www.w3.org/2001/XMLSchema" xmlns:xs="http://www.w3.org/2001/XMLSchema" xmlns:p="http://schemas.microsoft.com/office/2006/metadata/properties" xmlns:ns2="761c6e68-1cb6-4689-a9f8-1fc6e959a784" xmlns:ns3="92180e4e-06c3-4953-9d7f-e8282e53295e" targetNamespace="http://schemas.microsoft.com/office/2006/metadata/properties" ma:root="true" ma:fieldsID="12701c335ef03a3ee46b176a305484f3" ns2:_="" ns3:_="">
    <xsd:import namespace="761c6e68-1cb6-4689-a9f8-1fc6e959a784"/>
    <xsd:import namespace="92180e4e-06c3-4953-9d7f-e8282e53295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1c6e68-1cb6-4689-a9f8-1fc6e959a7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180e4e-06c3-4953-9d7f-e8282e53295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AF7866-3992-45B4-9764-3FF39FD33CFF}">
  <ds:schemaRefs>
    <ds:schemaRef ds:uri="http://purl.org/dc/terms/"/>
    <ds:schemaRef ds:uri="http://schemas.microsoft.com/office/2006/metadata/properties"/>
    <ds:schemaRef ds:uri="http://www.w3.org/XML/1998/namespace"/>
    <ds:schemaRef ds:uri="http://purl.org/dc/dcmitype/"/>
    <ds:schemaRef ds:uri="http://schemas.microsoft.com/office/2006/documentManagement/types"/>
    <ds:schemaRef ds:uri="http://schemas.microsoft.com/office/infopath/2007/PartnerControls"/>
    <ds:schemaRef ds:uri="92180e4e-06c3-4953-9d7f-e8282e53295e"/>
    <ds:schemaRef ds:uri="http://schemas.openxmlformats.org/package/2006/metadata/core-properties"/>
    <ds:schemaRef ds:uri="761c6e68-1cb6-4689-a9f8-1fc6e959a784"/>
    <ds:schemaRef ds:uri="http://purl.org/dc/elements/1.1/"/>
  </ds:schemaRefs>
</ds:datastoreItem>
</file>

<file path=customXml/itemProps2.xml><?xml version="1.0" encoding="utf-8"?>
<ds:datastoreItem xmlns:ds="http://schemas.openxmlformats.org/officeDocument/2006/customXml" ds:itemID="{61908B07-54D0-41B3-8455-6EB5787780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1c6e68-1cb6-4689-a9f8-1fc6e959a784"/>
    <ds:schemaRef ds:uri="92180e4e-06c3-4953-9d7f-e8282e532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DF3EFDD-5B69-4990-915C-5FBC000951B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Admissions 2018-Corrected</vt:lpstr>
      <vt:lpstr>Admissions 2019-Corrected</vt:lpstr>
      <vt:lpstr>Admissions 2020-Corrected</vt:lpstr>
      <vt:lpstr>Population 2018-Corrected</vt:lpstr>
      <vt:lpstr>Population 2019-Corrected</vt:lpstr>
      <vt:lpstr>Population 2020-Corrected</vt:lpstr>
      <vt:lpstr>Length of Stay and Costs 2021</vt:lpstr>
      <vt:lpstr>State Notes 2021</vt:lpstr>
      <vt:lpstr>State Resources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 Roberts</dc:creator>
  <cp:keywords/>
  <dc:description/>
  <cp:lastModifiedBy>Mari Roberts</cp:lastModifiedBy>
  <cp:revision/>
  <dcterms:created xsi:type="dcterms:W3CDTF">2021-04-06T17:23:21Z</dcterms:created>
  <dcterms:modified xsi:type="dcterms:W3CDTF">2021-04-09T20:12:27Z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0x01010085A98439AFA81E498F77D25C786519F4</vt:lpwstr>
  </property>
</Properties>
</file>