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4"/>
  </bookViews>
  <sheets>
    <sheet name="Full" sheetId="1" r:id="rId1"/>
    <sheet name="Clean" sheetId="2" r:id="rId2"/>
    <sheet name="Econ-Sec Big" sheetId="4" r:id="rId3"/>
    <sheet name="Econ-Sec Small" sheetId="6" r:id="rId4"/>
    <sheet name="Sheet7" sheetId="7" r:id="rId5"/>
    <sheet name="Sheet10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3" i="6" l="1"/>
  <c r="X104" i="6"/>
  <c r="X105" i="6"/>
  <c r="X106" i="6"/>
  <c r="X107" i="6"/>
  <c r="X108" i="6"/>
  <c r="X102" i="6"/>
  <c r="X92" i="6"/>
  <c r="X93" i="6"/>
  <c r="X94" i="6"/>
  <c r="X95" i="6"/>
  <c r="X96" i="6"/>
  <c r="X97" i="6"/>
  <c r="X91" i="6"/>
  <c r="X81" i="6"/>
  <c r="X82" i="6"/>
  <c r="X83" i="6"/>
  <c r="X84" i="6"/>
  <c r="X85" i="6"/>
  <c r="X86" i="6"/>
  <c r="X80" i="6"/>
  <c r="X70" i="6"/>
  <c r="X71" i="6"/>
  <c r="X72" i="6"/>
  <c r="X73" i="6"/>
  <c r="X74" i="6"/>
  <c r="X75" i="6"/>
  <c r="X69" i="6"/>
  <c r="X64" i="6"/>
  <c r="X59" i="6"/>
  <c r="X60" i="6"/>
  <c r="X61" i="6"/>
  <c r="X62" i="6"/>
  <c r="X63" i="6"/>
  <c r="X58" i="6"/>
  <c r="X48" i="6"/>
  <c r="X49" i="6"/>
  <c r="X50" i="6"/>
  <c r="X51" i="6"/>
  <c r="X52" i="6"/>
  <c r="X53" i="6"/>
  <c r="X47" i="6"/>
  <c r="X41" i="6"/>
  <c r="X37" i="6"/>
  <c r="X38" i="6"/>
  <c r="X39" i="6"/>
  <c r="X40" i="6"/>
  <c r="X42" i="6"/>
  <c r="X36" i="6"/>
  <c r="X26" i="6"/>
  <c r="X27" i="6"/>
  <c r="X28" i="6"/>
  <c r="X29" i="6"/>
  <c r="X30" i="6"/>
  <c r="X31" i="6"/>
  <c r="X25" i="6"/>
  <c r="X20" i="6"/>
  <c r="X15" i="6"/>
  <c r="X16" i="6"/>
  <c r="X17" i="6"/>
  <c r="X18" i="6"/>
  <c r="X19" i="6"/>
  <c r="X14" i="6"/>
  <c r="W103" i="6"/>
  <c r="W104" i="6"/>
  <c r="W105" i="6"/>
  <c r="W106" i="6"/>
  <c r="W107" i="6"/>
  <c r="W108" i="6"/>
  <c r="W102" i="6"/>
  <c r="W92" i="6"/>
  <c r="W93" i="6"/>
  <c r="W94" i="6"/>
  <c r="W95" i="6"/>
  <c r="W96" i="6"/>
  <c r="W97" i="6"/>
  <c r="W91" i="6"/>
  <c r="W81" i="6"/>
  <c r="W82" i="6"/>
  <c r="W83" i="6"/>
  <c r="W84" i="6"/>
  <c r="W85" i="6"/>
  <c r="W86" i="6"/>
  <c r="W80" i="6"/>
  <c r="W70" i="6"/>
  <c r="W71" i="6"/>
  <c r="W72" i="6"/>
  <c r="W73" i="6"/>
  <c r="W74" i="6"/>
  <c r="W75" i="6"/>
  <c r="W69" i="6"/>
  <c r="W64" i="6"/>
  <c r="W59" i="6"/>
  <c r="W60" i="6"/>
  <c r="W61" i="6"/>
  <c r="W62" i="6"/>
  <c r="W63" i="6"/>
  <c r="W58" i="6"/>
  <c r="W48" i="6"/>
  <c r="W49" i="6"/>
  <c r="W50" i="6"/>
  <c r="W51" i="6"/>
  <c r="W52" i="6"/>
  <c r="W53" i="6"/>
  <c r="W47" i="6"/>
  <c r="W37" i="6"/>
  <c r="W38" i="6"/>
  <c r="W39" i="6"/>
  <c r="W40" i="6"/>
  <c r="W41" i="6"/>
  <c r="W42" i="6"/>
  <c r="W36" i="6"/>
  <c r="W26" i="6"/>
  <c r="W27" i="6"/>
  <c r="W28" i="6"/>
  <c r="W29" i="6"/>
  <c r="W30" i="6"/>
  <c r="W31" i="6"/>
  <c r="W25" i="6"/>
  <c r="W15" i="6"/>
  <c r="W16" i="6"/>
  <c r="W17" i="6"/>
  <c r="W18" i="6"/>
  <c r="W19" i="6"/>
  <c r="W20" i="6"/>
  <c r="W14" i="6"/>
  <c r="V14" i="6"/>
  <c r="W3" i="6"/>
  <c r="V103" i="6"/>
  <c r="V104" i="6"/>
  <c r="V105" i="6"/>
  <c r="V106" i="6"/>
  <c r="V107" i="6"/>
  <c r="V108" i="6"/>
  <c r="V112" i="6" s="1"/>
  <c r="V102" i="6"/>
  <c r="V92" i="6"/>
  <c r="V93" i="6"/>
  <c r="V94" i="6"/>
  <c r="V95" i="6"/>
  <c r="V96" i="6"/>
  <c r="V97" i="6"/>
  <c r="V91" i="6"/>
  <c r="V81" i="6"/>
  <c r="V82" i="6"/>
  <c r="V83" i="6"/>
  <c r="V84" i="6"/>
  <c r="V85" i="6"/>
  <c r="V86" i="6"/>
  <c r="V80" i="6"/>
  <c r="V70" i="6"/>
  <c r="V71" i="6"/>
  <c r="V72" i="6"/>
  <c r="V73" i="6"/>
  <c r="V74" i="6"/>
  <c r="V75" i="6"/>
  <c r="V69" i="6"/>
  <c r="V64" i="6"/>
  <c r="V59" i="6"/>
  <c r="V60" i="6"/>
  <c r="V61" i="6"/>
  <c r="V62" i="6"/>
  <c r="V63" i="6"/>
  <c r="V58" i="6"/>
  <c r="V53" i="6"/>
  <c r="V48" i="6"/>
  <c r="V49" i="6"/>
  <c r="V50" i="6"/>
  <c r="V51" i="6"/>
  <c r="V52" i="6"/>
  <c r="V47" i="6"/>
  <c r="V37" i="6"/>
  <c r="V38" i="6"/>
  <c r="V39" i="6"/>
  <c r="V40" i="6"/>
  <c r="V41" i="6"/>
  <c r="V42" i="6"/>
  <c r="V36" i="6"/>
  <c r="V30" i="6"/>
  <c r="V31" i="6"/>
  <c r="V26" i="6"/>
  <c r="V27" i="6"/>
  <c r="V28" i="6"/>
  <c r="V29" i="6"/>
  <c r="V25" i="6"/>
  <c r="V20" i="6"/>
  <c r="V15" i="6"/>
  <c r="V16" i="6"/>
  <c r="V17" i="6"/>
  <c r="V18" i="6"/>
  <c r="V19" i="6"/>
  <c r="R72" i="4"/>
  <c r="C111" i="6"/>
  <c r="D111" i="6" s="1"/>
  <c r="E111" i="6" s="1"/>
  <c r="F111" i="6" s="1"/>
  <c r="G111" i="6" s="1"/>
  <c r="H111" i="6" s="1"/>
  <c r="I111" i="6" s="1"/>
  <c r="J111" i="6" s="1"/>
  <c r="K111" i="6" s="1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B112" i="6" s="1"/>
  <c r="S107" i="6"/>
  <c r="T107" i="6"/>
  <c r="R107" i="6"/>
  <c r="S106" i="6"/>
  <c r="T106" i="6"/>
  <c r="R106" i="6"/>
  <c r="S105" i="6"/>
  <c r="T105" i="6"/>
  <c r="R105" i="6"/>
  <c r="S104" i="6"/>
  <c r="T104" i="6"/>
  <c r="R104" i="6"/>
  <c r="S103" i="6"/>
  <c r="T103" i="6"/>
  <c r="R103" i="6"/>
  <c r="S102" i="6"/>
  <c r="T102" i="6"/>
  <c r="R102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C112" i="6" s="1"/>
  <c r="S96" i="6"/>
  <c r="T96" i="6"/>
  <c r="R96" i="6"/>
  <c r="S95" i="6"/>
  <c r="T95" i="6"/>
  <c r="R95" i="6"/>
  <c r="S94" i="6"/>
  <c r="T94" i="6"/>
  <c r="R94" i="6"/>
  <c r="S93" i="6"/>
  <c r="T93" i="6"/>
  <c r="R93" i="6"/>
  <c r="S92" i="6"/>
  <c r="T92" i="6"/>
  <c r="R92" i="6"/>
  <c r="S91" i="6"/>
  <c r="T91" i="6"/>
  <c r="R91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D112" i="6" s="1"/>
  <c r="S85" i="6"/>
  <c r="T85" i="6"/>
  <c r="R85" i="6"/>
  <c r="S84" i="6"/>
  <c r="T84" i="6"/>
  <c r="R84" i="6"/>
  <c r="S83" i="6"/>
  <c r="T83" i="6"/>
  <c r="R83" i="6"/>
  <c r="S82" i="6"/>
  <c r="T82" i="6"/>
  <c r="R82" i="6"/>
  <c r="S81" i="6"/>
  <c r="T81" i="6"/>
  <c r="R81" i="6"/>
  <c r="S80" i="6"/>
  <c r="T80" i="6"/>
  <c r="R80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E112" i="6" s="1"/>
  <c r="S74" i="6"/>
  <c r="T74" i="6"/>
  <c r="R74" i="6"/>
  <c r="R73" i="6"/>
  <c r="S72" i="6"/>
  <c r="T72" i="6"/>
  <c r="R72" i="6"/>
  <c r="S71" i="6"/>
  <c r="T71" i="6"/>
  <c r="R71" i="6"/>
  <c r="S70" i="6"/>
  <c r="T70" i="6"/>
  <c r="R70" i="6"/>
  <c r="S69" i="6"/>
  <c r="T69" i="6"/>
  <c r="R69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F112" i="6" s="1"/>
  <c r="S63" i="6"/>
  <c r="T63" i="6"/>
  <c r="R63" i="6"/>
  <c r="S62" i="6"/>
  <c r="T62" i="6"/>
  <c r="R62" i="6"/>
  <c r="S61" i="6"/>
  <c r="T61" i="6"/>
  <c r="R61" i="6"/>
  <c r="S60" i="6"/>
  <c r="T60" i="6"/>
  <c r="R60" i="6"/>
  <c r="S59" i="6"/>
  <c r="T59" i="6"/>
  <c r="R59" i="6"/>
  <c r="S58" i="6"/>
  <c r="T58" i="6"/>
  <c r="R58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G112" i="6" s="1"/>
  <c r="S52" i="6"/>
  <c r="T52" i="6"/>
  <c r="R52" i="6"/>
  <c r="S51" i="6"/>
  <c r="T51" i="6"/>
  <c r="R51" i="6"/>
  <c r="S50" i="6"/>
  <c r="T50" i="6"/>
  <c r="R50" i="6"/>
  <c r="S49" i="6"/>
  <c r="T49" i="6"/>
  <c r="R49" i="6"/>
  <c r="S48" i="6"/>
  <c r="T48" i="6"/>
  <c r="R48" i="6"/>
  <c r="S47" i="6"/>
  <c r="T47" i="6"/>
  <c r="R47" i="6"/>
  <c r="R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S41" i="6"/>
  <c r="T41" i="6"/>
  <c r="R41" i="6"/>
  <c r="S40" i="6"/>
  <c r="T40" i="6"/>
  <c r="R40" i="6"/>
  <c r="S39" i="6"/>
  <c r="T39" i="6"/>
  <c r="R39" i="6"/>
  <c r="S38" i="6"/>
  <c r="T38" i="6"/>
  <c r="R38" i="6"/>
  <c r="S37" i="6"/>
  <c r="T37" i="6"/>
  <c r="R37" i="6"/>
  <c r="S36" i="6"/>
  <c r="T36" i="6"/>
  <c r="R36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S30" i="6"/>
  <c r="T30" i="6"/>
  <c r="R30" i="6"/>
  <c r="S29" i="6"/>
  <c r="T29" i="6"/>
  <c r="R29" i="6"/>
  <c r="S28" i="6"/>
  <c r="T28" i="6"/>
  <c r="R28" i="6"/>
  <c r="S27" i="6"/>
  <c r="T27" i="6"/>
  <c r="R27" i="6"/>
  <c r="S26" i="6"/>
  <c r="T26" i="6"/>
  <c r="R26" i="6"/>
  <c r="S25" i="6"/>
  <c r="T25" i="6"/>
  <c r="R25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S19" i="6"/>
  <c r="T19" i="6"/>
  <c r="R19" i="6"/>
  <c r="S18" i="6"/>
  <c r="T18" i="6"/>
  <c r="R18" i="6"/>
  <c r="S17" i="6"/>
  <c r="T17" i="6"/>
  <c r="R17" i="6"/>
  <c r="S16" i="6"/>
  <c r="T16" i="6"/>
  <c r="R16" i="6"/>
  <c r="S15" i="6"/>
  <c r="T15" i="6"/>
  <c r="R15" i="6"/>
  <c r="S14" i="6"/>
  <c r="T14" i="6"/>
  <c r="R14" i="6"/>
  <c r="R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V9" i="6" s="1"/>
  <c r="S8" i="6"/>
  <c r="T8" i="6"/>
  <c r="R8" i="6"/>
  <c r="S7" i="6"/>
  <c r="T7" i="6"/>
  <c r="R7" i="6"/>
  <c r="S6" i="6"/>
  <c r="T6" i="6"/>
  <c r="R6" i="6"/>
  <c r="S5" i="6"/>
  <c r="T5" i="6"/>
  <c r="R5" i="6"/>
  <c r="S4" i="6"/>
  <c r="T4" i="6"/>
  <c r="R4" i="6"/>
  <c r="S3" i="6"/>
  <c r="T3" i="6"/>
  <c r="R3" i="6"/>
  <c r="W73" i="4"/>
  <c r="V73" i="4"/>
  <c r="U4" i="4"/>
  <c r="U5" i="4"/>
  <c r="U6" i="4"/>
  <c r="U7" i="4"/>
  <c r="U8" i="4"/>
  <c r="U9" i="4"/>
  <c r="U14" i="4"/>
  <c r="U15" i="4"/>
  <c r="U16" i="4"/>
  <c r="U17" i="4"/>
  <c r="U18" i="4"/>
  <c r="U19" i="4"/>
  <c r="U20" i="4"/>
  <c r="U25" i="4"/>
  <c r="U26" i="4"/>
  <c r="U27" i="4"/>
  <c r="U28" i="4"/>
  <c r="U29" i="4"/>
  <c r="U30" i="4"/>
  <c r="U31" i="4"/>
  <c r="U36" i="4"/>
  <c r="U37" i="4"/>
  <c r="U38" i="4"/>
  <c r="U39" i="4"/>
  <c r="U40" i="4"/>
  <c r="U41" i="4"/>
  <c r="U42" i="4"/>
  <c r="U47" i="4"/>
  <c r="U48" i="4"/>
  <c r="U49" i="4"/>
  <c r="U50" i="4"/>
  <c r="U51" i="4"/>
  <c r="U52" i="4"/>
  <c r="U53" i="4"/>
  <c r="U58" i="4"/>
  <c r="U59" i="4"/>
  <c r="U60" i="4"/>
  <c r="U61" i="4"/>
  <c r="U62" i="4"/>
  <c r="U63" i="4"/>
  <c r="U64" i="4"/>
  <c r="U69" i="4"/>
  <c r="U70" i="4"/>
  <c r="U71" i="4"/>
  <c r="U72" i="4"/>
  <c r="U73" i="4"/>
  <c r="U74" i="4"/>
  <c r="U75" i="4"/>
  <c r="U80" i="4"/>
  <c r="U81" i="4"/>
  <c r="U82" i="4"/>
  <c r="U83" i="4"/>
  <c r="U84" i="4"/>
  <c r="U85" i="4"/>
  <c r="U86" i="4"/>
  <c r="U91" i="4"/>
  <c r="U92" i="4"/>
  <c r="U93" i="4"/>
  <c r="U94" i="4"/>
  <c r="U95" i="4"/>
  <c r="U96" i="4"/>
  <c r="U97" i="4"/>
  <c r="U102" i="4"/>
  <c r="U103" i="4"/>
  <c r="U104" i="4"/>
  <c r="U105" i="4"/>
  <c r="U106" i="4"/>
  <c r="U107" i="4"/>
  <c r="U108" i="4"/>
  <c r="U3" i="4"/>
  <c r="T3" i="4"/>
  <c r="T4" i="4"/>
  <c r="T5" i="4"/>
  <c r="T6" i="4"/>
  <c r="T7" i="4"/>
  <c r="T8" i="4"/>
  <c r="T14" i="4"/>
  <c r="T15" i="4"/>
  <c r="T16" i="4"/>
  <c r="T17" i="4"/>
  <c r="T18" i="4"/>
  <c r="T19" i="4"/>
  <c r="T25" i="4"/>
  <c r="T26" i="4"/>
  <c r="T27" i="4"/>
  <c r="T28" i="4"/>
  <c r="T29" i="4"/>
  <c r="T30" i="4"/>
  <c r="T36" i="4"/>
  <c r="T37" i="4"/>
  <c r="T38" i="4"/>
  <c r="T39" i="4"/>
  <c r="T40" i="4"/>
  <c r="T41" i="4"/>
  <c r="T47" i="4"/>
  <c r="T48" i="4"/>
  <c r="T49" i="4"/>
  <c r="T50" i="4"/>
  <c r="T51" i="4"/>
  <c r="T52" i="4"/>
  <c r="T58" i="4"/>
  <c r="T59" i="4"/>
  <c r="T60" i="4"/>
  <c r="T61" i="4"/>
  <c r="T62" i="4"/>
  <c r="T63" i="4"/>
  <c r="T69" i="4"/>
  <c r="T70" i="4"/>
  <c r="T71" i="4"/>
  <c r="T72" i="4"/>
  <c r="T73" i="4"/>
  <c r="T74" i="4"/>
  <c r="T80" i="4"/>
  <c r="T81" i="4"/>
  <c r="T82" i="4"/>
  <c r="T83" i="4"/>
  <c r="T84" i="4"/>
  <c r="T85" i="4"/>
  <c r="T91" i="4"/>
  <c r="T92" i="4"/>
  <c r="T93" i="4"/>
  <c r="T94" i="4"/>
  <c r="T95" i="4"/>
  <c r="T96" i="4"/>
  <c r="T102" i="4"/>
  <c r="T103" i="4"/>
  <c r="T104" i="4"/>
  <c r="T105" i="4"/>
  <c r="T106" i="4"/>
  <c r="T107" i="4"/>
  <c r="C111" i="4"/>
  <c r="D111" i="4" s="1"/>
  <c r="E111" i="4" s="1"/>
  <c r="F111" i="4" s="1"/>
  <c r="G111" i="4" s="1"/>
  <c r="H111" i="4" s="1"/>
  <c r="I111" i="4" s="1"/>
  <c r="J111" i="4" s="1"/>
  <c r="K111" i="4" s="1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B112" i="4" s="1"/>
  <c r="R107" i="4"/>
  <c r="R106" i="4"/>
  <c r="R105" i="4"/>
  <c r="R104" i="4"/>
  <c r="R103" i="4"/>
  <c r="R102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R97" i="4" s="1"/>
  <c r="C97" i="4"/>
  <c r="B97" i="4"/>
  <c r="C112" i="4" s="1"/>
  <c r="R96" i="4"/>
  <c r="R95" i="4"/>
  <c r="R94" i="4"/>
  <c r="R93" i="4"/>
  <c r="R92" i="4"/>
  <c r="R91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D112" i="4" s="1"/>
  <c r="R85" i="4"/>
  <c r="R84" i="4"/>
  <c r="R83" i="4"/>
  <c r="R82" i="4"/>
  <c r="R81" i="4"/>
  <c r="R80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E112" i="4" s="1"/>
  <c r="R74" i="4"/>
  <c r="R73" i="4"/>
  <c r="R71" i="4"/>
  <c r="R70" i="4"/>
  <c r="R69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F112" i="4" s="1"/>
  <c r="R63" i="4"/>
  <c r="R62" i="4"/>
  <c r="R61" i="4"/>
  <c r="R60" i="4"/>
  <c r="R59" i="4"/>
  <c r="R58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T53" i="4" s="1"/>
  <c r="C53" i="4"/>
  <c r="B53" i="4"/>
  <c r="G112" i="4" s="1"/>
  <c r="R52" i="4"/>
  <c r="R51" i="4"/>
  <c r="R50" i="4"/>
  <c r="R49" i="4"/>
  <c r="R48" i="4"/>
  <c r="R47" i="4"/>
  <c r="R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T42" i="4" s="1"/>
  <c r="B42" i="4"/>
  <c r="R41" i="4"/>
  <c r="R40" i="4"/>
  <c r="R39" i="4"/>
  <c r="R38" i="4"/>
  <c r="R37" i="4"/>
  <c r="R36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R30" i="4"/>
  <c r="R29" i="4"/>
  <c r="R28" i="4"/>
  <c r="R27" i="4"/>
  <c r="R26" i="4"/>
  <c r="R25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T20" i="4" s="1"/>
  <c r="B20" i="4"/>
  <c r="R19" i="4"/>
  <c r="R18" i="4"/>
  <c r="R17" i="4"/>
  <c r="R16" i="4"/>
  <c r="R15" i="4"/>
  <c r="R14" i="4"/>
  <c r="R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R7" i="4"/>
  <c r="R6" i="4"/>
  <c r="R5" i="4"/>
  <c r="R4" i="4"/>
  <c r="R3" i="4"/>
  <c r="G104" i="2"/>
  <c r="F104" i="2"/>
  <c r="C104" i="2"/>
  <c r="B104" i="2"/>
  <c r="D103" i="2"/>
  <c r="E103" i="2" s="1"/>
  <c r="F103" i="2" s="1"/>
  <c r="G103" i="2" s="1"/>
  <c r="H103" i="2" s="1"/>
  <c r="I103" i="2" s="1"/>
  <c r="J103" i="2" s="1"/>
  <c r="K103" i="2" s="1"/>
  <c r="C103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R100" i="2" s="1"/>
  <c r="B100" i="2"/>
  <c r="R99" i="2"/>
  <c r="R98" i="2"/>
  <c r="R97" i="2"/>
  <c r="R96" i="2"/>
  <c r="R95" i="2"/>
  <c r="R94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R90" i="2" s="1"/>
  <c r="B90" i="2"/>
  <c r="R89" i="2"/>
  <c r="R88" i="2"/>
  <c r="R87" i="2"/>
  <c r="R86" i="2"/>
  <c r="R85" i="2"/>
  <c r="R84" i="2"/>
  <c r="Q80" i="2"/>
  <c r="P80" i="2"/>
  <c r="O80" i="2"/>
  <c r="N80" i="2"/>
  <c r="M80" i="2"/>
  <c r="L80" i="2"/>
  <c r="K80" i="2"/>
  <c r="J80" i="2"/>
  <c r="I80" i="2"/>
  <c r="H80" i="2"/>
  <c r="G80" i="2"/>
  <c r="F80" i="2"/>
  <c r="R80" i="2" s="1"/>
  <c r="E80" i="2"/>
  <c r="D80" i="2"/>
  <c r="C80" i="2"/>
  <c r="B80" i="2"/>
  <c r="D104" i="2" s="1"/>
  <c r="R79" i="2"/>
  <c r="R78" i="2"/>
  <c r="R77" i="2"/>
  <c r="R76" i="2"/>
  <c r="R75" i="2"/>
  <c r="R74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E104" i="2" s="1"/>
  <c r="R69" i="2"/>
  <c r="R68" i="2"/>
  <c r="R67" i="2"/>
  <c r="R66" i="2"/>
  <c r="R65" i="2"/>
  <c r="R64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R60" i="2" s="1"/>
  <c r="D60" i="2"/>
  <c r="C60" i="2"/>
  <c r="B60" i="2"/>
  <c r="R59" i="2"/>
  <c r="R58" i="2"/>
  <c r="R57" i="2"/>
  <c r="R56" i="2"/>
  <c r="R55" i="2"/>
  <c r="R54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R49" i="2"/>
  <c r="R48" i="2"/>
  <c r="R47" i="2"/>
  <c r="R46" i="2"/>
  <c r="R45" i="2"/>
  <c r="R44" i="2"/>
  <c r="R50" i="2" s="1"/>
  <c r="R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R40" i="2" s="1"/>
  <c r="B40" i="2"/>
  <c r="R39" i="2"/>
  <c r="R38" i="2"/>
  <c r="R37" i="2"/>
  <c r="R36" i="2"/>
  <c r="R35" i="2"/>
  <c r="R34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R29" i="2" s="1"/>
  <c r="B29" i="2"/>
  <c r="R28" i="2"/>
  <c r="R27" i="2"/>
  <c r="R26" i="2"/>
  <c r="R25" i="2"/>
  <c r="R24" i="2"/>
  <c r="R23" i="2"/>
  <c r="Q19" i="2"/>
  <c r="P19" i="2"/>
  <c r="O19" i="2"/>
  <c r="N19" i="2"/>
  <c r="M19" i="2"/>
  <c r="L19" i="2"/>
  <c r="K19" i="2"/>
  <c r="J19" i="2"/>
  <c r="I19" i="2"/>
  <c r="H19" i="2"/>
  <c r="G19" i="2"/>
  <c r="F19" i="2"/>
  <c r="R19" i="2" s="1"/>
  <c r="E19" i="2"/>
  <c r="D19" i="2"/>
  <c r="C19" i="2"/>
  <c r="B19" i="2"/>
  <c r="R18" i="2"/>
  <c r="R17" i="2"/>
  <c r="R16" i="2"/>
  <c r="R15" i="2"/>
  <c r="R14" i="2"/>
  <c r="R13" i="2"/>
  <c r="R10" i="2"/>
  <c r="Q9" i="2"/>
  <c r="P9" i="2"/>
  <c r="O9" i="2"/>
  <c r="N9" i="2"/>
  <c r="M9" i="2"/>
  <c r="L9" i="2"/>
  <c r="K9" i="2"/>
  <c r="J9" i="2"/>
  <c r="I9" i="2"/>
  <c r="H9" i="2"/>
  <c r="G9" i="2"/>
  <c r="F9" i="2"/>
  <c r="R9" i="2" s="1"/>
  <c r="E9" i="2"/>
  <c r="D9" i="2"/>
  <c r="C9" i="2"/>
  <c r="B9" i="2"/>
  <c r="R8" i="2"/>
  <c r="R7" i="2"/>
  <c r="R6" i="2"/>
  <c r="R5" i="2"/>
  <c r="R4" i="2"/>
  <c r="R3" i="2"/>
  <c r="C9" i="1"/>
  <c r="R9" i="1" s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  <c r="R4" i="1"/>
  <c r="R5" i="1"/>
  <c r="R6" i="1"/>
  <c r="R7" i="1"/>
  <c r="R8" i="1"/>
  <c r="R10" i="1"/>
  <c r="R3" i="1"/>
  <c r="C19" i="1"/>
  <c r="D19" i="1"/>
  <c r="E19" i="1"/>
  <c r="R19" i="1" s="1"/>
  <c r="F19" i="1"/>
  <c r="G19" i="1"/>
  <c r="H19" i="1"/>
  <c r="I19" i="1"/>
  <c r="J19" i="1"/>
  <c r="K19" i="1"/>
  <c r="L19" i="1"/>
  <c r="M19" i="1"/>
  <c r="N19" i="1"/>
  <c r="O19" i="1"/>
  <c r="P19" i="1"/>
  <c r="Q19" i="1"/>
  <c r="B19" i="1"/>
  <c r="R14" i="1"/>
  <c r="R15" i="1"/>
  <c r="R16" i="1"/>
  <c r="R17" i="1"/>
  <c r="R18" i="1"/>
  <c r="R13" i="1"/>
  <c r="B29" i="1"/>
  <c r="R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0" i="1"/>
  <c r="R35" i="1"/>
  <c r="R36" i="1"/>
  <c r="R37" i="1"/>
  <c r="R38" i="1"/>
  <c r="R39" i="1"/>
  <c r="R41" i="1"/>
  <c r="R34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0" i="1"/>
  <c r="G104" i="1" s="1"/>
  <c r="R45" i="1"/>
  <c r="R46" i="1"/>
  <c r="R47" i="1"/>
  <c r="R48" i="1"/>
  <c r="R49" i="1"/>
  <c r="R44" i="1"/>
  <c r="B104" i="1"/>
  <c r="C103" i="1"/>
  <c r="D103" i="1" s="1"/>
  <c r="E103" i="1" s="1"/>
  <c r="F103" i="1" s="1"/>
  <c r="G103" i="1" s="1"/>
  <c r="H103" i="1" s="1"/>
  <c r="I103" i="1" s="1"/>
  <c r="J103" i="1" s="1"/>
  <c r="K103" i="1" s="1"/>
  <c r="B10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0" i="1"/>
  <c r="F104" i="1" s="1"/>
  <c r="R55" i="1"/>
  <c r="R56" i="1"/>
  <c r="R57" i="1"/>
  <c r="R58" i="1"/>
  <c r="R59" i="1"/>
  <c r="R54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70" i="1"/>
  <c r="E104" i="1" s="1"/>
  <c r="Q68" i="1"/>
  <c r="Q70" i="1" s="1"/>
  <c r="R65" i="1"/>
  <c r="R66" i="1"/>
  <c r="R67" i="1"/>
  <c r="R68" i="1"/>
  <c r="R69" i="1"/>
  <c r="R64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0" i="1"/>
  <c r="D104" i="1" s="1"/>
  <c r="R78" i="1"/>
  <c r="R75" i="1"/>
  <c r="R76" i="1"/>
  <c r="R77" i="1"/>
  <c r="R79" i="1"/>
  <c r="R74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0" i="1"/>
  <c r="C104" i="1" s="1"/>
  <c r="R85" i="1"/>
  <c r="R86" i="1"/>
  <c r="R87" i="1"/>
  <c r="R88" i="1"/>
  <c r="R89" i="1"/>
  <c r="R84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99" i="1"/>
  <c r="R96" i="1"/>
  <c r="R94" i="1"/>
  <c r="R95" i="1"/>
  <c r="R97" i="1"/>
  <c r="R9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C29" i="1"/>
  <c r="R25" i="1"/>
  <c r="R26" i="1"/>
  <c r="R27" i="1"/>
  <c r="R28" i="1"/>
  <c r="R24" i="1"/>
  <c r="R23" i="1"/>
  <c r="W7" i="6" l="1"/>
  <c r="V6" i="6"/>
  <c r="V3" i="6"/>
  <c r="V5" i="6"/>
  <c r="V8" i="6"/>
  <c r="V4" i="6"/>
  <c r="V7" i="6"/>
  <c r="R31" i="6"/>
  <c r="S31" i="6"/>
  <c r="R75" i="6"/>
  <c r="S75" i="6"/>
  <c r="R42" i="6"/>
  <c r="T53" i="6"/>
  <c r="R86" i="6"/>
  <c r="S86" i="6"/>
  <c r="T108" i="6"/>
  <c r="S108" i="6"/>
  <c r="R9" i="6"/>
  <c r="T20" i="6"/>
  <c r="T42" i="6"/>
  <c r="S42" i="6"/>
  <c r="R53" i="6"/>
  <c r="S53" i="6"/>
  <c r="R97" i="6"/>
  <c r="T9" i="6"/>
  <c r="S9" i="6"/>
  <c r="W6" i="6" s="1"/>
  <c r="R20" i="6"/>
  <c r="S20" i="6"/>
  <c r="R64" i="6"/>
  <c r="S64" i="6"/>
  <c r="T75" i="6"/>
  <c r="T97" i="6"/>
  <c r="S97" i="6"/>
  <c r="R108" i="6"/>
  <c r="T31" i="6"/>
  <c r="T64" i="6"/>
  <c r="T86" i="6"/>
  <c r="T9" i="4"/>
  <c r="T108" i="4"/>
  <c r="R31" i="4"/>
  <c r="T64" i="4"/>
  <c r="T75" i="4"/>
  <c r="T97" i="4"/>
  <c r="R75" i="4"/>
  <c r="R20" i="4"/>
  <c r="R64" i="4"/>
  <c r="R108" i="4"/>
  <c r="T31" i="4"/>
  <c r="R42" i="4"/>
  <c r="R86" i="4"/>
  <c r="T86" i="4"/>
  <c r="R53" i="4"/>
  <c r="R9" i="4"/>
  <c r="R70" i="2"/>
  <c r="R70" i="1"/>
  <c r="R90" i="1"/>
  <c r="R80" i="1"/>
  <c r="R60" i="1"/>
  <c r="R100" i="1"/>
  <c r="R50" i="1"/>
  <c r="R29" i="1"/>
  <c r="X7" i="6" l="1"/>
  <c r="X4" i="6"/>
  <c r="X8" i="6"/>
  <c r="X5" i="6"/>
  <c r="X9" i="6"/>
  <c r="X3" i="6"/>
  <c r="W9" i="6"/>
  <c r="W4" i="6"/>
  <c r="W8" i="6"/>
  <c r="W5" i="6"/>
  <c r="X6" i="6"/>
</calcChain>
</file>

<file path=xl/comments1.xml><?xml version="1.0" encoding="utf-8"?>
<comments xmlns="http://schemas.openxmlformats.org/spreadsheetml/2006/main">
  <authors>
    <author>csisuser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7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8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9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</commentList>
</comments>
</file>

<file path=xl/comments2.xml><?xml version="1.0" encoding="utf-8"?>
<comments xmlns="http://schemas.openxmlformats.org/spreadsheetml/2006/main">
  <authors>
    <author>csisuser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1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2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3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4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5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6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7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7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8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8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9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9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</commentList>
</comments>
</file>

<file path=xl/comments3.xml><?xml version="1.0" encoding="utf-8"?>
<comments xmlns="http://schemas.openxmlformats.org/spreadsheetml/2006/main">
  <authors>
    <author>csisuser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79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90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101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</commentList>
</comments>
</file>

<file path=xl/comments4.xml><?xml version="1.0" encoding="utf-8"?>
<comments xmlns="http://schemas.openxmlformats.org/spreadsheetml/2006/main">
  <authors>
    <author>csisuser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13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24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35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46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C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57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68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S7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3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Adjusted to account for the Pakistan Counterinsurgency Fund
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79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79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90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90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Development Assistance </t>
        </r>
      </text>
    </comment>
    <comment ref="D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(USAID)</t>
        </r>
      </text>
    </comment>
    <comment ref="E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Global Health (State)</t>
        </r>
      </text>
    </comment>
    <comment ref="F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Economic Support Fund </t>
        </r>
      </text>
    </comment>
    <comment ref="G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Narcotics Control and Law Enforcement </t>
        </r>
      </text>
    </comment>
    <comment ref="H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Nonproliferation, Anti-Terrorirsm, Demining and Related Programs</t>
        </r>
      </text>
    </comment>
    <comment ref="I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Military Education and Training</t>
        </r>
      </text>
    </comment>
    <comment ref="J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Foreign Military Financing </t>
        </r>
      </text>
    </comment>
    <comment ref="K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Peacekeeping Operations</t>
        </r>
      </text>
    </comment>
    <comment ref="L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Organizations and Programs</t>
        </r>
      </text>
    </comment>
    <comment ref="M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Food for Peace, Title II</t>
        </r>
      </text>
    </comment>
    <comment ref="N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International Disaster Assistance</t>
        </r>
      </text>
    </comment>
    <comment ref="O101" authorId="0" shapeId="0">
      <text>
        <r>
          <rPr>
            <b/>
            <sz val="9"/>
            <color indexed="81"/>
            <rFont val="Tahoma"/>
            <charset val="1"/>
          </rPr>
          <t>csisuser:</t>
        </r>
        <r>
          <rPr>
            <sz val="9"/>
            <color indexed="81"/>
            <rFont val="Tahoma"/>
            <charset val="1"/>
          </rPr>
          <t xml:space="preserve">
Democracy Fund? </t>
        </r>
      </text>
    </comment>
    <comment ref="Q101" authorId="0" shapeId="0">
      <text>
        <r>
          <rPr>
            <b/>
            <sz val="9"/>
            <color indexed="81"/>
            <rFont val="Tahoma"/>
            <family val="2"/>
          </rPr>
          <t>csisuser:</t>
        </r>
        <r>
          <rPr>
            <sz val="9"/>
            <color indexed="81"/>
            <rFont val="Tahoma"/>
            <family val="2"/>
          </rPr>
          <t xml:space="preserve">
Other (also includes AEECA) </t>
        </r>
      </text>
    </comment>
  </commentList>
</comments>
</file>

<file path=xl/sharedStrings.xml><?xml version="1.0" encoding="utf-8"?>
<sst xmlns="http://schemas.openxmlformats.org/spreadsheetml/2006/main" count="1364" uniqueCount="36">
  <si>
    <t xml:space="preserve">Africa </t>
  </si>
  <si>
    <t>$ in thousands for all items</t>
  </si>
  <si>
    <t>All Accounts</t>
  </si>
  <si>
    <t>DA</t>
  </si>
  <si>
    <t>GHP-USAID</t>
  </si>
  <si>
    <t>GHP-STATE</t>
  </si>
  <si>
    <t>ESF</t>
  </si>
  <si>
    <t>INCLE</t>
  </si>
  <si>
    <t>NADR</t>
  </si>
  <si>
    <t>IMET</t>
  </si>
  <si>
    <t>FMF</t>
  </si>
  <si>
    <t>PKO</t>
  </si>
  <si>
    <t>IO&amp;P</t>
  </si>
  <si>
    <t>FFP</t>
  </si>
  <si>
    <t>IDA</t>
  </si>
  <si>
    <t>DF</t>
  </si>
  <si>
    <t>AID Admin</t>
  </si>
  <si>
    <t>Other**</t>
  </si>
  <si>
    <t xml:space="preserve">East Asia and Pacific </t>
  </si>
  <si>
    <t xml:space="preserve">Europe and Eurasia </t>
  </si>
  <si>
    <t xml:space="preserve">Near East </t>
  </si>
  <si>
    <t xml:space="preserve">South and Central Asia </t>
  </si>
  <si>
    <t xml:space="preserve">Western Hemisphere </t>
  </si>
  <si>
    <t xml:space="preserve">Total </t>
  </si>
  <si>
    <t xml:space="preserve">FY2015 </t>
  </si>
  <si>
    <t>FY2014</t>
  </si>
  <si>
    <t>FY2013</t>
  </si>
  <si>
    <t>FY2012</t>
  </si>
  <si>
    <t>FY2011</t>
  </si>
  <si>
    <t xml:space="preserve">FY2010 </t>
  </si>
  <si>
    <t>FY2009</t>
  </si>
  <si>
    <t>FY2008</t>
  </si>
  <si>
    <t>FY2017</t>
  </si>
  <si>
    <t>FY2016</t>
  </si>
  <si>
    <t xml:space="preserve">Economic </t>
  </si>
  <si>
    <t xml:space="preserve">Security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</si>
</sst>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6" borderId="0" xfId="0" applyNumberFormat="1" applyFill="1"/>
    <xf numFmtId="0" fontId="0" fillId="7" borderId="0" xfId="0" applyFill="1"/>
    <xf numFmtId="0" fontId="0" fillId="0" borderId="1" xfId="0" applyBorder="1"/>
    <xf numFmtId="0" fontId="1" fillId="0" borderId="1" xfId="0" applyFon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"/>
  <sheetViews>
    <sheetView topLeftCell="A55" zoomScaleNormal="100" workbookViewId="0">
      <selection activeCell="B67" sqref="B67"/>
    </sheetView>
  </sheetViews>
  <sheetFormatPr defaultRowHeight="15" x14ac:dyDescent="0.25"/>
  <cols>
    <col min="1" max="1" width="25.140625" bestFit="1" customWidth="1"/>
    <col min="2" max="2" width="11.85546875" bestFit="1" customWidth="1"/>
    <col min="4" max="4" width="10.85546875" bestFit="1" customWidth="1"/>
    <col min="5" max="5" width="10.7109375" bestFit="1" customWidth="1"/>
    <col min="16" max="16" width="10.42578125" bestFit="1" customWidth="1"/>
    <col min="18" max="19" width="10.140625" bestFit="1" customWidth="1"/>
  </cols>
  <sheetData>
    <row r="1" spans="1:18" x14ac:dyDescent="0.25">
      <c r="A1" t="s">
        <v>32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8" x14ac:dyDescent="0.25">
      <c r="A3" t="s">
        <v>0</v>
      </c>
      <c r="B3" s="1">
        <v>7103969</v>
      </c>
      <c r="C3" s="1">
        <v>1241689</v>
      </c>
      <c r="D3" s="1">
        <v>1463895</v>
      </c>
      <c r="E3" s="1">
        <v>3274901</v>
      </c>
      <c r="F3" s="1">
        <v>446811</v>
      </c>
      <c r="G3" s="1">
        <v>85300</v>
      </c>
      <c r="H3" s="1">
        <v>46900</v>
      </c>
      <c r="I3" s="1">
        <v>17875</v>
      </c>
      <c r="J3" s="1">
        <v>26348</v>
      </c>
      <c r="K3" s="1">
        <v>295250</v>
      </c>
      <c r="M3" s="1">
        <v>205000</v>
      </c>
      <c r="R3" s="1">
        <f>SUM(C3:Q3)</f>
        <v>7103969</v>
      </c>
    </row>
    <row r="4" spans="1:18" x14ac:dyDescent="0.25">
      <c r="A4" t="s">
        <v>18</v>
      </c>
      <c r="B4" s="1">
        <v>873000</v>
      </c>
      <c r="C4" s="1">
        <v>358540</v>
      </c>
      <c r="D4" s="1">
        <v>131750</v>
      </c>
      <c r="E4" s="1">
        <v>75627</v>
      </c>
      <c r="F4" s="1">
        <v>128528</v>
      </c>
      <c r="G4" s="1">
        <v>37975</v>
      </c>
      <c r="H4" s="1">
        <v>42480</v>
      </c>
      <c r="I4" s="1">
        <v>11500</v>
      </c>
      <c r="J4" s="1">
        <v>86600</v>
      </c>
      <c r="R4" s="1">
        <f t="shared" ref="R4:R10" si="0">SUM(C4:Q4)</f>
        <v>873000</v>
      </c>
    </row>
    <row r="5" spans="1:18" x14ac:dyDescent="0.25">
      <c r="A5" t="s">
        <v>19</v>
      </c>
      <c r="B5" s="1">
        <v>787407</v>
      </c>
      <c r="D5" s="1">
        <v>7100</v>
      </c>
      <c r="E5" s="1">
        <v>25515</v>
      </c>
      <c r="F5" s="1">
        <v>525567</v>
      </c>
      <c r="G5" s="1">
        <v>45705</v>
      </c>
      <c r="H5" s="1">
        <v>25070</v>
      </c>
      <c r="I5" s="1">
        <v>31400</v>
      </c>
      <c r="J5" s="1">
        <v>127050</v>
      </c>
      <c r="R5" s="1">
        <f t="shared" si="0"/>
        <v>787407</v>
      </c>
    </row>
    <row r="6" spans="1:18" x14ac:dyDescent="0.25">
      <c r="A6" t="s">
        <v>20</v>
      </c>
      <c r="B6" s="1">
        <v>7334550</v>
      </c>
      <c r="D6" s="1">
        <v>9000</v>
      </c>
      <c r="F6" s="1">
        <v>2002676</v>
      </c>
      <c r="G6" s="1">
        <v>70000</v>
      </c>
      <c r="H6" s="1">
        <v>90414</v>
      </c>
      <c r="I6" s="1">
        <v>17960</v>
      </c>
      <c r="J6" s="1">
        <v>5060000</v>
      </c>
      <c r="K6" s="1">
        <v>84500</v>
      </c>
      <c r="R6" s="1">
        <f t="shared" si="0"/>
        <v>7334550</v>
      </c>
    </row>
    <row r="7" spans="1:18" x14ac:dyDescent="0.25">
      <c r="A7" t="s">
        <v>21</v>
      </c>
      <c r="B7" s="1">
        <v>2596762</v>
      </c>
      <c r="C7" s="1">
        <v>110392</v>
      </c>
      <c r="D7" s="1">
        <v>180950</v>
      </c>
      <c r="E7" s="1">
        <v>34294</v>
      </c>
      <c r="F7" s="1">
        <v>1639826</v>
      </c>
      <c r="G7" s="1">
        <v>242090</v>
      </c>
      <c r="H7" s="1">
        <v>67650</v>
      </c>
      <c r="I7" s="1">
        <v>12860</v>
      </c>
      <c r="J7" s="1">
        <v>272700</v>
      </c>
      <c r="M7" s="1">
        <v>36000</v>
      </c>
      <c r="R7" s="1">
        <f t="shared" si="0"/>
        <v>2596762</v>
      </c>
    </row>
    <row r="8" spans="1:18" x14ac:dyDescent="0.25">
      <c r="A8" t="s">
        <v>22</v>
      </c>
      <c r="B8" s="1">
        <v>1739949</v>
      </c>
      <c r="C8" s="1">
        <v>411950</v>
      </c>
      <c r="D8" s="1">
        <v>65541</v>
      </c>
      <c r="E8" s="1">
        <v>145244</v>
      </c>
      <c r="F8" s="1">
        <v>513374</v>
      </c>
      <c r="G8" s="1">
        <v>489000</v>
      </c>
      <c r="H8" s="1">
        <v>25370</v>
      </c>
      <c r="I8" s="1">
        <v>13205</v>
      </c>
      <c r="J8" s="1">
        <v>71265</v>
      </c>
      <c r="M8" s="1">
        <v>5000</v>
      </c>
      <c r="R8" s="1">
        <f t="shared" si="0"/>
        <v>1739949</v>
      </c>
    </row>
    <row r="9" spans="1:18" x14ac:dyDescent="0.25">
      <c r="A9" s="2" t="s">
        <v>23</v>
      </c>
      <c r="B9" s="1">
        <f>SUM(B3:B8)</f>
        <v>20435637</v>
      </c>
      <c r="C9" s="1">
        <f t="shared" ref="C9:Q9" si="1">SUM(C3:C8)</f>
        <v>2122571</v>
      </c>
      <c r="D9" s="1">
        <f t="shared" si="1"/>
        <v>1858236</v>
      </c>
      <c r="E9" s="1">
        <f t="shared" si="1"/>
        <v>3555581</v>
      </c>
      <c r="F9" s="1">
        <f t="shared" si="1"/>
        <v>5256782</v>
      </c>
      <c r="G9" s="1">
        <f t="shared" si="1"/>
        <v>970070</v>
      </c>
      <c r="H9" s="1">
        <f t="shared" si="1"/>
        <v>297884</v>
      </c>
      <c r="I9" s="1">
        <f t="shared" si="1"/>
        <v>104800</v>
      </c>
      <c r="J9" s="1">
        <f t="shared" si="1"/>
        <v>5643963</v>
      </c>
      <c r="K9" s="1">
        <f t="shared" si="1"/>
        <v>379750</v>
      </c>
      <c r="L9" s="1">
        <f t="shared" si="1"/>
        <v>0</v>
      </c>
      <c r="M9" s="1">
        <f t="shared" si="1"/>
        <v>246000</v>
      </c>
      <c r="N9" s="1">
        <f t="shared" si="1"/>
        <v>0</v>
      </c>
      <c r="O9" s="1">
        <f t="shared" si="1"/>
        <v>0</v>
      </c>
      <c r="P9" s="1">
        <f t="shared" si="1"/>
        <v>0</v>
      </c>
      <c r="Q9" s="1">
        <f t="shared" si="1"/>
        <v>0</v>
      </c>
      <c r="R9" s="1">
        <f t="shared" si="0"/>
        <v>20435637</v>
      </c>
    </row>
    <row r="10" spans="1:18" x14ac:dyDescent="0.25">
      <c r="A10" s="2"/>
      <c r="B10" s="1">
        <v>41613692</v>
      </c>
      <c r="R10" s="1">
        <f t="shared" si="0"/>
        <v>0</v>
      </c>
    </row>
    <row r="11" spans="1:18" x14ac:dyDescent="0.25">
      <c r="A11" t="s">
        <v>33</v>
      </c>
    </row>
    <row r="12" spans="1:18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</row>
    <row r="13" spans="1:18" x14ac:dyDescent="0.25">
      <c r="A13" t="s">
        <v>0</v>
      </c>
      <c r="B13" s="1">
        <v>6880953</v>
      </c>
      <c r="C13" s="1">
        <v>1044454</v>
      </c>
      <c r="D13" s="1">
        <v>1441970</v>
      </c>
      <c r="E13" s="1">
        <v>3398186</v>
      </c>
      <c r="F13" s="1">
        <v>479200</v>
      </c>
      <c r="G13" s="1">
        <v>49150</v>
      </c>
      <c r="H13" s="1">
        <v>44900</v>
      </c>
      <c r="I13" s="1">
        <v>15690</v>
      </c>
      <c r="J13" s="1">
        <v>19153</v>
      </c>
      <c r="K13" s="1">
        <v>302250</v>
      </c>
      <c r="M13" s="1">
        <v>86000</v>
      </c>
      <c r="R13" s="1">
        <f>SUM(C13:Q13)</f>
        <v>6880953</v>
      </c>
    </row>
    <row r="14" spans="1:18" x14ac:dyDescent="0.25">
      <c r="A14" t="s">
        <v>18</v>
      </c>
      <c r="B14" s="1">
        <v>845558</v>
      </c>
      <c r="C14" s="1">
        <v>343340</v>
      </c>
      <c r="D14" s="1">
        <v>130450</v>
      </c>
      <c r="E14" s="1">
        <v>80627</v>
      </c>
      <c r="F14" s="1">
        <v>133087</v>
      </c>
      <c r="G14" s="1">
        <v>38120</v>
      </c>
      <c r="H14" s="1">
        <v>38410</v>
      </c>
      <c r="I14" s="1">
        <v>12500</v>
      </c>
      <c r="J14" s="1">
        <v>69024</v>
      </c>
      <c r="R14" s="1">
        <f t="shared" ref="R14:R19" si="2">SUM(C14:Q14)</f>
        <v>845558</v>
      </c>
    </row>
    <row r="15" spans="1:18" x14ac:dyDescent="0.25">
      <c r="A15" t="s">
        <v>19</v>
      </c>
      <c r="B15" s="1">
        <v>953250</v>
      </c>
      <c r="D15" s="1">
        <v>7100</v>
      </c>
      <c r="E15" s="1">
        <v>25515</v>
      </c>
      <c r="F15" s="1">
        <v>710205</v>
      </c>
      <c r="G15" s="1">
        <v>34900</v>
      </c>
      <c r="H15" s="1">
        <v>18130</v>
      </c>
      <c r="I15" s="1">
        <v>31300</v>
      </c>
      <c r="J15" s="1">
        <v>126100</v>
      </c>
      <c r="R15" s="1">
        <f t="shared" si="2"/>
        <v>953250</v>
      </c>
    </row>
    <row r="16" spans="1:18" x14ac:dyDescent="0.25">
      <c r="A16" t="s">
        <v>20</v>
      </c>
      <c r="B16" s="1">
        <v>7324070</v>
      </c>
      <c r="D16" s="1">
        <v>9500</v>
      </c>
      <c r="F16" s="1">
        <v>1806250</v>
      </c>
      <c r="G16" s="1">
        <v>127000</v>
      </c>
      <c r="H16" s="1">
        <v>85760</v>
      </c>
      <c r="I16" s="1">
        <v>20560</v>
      </c>
      <c r="J16" s="1">
        <v>5182000</v>
      </c>
      <c r="K16" s="1">
        <v>93000</v>
      </c>
      <c r="R16" s="1">
        <f t="shared" si="2"/>
        <v>7324070</v>
      </c>
    </row>
    <row r="17" spans="1:18" x14ac:dyDescent="0.25">
      <c r="A17" t="s">
        <v>21</v>
      </c>
      <c r="B17" s="1">
        <v>2856931</v>
      </c>
      <c r="C17" s="1">
        <v>123379</v>
      </c>
      <c r="D17" s="1">
        <v>150725</v>
      </c>
      <c r="E17" s="1">
        <v>34294</v>
      </c>
      <c r="F17" s="1">
        <v>1844188</v>
      </c>
      <c r="G17" s="1">
        <v>314305</v>
      </c>
      <c r="H17" s="1">
        <v>65180</v>
      </c>
      <c r="I17" s="1">
        <v>13260</v>
      </c>
      <c r="J17" s="1">
        <v>275600</v>
      </c>
      <c r="M17" s="1">
        <v>36000</v>
      </c>
      <c r="R17" s="1">
        <f t="shared" si="2"/>
        <v>2856931</v>
      </c>
    </row>
    <row r="18" spans="1:18" x14ac:dyDescent="0.25">
      <c r="A18" t="s">
        <v>22</v>
      </c>
      <c r="B18" s="1">
        <v>1990127</v>
      </c>
      <c r="C18" s="1">
        <v>615041</v>
      </c>
      <c r="D18" s="1">
        <v>65541</v>
      </c>
      <c r="E18" s="1">
        <v>148444</v>
      </c>
      <c r="F18" s="1">
        <v>597461</v>
      </c>
      <c r="G18" s="1">
        <v>464000</v>
      </c>
      <c r="H18" s="1">
        <v>9070</v>
      </c>
      <c r="I18" s="1">
        <v>12905</v>
      </c>
      <c r="J18" s="1">
        <v>64665</v>
      </c>
      <c r="M18" s="1">
        <v>13000</v>
      </c>
      <c r="R18" s="1">
        <f t="shared" si="2"/>
        <v>1990127</v>
      </c>
    </row>
    <row r="19" spans="1:18" x14ac:dyDescent="0.25">
      <c r="A19" s="2" t="s">
        <v>23</v>
      </c>
      <c r="B19" s="1">
        <f>SUM(B13:B18)</f>
        <v>20850889</v>
      </c>
      <c r="C19" s="1">
        <f t="shared" ref="C19:Q19" si="3">SUM(C13:C18)</f>
        <v>2126214</v>
      </c>
      <c r="D19" s="1">
        <f t="shared" si="3"/>
        <v>1805286</v>
      </c>
      <c r="E19" s="1">
        <f t="shared" si="3"/>
        <v>3687066</v>
      </c>
      <c r="F19" s="1">
        <f t="shared" si="3"/>
        <v>5570391</v>
      </c>
      <c r="G19" s="1">
        <f t="shared" si="3"/>
        <v>1027475</v>
      </c>
      <c r="H19" s="1">
        <f t="shared" si="3"/>
        <v>261450</v>
      </c>
      <c r="I19" s="1">
        <f t="shared" si="3"/>
        <v>106215</v>
      </c>
      <c r="J19" s="1">
        <f t="shared" si="3"/>
        <v>5736542</v>
      </c>
      <c r="K19" s="1">
        <f t="shared" si="3"/>
        <v>395250</v>
      </c>
      <c r="L19" s="1">
        <f t="shared" si="3"/>
        <v>0</v>
      </c>
      <c r="M19" s="1">
        <f t="shared" si="3"/>
        <v>135000</v>
      </c>
      <c r="N19" s="1">
        <f t="shared" si="3"/>
        <v>0</v>
      </c>
      <c r="O19" s="1">
        <f t="shared" si="3"/>
        <v>0</v>
      </c>
      <c r="P19" s="1">
        <f t="shared" si="3"/>
        <v>0</v>
      </c>
      <c r="Q19" s="1">
        <f t="shared" si="3"/>
        <v>0</v>
      </c>
      <c r="R19" s="1">
        <f t="shared" si="2"/>
        <v>20850889</v>
      </c>
    </row>
    <row r="20" spans="1:18" x14ac:dyDescent="0.25">
      <c r="B20" s="1">
        <v>37242614</v>
      </c>
    </row>
    <row r="21" spans="1:18" x14ac:dyDescent="0.25">
      <c r="A21" t="s">
        <v>24</v>
      </c>
    </row>
    <row r="22" spans="1:18" x14ac:dyDescent="0.25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  <c r="N22" t="s">
        <v>14</v>
      </c>
      <c r="O22" t="s">
        <v>15</v>
      </c>
      <c r="P22" t="s">
        <v>16</v>
      </c>
      <c r="Q22" t="s">
        <v>17</v>
      </c>
    </row>
    <row r="23" spans="1:18" x14ac:dyDescent="0.25">
      <c r="A23" t="s">
        <v>0</v>
      </c>
      <c r="B23" s="1">
        <v>8265415</v>
      </c>
      <c r="C23" s="1">
        <v>1160964</v>
      </c>
      <c r="D23" s="1">
        <v>1472245</v>
      </c>
      <c r="E23" s="1">
        <v>3346699</v>
      </c>
      <c r="F23" s="1">
        <v>457059</v>
      </c>
      <c r="G23" s="1">
        <v>78771</v>
      </c>
      <c r="H23" s="1">
        <v>41876</v>
      </c>
      <c r="I23" s="1">
        <v>16656</v>
      </c>
      <c r="J23" s="1">
        <v>68833</v>
      </c>
      <c r="K23" s="1">
        <v>347171</v>
      </c>
      <c r="M23" s="1">
        <v>1275141</v>
      </c>
      <c r="R23" s="1">
        <f>SUM(C23:Q23)</f>
        <v>8265415</v>
      </c>
    </row>
    <row r="24" spans="1:18" x14ac:dyDescent="0.25">
      <c r="A24" t="s">
        <v>18</v>
      </c>
      <c r="B24" s="1">
        <v>780187</v>
      </c>
      <c r="C24" s="1">
        <v>231186</v>
      </c>
      <c r="D24" s="1">
        <v>140020</v>
      </c>
      <c r="E24" s="1">
        <v>57059</v>
      </c>
      <c r="F24" s="1">
        <v>140084</v>
      </c>
      <c r="G24" s="1">
        <v>36000</v>
      </c>
      <c r="H24" s="1">
        <v>59005</v>
      </c>
      <c r="I24" s="1">
        <v>10783</v>
      </c>
      <c r="J24" s="1">
        <v>106050</v>
      </c>
      <c r="R24" s="1">
        <f>SUM(C24:Q24)</f>
        <v>780187</v>
      </c>
    </row>
    <row r="25" spans="1:18" x14ac:dyDescent="0.25">
      <c r="A25" t="s">
        <v>19</v>
      </c>
      <c r="B25" s="1">
        <v>755772</v>
      </c>
      <c r="D25" s="1">
        <v>7700</v>
      </c>
      <c r="E25" s="1">
        <v>21024</v>
      </c>
      <c r="F25" s="1">
        <v>479676</v>
      </c>
      <c r="G25" s="1">
        <v>40700</v>
      </c>
      <c r="H25" s="1">
        <v>19649</v>
      </c>
      <c r="I25" s="1">
        <v>30073</v>
      </c>
      <c r="J25" s="1">
        <v>156950</v>
      </c>
      <c r="R25" s="1">
        <f t="shared" ref="R25:R29" si="4">SUM(C25:Q25)</f>
        <v>755772</v>
      </c>
    </row>
    <row r="26" spans="1:18" x14ac:dyDescent="0.25">
      <c r="A26" t="s">
        <v>20</v>
      </c>
      <c r="B26" s="1">
        <v>6726788</v>
      </c>
      <c r="D26" s="1">
        <v>9000</v>
      </c>
      <c r="F26" s="1">
        <v>1366678</v>
      </c>
      <c r="G26" s="1">
        <v>97000</v>
      </c>
      <c r="H26" s="1">
        <v>74550</v>
      </c>
      <c r="I26" s="1">
        <v>16323</v>
      </c>
      <c r="J26" s="1">
        <v>5072617</v>
      </c>
      <c r="K26" s="1">
        <v>28000</v>
      </c>
      <c r="M26" s="1">
        <v>62620</v>
      </c>
      <c r="R26" s="1">
        <f t="shared" si="4"/>
        <v>6726788</v>
      </c>
    </row>
    <row r="27" spans="1:18" x14ac:dyDescent="0.25">
      <c r="A27" t="s">
        <v>21</v>
      </c>
      <c r="B27" s="1">
        <v>2487873</v>
      </c>
      <c r="C27" s="1">
        <v>81269</v>
      </c>
      <c r="D27" s="1">
        <v>174200</v>
      </c>
      <c r="E27" s="1">
        <v>31249</v>
      </c>
      <c r="F27" s="1">
        <v>1435301</v>
      </c>
      <c r="G27" s="1">
        <v>305040</v>
      </c>
      <c r="H27" s="1">
        <v>72400</v>
      </c>
      <c r="I27" s="1">
        <v>13000</v>
      </c>
      <c r="J27" s="1">
        <v>275359</v>
      </c>
      <c r="M27" s="1">
        <v>100055</v>
      </c>
      <c r="R27" s="1">
        <f t="shared" si="4"/>
        <v>2487873</v>
      </c>
    </row>
    <row r="28" spans="1:18" x14ac:dyDescent="0.25">
      <c r="A28" t="s">
        <v>22</v>
      </c>
      <c r="B28" s="1">
        <v>1584840</v>
      </c>
      <c r="C28" s="1">
        <v>214113</v>
      </c>
      <c r="D28" s="1">
        <v>66128</v>
      </c>
      <c r="E28" s="1">
        <v>142475</v>
      </c>
      <c r="F28" s="1">
        <v>583106</v>
      </c>
      <c r="G28" s="1">
        <v>483195</v>
      </c>
      <c r="H28" s="1">
        <v>12563</v>
      </c>
      <c r="I28" s="1">
        <v>13510</v>
      </c>
      <c r="J28" s="1">
        <v>48775</v>
      </c>
      <c r="M28" s="1">
        <v>20975</v>
      </c>
      <c r="R28" s="1">
        <f t="shared" si="4"/>
        <v>1584840</v>
      </c>
    </row>
    <row r="29" spans="1:18" x14ac:dyDescent="0.25">
      <c r="A29" s="2" t="s">
        <v>23</v>
      </c>
      <c r="B29" s="1">
        <f>SUM(B23:B28)</f>
        <v>20600875</v>
      </c>
      <c r="C29" s="1">
        <f>SUM(C23:C28)</f>
        <v>1687532</v>
      </c>
      <c r="D29" s="1">
        <f t="shared" ref="D29:Q29" si="5">SUM(D23:D28)</f>
        <v>1869293</v>
      </c>
      <c r="E29" s="1">
        <f t="shared" si="5"/>
        <v>3598506</v>
      </c>
      <c r="F29" s="1">
        <f t="shared" si="5"/>
        <v>4461904</v>
      </c>
      <c r="G29" s="1">
        <f t="shared" si="5"/>
        <v>1040706</v>
      </c>
      <c r="H29" s="1">
        <f t="shared" si="5"/>
        <v>280043</v>
      </c>
      <c r="I29" s="1">
        <f t="shared" si="5"/>
        <v>100345</v>
      </c>
      <c r="J29" s="1">
        <f t="shared" si="5"/>
        <v>5728584</v>
      </c>
      <c r="K29" s="1">
        <f t="shared" si="5"/>
        <v>375171</v>
      </c>
      <c r="L29" s="1">
        <f t="shared" si="5"/>
        <v>0</v>
      </c>
      <c r="M29" s="1">
        <f t="shared" si="5"/>
        <v>1458791</v>
      </c>
      <c r="N29" s="1">
        <f t="shared" si="5"/>
        <v>0</v>
      </c>
      <c r="O29" s="1">
        <f t="shared" si="5"/>
        <v>0</v>
      </c>
      <c r="P29" s="1">
        <f t="shared" si="5"/>
        <v>0</v>
      </c>
      <c r="Q29" s="1">
        <f t="shared" si="5"/>
        <v>0</v>
      </c>
      <c r="R29" s="1">
        <f t="shared" si="4"/>
        <v>20600875</v>
      </c>
    </row>
    <row r="30" spans="1:18" x14ac:dyDescent="0.25">
      <c r="B30" s="1">
        <v>36390725</v>
      </c>
    </row>
    <row r="32" spans="1:18" x14ac:dyDescent="0.25">
      <c r="A32" t="s">
        <v>25</v>
      </c>
    </row>
    <row r="33" spans="1:18" x14ac:dyDescent="0.2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</row>
    <row r="34" spans="1:18" x14ac:dyDescent="0.25">
      <c r="A34" t="s">
        <v>0</v>
      </c>
      <c r="B34" s="1">
        <v>7511067</v>
      </c>
      <c r="C34" s="1">
        <v>1118240</v>
      </c>
      <c r="D34" s="1">
        <v>1458518</v>
      </c>
      <c r="E34" s="1">
        <v>3017423</v>
      </c>
      <c r="F34" s="1">
        <v>416009</v>
      </c>
      <c r="G34" s="1">
        <v>66169</v>
      </c>
      <c r="H34" s="1">
        <v>41605</v>
      </c>
      <c r="I34" s="1">
        <v>16050</v>
      </c>
      <c r="J34" s="1">
        <v>15321</v>
      </c>
      <c r="K34" s="1">
        <v>292500</v>
      </c>
      <c r="M34" s="1">
        <v>1069232</v>
      </c>
      <c r="R34" s="1">
        <f>SUM(C34:Q34)</f>
        <v>7511067</v>
      </c>
    </row>
    <row r="35" spans="1:18" x14ac:dyDescent="0.25">
      <c r="A35" t="s">
        <v>18</v>
      </c>
      <c r="B35" s="1">
        <v>779537</v>
      </c>
      <c r="C35" s="1">
        <v>260542</v>
      </c>
      <c r="D35" s="1">
        <v>138022</v>
      </c>
      <c r="E35" s="1">
        <v>72312</v>
      </c>
      <c r="F35" s="1">
        <v>131048</v>
      </c>
      <c r="G35" s="1">
        <v>32232</v>
      </c>
      <c r="H35" s="1">
        <v>50605</v>
      </c>
      <c r="I35" s="1">
        <v>8626</v>
      </c>
      <c r="J35" s="1">
        <v>77488</v>
      </c>
      <c r="M35" s="1">
        <v>8662</v>
      </c>
      <c r="R35" s="1">
        <f t="shared" ref="R35:R41" si="6">SUM(C35:Q35)</f>
        <v>779537</v>
      </c>
    </row>
    <row r="36" spans="1:18" x14ac:dyDescent="0.25">
      <c r="A36" t="s">
        <v>19</v>
      </c>
      <c r="B36" s="1">
        <v>526916</v>
      </c>
      <c r="D36" s="1">
        <v>9000</v>
      </c>
      <c r="E36" s="1">
        <v>12015</v>
      </c>
      <c r="F36" s="1">
        <v>324567</v>
      </c>
      <c r="G36" s="1">
        <v>43798</v>
      </c>
      <c r="H36" s="1">
        <v>19215</v>
      </c>
      <c r="I36" s="1">
        <v>29819</v>
      </c>
      <c r="J36" s="1">
        <v>88502</v>
      </c>
      <c r="R36" s="1">
        <f t="shared" si="6"/>
        <v>526916</v>
      </c>
    </row>
    <row r="37" spans="1:18" x14ac:dyDescent="0.25">
      <c r="A37" t="s">
        <v>20</v>
      </c>
      <c r="B37" s="1">
        <v>7039925</v>
      </c>
      <c r="D37" s="1">
        <v>9000</v>
      </c>
      <c r="F37" s="1">
        <v>1587946</v>
      </c>
      <c r="G37" s="1">
        <v>127446</v>
      </c>
      <c r="H37" s="1">
        <v>54550</v>
      </c>
      <c r="I37" s="1">
        <v>17981</v>
      </c>
      <c r="J37" s="1">
        <v>5139998</v>
      </c>
      <c r="K37" s="1">
        <v>36000</v>
      </c>
      <c r="M37" s="1">
        <v>67004</v>
      </c>
      <c r="R37" s="1">
        <f t="shared" si="6"/>
        <v>7039925</v>
      </c>
    </row>
    <row r="38" spans="1:18" x14ac:dyDescent="0.25">
      <c r="A38" t="s">
        <v>21</v>
      </c>
      <c r="B38" s="1">
        <v>2615159</v>
      </c>
      <c r="C38" s="1">
        <v>105328</v>
      </c>
      <c r="D38" s="1">
        <v>184700</v>
      </c>
      <c r="E38" s="1">
        <v>26271</v>
      </c>
      <c r="F38" s="1">
        <v>1449938</v>
      </c>
      <c r="G38" s="1">
        <v>312660</v>
      </c>
      <c r="H38" s="1">
        <v>71500</v>
      </c>
      <c r="I38" s="1">
        <v>12288</v>
      </c>
      <c r="J38" s="1">
        <v>290885</v>
      </c>
      <c r="M38" s="1">
        <v>161589</v>
      </c>
      <c r="R38" s="1">
        <f t="shared" si="6"/>
        <v>2615159</v>
      </c>
    </row>
    <row r="39" spans="1:18" x14ac:dyDescent="0.25">
      <c r="A39" t="s">
        <v>22</v>
      </c>
      <c r="B39" s="1">
        <v>1477611</v>
      </c>
      <c r="C39" s="1">
        <v>214399</v>
      </c>
      <c r="D39" s="1">
        <v>63063</v>
      </c>
      <c r="E39" s="1">
        <v>157368</v>
      </c>
      <c r="F39" s="1">
        <v>459280</v>
      </c>
      <c r="G39" s="1">
        <v>467131</v>
      </c>
      <c r="H39" s="1">
        <v>14485</v>
      </c>
      <c r="I39" s="1">
        <v>13503</v>
      </c>
      <c r="J39" s="1">
        <v>59315</v>
      </c>
      <c r="M39" s="1">
        <v>29067</v>
      </c>
      <c r="R39" s="1">
        <f t="shared" si="6"/>
        <v>1477611</v>
      </c>
    </row>
    <row r="40" spans="1:18" x14ac:dyDescent="0.25">
      <c r="A40" s="2" t="s">
        <v>23</v>
      </c>
      <c r="B40" s="1">
        <f>SUM(B34:B39)</f>
        <v>19950215</v>
      </c>
      <c r="C40" s="1">
        <f t="shared" ref="C40:Q40" si="7">SUM(C34:C39)</f>
        <v>1698509</v>
      </c>
      <c r="D40" s="1">
        <f t="shared" si="7"/>
        <v>1862303</v>
      </c>
      <c r="E40" s="1">
        <f t="shared" si="7"/>
        <v>3285389</v>
      </c>
      <c r="F40" s="1">
        <f t="shared" si="7"/>
        <v>4368788</v>
      </c>
      <c r="G40" s="1">
        <f t="shared" si="7"/>
        <v>1049436</v>
      </c>
      <c r="H40" s="1">
        <f t="shared" si="7"/>
        <v>251960</v>
      </c>
      <c r="I40" s="1">
        <f t="shared" si="7"/>
        <v>98267</v>
      </c>
      <c r="J40" s="1">
        <f t="shared" si="7"/>
        <v>5671509</v>
      </c>
      <c r="K40" s="1">
        <f t="shared" si="7"/>
        <v>328500</v>
      </c>
      <c r="L40" s="1">
        <f t="shared" si="7"/>
        <v>0</v>
      </c>
      <c r="M40" s="1">
        <f t="shared" si="7"/>
        <v>1335554</v>
      </c>
      <c r="N40" s="1">
        <f t="shared" si="7"/>
        <v>0</v>
      </c>
      <c r="O40" s="1">
        <f t="shared" si="7"/>
        <v>0</v>
      </c>
      <c r="P40" s="1">
        <f t="shared" si="7"/>
        <v>0</v>
      </c>
      <c r="Q40" s="1">
        <f t="shared" si="7"/>
        <v>0</v>
      </c>
      <c r="R40" s="1">
        <f t="shared" si="6"/>
        <v>19950215</v>
      </c>
    </row>
    <row r="41" spans="1:18" x14ac:dyDescent="0.25">
      <c r="B41" s="1">
        <v>35455450</v>
      </c>
      <c r="R41" s="1">
        <f t="shared" si="6"/>
        <v>0</v>
      </c>
    </row>
    <row r="42" spans="1:18" x14ac:dyDescent="0.25">
      <c r="A42" t="s">
        <v>26</v>
      </c>
    </row>
    <row r="43" spans="1:18" x14ac:dyDescent="0.25">
      <c r="A43" t="s">
        <v>1</v>
      </c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9</v>
      </c>
      <c r="J43" t="s">
        <v>10</v>
      </c>
      <c r="K43" t="s">
        <v>11</v>
      </c>
      <c r="L43" t="s">
        <v>12</v>
      </c>
      <c r="M43" t="s">
        <v>13</v>
      </c>
      <c r="N43" t="s">
        <v>14</v>
      </c>
      <c r="O43" t="s">
        <v>15</v>
      </c>
      <c r="P43" t="s">
        <v>16</v>
      </c>
      <c r="Q43" t="s">
        <v>17</v>
      </c>
    </row>
    <row r="44" spans="1:18" x14ac:dyDescent="0.25">
      <c r="A44" t="s">
        <v>0</v>
      </c>
      <c r="B44" s="1">
        <v>7826150</v>
      </c>
      <c r="C44" s="1">
        <v>1170113</v>
      </c>
      <c r="D44" s="1">
        <v>1419284</v>
      </c>
      <c r="E44" s="1">
        <v>3173623</v>
      </c>
      <c r="F44" s="1">
        <v>501442</v>
      </c>
      <c r="G44" s="1">
        <v>88240</v>
      </c>
      <c r="H44" s="1">
        <v>46598</v>
      </c>
      <c r="I44" s="1">
        <v>13602</v>
      </c>
      <c r="J44" s="1">
        <v>15775</v>
      </c>
      <c r="K44" s="1">
        <v>333884</v>
      </c>
      <c r="M44" s="1">
        <v>1063589</v>
      </c>
      <c r="R44" s="1">
        <f>SUM(C44:Q44)</f>
        <v>7826150</v>
      </c>
    </row>
    <row r="45" spans="1:18" x14ac:dyDescent="0.25">
      <c r="A45" t="s">
        <v>18</v>
      </c>
      <c r="B45" s="1">
        <v>741127</v>
      </c>
      <c r="C45" s="1">
        <v>275442</v>
      </c>
      <c r="D45" s="1">
        <v>134024</v>
      </c>
      <c r="E45" s="1">
        <v>87556</v>
      </c>
      <c r="F45" s="1">
        <v>114466</v>
      </c>
      <c r="G45" s="1">
        <v>25050</v>
      </c>
      <c r="H45" s="1">
        <v>40283</v>
      </c>
      <c r="I45" s="1">
        <v>8522</v>
      </c>
      <c r="J45" s="1">
        <v>53316</v>
      </c>
      <c r="M45" s="1">
        <v>2468</v>
      </c>
      <c r="R45" s="1">
        <f t="shared" ref="R45:R49" si="8">SUM(C45:Q45)</f>
        <v>741127</v>
      </c>
    </row>
    <row r="46" spans="1:18" x14ac:dyDescent="0.25">
      <c r="A46" t="s">
        <v>19</v>
      </c>
      <c r="B46" s="1">
        <v>600182</v>
      </c>
      <c r="D46" s="1">
        <v>14392</v>
      </c>
      <c r="E46" s="1">
        <v>11863</v>
      </c>
      <c r="F46" s="1">
        <v>368552</v>
      </c>
      <c r="G46" s="1">
        <v>53703</v>
      </c>
      <c r="H46" s="1">
        <v>26063</v>
      </c>
      <c r="I46" s="1">
        <v>28772</v>
      </c>
      <c r="J46" s="1">
        <v>96837</v>
      </c>
      <c r="R46" s="1">
        <f t="shared" si="8"/>
        <v>600182</v>
      </c>
    </row>
    <row r="47" spans="1:18" x14ac:dyDescent="0.25">
      <c r="A47" t="s">
        <v>20</v>
      </c>
      <c r="B47" s="1">
        <v>7178270</v>
      </c>
      <c r="C47" s="1">
        <v>25032</v>
      </c>
      <c r="D47" s="1">
        <v>8345</v>
      </c>
      <c r="F47" s="1">
        <v>1710634</v>
      </c>
      <c r="G47" s="1">
        <v>122304</v>
      </c>
      <c r="H47" s="1">
        <v>66335</v>
      </c>
      <c r="I47" s="1">
        <v>16641</v>
      </c>
      <c r="J47" s="1">
        <v>5073106</v>
      </c>
      <c r="K47" s="1">
        <v>65213</v>
      </c>
      <c r="M47" s="1">
        <v>75660</v>
      </c>
      <c r="Q47" s="1">
        <v>15000</v>
      </c>
      <c r="R47" s="1">
        <f t="shared" si="8"/>
        <v>7178270</v>
      </c>
    </row>
    <row r="48" spans="1:18" x14ac:dyDescent="0.25">
      <c r="A48" t="s">
        <v>21</v>
      </c>
      <c r="B48" s="1">
        <v>3982250</v>
      </c>
      <c r="C48" s="1">
        <v>125162</v>
      </c>
      <c r="D48" s="1">
        <v>182032</v>
      </c>
      <c r="E48" s="1">
        <v>17622</v>
      </c>
      <c r="F48" s="1">
        <v>2451250</v>
      </c>
      <c r="G48" s="1">
        <v>657153</v>
      </c>
      <c r="H48" s="1">
        <v>86053</v>
      </c>
      <c r="I48" s="1">
        <v>13268</v>
      </c>
      <c r="J48" s="1">
        <v>290085</v>
      </c>
      <c r="M48" s="1">
        <v>159625</v>
      </c>
      <c r="R48" s="1">
        <f t="shared" si="8"/>
        <v>3982250</v>
      </c>
    </row>
    <row r="49" spans="1:18" x14ac:dyDescent="0.25">
      <c r="A49" t="s">
        <v>22</v>
      </c>
      <c r="B49" s="1">
        <v>1684470</v>
      </c>
      <c r="C49" s="1">
        <v>305945</v>
      </c>
      <c r="D49" s="1">
        <v>78948</v>
      </c>
      <c r="E49" s="1">
        <v>173496</v>
      </c>
      <c r="F49" s="1">
        <v>447503</v>
      </c>
      <c r="G49" s="1">
        <v>550942</v>
      </c>
      <c r="H49" s="1">
        <v>14992</v>
      </c>
      <c r="I49" s="1">
        <v>12892</v>
      </c>
      <c r="J49" s="1">
        <v>59226</v>
      </c>
      <c r="M49" s="1">
        <v>40526</v>
      </c>
      <c r="R49" s="1">
        <f t="shared" si="8"/>
        <v>1684470</v>
      </c>
    </row>
    <row r="50" spans="1:18" x14ac:dyDescent="0.25">
      <c r="A50" s="2" t="s">
        <v>23</v>
      </c>
      <c r="B50" s="1">
        <f>SUM(B44:B49)</f>
        <v>22012449</v>
      </c>
      <c r="C50" s="1">
        <f t="shared" ref="C50:Q50" si="9">SUM(C44:C49)</f>
        <v>1901694</v>
      </c>
      <c r="D50" s="1">
        <f t="shared" si="9"/>
        <v>1837025</v>
      </c>
      <c r="E50" s="1">
        <f t="shared" si="9"/>
        <v>3464160</v>
      </c>
      <c r="F50" s="1">
        <f t="shared" si="9"/>
        <v>5593847</v>
      </c>
      <c r="G50" s="1">
        <f t="shared" si="9"/>
        <v>1497392</v>
      </c>
      <c r="H50" s="1">
        <f t="shared" si="9"/>
        <v>280324</v>
      </c>
      <c r="I50" s="1">
        <f t="shared" si="9"/>
        <v>93697</v>
      </c>
      <c r="J50" s="1">
        <f t="shared" si="9"/>
        <v>5588345</v>
      </c>
      <c r="K50" s="1">
        <f t="shared" si="9"/>
        <v>399097</v>
      </c>
      <c r="L50" s="1">
        <f t="shared" si="9"/>
        <v>0</v>
      </c>
      <c r="M50" s="1">
        <f t="shared" si="9"/>
        <v>1341868</v>
      </c>
      <c r="N50" s="1">
        <f t="shared" si="9"/>
        <v>0</v>
      </c>
      <c r="O50" s="1">
        <f t="shared" si="9"/>
        <v>0</v>
      </c>
      <c r="P50" s="1">
        <f t="shared" si="9"/>
        <v>0</v>
      </c>
      <c r="Q50" s="1">
        <f t="shared" si="9"/>
        <v>15000</v>
      </c>
      <c r="R50" s="1">
        <f>SUM(R44:R49)</f>
        <v>22012449</v>
      </c>
    </row>
    <row r="51" spans="1:18" x14ac:dyDescent="0.25">
      <c r="B51" s="1">
        <v>35170285</v>
      </c>
    </row>
    <row r="52" spans="1:18" x14ac:dyDescent="0.25">
      <c r="A52" t="s">
        <v>27</v>
      </c>
    </row>
    <row r="53" spans="1:18" x14ac:dyDescent="0.25">
      <c r="A53" t="s">
        <v>1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15</v>
      </c>
      <c r="P53" t="s">
        <v>16</v>
      </c>
      <c r="Q53" t="s">
        <v>17</v>
      </c>
    </row>
    <row r="54" spans="1:18" x14ac:dyDescent="0.25">
      <c r="A54" t="s">
        <v>0</v>
      </c>
      <c r="B54" s="1">
        <v>7620384</v>
      </c>
      <c r="C54" s="1">
        <v>1002140</v>
      </c>
      <c r="D54" s="1">
        <v>1375577</v>
      </c>
      <c r="E54" s="1">
        <v>2993255</v>
      </c>
      <c r="F54" s="1">
        <v>607731</v>
      </c>
      <c r="G54" s="1">
        <v>85900</v>
      </c>
      <c r="H54" s="1">
        <v>35500</v>
      </c>
      <c r="I54" s="1">
        <v>15207</v>
      </c>
      <c r="J54" s="1">
        <v>16818</v>
      </c>
      <c r="K54" s="1">
        <v>182968</v>
      </c>
      <c r="M54" s="1">
        <v>1305288</v>
      </c>
      <c r="R54" s="1">
        <f>SUM(C54:Q54)</f>
        <v>7620384</v>
      </c>
    </row>
    <row r="55" spans="1:18" x14ac:dyDescent="0.25">
      <c r="A55" t="s">
        <v>18</v>
      </c>
      <c r="B55" s="1">
        <v>714950</v>
      </c>
      <c r="C55" s="1">
        <v>285490</v>
      </c>
      <c r="D55" s="1">
        <v>138350</v>
      </c>
      <c r="E55" s="1">
        <v>86218</v>
      </c>
      <c r="F55" s="1">
        <v>88615</v>
      </c>
      <c r="G55" s="1">
        <v>24645</v>
      </c>
      <c r="H55" s="1">
        <v>34315</v>
      </c>
      <c r="I55" s="1">
        <v>9015</v>
      </c>
      <c r="J55" s="1">
        <v>48302</v>
      </c>
      <c r="R55" s="1">
        <f t="shared" ref="R55:R60" si="10">SUM(C55:Q55)</f>
        <v>714950</v>
      </c>
    </row>
    <row r="56" spans="1:18" x14ac:dyDescent="0.25">
      <c r="A56" t="s">
        <v>19</v>
      </c>
      <c r="B56" s="1">
        <v>709274</v>
      </c>
      <c r="D56" s="1">
        <v>15150</v>
      </c>
      <c r="E56" s="1">
        <v>10503</v>
      </c>
      <c r="F56" s="1">
        <v>8500</v>
      </c>
      <c r="H56" s="1">
        <v>24210</v>
      </c>
      <c r="I56" s="1">
        <v>29994</v>
      </c>
      <c r="J56" s="1">
        <v>107010</v>
      </c>
      <c r="Q56" s="1">
        <v>513907</v>
      </c>
      <c r="R56" s="1">
        <f t="shared" si="10"/>
        <v>709274</v>
      </c>
    </row>
    <row r="57" spans="1:18" x14ac:dyDescent="0.25">
      <c r="A57" t="s">
        <v>20</v>
      </c>
      <c r="B57" s="1">
        <v>6570786</v>
      </c>
      <c r="C57" s="1">
        <v>19039</v>
      </c>
      <c r="D57" s="1">
        <v>7989</v>
      </c>
      <c r="F57" s="1">
        <v>1410930</v>
      </c>
      <c r="G57" s="1">
        <v>135395</v>
      </c>
      <c r="H57" s="1">
        <v>59895</v>
      </c>
      <c r="I57" s="1">
        <v>17998</v>
      </c>
      <c r="J57" s="1">
        <v>4813500</v>
      </c>
      <c r="K57" s="1">
        <v>28000</v>
      </c>
      <c r="M57" s="1">
        <v>78040</v>
      </c>
      <c r="R57" s="1">
        <f t="shared" si="10"/>
        <v>6570786</v>
      </c>
    </row>
    <row r="58" spans="1:18" x14ac:dyDescent="0.25">
      <c r="A58" t="s">
        <v>21</v>
      </c>
      <c r="B58" s="1">
        <v>915697</v>
      </c>
      <c r="C58" s="1">
        <v>127874</v>
      </c>
      <c r="D58" s="1">
        <v>197550</v>
      </c>
      <c r="E58" s="1">
        <v>10602</v>
      </c>
      <c r="F58" s="1">
        <v>110503</v>
      </c>
      <c r="G58" s="1">
        <v>12814</v>
      </c>
      <c r="H58" s="1">
        <v>62930</v>
      </c>
      <c r="I58" s="1">
        <v>13178</v>
      </c>
      <c r="J58" s="1">
        <v>90685</v>
      </c>
      <c r="K58" s="1">
        <v>176750</v>
      </c>
      <c r="Q58" s="1">
        <v>112811</v>
      </c>
      <c r="R58" s="1">
        <f t="shared" si="10"/>
        <v>915697</v>
      </c>
    </row>
    <row r="59" spans="1:18" x14ac:dyDescent="0.25">
      <c r="A59" t="s">
        <v>22</v>
      </c>
      <c r="B59" s="1">
        <v>1823526</v>
      </c>
      <c r="C59" s="1">
        <v>333785</v>
      </c>
      <c r="D59" s="1">
        <v>104509</v>
      </c>
      <c r="E59" s="1">
        <v>182236</v>
      </c>
      <c r="F59" s="1">
        <v>465541</v>
      </c>
      <c r="G59" s="1">
        <v>593270</v>
      </c>
      <c r="H59" s="1">
        <v>20530</v>
      </c>
      <c r="I59" s="1">
        <v>14597</v>
      </c>
      <c r="J59" s="1">
        <v>70885</v>
      </c>
      <c r="M59" s="1">
        <v>38173</v>
      </c>
      <c r="R59" s="1">
        <f t="shared" si="10"/>
        <v>1823526</v>
      </c>
    </row>
    <row r="60" spans="1:18" x14ac:dyDescent="0.25">
      <c r="A60" s="2" t="s">
        <v>23</v>
      </c>
      <c r="B60" s="1">
        <f>SUM(B54:B59)</f>
        <v>18354617</v>
      </c>
      <c r="C60" s="1">
        <f t="shared" ref="C60:Q60" si="11">SUM(C54:C59)</f>
        <v>1768328</v>
      </c>
      <c r="D60" s="1">
        <f t="shared" si="11"/>
        <v>1839125</v>
      </c>
      <c r="E60" s="1">
        <f t="shared" si="11"/>
        <v>3282814</v>
      </c>
      <c r="F60" s="1">
        <f t="shared" si="11"/>
        <v>2691820</v>
      </c>
      <c r="G60" s="1">
        <f t="shared" si="11"/>
        <v>852024</v>
      </c>
      <c r="H60" s="1">
        <f t="shared" si="11"/>
        <v>237380</v>
      </c>
      <c r="I60" s="1">
        <f t="shared" si="11"/>
        <v>99989</v>
      </c>
      <c r="J60" s="1">
        <f t="shared" si="11"/>
        <v>5147200</v>
      </c>
      <c r="K60" s="1">
        <f t="shared" si="11"/>
        <v>387718</v>
      </c>
      <c r="L60" s="1">
        <f t="shared" si="11"/>
        <v>0</v>
      </c>
      <c r="M60" s="1">
        <f t="shared" si="11"/>
        <v>1421501</v>
      </c>
      <c r="N60" s="1">
        <f t="shared" si="11"/>
        <v>0</v>
      </c>
      <c r="O60" s="1">
        <f t="shared" si="11"/>
        <v>0</v>
      </c>
      <c r="P60" s="1">
        <f t="shared" si="11"/>
        <v>0</v>
      </c>
      <c r="Q60" s="1">
        <f t="shared" si="11"/>
        <v>626718</v>
      </c>
      <c r="R60" s="1">
        <f t="shared" si="10"/>
        <v>18354617</v>
      </c>
    </row>
    <row r="61" spans="1:18" x14ac:dyDescent="0.25">
      <c r="B61" s="1">
        <v>34665580</v>
      </c>
    </row>
    <row r="62" spans="1:18" x14ac:dyDescent="0.25">
      <c r="A62" t="s">
        <v>28</v>
      </c>
    </row>
    <row r="63" spans="1:18" x14ac:dyDescent="0.25">
      <c r="A63" t="s">
        <v>1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10</v>
      </c>
      <c r="K63" t="s">
        <v>11</v>
      </c>
      <c r="L63" t="s">
        <v>12</v>
      </c>
      <c r="M63" t="s">
        <v>13</v>
      </c>
      <c r="N63" t="s">
        <v>14</v>
      </c>
      <c r="O63" t="s">
        <v>15</v>
      </c>
      <c r="P63" t="s">
        <v>16</v>
      </c>
      <c r="Q63" t="s">
        <v>17</v>
      </c>
    </row>
    <row r="64" spans="1:18" x14ac:dyDescent="0.25">
      <c r="A64" t="s">
        <v>0</v>
      </c>
      <c r="B64" s="1">
        <v>7915306</v>
      </c>
      <c r="C64" s="1">
        <v>987337</v>
      </c>
      <c r="D64" s="1">
        <v>1265573</v>
      </c>
      <c r="E64" s="1">
        <v>3646673</v>
      </c>
      <c r="F64" s="1">
        <v>503540</v>
      </c>
      <c r="G64" s="1">
        <v>61368</v>
      </c>
      <c r="H64" s="1">
        <v>42600</v>
      </c>
      <c r="I64" s="1">
        <v>16110</v>
      </c>
      <c r="J64" s="1">
        <v>19098</v>
      </c>
      <c r="K64" s="1">
        <v>159650</v>
      </c>
      <c r="M64" s="1">
        <v>1213357</v>
      </c>
      <c r="R64" s="1">
        <f>SUM(C64:Q64)</f>
        <v>7915306</v>
      </c>
    </row>
    <row r="65" spans="1:20" x14ac:dyDescent="0.25">
      <c r="A65" t="s">
        <v>18</v>
      </c>
      <c r="B65" s="1">
        <v>742869</v>
      </c>
      <c r="C65" s="1">
        <v>318877</v>
      </c>
      <c r="D65" s="1">
        <v>130899</v>
      </c>
      <c r="E65" s="1">
        <v>98468</v>
      </c>
      <c r="F65" s="1">
        <v>90892</v>
      </c>
      <c r="G65" s="1">
        <v>17885</v>
      </c>
      <c r="H65" s="1">
        <v>28376</v>
      </c>
      <c r="I65" s="1">
        <v>9291</v>
      </c>
      <c r="J65" s="1">
        <v>39202</v>
      </c>
      <c r="M65" s="1">
        <v>8979</v>
      </c>
      <c r="R65" s="1">
        <f t="shared" ref="R65:R69" si="12">SUM(C65:Q65)</f>
        <v>742869</v>
      </c>
    </row>
    <row r="66" spans="1:20" x14ac:dyDescent="0.25">
      <c r="A66" t="s">
        <v>19</v>
      </c>
      <c r="B66" s="1">
        <v>818005</v>
      </c>
      <c r="D66" s="1">
        <v>14582</v>
      </c>
      <c r="E66" s="1">
        <v>22528</v>
      </c>
      <c r="F66" s="1">
        <v>15852</v>
      </c>
      <c r="H66" s="1">
        <v>19685</v>
      </c>
      <c r="I66" s="1">
        <v>30287</v>
      </c>
      <c r="J66" s="1">
        <v>131171</v>
      </c>
      <c r="Q66" s="1">
        <v>583900</v>
      </c>
      <c r="R66" s="1">
        <f t="shared" si="12"/>
        <v>818005</v>
      </c>
    </row>
    <row r="67" spans="1:20" x14ac:dyDescent="0.25">
      <c r="A67" t="s">
        <v>20</v>
      </c>
      <c r="B67" s="1">
        <v>7013300</v>
      </c>
      <c r="C67" s="1">
        <v>19039</v>
      </c>
      <c r="D67" s="1">
        <v>8982</v>
      </c>
      <c r="F67" s="1">
        <v>1810925</v>
      </c>
      <c r="G67" s="1">
        <v>290340</v>
      </c>
      <c r="H67" s="1">
        <v>62215</v>
      </c>
      <c r="I67" s="1">
        <v>17294</v>
      </c>
      <c r="J67" s="1">
        <v>4740177</v>
      </c>
      <c r="K67" s="1">
        <v>26000</v>
      </c>
      <c r="M67" s="1">
        <v>38328</v>
      </c>
      <c r="R67" s="1">
        <f t="shared" si="12"/>
        <v>7013300</v>
      </c>
    </row>
    <row r="68" spans="1:20" x14ac:dyDescent="0.25">
      <c r="A68" t="s">
        <v>21</v>
      </c>
      <c r="B68" s="1">
        <v>5013464</v>
      </c>
      <c r="C68" s="1">
        <v>146527</v>
      </c>
      <c r="D68" s="1">
        <v>278453</v>
      </c>
      <c r="E68" s="1">
        <v>23504</v>
      </c>
      <c r="F68" s="1">
        <v>2906927</v>
      </c>
      <c r="G68" s="1">
        <v>522558</v>
      </c>
      <c r="H68" s="1">
        <v>111575</v>
      </c>
      <c r="I68" s="1">
        <v>13088</v>
      </c>
      <c r="J68" s="1">
        <v>305652</v>
      </c>
      <c r="M68" s="1">
        <v>296120</v>
      </c>
      <c r="Q68" s="1">
        <f>SUM(S68:T68)</f>
        <v>409060</v>
      </c>
      <c r="R68" s="1">
        <f t="shared" si="12"/>
        <v>5013464</v>
      </c>
      <c r="S68" s="1">
        <v>111840</v>
      </c>
      <c r="T68" s="8">
        <v>297220</v>
      </c>
    </row>
    <row r="69" spans="1:20" x14ac:dyDescent="0.25">
      <c r="A69" t="s">
        <v>22</v>
      </c>
      <c r="B69" s="1">
        <v>1856199</v>
      </c>
      <c r="C69" s="1">
        <v>361463</v>
      </c>
      <c r="D69" s="1">
        <v>130977</v>
      </c>
      <c r="E69" s="1">
        <v>203323</v>
      </c>
      <c r="F69" s="1">
        <v>435130</v>
      </c>
      <c r="G69" s="1">
        <v>506220</v>
      </c>
      <c r="H69" s="1">
        <v>25200</v>
      </c>
      <c r="I69" s="1">
        <v>14458</v>
      </c>
      <c r="J69" s="1">
        <v>84477</v>
      </c>
      <c r="M69" s="1">
        <v>94951</v>
      </c>
      <c r="R69" s="1">
        <f t="shared" si="12"/>
        <v>1856199</v>
      </c>
    </row>
    <row r="70" spans="1:20" x14ac:dyDescent="0.25">
      <c r="A70" s="2" t="s">
        <v>23</v>
      </c>
      <c r="B70" s="1">
        <f>SUM(B64:B69)</f>
        <v>23359143</v>
      </c>
      <c r="C70" s="1">
        <f t="shared" ref="C70:Q70" si="13">SUM(C64:C69)</f>
        <v>1833243</v>
      </c>
      <c r="D70" s="1">
        <f t="shared" si="13"/>
        <v>1829466</v>
      </c>
      <c r="E70" s="1">
        <f t="shared" si="13"/>
        <v>3994496</v>
      </c>
      <c r="F70" s="1">
        <f t="shared" si="13"/>
        <v>5763266</v>
      </c>
      <c r="G70" s="1">
        <f t="shared" si="13"/>
        <v>1398371</v>
      </c>
      <c r="H70" s="1">
        <f t="shared" si="13"/>
        <v>289651</v>
      </c>
      <c r="I70" s="1">
        <f t="shared" si="13"/>
        <v>100528</v>
      </c>
      <c r="J70" s="1">
        <f t="shared" si="13"/>
        <v>5319777</v>
      </c>
      <c r="K70" s="1">
        <f t="shared" si="13"/>
        <v>185650</v>
      </c>
      <c r="L70" s="1">
        <f t="shared" si="13"/>
        <v>0</v>
      </c>
      <c r="M70" s="1">
        <f t="shared" si="13"/>
        <v>1651735</v>
      </c>
      <c r="N70" s="1">
        <f t="shared" si="13"/>
        <v>0</v>
      </c>
      <c r="O70" s="1">
        <f t="shared" si="13"/>
        <v>0</v>
      </c>
      <c r="P70" s="1">
        <f t="shared" si="13"/>
        <v>0</v>
      </c>
      <c r="Q70" s="1">
        <f t="shared" si="13"/>
        <v>992960</v>
      </c>
      <c r="R70" s="1">
        <f>SUM(C70:Q70)</f>
        <v>23359143</v>
      </c>
    </row>
    <row r="71" spans="1:20" x14ac:dyDescent="0.25">
      <c r="B71" s="1">
        <v>34878357</v>
      </c>
    </row>
    <row r="72" spans="1:20" x14ac:dyDescent="0.25">
      <c r="A72" t="s">
        <v>29</v>
      </c>
    </row>
    <row r="73" spans="1:20" x14ac:dyDescent="0.25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  <c r="O73" t="s">
        <v>15</v>
      </c>
      <c r="P73" t="s">
        <v>16</v>
      </c>
      <c r="Q73" t="s">
        <v>17</v>
      </c>
    </row>
    <row r="74" spans="1:20" x14ac:dyDescent="0.25">
      <c r="A74" t="s">
        <v>0</v>
      </c>
      <c r="B74" s="1">
        <v>7064605</v>
      </c>
      <c r="C74" s="1">
        <v>1078530</v>
      </c>
      <c r="D74" s="1">
        <v>1145205</v>
      </c>
      <c r="E74" s="1">
        <v>3633550</v>
      </c>
      <c r="F74" s="1">
        <v>629604</v>
      </c>
      <c r="G74" s="1">
        <v>35538</v>
      </c>
      <c r="H74" s="1">
        <v>48053</v>
      </c>
      <c r="I74" s="1">
        <v>15232</v>
      </c>
      <c r="J74" s="1">
        <v>18793</v>
      </c>
      <c r="K74" s="1">
        <v>187600</v>
      </c>
      <c r="M74" s="1">
        <v>272500</v>
      </c>
      <c r="R74" s="1">
        <f>SUM(C74:Q74)</f>
        <v>7064605</v>
      </c>
    </row>
    <row r="75" spans="1:20" x14ac:dyDescent="0.25">
      <c r="A75" t="s">
        <v>18</v>
      </c>
      <c r="B75" s="1">
        <v>776004</v>
      </c>
      <c r="C75" s="1">
        <v>240824</v>
      </c>
      <c r="D75" s="1">
        <v>128520</v>
      </c>
      <c r="E75" s="1">
        <v>106968</v>
      </c>
      <c r="F75" s="1">
        <v>178900</v>
      </c>
      <c r="G75" s="1">
        <v>18575</v>
      </c>
      <c r="H75" s="1">
        <v>31187</v>
      </c>
      <c r="I75" s="1">
        <v>8930</v>
      </c>
      <c r="J75" s="1">
        <v>62100</v>
      </c>
      <c r="R75" s="1">
        <f t="shared" ref="R75:R80" si="14">SUM(C75:Q75)</f>
        <v>776004</v>
      </c>
    </row>
    <row r="76" spans="1:20" x14ac:dyDescent="0.25">
      <c r="A76" t="s">
        <v>19</v>
      </c>
      <c r="B76" s="1">
        <v>866510</v>
      </c>
      <c r="D76" s="1">
        <v>14600</v>
      </c>
      <c r="E76" s="1">
        <v>18528</v>
      </c>
      <c r="F76" s="1">
        <v>33000</v>
      </c>
      <c r="H76" s="1">
        <v>21340</v>
      </c>
      <c r="I76" s="1">
        <v>30205</v>
      </c>
      <c r="J76" s="1">
        <v>137855</v>
      </c>
      <c r="Q76" s="1">
        <v>610982</v>
      </c>
      <c r="R76" s="1">
        <f t="shared" si="14"/>
        <v>866510</v>
      </c>
    </row>
    <row r="77" spans="1:20" x14ac:dyDescent="0.25">
      <c r="A77" t="s">
        <v>20</v>
      </c>
      <c r="B77" s="1">
        <v>6497111</v>
      </c>
      <c r="C77" s="1">
        <v>64935</v>
      </c>
      <c r="D77" s="1">
        <v>8000</v>
      </c>
      <c r="F77" s="1">
        <v>1625900</v>
      </c>
      <c r="G77" s="1">
        <v>126250</v>
      </c>
      <c r="H77" s="1">
        <v>84935</v>
      </c>
      <c r="I77" s="1">
        <v>18593</v>
      </c>
      <c r="J77" s="1">
        <v>4542498</v>
      </c>
      <c r="K77" s="1">
        <v>26000</v>
      </c>
      <c r="R77" s="1">
        <f t="shared" si="14"/>
        <v>6497111</v>
      </c>
    </row>
    <row r="78" spans="1:20" x14ac:dyDescent="0.25">
      <c r="A78" t="s">
        <v>21</v>
      </c>
      <c r="B78" s="1">
        <v>5119693</v>
      </c>
      <c r="C78" s="1">
        <v>112788</v>
      </c>
      <c r="D78" s="1">
        <v>285799</v>
      </c>
      <c r="E78" s="1">
        <v>24164</v>
      </c>
      <c r="F78" s="1">
        <v>3329567</v>
      </c>
      <c r="G78" s="1">
        <v>763050</v>
      </c>
      <c r="H78" s="1">
        <v>97395</v>
      </c>
      <c r="I78" s="1">
        <v>13480</v>
      </c>
      <c r="J78" s="1">
        <v>301300</v>
      </c>
      <c r="M78" s="1">
        <v>61500</v>
      </c>
      <c r="Q78" s="1">
        <v>130650</v>
      </c>
      <c r="R78" s="1">
        <f>SUM(C78:Q78)</f>
        <v>5119693</v>
      </c>
    </row>
    <row r="79" spans="1:20" x14ac:dyDescent="0.25">
      <c r="A79" t="s">
        <v>22</v>
      </c>
      <c r="B79" s="1">
        <v>2352687</v>
      </c>
      <c r="C79" s="1">
        <v>414553</v>
      </c>
      <c r="D79" s="1">
        <v>130589</v>
      </c>
      <c r="E79" s="1">
        <v>172561</v>
      </c>
      <c r="F79" s="1">
        <v>485540</v>
      </c>
      <c r="G79" s="1">
        <v>701364</v>
      </c>
      <c r="H79" s="1">
        <v>18135</v>
      </c>
      <c r="I79" s="1">
        <v>16455</v>
      </c>
      <c r="J79" s="1">
        <v>352990</v>
      </c>
      <c r="M79" s="1">
        <v>60500</v>
      </c>
      <c r="R79" s="1">
        <f t="shared" si="14"/>
        <v>2352687</v>
      </c>
    </row>
    <row r="80" spans="1:20" x14ac:dyDescent="0.25">
      <c r="A80" s="2" t="s">
        <v>23</v>
      </c>
      <c r="B80" s="1">
        <f>SUM(B74:B79)</f>
        <v>22676610</v>
      </c>
      <c r="C80" s="1">
        <f t="shared" ref="C80:Q80" si="15">SUM(C74:C79)</f>
        <v>1911630</v>
      </c>
      <c r="D80" s="1">
        <f t="shared" si="15"/>
        <v>1712713</v>
      </c>
      <c r="E80" s="1">
        <f t="shared" si="15"/>
        <v>3955771</v>
      </c>
      <c r="F80" s="1">
        <f t="shared" si="15"/>
        <v>6282511</v>
      </c>
      <c r="G80" s="1">
        <f t="shared" si="15"/>
        <v>1644777</v>
      </c>
      <c r="H80" s="1">
        <f t="shared" si="15"/>
        <v>301045</v>
      </c>
      <c r="I80" s="1">
        <f t="shared" si="15"/>
        <v>102895</v>
      </c>
      <c r="J80" s="1">
        <f t="shared" si="15"/>
        <v>5415536</v>
      </c>
      <c r="K80" s="1">
        <f t="shared" si="15"/>
        <v>213600</v>
      </c>
      <c r="L80" s="1">
        <f t="shared" si="15"/>
        <v>0</v>
      </c>
      <c r="M80" s="1">
        <f t="shared" si="15"/>
        <v>394500</v>
      </c>
      <c r="N80" s="1">
        <f t="shared" si="15"/>
        <v>0</v>
      </c>
      <c r="O80" s="1">
        <f t="shared" si="15"/>
        <v>0</v>
      </c>
      <c r="P80" s="1">
        <f t="shared" si="15"/>
        <v>0</v>
      </c>
      <c r="Q80" s="1">
        <f t="shared" si="15"/>
        <v>741632</v>
      </c>
      <c r="R80" s="1">
        <f t="shared" si="14"/>
        <v>22676610</v>
      </c>
    </row>
    <row r="81" spans="1:18" x14ac:dyDescent="0.25">
      <c r="B81" s="1">
        <v>36351526</v>
      </c>
    </row>
    <row r="82" spans="1:18" x14ac:dyDescent="0.25">
      <c r="A82" t="s">
        <v>30</v>
      </c>
    </row>
    <row r="83" spans="1:18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  <c r="G83" t="s">
        <v>7</v>
      </c>
      <c r="H83" t="s">
        <v>8</v>
      </c>
      <c r="I83" t="s">
        <v>9</v>
      </c>
      <c r="J83" t="s">
        <v>10</v>
      </c>
      <c r="K83" t="s">
        <v>11</v>
      </c>
      <c r="L83" t="s">
        <v>12</v>
      </c>
      <c r="M83" t="s">
        <v>13</v>
      </c>
      <c r="N83" t="s">
        <v>14</v>
      </c>
      <c r="O83" t="s">
        <v>15</v>
      </c>
      <c r="P83" t="s">
        <v>16</v>
      </c>
      <c r="Q83" t="s">
        <v>17</v>
      </c>
    </row>
    <row r="84" spans="1:18" x14ac:dyDescent="0.25">
      <c r="A84" t="s">
        <v>0</v>
      </c>
      <c r="B84" s="1">
        <v>6656373</v>
      </c>
      <c r="C84" s="1">
        <v>716620</v>
      </c>
      <c r="D84" s="1">
        <v>848509</v>
      </c>
      <c r="E84" s="1">
        <v>3482165</v>
      </c>
      <c r="F84" s="1">
        <v>417910</v>
      </c>
      <c r="G84" s="1">
        <v>26600</v>
      </c>
      <c r="H84" s="1">
        <v>31498</v>
      </c>
      <c r="I84" s="1">
        <v>15339</v>
      </c>
      <c r="J84" s="1">
        <v>8255</v>
      </c>
      <c r="K84" s="1">
        <v>104250</v>
      </c>
      <c r="M84" s="1">
        <v>1005227</v>
      </c>
      <c r="R84" s="1">
        <f>SUM(C84:Q84)</f>
        <v>6656373</v>
      </c>
    </row>
    <row r="85" spans="1:18" x14ac:dyDescent="0.25">
      <c r="A85" t="s">
        <v>18</v>
      </c>
      <c r="B85" s="1">
        <v>664801</v>
      </c>
      <c r="C85" s="1">
        <v>205500</v>
      </c>
      <c r="D85" s="1">
        <v>115396</v>
      </c>
      <c r="E85" s="1">
        <v>97946</v>
      </c>
      <c r="F85" s="1">
        <v>153100</v>
      </c>
      <c r="G85" s="1">
        <v>9970</v>
      </c>
      <c r="H85" s="1">
        <v>24810</v>
      </c>
      <c r="I85" s="1">
        <v>7924</v>
      </c>
      <c r="J85" s="1">
        <v>48300</v>
      </c>
      <c r="M85" s="1">
        <v>1855</v>
      </c>
      <c r="R85" s="1">
        <f t="shared" ref="R85:R89" si="16">SUM(C85:Q85)</f>
        <v>664801</v>
      </c>
    </row>
    <row r="86" spans="1:18" x14ac:dyDescent="0.25">
      <c r="A86" t="s">
        <v>19</v>
      </c>
      <c r="B86" s="1">
        <v>779682</v>
      </c>
      <c r="C86" s="1"/>
      <c r="D86" s="1">
        <v>11170</v>
      </c>
      <c r="E86" s="1">
        <v>20028</v>
      </c>
      <c r="F86" s="1">
        <v>38500</v>
      </c>
      <c r="G86" s="1">
        <v>300</v>
      </c>
      <c r="H86" s="1">
        <v>16195</v>
      </c>
      <c r="I86" s="1">
        <v>26581</v>
      </c>
      <c r="J86" s="1">
        <v>95200</v>
      </c>
      <c r="M86" s="1">
        <v>1841</v>
      </c>
      <c r="Q86" s="1">
        <v>569867</v>
      </c>
      <c r="R86" s="1">
        <f t="shared" si="16"/>
        <v>779682</v>
      </c>
    </row>
    <row r="87" spans="1:18" x14ac:dyDescent="0.25">
      <c r="A87" t="s">
        <v>20</v>
      </c>
      <c r="B87" s="1">
        <v>4906968</v>
      </c>
      <c r="C87" s="1">
        <v>34633</v>
      </c>
      <c r="D87" s="1">
        <v>3000</v>
      </c>
      <c r="F87" s="1">
        <v>705414</v>
      </c>
      <c r="G87" s="1">
        <v>35000</v>
      </c>
      <c r="H87" s="1">
        <v>52900</v>
      </c>
      <c r="I87" s="1">
        <v>14339</v>
      </c>
      <c r="J87" s="1">
        <v>4006655</v>
      </c>
      <c r="K87" s="1">
        <v>25000</v>
      </c>
      <c r="M87" s="1">
        <v>30027</v>
      </c>
      <c r="R87" s="1">
        <f t="shared" si="16"/>
        <v>4906968</v>
      </c>
    </row>
    <row r="88" spans="1:18" x14ac:dyDescent="0.25">
      <c r="A88" t="s">
        <v>21</v>
      </c>
      <c r="B88" s="1">
        <v>2397945</v>
      </c>
      <c r="C88" s="1">
        <v>58941</v>
      </c>
      <c r="D88" s="1">
        <v>229178</v>
      </c>
      <c r="E88" s="1">
        <v>21214</v>
      </c>
      <c r="F88" s="1">
        <v>1197801</v>
      </c>
      <c r="G88" s="1">
        <v>272550</v>
      </c>
      <c r="H88" s="1">
        <v>60690</v>
      </c>
      <c r="I88" s="1">
        <v>9399</v>
      </c>
      <c r="J88" s="1">
        <v>306780</v>
      </c>
      <c r="M88" s="1">
        <v>161259</v>
      </c>
      <c r="Q88" s="1">
        <v>80133</v>
      </c>
      <c r="R88" s="1">
        <f t="shared" si="16"/>
        <v>2397945</v>
      </c>
    </row>
    <row r="89" spans="1:18" x14ac:dyDescent="0.25">
      <c r="A89" t="s">
        <v>22</v>
      </c>
      <c r="B89" s="1">
        <v>2007242</v>
      </c>
      <c r="C89" s="1">
        <v>357622</v>
      </c>
      <c r="D89" s="1">
        <v>127788</v>
      </c>
      <c r="E89" s="1">
        <v>176748</v>
      </c>
      <c r="F89" s="1">
        <v>396350</v>
      </c>
      <c r="G89" s="1">
        <v>703165</v>
      </c>
      <c r="H89" s="1">
        <v>12345</v>
      </c>
      <c r="I89" s="1">
        <v>12207</v>
      </c>
      <c r="J89" s="1">
        <v>118390</v>
      </c>
      <c r="M89" s="1">
        <v>102627</v>
      </c>
      <c r="R89" s="1">
        <f t="shared" si="16"/>
        <v>2007242</v>
      </c>
    </row>
    <row r="90" spans="1:18" x14ac:dyDescent="0.25">
      <c r="A90" s="2" t="s">
        <v>23</v>
      </c>
      <c r="B90" s="1">
        <f>SUM(B84:B89)</f>
        <v>17413011</v>
      </c>
      <c r="C90" s="1">
        <f t="shared" ref="C90:Q90" si="17">SUM(C84:C89)</f>
        <v>1373316</v>
      </c>
      <c r="D90" s="1">
        <f t="shared" si="17"/>
        <v>1335041</v>
      </c>
      <c r="E90" s="1">
        <f t="shared" si="17"/>
        <v>3798101</v>
      </c>
      <c r="F90" s="1">
        <f t="shared" si="17"/>
        <v>2909075</v>
      </c>
      <c r="G90" s="1">
        <f t="shared" si="17"/>
        <v>1047585</v>
      </c>
      <c r="H90" s="1">
        <f t="shared" si="17"/>
        <v>198438</v>
      </c>
      <c r="I90" s="1">
        <f t="shared" si="17"/>
        <v>85789</v>
      </c>
      <c r="J90" s="1">
        <f t="shared" si="17"/>
        <v>4583580</v>
      </c>
      <c r="K90" s="1">
        <f t="shared" si="17"/>
        <v>129250</v>
      </c>
      <c r="L90" s="1">
        <f t="shared" si="17"/>
        <v>0</v>
      </c>
      <c r="M90" s="1">
        <f t="shared" si="17"/>
        <v>1302836</v>
      </c>
      <c r="N90" s="1">
        <f t="shared" si="17"/>
        <v>0</v>
      </c>
      <c r="O90" s="1">
        <f t="shared" si="17"/>
        <v>0</v>
      </c>
      <c r="P90" s="1">
        <f t="shared" si="17"/>
        <v>0</v>
      </c>
      <c r="Q90" s="1">
        <f t="shared" si="17"/>
        <v>650000</v>
      </c>
      <c r="R90" s="1">
        <f>SUM(C90:Q90)</f>
        <v>17413011</v>
      </c>
    </row>
    <row r="91" spans="1:18" x14ac:dyDescent="0.25">
      <c r="B91" s="1">
        <v>26330745</v>
      </c>
    </row>
    <row r="92" spans="1:18" x14ac:dyDescent="0.25">
      <c r="A92" t="s">
        <v>31</v>
      </c>
    </row>
    <row r="93" spans="1:18" x14ac:dyDescent="0.25">
      <c r="A93" t="s">
        <v>1</v>
      </c>
      <c r="B93" t="s">
        <v>2</v>
      </c>
      <c r="C93" t="s">
        <v>3</v>
      </c>
      <c r="D93" t="s">
        <v>4</v>
      </c>
      <c r="E93" t="s">
        <v>5</v>
      </c>
      <c r="F93" t="s">
        <v>6</v>
      </c>
      <c r="G93" t="s">
        <v>7</v>
      </c>
      <c r="H93" t="s">
        <v>8</v>
      </c>
      <c r="I93" t="s">
        <v>9</v>
      </c>
      <c r="J93" t="s">
        <v>10</v>
      </c>
      <c r="K93" t="s">
        <v>11</v>
      </c>
      <c r="L93" t="s">
        <v>12</v>
      </c>
      <c r="M93" t="s">
        <v>13</v>
      </c>
      <c r="N93" t="s">
        <v>14</v>
      </c>
      <c r="O93" t="s">
        <v>15</v>
      </c>
      <c r="P93" t="s">
        <v>16</v>
      </c>
      <c r="Q93" t="s">
        <v>17</v>
      </c>
    </row>
    <row r="94" spans="1:18" x14ac:dyDescent="0.25">
      <c r="A94" t="s">
        <v>0</v>
      </c>
      <c r="B94" s="1">
        <v>6221521</v>
      </c>
      <c r="C94" s="1">
        <v>678352</v>
      </c>
      <c r="D94" s="1">
        <v>746073</v>
      </c>
      <c r="E94" s="1">
        <v>3295550</v>
      </c>
      <c r="F94" s="1">
        <v>183249</v>
      </c>
      <c r="G94" s="1">
        <v>21642</v>
      </c>
      <c r="H94" s="1">
        <v>27512</v>
      </c>
      <c r="I94" s="1">
        <v>13779</v>
      </c>
      <c r="J94" s="1">
        <v>6757</v>
      </c>
      <c r="K94" s="1">
        <v>130222</v>
      </c>
      <c r="M94" s="1">
        <v>1118385</v>
      </c>
      <c r="R94" s="1">
        <f>SUM(C94:Q94)</f>
        <v>6221521</v>
      </c>
    </row>
    <row r="95" spans="1:18" x14ac:dyDescent="0.25">
      <c r="A95" t="s">
        <v>18</v>
      </c>
      <c r="B95" s="1">
        <v>673249</v>
      </c>
      <c r="C95" s="1">
        <v>155051</v>
      </c>
      <c r="D95" s="1">
        <v>105221</v>
      </c>
      <c r="E95" s="1">
        <v>91490</v>
      </c>
      <c r="F95" s="1">
        <v>230593</v>
      </c>
      <c r="G95" s="1">
        <v>10217</v>
      </c>
      <c r="H95" s="1">
        <v>25717</v>
      </c>
      <c r="I95" s="1">
        <v>6740</v>
      </c>
      <c r="J95" s="3">
        <v>43495</v>
      </c>
      <c r="M95" s="1">
        <v>4725</v>
      </c>
      <c r="R95" s="1">
        <f>SUM(C95:Q95)</f>
        <v>673249</v>
      </c>
    </row>
    <row r="96" spans="1:18" x14ac:dyDescent="0.25">
      <c r="A96" t="s">
        <v>19</v>
      </c>
      <c r="B96" s="1">
        <v>792434</v>
      </c>
      <c r="D96" s="1">
        <v>11960</v>
      </c>
      <c r="E96" s="1">
        <v>4000</v>
      </c>
      <c r="F96" s="1">
        <v>31742</v>
      </c>
      <c r="G96">
        <v>298</v>
      </c>
      <c r="H96" s="1">
        <v>20753</v>
      </c>
      <c r="I96" s="1">
        <v>25305</v>
      </c>
      <c r="J96" s="1">
        <v>90876</v>
      </c>
      <c r="Q96" s="1">
        <v>607500</v>
      </c>
      <c r="R96" s="1">
        <f>SUM(C96:Q96)</f>
        <v>792434</v>
      </c>
    </row>
    <row r="97" spans="1:18" x14ac:dyDescent="0.25">
      <c r="A97" t="s">
        <v>20</v>
      </c>
      <c r="B97" s="1">
        <v>5299251</v>
      </c>
      <c r="C97" s="1">
        <v>17914</v>
      </c>
      <c r="D97" s="1">
        <v>2883</v>
      </c>
      <c r="E97" s="1"/>
      <c r="F97" s="1">
        <v>1138261</v>
      </c>
      <c r="G97" s="1">
        <v>12356</v>
      </c>
      <c r="H97" s="1">
        <v>57648</v>
      </c>
      <c r="I97" s="1">
        <v>12801</v>
      </c>
      <c r="J97" s="1">
        <v>3999955</v>
      </c>
      <c r="K97" s="1">
        <v>24798</v>
      </c>
      <c r="M97" s="1">
        <v>32635</v>
      </c>
      <c r="R97" s="1">
        <f>SUM(C97:Q97)</f>
        <v>5299251</v>
      </c>
    </row>
    <row r="98" spans="1:18" x14ac:dyDescent="0.25">
      <c r="A98" t="s">
        <v>21</v>
      </c>
      <c r="B98" s="1">
        <v>2295461</v>
      </c>
      <c r="C98" s="1">
        <v>241222</v>
      </c>
      <c r="D98" s="1">
        <v>214060</v>
      </c>
      <c r="E98" s="1">
        <v>6500</v>
      </c>
      <c r="F98" s="1">
        <v>897810</v>
      </c>
      <c r="G98" s="1">
        <v>294644</v>
      </c>
      <c r="H98" s="1">
        <v>52279</v>
      </c>
      <c r="I98" s="1">
        <v>10402</v>
      </c>
      <c r="J98" s="1">
        <v>300719</v>
      </c>
      <c r="M98" s="1">
        <v>195275</v>
      </c>
      <c r="Q98" s="1">
        <v>82550</v>
      </c>
      <c r="R98" s="1">
        <f>SUM(C98:Q98)</f>
        <v>2295461</v>
      </c>
    </row>
    <row r="99" spans="1:18" x14ac:dyDescent="0.25">
      <c r="A99" t="s">
        <v>22</v>
      </c>
      <c r="B99" s="1">
        <v>1566185</v>
      </c>
      <c r="C99" s="1">
        <v>247305</v>
      </c>
      <c r="D99" s="1">
        <v>134201</v>
      </c>
      <c r="E99" s="1">
        <v>144974</v>
      </c>
      <c r="F99" s="1">
        <v>409213</v>
      </c>
      <c r="G99" s="1">
        <v>410091</v>
      </c>
      <c r="H99" s="1">
        <v>10145</v>
      </c>
      <c r="I99" s="1">
        <v>11609</v>
      </c>
      <c r="J99" s="1">
        <v>64639</v>
      </c>
      <c r="M99" s="1">
        <v>134008</v>
      </c>
      <c r="R99" s="1">
        <f>SUM(C99:M99)</f>
        <v>1566185</v>
      </c>
    </row>
    <row r="100" spans="1:18" x14ac:dyDescent="0.25">
      <c r="A100" s="2" t="s">
        <v>23</v>
      </c>
      <c r="B100" s="1">
        <f>SUM(B94:B99)</f>
        <v>16848101</v>
      </c>
      <c r="C100" s="1">
        <f t="shared" ref="C100:Q100" si="18">SUM(C94:C99)</f>
        <v>1339844</v>
      </c>
      <c r="D100" s="1">
        <f t="shared" si="18"/>
        <v>1214398</v>
      </c>
      <c r="E100" s="1">
        <f t="shared" si="18"/>
        <v>3542514</v>
      </c>
      <c r="F100" s="1">
        <f t="shared" si="18"/>
        <v>2890868</v>
      </c>
      <c r="G100" s="1">
        <f t="shared" si="18"/>
        <v>749248</v>
      </c>
      <c r="H100" s="1">
        <f t="shared" si="18"/>
        <v>194054</v>
      </c>
      <c r="I100" s="1">
        <f t="shared" si="18"/>
        <v>80636</v>
      </c>
      <c r="J100" s="1">
        <f t="shared" si="18"/>
        <v>4506441</v>
      </c>
      <c r="K100" s="1">
        <f t="shared" si="18"/>
        <v>155020</v>
      </c>
      <c r="L100" s="1">
        <f t="shared" si="18"/>
        <v>0</v>
      </c>
      <c r="M100" s="1">
        <f t="shared" si="18"/>
        <v>1485028</v>
      </c>
      <c r="N100" s="1">
        <f t="shared" si="18"/>
        <v>0</v>
      </c>
      <c r="O100" s="1">
        <f t="shared" si="18"/>
        <v>0</v>
      </c>
      <c r="P100" s="1">
        <f t="shared" si="18"/>
        <v>0</v>
      </c>
      <c r="Q100" s="1">
        <f t="shared" si="18"/>
        <v>690050</v>
      </c>
      <c r="R100" s="1">
        <f>SUM(C100:Q100)</f>
        <v>16848101</v>
      </c>
    </row>
    <row r="101" spans="1:18" x14ac:dyDescent="0.25">
      <c r="B101" s="1">
        <v>25207133</v>
      </c>
    </row>
    <row r="102" spans="1:18" x14ac:dyDescent="0.25">
      <c r="C102" s="1"/>
      <c r="D102" s="1"/>
      <c r="E102" s="1"/>
      <c r="F102" s="1"/>
      <c r="H102" s="1"/>
      <c r="I102" s="1"/>
      <c r="K102" s="1"/>
      <c r="L102" s="1"/>
      <c r="N102" s="1"/>
    </row>
    <row r="103" spans="1:18" x14ac:dyDescent="0.25">
      <c r="B103" s="1">
        <v>8</v>
      </c>
      <c r="C103" s="1">
        <f>B103+1</f>
        <v>9</v>
      </c>
      <c r="D103" s="1">
        <f t="shared" ref="D103:K103" si="19">C103+1</f>
        <v>10</v>
      </c>
      <c r="E103" s="1">
        <f t="shared" si="19"/>
        <v>11</v>
      </c>
      <c r="F103" s="1">
        <f t="shared" si="19"/>
        <v>12</v>
      </c>
      <c r="G103" s="1">
        <f t="shared" si="19"/>
        <v>13</v>
      </c>
      <c r="H103" s="1">
        <f>G103+1</f>
        <v>14</v>
      </c>
      <c r="I103" s="1">
        <f t="shared" si="19"/>
        <v>15</v>
      </c>
      <c r="J103" s="1">
        <f t="shared" si="19"/>
        <v>16</v>
      </c>
      <c r="K103" s="1">
        <f t="shared" si="19"/>
        <v>17</v>
      </c>
      <c r="L103" s="1"/>
    </row>
    <row r="104" spans="1:18" x14ac:dyDescent="0.25">
      <c r="B104">
        <f>B100/B101</f>
        <v>0.66838624606773012</v>
      </c>
      <c r="C104">
        <f>B90/B91</f>
        <v>0.66131858403550681</v>
      </c>
      <c r="D104">
        <f>B80/B81</f>
        <v>0.62381452707102314</v>
      </c>
      <c r="E104">
        <f>B70/B71</f>
        <v>0.66973174797195867</v>
      </c>
      <c r="F104">
        <f>B60/B61</f>
        <v>0.52947670282741555</v>
      </c>
      <c r="G104">
        <f>B50/B51</f>
        <v>0.62588201943771571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"/>
  <sheetViews>
    <sheetView topLeftCell="A58" zoomScaleNormal="100" workbookViewId="0">
      <selection activeCell="B67" sqref="B67"/>
    </sheetView>
  </sheetViews>
  <sheetFormatPr defaultRowHeight="15" x14ac:dyDescent="0.25"/>
  <cols>
    <col min="1" max="1" width="25.140625" bestFit="1" customWidth="1"/>
    <col min="2" max="2" width="11.85546875" bestFit="1" customWidth="1"/>
    <col min="4" max="4" width="10.85546875" bestFit="1" customWidth="1"/>
    <col min="5" max="5" width="10.7109375" bestFit="1" customWidth="1"/>
    <col min="12" max="12" width="0" hidden="1" customWidth="1"/>
    <col min="14" max="15" width="0" hidden="1" customWidth="1"/>
    <col min="16" max="16" width="10.42578125" hidden="1" customWidth="1"/>
    <col min="18" max="19" width="10.140625" bestFit="1" customWidth="1"/>
  </cols>
  <sheetData>
    <row r="1" spans="1:18" x14ac:dyDescent="0.25">
      <c r="A1" t="s">
        <v>32</v>
      </c>
    </row>
    <row r="2" spans="1:18" x14ac:dyDescent="0.25">
      <c r="A2" t="s">
        <v>1</v>
      </c>
      <c r="B2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t="s">
        <v>12</v>
      </c>
      <c r="M2" s="4" t="s">
        <v>13</v>
      </c>
      <c r="N2" t="s">
        <v>14</v>
      </c>
      <c r="O2" t="s">
        <v>15</v>
      </c>
      <c r="P2" t="s">
        <v>16</v>
      </c>
      <c r="Q2" s="4" t="s">
        <v>17</v>
      </c>
    </row>
    <row r="3" spans="1:18" x14ac:dyDescent="0.25">
      <c r="A3" t="s">
        <v>0</v>
      </c>
      <c r="B3" s="1">
        <v>7103969</v>
      </c>
      <c r="C3" s="1">
        <v>1241689</v>
      </c>
      <c r="D3" s="1">
        <v>1463895</v>
      </c>
      <c r="E3" s="1">
        <v>3274901</v>
      </c>
      <c r="F3" s="1">
        <v>446811</v>
      </c>
      <c r="G3" s="1">
        <v>85300</v>
      </c>
      <c r="H3" s="1">
        <v>46900</v>
      </c>
      <c r="I3" s="1">
        <v>17875</v>
      </c>
      <c r="J3" s="1">
        <v>26348</v>
      </c>
      <c r="K3" s="1">
        <v>295250</v>
      </c>
      <c r="M3" s="1">
        <v>205000</v>
      </c>
      <c r="R3" s="1">
        <f>SUM(C3:Q3)</f>
        <v>7103969</v>
      </c>
    </row>
    <row r="4" spans="1:18" x14ac:dyDescent="0.25">
      <c r="A4" t="s">
        <v>18</v>
      </c>
      <c r="B4" s="1">
        <v>873000</v>
      </c>
      <c r="C4" s="1">
        <v>358540</v>
      </c>
      <c r="D4" s="1">
        <v>131750</v>
      </c>
      <c r="E4" s="1">
        <v>75627</v>
      </c>
      <c r="F4" s="1">
        <v>128528</v>
      </c>
      <c r="G4" s="1">
        <v>37975</v>
      </c>
      <c r="H4" s="1">
        <v>42480</v>
      </c>
      <c r="I4" s="1">
        <v>11500</v>
      </c>
      <c r="J4" s="1">
        <v>86600</v>
      </c>
      <c r="R4" s="1">
        <f t="shared" ref="R4:R10" si="0">SUM(C4:Q4)</f>
        <v>873000</v>
      </c>
    </row>
    <row r="5" spans="1:18" x14ac:dyDescent="0.25">
      <c r="A5" t="s">
        <v>19</v>
      </c>
      <c r="B5" s="1">
        <v>787407</v>
      </c>
      <c r="D5" s="1">
        <v>7100</v>
      </c>
      <c r="E5" s="1">
        <v>25515</v>
      </c>
      <c r="F5" s="1">
        <v>525567</v>
      </c>
      <c r="G5" s="1">
        <v>45705</v>
      </c>
      <c r="H5" s="1">
        <v>25070</v>
      </c>
      <c r="I5" s="1">
        <v>31400</v>
      </c>
      <c r="J5" s="1">
        <v>127050</v>
      </c>
      <c r="R5" s="1">
        <f t="shared" si="0"/>
        <v>787407</v>
      </c>
    </row>
    <row r="6" spans="1:18" x14ac:dyDescent="0.25">
      <c r="A6" t="s">
        <v>20</v>
      </c>
      <c r="B6" s="1">
        <v>7334550</v>
      </c>
      <c r="D6" s="1">
        <v>9000</v>
      </c>
      <c r="F6" s="1">
        <v>2002676</v>
      </c>
      <c r="G6" s="1">
        <v>70000</v>
      </c>
      <c r="H6" s="1">
        <v>90414</v>
      </c>
      <c r="I6" s="1">
        <v>17960</v>
      </c>
      <c r="J6" s="1">
        <v>5060000</v>
      </c>
      <c r="K6" s="1">
        <v>84500</v>
      </c>
      <c r="R6" s="1">
        <f t="shared" si="0"/>
        <v>7334550</v>
      </c>
    </row>
    <row r="7" spans="1:18" x14ac:dyDescent="0.25">
      <c r="A7" t="s">
        <v>21</v>
      </c>
      <c r="B7" s="1">
        <v>2596762</v>
      </c>
      <c r="C7" s="1">
        <v>110392</v>
      </c>
      <c r="D7" s="1">
        <v>180950</v>
      </c>
      <c r="E7" s="1">
        <v>34294</v>
      </c>
      <c r="F7" s="1">
        <v>1639826</v>
      </c>
      <c r="G7" s="1">
        <v>242090</v>
      </c>
      <c r="H7" s="1">
        <v>67650</v>
      </c>
      <c r="I7" s="1">
        <v>12860</v>
      </c>
      <c r="J7" s="1">
        <v>272700</v>
      </c>
      <c r="M7" s="1">
        <v>36000</v>
      </c>
      <c r="R7" s="1">
        <f t="shared" si="0"/>
        <v>2596762</v>
      </c>
    </row>
    <row r="8" spans="1:18" x14ac:dyDescent="0.25">
      <c r="A8" t="s">
        <v>22</v>
      </c>
      <c r="B8" s="1">
        <v>1739949</v>
      </c>
      <c r="C8" s="1">
        <v>411950</v>
      </c>
      <c r="D8" s="1">
        <v>65541</v>
      </c>
      <c r="E8" s="1">
        <v>145244</v>
      </c>
      <c r="F8" s="1">
        <v>513374</v>
      </c>
      <c r="G8" s="1">
        <v>489000</v>
      </c>
      <c r="H8" s="1">
        <v>25370</v>
      </c>
      <c r="I8" s="1">
        <v>13205</v>
      </c>
      <c r="J8" s="1">
        <v>71265</v>
      </c>
      <c r="M8" s="1">
        <v>5000</v>
      </c>
      <c r="R8" s="1">
        <f t="shared" si="0"/>
        <v>1739949</v>
      </c>
    </row>
    <row r="9" spans="1:18" x14ac:dyDescent="0.25">
      <c r="A9" s="2" t="s">
        <v>23</v>
      </c>
      <c r="B9" s="1">
        <f>SUM(B3:B8)</f>
        <v>20435637</v>
      </c>
      <c r="C9" s="1">
        <f t="shared" ref="C9:Q9" si="1">SUM(C3:C8)</f>
        <v>2122571</v>
      </c>
      <c r="D9" s="1">
        <f t="shared" si="1"/>
        <v>1858236</v>
      </c>
      <c r="E9" s="1">
        <f t="shared" si="1"/>
        <v>3555581</v>
      </c>
      <c r="F9" s="1">
        <f t="shared" si="1"/>
        <v>5256782</v>
      </c>
      <c r="G9" s="1">
        <f t="shared" si="1"/>
        <v>970070</v>
      </c>
      <c r="H9" s="1">
        <f t="shared" si="1"/>
        <v>297884</v>
      </c>
      <c r="I9" s="1">
        <f t="shared" si="1"/>
        <v>104800</v>
      </c>
      <c r="J9" s="1">
        <f t="shared" si="1"/>
        <v>5643963</v>
      </c>
      <c r="K9" s="1">
        <f t="shared" si="1"/>
        <v>379750</v>
      </c>
      <c r="L9" s="1">
        <f t="shared" si="1"/>
        <v>0</v>
      </c>
      <c r="M9" s="1">
        <f t="shared" si="1"/>
        <v>246000</v>
      </c>
      <c r="N9" s="1">
        <f t="shared" si="1"/>
        <v>0</v>
      </c>
      <c r="O9" s="1">
        <f t="shared" si="1"/>
        <v>0</v>
      </c>
      <c r="P9" s="1">
        <f t="shared" si="1"/>
        <v>0</v>
      </c>
      <c r="Q9" s="1">
        <f t="shared" si="1"/>
        <v>0</v>
      </c>
      <c r="R9" s="1">
        <f t="shared" si="0"/>
        <v>20435637</v>
      </c>
    </row>
    <row r="10" spans="1:18" x14ac:dyDescent="0.25">
      <c r="A10" s="2"/>
      <c r="B10" s="1">
        <v>41613692</v>
      </c>
      <c r="R10" s="1">
        <f t="shared" si="0"/>
        <v>0</v>
      </c>
    </row>
    <row r="11" spans="1:18" x14ac:dyDescent="0.25">
      <c r="A11" t="s">
        <v>33</v>
      </c>
    </row>
    <row r="12" spans="1:18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</row>
    <row r="13" spans="1:18" x14ac:dyDescent="0.25">
      <c r="A13" t="s">
        <v>0</v>
      </c>
      <c r="B13" s="1">
        <v>6880953</v>
      </c>
      <c r="C13" s="1">
        <v>1044454</v>
      </c>
      <c r="D13" s="1">
        <v>1441970</v>
      </c>
      <c r="E13" s="1">
        <v>3398186</v>
      </c>
      <c r="F13" s="1">
        <v>479200</v>
      </c>
      <c r="G13" s="1">
        <v>49150</v>
      </c>
      <c r="H13" s="1">
        <v>44900</v>
      </c>
      <c r="I13" s="1">
        <v>15690</v>
      </c>
      <c r="J13" s="1">
        <v>19153</v>
      </c>
      <c r="K13" s="1">
        <v>302250</v>
      </c>
      <c r="M13" s="1">
        <v>86000</v>
      </c>
      <c r="R13" s="1">
        <f>SUM(C13:Q13)</f>
        <v>6880953</v>
      </c>
    </row>
    <row r="14" spans="1:18" x14ac:dyDescent="0.25">
      <c r="A14" t="s">
        <v>18</v>
      </c>
      <c r="B14" s="1">
        <v>845558</v>
      </c>
      <c r="C14" s="1">
        <v>343340</v>
      </c>
      <c r="D14" s="1">
        <v>130450</v>
      </c>
      <c r="E14" s="1">
        <v>80627</v>
      </c>
      <c r="F14" s="1">
        <v>133087</v>
      </c>
      <c r="G14" s="1">
        <v>38120</v>
      </c>
      <c r="H14" s="1">
        <v>38410</v>
      </c>
      <c r="I14" s="1">
        <v>12500</v>
      </c>
      <c r="J14" s="1">
        <v>69024</v>
      </c>
      <c r="R14" s="1">
        <f t="shared" ref="R14:R19" si="2">SUM(C14:Q14)</f>
        <v>845558</v>
      </c>
    </row>
    <row r="15" spans="1:18" x14ac:dyDescent="0.25">
      <c r="A15" t="s">
        <v>19</v>
      </c>
      <c r="B15" s="1">
        <v>953250</v>
      </c>
      <c r="D15" s="1">
        <v>7100</v>
      </c>
      <c r="E15" s="1">
        <v>25515</v>
      </c>
      <c r="F15" s="1">
        <v>710205</v>
      </c>
      <c r="G15" s="1">
        <v>34900</v>
      </c>
      <c r="H15" s="1">
        <v>18130</v>
      </c>
      <c r="I15" s="1">
        <v>31300</v>
      </c>
      <c r="J15" s="1">
        <v>126100</v>
      </c>
      <c r="R15" s="1">
        <f t="shared" si="2"/>
        <v>953250</v>
      </c>
    </row>
    <row r="16" spans="1:18" x14ac:dyDescent="0.25">
      <c r="A16" t="s">
        <v>20</v>
      </c>
      <c r="B16" s="1">
        <v>7324070</v>
      </c>
      <c r="D16" s="1">
        <v>9500</v>
      </c>
      <c r="F16" s="1">
        <v>1806250</v>
      </c>
      <c r="G16" s="1">
        <v>127000</v>
      </c>
      <c r="H16" s="1">
        <v>85760</v>
      </c>
      <c r="I16" s="1">
        <v>20560</v>
      </c>
      <c r="J16" s="1">
        <v>5182000</v>
      </c>
      <c r="K16" s="1">
        <v>93000</v>
      </c>
      <c r="R16" s="1">
        <f t="shared" si="2"/>
        <v>7324070</v>
      </c>
    </row>
    <row r="17" spans="1:18" x14ac:dyDescent="0.25">
      <c r="A17" t="s">
        <v>21</v>
      </c>
      <c r="B17" s="1">
        <v>2856931</v>
      </c>
      <c r="C17" s="1">
        <v>123379</v>
      </c>
      <c r="D17" s="1">
        <v>150725</v>
      </c>
      <c r="E17" s="1">
        <v>34294</v>
      </c>
      <c r="F17" s="1">
        <v>1844188</v>
      </c>
      <c r="G17" s="1">
        <v>314305</v>
      </c>
      <c r="H17" s="1">
        <v>65180</v>
      </c>
      <c r="I17" s="1">
        <v>13260</v>
      </c>
      <c r="J17" s="1">
        <v>275600</v>
      </c>
      <c r="M17" s="1">
        <v>36000</v>
      </c>
      <c r="R17" s="1">
        <f t="shared" si="2"/>
        <v>2856931</v>
      </c>
    </row>
    <row r="18" spans="1:18" x14ac:dyDescent="0.25">
      <c r="A18" t="s">
        <v>22</v>
      </c>
      <c r="B18" s="1">
        <v>1990127</v>
      </c>
      <c r="C18" s="1">
        <v>615041</v>
      </c>
      <c r="D18" s="1">
        <v>65541</v>
      </c>
      <c r="E18" s="1">
        <v>148444</v>
      </c>
      <c r="F18" s="1">
        <v>597461</v>
      </c>
      <c r="G18" s="1">
        <v>464000</v>
      </c>
      <c r="H18" s="1">
        <v>9070</v>
      </c>
      <c r="I18" s="1">
        <v>12905</v>
      </c>
      <c r="J18" s="1">
        <v>64665</v>
      </c>
      <c r="M18" s="1">
        <v>13000</v>
      </c>
      <c r="R18" s="1">
        <f t="shared" si="2"/>
        <v>1990127</v>
      </c>
    </row>
    <row r="19" spans="1:18" x14ac:dyDescent="0.25">
      <c r="A19" s="2" t="s">
        <v>23</v>
      </c>
      <c r="B19" s="1">
        <f>SUM(B13:B18)</f>
        <v>20850889</v>
      </c>
      <c r="C19" s="1">
        <f t="shared" ref="C19:Q19" si="3">SUM(C13:C18)</f>
        <v>2126214</v>
      </c>
      <c r="D19" s="1">
        <f t="shared" si="3"/>
        <v>1805286</v>
      </c>
      <c r="E19" s="1">
        <f t="shared" si="3"/>
        <v>3687066</v>
      </c>
      <c r="F19" s="1">
        <f t="shared" si="3"/>
        <v>5570391</v>
      </c>
      <c r="G19" s="1">
        <f t="shared" si="3"/>
        <v>1027475</v>
      </c>
      <c r="H19" s="1">
        <f t="shared" si="3"/>
        <v>261450</v>
      </c>
      <c r="I19" s="1">
        <f t="shared" si="3"/>
        <v>106215</v>
      </c>
      <c r="J19" s="1">
        <f t="shared" si="3"/>
        <v>5736542</v>
      </c>
      <c r="K19" s="1">
        <f t="shared" si="3"/>
        <v>395250</v>
      </c>
      <c r="L19" s="1">
        <f t="shared" si="3"/>
        <v>0</v>
      </c>
      <c r="M19" s="1">
        <f t="shared" si="3"/>
        <v>135000</v>
      </c>
      <c r="N19" s="1">
        <f t="shared" si="3"/>
        <v>0</v>
      </c>
      <c r="O19" s="1">
        <f t="shared" si="3"/>
        <v>0</v>
      </c>
      <c r="P19" s="1">
        <f t="shared" si="3"/>
        <v>0</v>
      </c>
      <c r="Q19" s="1">
        <f t="shared" si="3"/>
        <v>0</v>
      </c>
      <c r="R19" s="1">
        <f t="shared" si="2"/>
        <v>20850889</v>
      </c>
    </row>
    <row r="20" spans="1:18" x14ac:dyDescent="0.25">
      <c r="B20" s="1">
        <v>37242614</v>
      </c>
    </row>
    <row r="21" spans="1:18" x14ac:dyDescent="0.25">
      <c r="A21" t="s">
        <v>24</v>
      </c>
    </row>
    <row r="22" spans="1:18" x14ac:dyDescent="0.25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  <c r="N22" t="s">
        <v>14</v>
      </c>
      <c r="O22" t="s">
        <v>15</v>
      </c>
      <c r="P22" t="s">
        <v>16</v>
      </c>
      <c r="Q22" t="s">
        <v>17</v>
      </c>
    </row>
    <row r="23" spans="1:18" x14ac:dyDescent="0.25">
      <c r="A23" t="s">
        <v>0</v>
      </c>
      <c r="B23" s="1">
        <v>8265415</v>
      </c>
      <c r="C23" s="1">
        <v>1160964</v>
      </c>
      <c r="D23" s="1">
        <v>1472245</v>
      </c>
      <c r="E23" s="1">
        <v>3346699</v>
      </c>
      <c r="F23" s="1">
        <v>457059</v>
      </c>
      <c r="G23" s="1">
        <v>78771</v>
      </c>
      <c r="H23" s="1">
        <v>41876</v>
      </c>
      <c r="I23" s="1">
        <v>16656</v>
      </c>
      <c r="J23" s="1">
        <v>68833</v>
      </c>
      <c r="K23" s="1">
        <v>347171</v>
      </c>
      <c r="M23" s="1">
        <v>1275141</v>
      </c>
      <c r="R23" s="1">
        <f>SUM(C23:Q23)</f>
        <v>8265415</v>
      </c>
    </row>
    <row r="24" spans="1:18" x14ac:dyDescent="0.25">
      <c r="A24" t="s">
        <v>18</v>
      </c>
      <c r="B24" s="1">
        <v>780187</v>
      </c>
      <c r="C24" s="1">
        <v>231186</v>
      </c>
      <c r="D24" s="1">
        <v>140020</v>
      </c>
      <c r="E24" s="1">
        <v>57059</v>
      </c>
      <c r="F24" s="1">
        <v>140084</v>
      </c>
      <c r="G24" s="1">
        <v>36000</v>
      </c>
      <c r="H24" s="1">
        <v>59005</v>
      </c>
      <c r="I24" s="1">
        <v>10783</v>
      </c>
      <c r="J24" s="1">
        <v>106050</v>
      </c>
      <c r="R24" s="1">
        <f>SUM(C24:Q24)</f>
        <v>780187</v>
      </c>
    </row>
    <row r="25" spans="1:18" x14ac:dyDescent="0.25">
      <c r="A25" t="s">
        <v>19</v>
      </c>
      <c r="B25" s="1">
        <v>755772</v>
      </c>
      <c r="D25" s="1">
        <v>7700</v>
      </c>
      <c r="E25" s="1">
        <v>21024</v>
      </c>
      <c r="F25" s="1">
        <v>479676</v>
      </c>
      <c r="G25" s="1">
        <v>40700</v>
      </c>
      <c r="H25" s="1">
        <v>19649</v>
      </c>
      <c r="I25" s="1">
        <v>30073</v>
      </c>
      <c r="J25" s="1">
        <v>156950</v>
      </c>
      <c r="R25" s="1">
        <f t="shared" ref="R25:R29" si="4">SUM(C25:Q25)</f>
        <v>755772</v>
      </c>
    </row>
    <row r="26" spans="1:18" x14ac:dyDescent="0.25">
      <c r="A26" t="s">
        <v>20</v>
      </c>
      <c r="B26" s="1">
        <v>6726788</v>
      </c>
      <c r="D26" s="1">
        <v>9000</v>
      </c>
      <c r="F26" s="1">
        <v>1366678</v>
      </c>
      <c r="G26" s="1">
        <v>97000</v>
      </c>
      <c r="H26" s="1">
        <v>74550</v>
      </c>
      <c r="I26" s="1">
        <v>16323</v>
      </c>
      <c r="J26" s="1">
        <v>5072617</v>
      </c>
      <c r="K26" s="1">
        <v>28000</v>
      </c>
      <c r="M26" s="1">
        <v>62620</v>
      </c>
      <c r="R26" s="1">
        <f t="shared" si="4"/>
        <v>6726788</v>
      </c>
    </row>
    <row r="27" spans="1:18" x14ac:dyDescent="0.25">
      <c r="A27" t="s">
        <v>21</v>
      </c>
      <c r="B27" s="1">
        <v>2487873</v>
      </c>
      <c r="C27" s="1">
        <v>81269</v>
      </c>
      <c r="D27" s="1">
        <v>174200</v>
      </c>
      <c r="E27" s="1">
        <v>31249</v>
      </c>
      <c r="F27" s="1">
        <v>1435301</v>
      </c>
      <c r="G27" s="1">
        <v>305040</v>
      </c>
      <c r="H27" s="1">
        <v>72400</v>
      </c>
      <c r="I27" s="1">
        <v>13000</v>
      </c>
      <c r="J27" s="1">
        <v>275359</v>
      </c>
      <c r="M27" s="1">
        <v>100055</v>
      </c>
      <c r="R27" s="1">
        <f t="shared" si="4"/>
        <v>2487873</v>
      </c>
    </row>
    <row r="28" spans="1:18" x14ac:dyDescent="0.25">
      <c r="A28" t="s">
        <v>22</v>
      </c>
      <c r="B28" s="1">
        <v>1584840</v>
      </c>
      <c r="C28" s="1">
        <v>214113</v>
      </c>
      <c r="D28" s="1">
        <v>66128</v>
      </c>
      <c r="E28" s="1">
        <v>142475</v>
      </c>
      <c r="F28" s="1">
        <v>583106</v>
      </c>
      <c r="G28" s="1">
        <v>483195</v>
      </c>
      <c r="H28" s="1">
        <v>12563</v>
      </c>
      <c r="I28" s="1">
        <v>13510</v>
      </c>
      <c r="J28" s="1">
        <v>48775</v>
      </c>
      <c r="M28" s="1">
        <v>20975</v>
      </c>
      <c r="R28" s="1">
        <f t="shared" si="4"/>
        <v>1584840</v>
      </c>
    </row>
    <row r="29" spans="1:18" x14ac:dyDescent="0.25">
      <c r="A29" s="2" t="s">
        <v>23</v>
      </c>
      <c r="B29" s="1">
        <f>SUM(B23:B28)</f>
        <v>20600875</v>
      </c>
      <c r="C29" s="1">
        <f>SUM(C23:C28)</f>
        <v>1687532</v>
      </c>
      <c r="D29" s="1">
        <f t="shared" ref="D29:Q29" si="5">SUM(D23:D28)</f>
        <v>1869293</v>
      </c>
      <c r="E29" s="1">
        <f t="shared" si="5"/>
        <v>3598506</v>
      </c>
      <c r="F29" s="1">
        <f t="shared" si="5"/>
        <v>4461904</v>
      </c>
      <c r="G29" s="1">
        <f t="shared" si="5"/>
        <v>1040706</v>
      </c>
      <c r="H29" s="1">
        <f t="shared" si="5"/>
        <v>280043</v>
      </c>
      <c r="I29" s="1">
        <f t="shared" si="5"/>
        <v>100345</v>
      </c>
      <c r="J29" s="1">
        <f t="shared" si="5"/>
        <v>5728584</v>
      </c>
      <c r="K29" s="1">
        <f t="shared" si="5"/>
        <v>375171</v>
      </c>
      <c r="L29" s="1">
        <f t="shared" si="5"/>
        <v>0</v>
      </c>
      <c r="M29" s="1">
        <f t="shared" si="5"/>
        <v>1458791</v>
      </c>
      <c r="N29" s="1">
        <f t="shared" si="5"/>
        <v>0</v>
      </c>
      <c r="O29" s="1">
        <f t="shared" si="5"/>
        <v>0</v>
      </c>
      <c r="P29" s="1">
        <f t="shared" si="5"/>
        <v>0</v>
      </c>
      <c r="Q29" s="1">
        <f t="shared" si="5"/>
        <v>0</v>
      </c>
      <c r="R29" s="1">
        <f t="shared" si="4"/>
        <v>20600875</v>
      </c>
    </row>
    <row r="30" spans="1:18" x14ac:dyDescent="0.25">
      <c r="B30" s="1">
        <v>36390725</v>
      </c>
    </row>
    <row r="32" spans="1:18" x14ac:dyDescent="0.25">
      <c r="A32" t="s">
        <v>25</v>
      </c>
    </row>
    <row r="33" spans="1:18" x14ac:dyDescent="0.2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  <c r="N33" t="s">
        <v>14</v>
      </c>
      <c r="O33" t="s">
        <v>15</v>
      </c>
      <c r="P33" t="s">
        <v>16</v>
      </c>
      <c r="Q33" t="s">
        <v>17</v>
      </c>
    </row>
    <row r="34" spans="1:18" x14ac:dyDescent="0.25">
      <c r="A34" t="s">
        <v>0</v>
      </c>
      <c r="B34" s="1">
        <v>7511067</v>
      </c>
      <c r="C34" s="1">
        <v>1118240</v>
      </c>
      <c r="D34" s="1">
        <v>1458518</v>
      </c>
      <c r="E34" s="1">
        <v>3017423</v>
      </c>
      <c r="F34" s="1">
        <v>416009</v>
      </c>
      <c r="G34" s="1">
        <v>66169</v>
      </c>
      <c r="H34" s="1">
        <v>41605</v>
      </c>
      <c r="I34" s="1">
        <v>16050</v>
      </c>
      <c r="J34" s="1">
        <v>15321</v>
      </c>
      <c r="K34" s="1">
        <v>292500</v>
      </c>
      <c r="M34" s="1">
        <v>1069232</v>
      </c>
      <c r="R34" s="1">
        <f>SUM(C34:Q34)</f>
        <v>7511067</v>
      </c>
    </row>
    <row r="35" spans="1:18" x14ac:dyDescent="0.25">
      <c r="A35" t="s">
        <v>18</v>
      </c>
      <c r="B35" s="1">
        <v>779537</v>
      </c>
      <c r="C35" s="1">
        <v>260542</v>
      </c>
      <c r="D35" s="1">
        <v>138022</v>
      </c>
      <c r="E35" s="1">
        <v>72312</v>
      </c>
      <c r="F35" s="1">
        <v>131048</v>
      </c>
      <c r="G35" s="1">
        <v>32232</v>
      </c>
      <c r="H35" s="1">
        <v>50605</v>
      </c>
      <c r="I35" s="1">
        <v>8626</v>
      </c>
      <c r="J35" s="1">
        <v>77488</v>
      </c>
      <c r="M35" s="1">
        <v>8662</v>
      </c>
      <c r="R35" s="1">
        <f t="shared" ref="R35:R41" si="6">SUM(C35:Q35)</f>
        <v>779537</v>
      </c>
    </row>
    <row r="36" spans="1:18" x14ac:dyDescent="0.25">
      <c r="A36" t="s">
        <v>19</v>
      </c>
      <c r="B36" s="1">
        <v>526916</v>
      </c>
      <c r="D36" s="1">
        <v>9000</v>
      </c>
      <c r="E36" s="1">
        <v>12015</v>
      </c>
      <c r="F36" s="1">
        <v>324567</v>
      </c>
      <c r="G36" s="1">
        <v>43798</v>
      </c>
      <c r="H36" s="1">
        <v>19215</v>
      </c>
      <c r="I36" s="1">
        <v>29819</v>
      </c>
      <c r="J36" s="1">
        <v>88502</v>
      </c>
      <c r="R36" s="1">
        <f t="shared" si="6"/>
        <v>526916</v>
      </c>
    </row>
    <row r="37" spans="1:18" x14ac:dyDescent="0.25">
      <c r="A37" t="s">
        <v>20</v>
      </c>
      <c r="B37" s="1">
        <v>7039925</v>
      </c>
      <c r="D37" s="1">
        <v>9000</v>
      </c>
      <c r="F37" s="1">
        <v>1587946</v>
      </c>
      <c r="G37" s="1">
        <v>127446</v>
      </c>
      <c r="H37" s="1">
        <v>54550</v>
      </c>
      <c r="I37" s="1">
        <v>17981</v>
      </c>
      <c r="J37" s="1">
        <v>5139998</v>
      </c>
      <c r="K37" s="1">
        <v>36000</v>
      </c>
      <c r="M37" s="1">
        <v>67004</v>
      </c>
      <c r="R37" s="1">
        <f t="shared" si="6"/>
        <v>7039925</v>
      </c>
    </row>
    <row r="38" spans="1:18" x14ac:dyDescent="0.25">
      <c r="A38" t="s">
        <v>21</v>
      </c>
      <c r="B38" s="1">
        <v>2615159</v>
      </c>
      <c r="C38" s="1">
        <v>105328</v>
      </c>
      <c r="D38" s="1">
        <v>184700</v>
      </c>
      <c r="E38" s="1">
        <v>26271</v>
      </c>
      <c r="F38" s="1">
        <v>1449938</v>
      </c>
      <c r="G38" s="1">
        <v>312660</v>
      </c>
      <c r="H38" s="1">
        <v>71500</v>
      </c>
      <c r="I38" s="1">
        <v>12288</v>
      </c>
      <c r="J38" s="1">
        <v>290885</v>
      </c>
      <c r="M38" s="1">
        <v>161589</v>
      </c>
      <c r="R38" s="1">
        <f t="shared" si="6"/>
        <v>2615159</v>
      </c>
    </row>
    <row r="39" spans="1:18" x14ac:dyDescent="0.25">
      <c r="A39" t="s">
        <v>22</v>
      </c>
      <c r="B39" s="1">
        <v>1477611</v>
      </c>
      <c r="C39" s="1">
        <v>214399</v>
      </c>
      <c r="D39" s="1">
        <v>63063</v>
      </c>
      <c r="E39" s="1">
        <v>157368</v>
      </c>
      <c r="F39" s="1">
        <v>459280</v>
      </c>
      <c r="G39" s="1">
        <v>467131</v>
      </c>
      <c r="H39" s="1">
        <v>14485</v>
      </c>
      <c r="I39" s="1">
        <v>13503</v>
      </c>
      <c r="J39" s="1">
        <v>59315</v>
      </c>
      <c r="M39" s="1">
        <v>29067</v>
      </c>
      <c r="R39" s="1">
        <f t="shared" si="6"/>
        <v>1477611</v>
      </c>
    </row>
    <row r="40" spans="1:18" x14ac:dyDescent="0.25">
      <c r="A40" s="2" t="s">
        <v>23</v>
      </c>
      <c r="B40" s="1">
        <f>SUM(B34:B39)</f>
        <v>19950215</v>
      </c>
      <c r="C40" s="1">
        <f t="shared" ref="C40:Q40" si="7">SUM(C34:C39)</f>
        <v>1698509</v>
      </c>
      <c r="D40" s="1">
        <f t="shared" si="7"/>
        <v>1862303</v>
      </c>
      <c r="E40" s="1">
        <f t="shared" si="7"/>
        <v>3285389</v>
      </c>
      <c r="F40" s="1">
        <f t="shared" si="7"/>
        <v>4368788</v>
      </c>
      <c r="G40" s="1">
        <f t="shared" si="7"/>
        <v>1049436</v>
      </c>
      <c r="H40" s="1">
        <f t="shared" si="7"/>
        <v>251960</v>
      </c>
      <c r="I40" s="1">
        <f t="shared" si="7"/>
        <v>98267</v>
      </c>
      <c r="J40" s="1">
        <f t="shared" si="7"/>
        <v>5671509</v>
      </c>
      <c r="K40" s="1">
        <f t="shared" si="7"/>
        <v>328500</v>
      </c>
      <c r="L40" s="1">
        <f t="shared" si="7"/>
        <v>0</v>
      </c>
      <c r="M40" s="1">
        <f t="shared" si="7"/>
        <v>1335554</v>
      </c>
      <c r="N40" s="1">
        <f t="shared" si="7"/>
        <v>0</v>
      </c>
      <c r="O40" s="1">
        <f t="shared" si="7"/>
        <v>0</v>
      </c>
      <c r="P40" s="1">
        <f t="shared" si="7"/>
        <v>0</v>
      </c>
      <c r="Q40" s="1">
        <f t="shared" si="7"/>
        <v>0</v>
      </c>
      <c r="R40" s="1">
        <f t="shared" si="6"/>
        <v>19950215</v>
      </c>
    </row>
    <row r="41" spans="1:18" x14ac:dyDescent="0.25">
      <c r="B41" s="1">
        <v>35455450</v>
      </c>
      <c r="R41" s="1">
        <f t="shared" si="6"/>
        <v>0</v>
      </c>
    </row>
    <row r="42" spans="1:18" x14ac:dyDescent="0.25">
      <c r="A42" t="s">
        <v>26</v>
      </c>
    </row>
    <row r="43" spans="1:18" x14ac:dyDescent="0.25">
      <c r="A43" t="s">
        <v>1</v>
      </c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9</v>
      </c>
      <c r="J43" t="s">
        <v>10</v>
      </c>
      <c r="K43" t="s">
        <v>11</v>
      </c>
      <c r="L43" t="s">
        <v>12</v>
      </c>
      <c r="M43" t="s">
        <v>13</v>
      </c>
      <c r="N43" t="s">
        <v>14</v>
      </c>
      <c r="O43" t="s">
        <v>15</v>
      </c>
      <c r="P43" t="s">
        <v>16</v>
      </c>
      <c r="Q43" t="s">
        <v>17</v>
      </c>
    </row>
    <row r="44" spans="1:18" x14ac:dyDescent="0.25">
      <c r="A44" t="s">
        <v>0</v>
      </c>
      <c r="B44" s="1">
        <v>7826150</v>
      </c>
      <c r="C44" s="1">
        <v>1170113</v>
      </c>
      <c r="D44" s="1">
        <v>1419284</v>
      </c>
      <c r="E44" s="1">
        <v>3173623</v>
      </c>
      <c r="F44" s="1">
        <v>501442</v>
      </c>
      <c r="G44" s="1">
        <v>88240</v>
      </c>
      <c r="H44" s="1">
        <v>46598</v>
      </c>
      <c r="I44" s="1">
        <v>13602</v>
      </c>
      <c r="J44" s="1">
        <v>15775</v>
      </c>
      <c r="K44" s="1">
        <v>333884</v>
      </c>
      <c r="M44" s="1">
        <v>1063589</v>
      </c>
      <c r="R44" s="1">
        <f>SUM(C44:Q44)</f>
        <v>7826150</v>
      </c>
    </row>
    <row r="45" spans="1:18" x14ac:dyDescent="0.25">
      <c r="A45" t="s">
        <v>18</v>
      </c>
      <c r="B45" s="1">
        <v>741127</v>
      </c>
      <c r="C45" s="1">
        <v>275442</v>
      </c>
      <c r="D45" s="1">
        <v>134024</v>
      </c>
      <c r="E45" s="1">
        <v>87556</v>
      </c>
      <c r="F45" s="1">
        <v>114466</v>
      </c>
      <c r="G45" s="1">
        <v>25050</v>
      </c>
      <c r="H45" s="1">
        <v>40283</v>
      </c>
      <c r="I45" s="1">
        <v>8522</v>
      </c>
      <c r="J45" s="1">
        <v>53316</v>
      </c>
      <c r="M45" s="1">
        <v>2468</v>
      </c>
      <c r="R45" s="1">
        <f t="shared" ref="R45:R49" si="8">SUM(C45:Q45)</f>
        <v>741127</v>
      </c>
    </row>
    <row r="46" spans="1:18" x14ac:dyDescent="0.25">
      <c r="A46" t="s">
        <v>19</v>
      </c>
      <c r="B46" s="1">
        <v>600182</v>
      </c>
      <c r="D46" s="1">
        <v>14392</v>
      </c>
      <c r="E46" s="1">
        <v>11863</v>
      </c>
      <c r="F46" s="1">
        <v>368552</v>
      </c>
      <c r="G46" s="1">
        <v>53703</v>
      </c>
      <c r="H46" s="1">
        <v>26063</v>
      </c>
      <c r="I46" s="1">
        <v>28772</v>
      </c>
      <c r="J46" s="1">
        <v>96837</v>
      </c>
      <c r="R46" s="1">
        <f t="shared" si="8"/>
        <v>600182</v>
      </c>
    </row>
    <row r="47" spans="1:18" x14ac:dyDescent="0.25">
      <c r="A47" t="s">
        <v>20</v>
      </c>
      <c r="B47" s="1">
        <v>7178270</v>
      </c>
      <c r="C47" s="1">
        <v>25032</v>
      </c>
      <c r="D47" s="1">
        <v>8345</v>
      </c>
      <c r="F47" s="1">
        <v>1710634</v>
      </c>
      <c r="G47" s="1">
        <v>122304</v>
      </c>
      <c r="H47" s="1">
        <v>66335</v>
      </c>
      <c r="I47" s="1">
        <v>16641</v>
      </c>
      <c r="J47" s="1">
        <v>5073106</v>
      </c>
      <c r="K47" s="1">
        <v>65213</v>
      </c>
      <c r="M47" s="1">
        <v>75660</v>
      </c>
      <c r="Q47" s="1">
        <v>15000</v>
      </c>
      <c r="R47" s="1">
        <f t="shared" si="8"/>
        <v>7178270</v>
      </c>
    </row>
    <row r="48" spans="1:18" x14ac:dyDescent="0.25">
      <c r="A48" t="s">
        <v>21</v>
      </c>
      <c r="B48" s="1">
        <v>3982250</v>
      </c>
      <c r="C48" s="1">
        <v>125162</v>
      </c>
      <c r="D48" s="1">
        <v>182032</v>
      </c>
      <c r="E48" s="1">
        <v>17622</v>
      </c>
      <c r="F48" s="1">
        <v>2451250</v>
      </c>
      <c r="G48" s="1">
        <v>657153</v>
      </c>
      <c r="H48" s="1">
        <v>86053</v>
      </c>
      <c r="I48" s="1">
        <v>13268</v>
      </c>
      <c r="J48" s="1">
        <v>290085</v>
      </c>
      <c r="M48" s="1">
        <v>159625</v>
      </c>
      <c r="R48" s="1">
        <f t="shared" si="8"/>
        <v>3982250</v>
      </c>
    </row>
    <row r="49" spans="1:18" x14ac:dyDescent="0.25">
      <c r="A49" t="s">
        <v>22</v>
      </c>
      <c r="B49" s="1">
        <v>1684470</v>
      </c>
      <c r="C49" s="1">
        <v>305945</v>
      </c>
      <c r="D49" s="1">
        <v>78948</v>
      </c>
      <c r="E49" s="1">
        <v>173496</v>
      </c>
      <c r="F49" s="1">
        <v>447503</v>
      </c>
      <c r="G49" s="1">
        <v>550942</v>
      </c>
      <c r="H49" s="1">
        <v>14992</v>
      </c>
      <c r="I49" s="1">
        <v>12892</v>
      </c>
      <c r="J49" s="1">
        <v>59226</v>
      </c>
      <c r="M49" s="1">
        <v>40526</v>
      </c>
      <c r="R49" s="1">
        <f t="shared" si="8"/>
        <v>1684470</v>
      </c>
    </row>
    <row r="50" spans="1:18" x14ac:dyDescent="0.25">
      <c r="A50" s="2" t="s">
        <v>23</v>
      </c>
      <c r="B50" s="1">
        <f>SUM(B44:B49)</f>
        <v>22012449</v>
      </c>
      <c r="C50" s="1">
        <f t="shared" ref="C50:Q50" si="9">SUM(C44:C49)</f>
        <v>1901694</v>
      </c>
      <c r="D50" s="1">
        <f t="shared" si="9"/>
        <v>1837025</v>
      </c>
      <c r="E50" s="1">
        <f t="shared" si="9"/>
        <v>3464160</v>
      </c>
      <c r="F50" s="1">
        <f t="shared" si="9"/>
        <v>5593847</v>
      </c>
      <c r="G50" s="1">
        <f t="shared" si="9"/>
        <v>1497392</v>
      </c>
      <c r="H50" s="1">
        <f t="shared" si="9"/>
        <v>280324</v>
      </c>
      <c r="I50" s="1">
        <f t="shared" si="9"/>
        <v>93697</v>
      </c>
      <c r="J50" s="1">
        <f t="shared" si="9"/>
        <v>5588345</v>
      </c>
      <c r="K50" s="1">
        <f t="shared" si="9"/>
        <v>399097</v>
      </c>
      <c r="L50" s="1">
        <f t="shared" si="9"/>
        <v>0</v>
      </c>
      <c r="M50" s="1">
        <f t="shared" si="9"/>
        <v>1341868</v>
      </c>
      <c r="N50" s="1">
        <f t="shared" si="9"/>
        <v>0</v>
      </c>
      <c r="O50" s="1">
        <f t="shared" si="9"/>
        <v>0</v>
      </c>
      <c r="P50" s="1">
        <f t="shared" si="9"/>
        <v>0</v>
      </c>
      <c r="Q50" s="1">
        <f t="shared" si="9"/>
        <v>15000</v>
      </c>
      <c r="R50" s="1">
        <f>SUM(R44:R49)</f>
        <v>22012449</v>
      </c>
    </row>
    <row r="51" spans="1:18" x14ac:dyDescent="0.25">
      <c r="B51" s="1">
        <v>35170285</v>
      </c>
    </row>
    <row r="52" spans="1:18" x14ac:dyDescent="0.25">
      <c r="A52" t="s">
        <v>27</v>
      </c>
    </row>
    <row r="53" spans="1:18" x14ac:dyDescent="0.25">
      <c r="A53" t="s">
        <v>1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15</v>
      </c>
      <c r="P53" t="s">
        <v>16</v>
      </c>
      <c r="Q53" t="s">
        <v>17</v>
      </c>
    </row>
    <row r="54" spans="1:18" x14ac:dyDescent="0.25">
      <c r="A54" t="s">
        <v>0</v>
      </c>
      <c r="B54" s="1">
        <v>7620384</v>
      </c>
      <c r="C54" s="1">
        <v>1002140</v>
      </c>
      <c r="D54" s="1">
        <v>1375577</v>
      </c>
      <c r="E54" s="1">
        <v>2993255</v>
      </c>
      <c r="F54" s="1">
        <v>607731</v>
      </c>
      <c r="G54" s="1">
        <v>85900</v>
      </c>
      <c r="H54" s="1">
        <v>35500</v>
      </c>
      <c r="I54" s="1">
        <v>15207</v>
      </c>
      <c r="J54" s="1">
        <v>16818</v>
      </c>
      <c r="K54" s="1">
        <v>182968</v>
      </c>
      <c r="M54" s="1">
        <v>1305288</v>
      </c>
      <c r="R54" s="1">
        <f>SUM(C54:Q54)</f>
        <v>7620384</v>
      </c>
    </row>
    <row r="55" spans="1:18" x14ac:dyDescent="0.25">
      <c r="A55" t="s">
        <v>18</v>
      </c>
      <c r="B55" s="1">
        <v>714950</v>
      </c>
      <c r="C55" s="1">
        <v>285490</v>
      </c>
      <c r="D55" s="1">
        <v>138350</v>
      </c>
      <c r="E55" s="1">
        <v>86218</v>
      </c>
      <c r="F55" s="1">
        <v>88615</v>
      </c>
      <c r="G55" s="1">
        <v>24645</v>
      </c>
      <c r="H55" s="1">
        <v>34315</v>
      </c>
      <c r="I55" s="1">
        <v>9015</v>
      </c>
      <c r="J55" s="1">
        <v>48302</v>
      </c>
      <c r="R55" s="1">
        <f t="shared" ref="R55:R60" si="10">SUM(C55:Q55)</f>
        <v>714950</v>
      </c>
    </row>
    <row r="56" spans="1:18" x14ac:dyDescent="0.25">
      <c r="A56" t="s">
        <v>19</v>
      </c>
      <c r="B56" s="1">
        <v>709274</v>
      </c>
      <c r="D56" s="1">
        <v>15150</v>
      </c>
      <c r="E56" s="1">
        <v>10503</v>
      </c>
      <c r="F56" s="1">
        <v>8500</v>
      </c>
      <c r="H56" s="1">
        <v>24210</v>
      </c>
      <c r="I56" s="1">
        <v>29994</v>
      </c>
      <c r="J56" s="1">
        <v>107010</v>
      </c>
      <c r="Q56" s="1">
        <v>513907</v>
      </c>
      <c r="R56" s="1">
        <f t="shared" si="10"/>
        <v>709274</v>
      </c>
    </row>
    <row r="57" spans="1:18" x14ac:dyDescent="0.25">
      <c r="A57" t="s">
        <v>20</v>
      </c>
      <c r="B57" s="1">
        <v>6570786</v>
      </c>
      <c r="C57" s="1">
        <v>19039</v>
      </c>
      <c r="D57" s="1">
        <v>7989</v>
      </c>
      <c r="F57" s="1">
        <v>1410930</v>
      </c>
      <c r="G57" s="1">
        <v>135395</v>
      </c>
      <c r="H57" s="1">
        <v>59895</v>
      </c>
      <c r="I57" s="1">
        <v>17998</v>
      </c>
      <c r="J57" s="1">
        <v>4813500</v>
      </c>
      <c r="K57" s="1">
        <v>28000</v>
      </c>
      <c r="M57" s="1">
        <v>78040</v>
      </c>
      <c r="R57" s="1">
        <f t="shared" si="10"/>
        <v>6570786</v>
      </c>
    </row>
    <row r="58" spans="1:18" x14ac:dyDescent="0.25">
      <c r="A58" t="s">
        <v>21</v>
      </c>
      <c r="B58" s="1">
        <v>915697</v>
      </c>
      <c r="C58" s="1">
        <v>127874</v>
      </c>
      <c r="D58" s="1">
        <v>197550</v>
      </c>
      <c r="E58" s="1">
        <v>10602</v>
      </c>
      <c r="F58" s="1">
        <v>110503</v>
      </c>
      <c r="G58" s="1">
        <v>12814</v>
      </c>
      <c r="H58" s="1">
        <v>62930</v>
      </c>
      <c r="I58" s="1">
        <v>13178</v>
      </c>
      <c r="J58" s="1">
        <v>90685</v>
      </c>
      <c r="K58" s="1">
        <v>176750</v>
      </c>
      <c r="Q58" s="1">
        <v>112811</v>
      </c>
      <c r="R58" s="1">
        <f t="shared" si="10"/>
        <v>915697</v>
      </c>
    </row>
    <row r="59" spans="1:18" x14ac:dyDescent="0.25">
      <c r="A59" t="s">
        <v>22</v>
      </c>
      <c r="B59" s="1">
        <v>1823526</v>
      </c>
      <c r="C59" s="1">
        <v>333785</v>
      </c>
      <c r="D59" s="1">
        <v>104509</v>
      </c>
      <c r="E59" s="1">
        <v>182236</v>
      </c>
      <c r="F59" s="1">
        <v>465541</v>
      </c>
      <c r="G59" s="1">
        <v>593270</v>
      </c>
      <c r="H59" s="1">
        <v>20530</v>
      </c>
      <c r="I59" s="1">
        <v>14597</v>
      </c>
      <c r="J59" s="1">
        <v>70885</v>
      </c>
      <c r="M59" s="1">
        <v>38173</v>
      </c>
      <c r="R59" s="1">
        <f t="shared" si="10"/>
        <v>1823526</v>
      </c>
    </row>
    <row r="60" spans="1:18" x14ac:dyDescent="0.25">
      <c r="A60" s="2" t="s">
        <v>23</v>
      </c>
      <c r="B60" s="1">
        <f>SUM(B54:B59)</f>
        <v>18354617</v>
      </c>
      <c r="C60" s="1">
        <f t="shared" ref="C60:Q60" si="11">SUM(C54:C59)</f>
        <v>1768328</v>
      </c>
      <c r="D60" s="1">
        <f t="shared" si="11"/>
        <v>1839125</v>
      </c>
      <c r="E60" s="1">
        <f t="shared" si="11"/>
        <v>3282814</v>
      </c>
      <c r="F60" s="1">
        <f t="shared" si="11"/>
        <v>2691820</v>
      </c>
      <c r="G60" s="1">
        <f t="shared" si="11"/>
        <v>852024</v>
      </c>
      <c r="H60" s="1">
        <f t="shared" si="11"/>
        <v>237380</v>
      </c>
      <c r="I60" s="1">
        <f t="shared" si="11"/>
        <v>99989</v>
      </c>
      <c r="J60" s="1">
        <f t="shared" si="11"/>
        <v>5147200</v>
      </c>
      <c r="K60" s="1">
        <f t="shared" si="11"/>
        <v>387718</v>
      </c>
      <c r="L60" s="1">
        <f t="shared" si="11"/>
        <v>0</v>
      </c>
      <c r="M60" s="1">
        <f t="shared" si="11"/>
        <v>1421501</v>
      </c>
      <c r="N60" s="1">
        <f t="shared" si="11"/>
        <v>0</v>
      </c>
      <c r="O60" s="1">
        <f t="shared" si="11"/>
        <v>0</v>
      </c>
      <c r="P60" s="1">
        <f t="shared" si="11"/>
        <v>0</v>
      </c>
      <c r="Q60" s="1">
        <f t="shared" si="11"/>
        <v>626718</v>
      </c>
      <c r="R60" s="1">
        <f t="shared" si="10"/>
        <v>18354617</v>
      </c>
    </row>
    <row r="61" spans="1:18" x14ac:dyDescent="0.25">
      <c r="B61" s="1">
        <v>34665580</v>
      </c>
    </row>
    <row r="62" spans="1:18" x14ac:dyDescent="0.25">
      <c r="A62" t="s">
        <v>28</v>
      </c>
    </row>
    <row r="63" spans="1:18" x14ac:dyDescent="0.25">
      <c r="A63" t="s">
        <v>1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10</v>
      </c>
      <c r="K63" t="s">
        <v>11</v>
      </c>
      <c r="L63" t="s">
        <v>12</v>
      </c>
      <c r="M63" t="s">
        <v>13</v>
      </c>
      <c r="N63" t="s">
        <v>14</v>
      </c>
      <c r="O63" t="s">
        <v>15</v>
      </c>
      <c r="P63" t="s">
        <v>16</v>
      </c>
      <c r="Q63" t="s">
        <v>17</v>
      </c>
    </row>
    <row r="64" spans="1:18" x14ac:dyDescent="0.25">
      <c r="A64" t="s">
        <v>0</v>
      </c>
      <c r="B64" s="1">
        <v>7915306</v>
      </c>
      <c r="C64" s="1">
        <v>987337</v>
      </c>
      <c r="D64" s="1">
        <v>1265573</v>
      </c>
      <c r="E64" s="1">
        <v>3646673</v>
      </c>
      <c r="F64" s="1">
        <v>503540</v>
      </c>
      <c r="G64" s="1">
        <v>61368</v>
      </c>
      <c r="H64" s="1">
        <v>42600</v>
      </c>
      <c r="I64" s="1">
        <v>16110</v>
      </c>
      <c r="J64" s="1">
        <v>19098</v>
      </c>
      <c r="K64" s="1">
        <v>159650</v>
      </c>
      <c r="M64" s="1">
        <v>1213357</v>
      </c>
      <c r="R64" s="1">
        <f>SUM(C64:Q64)</f>
        <v>7915306</v>
      </c>
    </row>
    <row r="65" spans="1:20" x14ac:dyDescent="0.25">
      <c r="A65" t="s">
        <v>18</v>
      </c>
      <c r="B65" s="1">
        <v>742869</v>
      </c>
      <c r="C65" s="1">
        <v>318877</v>
      </c>
      <c r="D65" s="1">
        <v>130899</v>
      </c>
      <c r="E65" s="1">
        <v>98468</v>
      </c>
      <c r="F65" s="1">
        <v>90892</v>
      </c>
      <c r="G65" s="1">
        <v>17885</v>
      </c>
      <c r="H65" s="1">
        <v>28376</v>
      </c>
      <c r="I65" s="1">
        <v>9291</v>
      </c>
      <c r="J65" s="1">
        <v>39202</v>
      </c>
      <c r="M65" s="1">
        <v>8979</v>
      </c>
      <c r="R65" s="1">
        <f t="shared" ref="R65:R69" si="12">SUM(C65:Q65)</f>
        <v>742869</v>
      </c>
    </row>
    <row r="66" spans="1:20" x14ac:dyDescent="0.25">
      <c r="A66" t="s">
        <v>19</v>
      </c>
      <c r="B66" s="1">
        <v>818005</v>
      </c>
      <c r="D66" s="1">
        <v>14582</v>
      </c>
      <c r="E66" s="1">
        <v>22528</v>
      </c>
      <c r="F66" s="1">
        <v>15852</v>
      </c>
      <c r="H66" s="1">
        <v>19685</v>
      </c>
      <c r="I66" s="1">
        <v>30287</v>
      </c>
      <c r="J66" s="1">
        <v>131171</v>
      </c>
      <c r="Q66" s="1">
        <v>583900</v>
      </c>
      <c r="R66" s="1">
        <f t="shared" si="12"/>
        <v>818005</v>
      </c>
    </row>
    <row r="67" spans="1:20" x14ac:dyDescent="0.25">
      <c r="A67" t="s">
        <v>20</v>
      </c>
      <c r="B67" s="1">
        <v>7013300</v>
      </c>
      <c r="C67" s="1">
        <v>19039</v>
      </c>
      <c r="D67" s="1">
        <v>8982</v>
      </c>
      <c r="F67" s="1">
        <v>1810925</v>
      </c>
      <c r="G67" s="1">
        <v>290340</v>
      </c>
      <c r="H67" s="1">
        <v>62215</v>
      </c>
      <c r="I67" s="1">
        <v>17294</v>
      </c>
      <c r="J67" s="1">
        <v>4740177</v>
      </c>
      <c r="K67" s="1">
        <v>26000</v>
      </c>
      <c r="M67" s="1">
        <v>38328</v>
      </c>
      <c r="R67" s="1">
        <f t="shared" si="12"/>
        <v>7013300</v>
      </c>
    </row>
    <row r="68" spans="1:20" x14ac:dyDescent="0.25">
      <c r="A68" t="s">
        <v>21</v>
      </c>
      <c r="B68" s="1">
        <v>5013464</v>
      </c>
      <c r="C68" s="1">
        <v>146527</v>
      </c>
      <c r="D68" s="1">
        <v>278453</v>
      </c>
      <c r="E68" s="1">
        <v>23504</v>
      </c>
      <c r="F68" s="1">
        <v>2906927</v>
      </c>
      <c r="G68" s="1">
        <v>522558</v>
      </c>
      <c r="H68" s="1">
        <v>111575</v>
      </c>
      <c r="I68" s="1">
        <v>13088</v>
      </c>
      <c r="J68" s="1">
        <v>305652</v>
      </c>
      <c r="M68" s="1">
        <v>296120</v>
      </c>
      <c r="Q68" s="1">
        <v>409060</v>
      </c>
      <c r="R68" s="1">
        <f t="shared" si="12"/>
        <v>5013464</v>
      </c>
      <c r="S68" s="1"/>
      <c r="T68" s="1"/>
    </row>
    <row r="69" spans="1:20" x14ac:dyDescent="0.25">
      <c r="A69" t="s">
        <v>22</v>
      </c>
      <c r="B69" s="1">
        <v>1856199</v>
      </c>
      <c r="C69" s="1">
        <v>361463</v>
      </c>
      <c r="D69" s="1">
        <v>130977</v>
      </c>
      <c r="E69" s="1">
        <v>203323</v>
      </c>
      <c r="F69" s="1">
        <v>435130</v>
      </c>
      <c r="G69" s="1">
        <v>506220</v>
      </c>
      <c r="H69" s="1">
        <v>25200</v>
      </c>
      <c r="I69" s="1">
        <v>14458</v>
      </c>
      <c r="J69" s="1">
        <v>84477</v>
      </c>
      <c r="M69" s="1">
        <v>94951</v>
      </c>
      <c r="R69" s="1">
        <f t="shared" si="12"/>
        <v>1856199</v>
      </c>
    </row>
    <row r="70" spans="1:20" x14ac:dyDescent="0.25">
      <c r="A70" s="2" t="s">
        <v>23</v>
      </c>
      <c r="B70" s="1">
        <f>SUM(B64:B69)</f>
        <v>23359143</v>
      </c>
      <c r="C70" s="1">
        <f t="shared" ref="C70:Q70" si="13">SUM(C64:C69)</f>
        <v>1833243</v>
      </c>
      <c r="D70" s="1">
        <f t="shared" si="13"/>
        <v>1829466</v>
      </c>
      <c r="E70" s="1">
        <f t="shared" si="13"/>
        <v>3994496</v>
      </c>
      <c r="F70" s="1">
        <f t="shared" si="13"/>
        <v>5763266</v>
      </c>
      <c r="G70" s="1">
        <f t="shared" si="13"/>
        <v>1398371</v>
      </c>
      <c r="H70" s="1">
        <f t="shared" si="13"/>
        <v>289651</v>
      </c>
      <c r="I70" s="1">
        <f t="shared" si="13"/>
        <v>100528</v>
      </c>
      <c r="J70" s="1">
        <f t="shared" si="13"/>
        <v>5319777</v>
      </c>
      <c r="K70" s="1">
        <f t="shared" si="13"/>
        <v>185650</v>
      </c>
      <c r="L70" s="1">
        <f t="shared" si="13"/>
        <v>0</v>
      </c>
      <c r="M70" s="1">
        <f t="shared" si="13"/>
        <v>1651735</v>
      </c>
      <c r="N70" s="1">
        <f t="shared" si="13"/>
        <v>0</v>
      </c>
      <c r="O70" s="1">
        <f t="shared" si="13"/>
        <v>0</v>
      </c>
      <c r="P70" s="1">
        <f t="shared" si="13"/>
        <v>0</v>
      </c>
      <c r="Q70" s="1">
        <f t="shared" si="13"/>
        <v>992960</v>
      </c>
      <c r="R70" s="1">
        <f>SUM(C70:Q70)</f>
        <v>23359143</v>
      </c>
    </row>
    <row r="71" spans="1:20" x14ac:dyDescent="0.25">
      <c r="B71" s="1">
        <v>34878357</v>
      </c>
    </row>
    <row r="72" spans="1:20" x14ac:dyDescent="0.25">
      <c r="A72" t="s">
        <v>29</v>
      </c>
    </row>
    <row r="73" spans="1:20" x14ac:dyDescent="0.25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  <c r="O73" t="s">
        <v>15</v>
      </c>
      <c r="P73" t="s">
        <v>16</v>
      </c>
      <c r="Q73" t="s">
        <v>17</v>
      </c>
    </row>
    <row r="74" spans="1:20" x14ac:dyDescent="0.25">
      <c r="A74" t="s">
        <v>0</v>
      </c>
      <c r="B74" s="1">
        <v>7064605</v>
      </c>
      <c r="C74" s="1">
        <v>1078530</v>
      </c>
      <c r="D74" s="1">
        <v>1145205</v>
      </c>
      <c r="E74" s="1">
        <v>3633550</v>
      </c>
      <c r="F74" s="1">
        <v>629604</v>
      </c>
      <c r="G74" s="1">
        <v>35538</v>
      </c>
      <c r="H74" s="1">
        <v>48053</v>
      </c>
      <c r="I74" s="1">
        <v>15232</v>
      </c>
      <c r="J74" s="1">
        <v>18793</v>
      </c>
      <c r="K74" s="1">
        <v>187600</v>
      </c>
      <c r="M74" s="1">
        <v>272500</v>
      </c>
      <c r="R74" s="1">
        <f>SUM(C74:Q74)</f>
        <v>7064605</v>
      </c>
    </row>
    <row r="75" spans="1:20" x14ac:dyDescent="0.25">
      <c r="A75" t="s">
        <v>18</v>
      </c>
      <c r="B75" s="1">
        <v>776004</v>
      </c>
      <c r="C75" s="1">
        <v>240824</v>
      </c>
      <c r="D75" s="1">
        <v>128520</v>
      </c>
      <c r="E75" s="1">
        <v>106968</v>
      </c>
      <c r="F75" s="1">
        <v>178900</v>
      </c>
      <c r="G75" s="1">
        <v>18575</v>
      </c>
      <c r="H75" s="1">
        <v>31187</v>
      </c>
      <c r="I75" s="1">
        <v>8930</v>
      </c>
      <c r="J75" s="1">
        <v>62100</v>
      </c>
      <c r="R75" s="1">
        <f t="shared" ref="R75:R80" si="14">SUM(C75:Q75)</f>
        <v>776004</v>
      </c>
    </row>
    <row r="76" spans="1:20" x14ac:dyDescent="0.25">
      <c r="A76" t="s">
        <v>19</v>
      </c>
      <c r="B76" s="1">
        <v>866510</v>
      </c>
      <c r="D76" s="1">
        <v>14600</v>
      </c>
      <c r="E76" s="1">
        <v>18528</v>
      </c>
      <c r="F76" s="1">
        <v>33000</v>
      </c>
      <c r="H76" s="1">
        <v>21340</v>
      </c>
      <c r="I76" s="1">
        <v>30205</v>
      </c>
      <c r="J76" s="1">
        <v>137855</v>
      </c>
      <c r="Q76" s="1">
        <v>610982</v>
      </c>
      <c r="R76" s="1">
        <f t="shared" si="14"/>
        <v>866510</v>
      </c>
    </row>
    <row r="77" spans="1:20" x14ac:dyDescent="0.25">
      <c r="A77" t="s">
        <v>20</v>
      </c>
      <c r="B77" s="1">
        <v>6497111</v>
      </c>
      <c r="C77" s="1">
        <v>64935</v>
      </c>
      <c r="D77" s="1">
        <v>8000</v>
      </c>
      <c r="F77" s="1">
        <v>1625900</v>
      </c>
      <c r="G77" s="1">
        <v>126250</v>
      </c>
      <c r="H77" s="1">
        <v>84935</v>
      </c>
      <c r="I77" s="1">
        <v>18593</v>
      </c>
      <c r="J77" s="1">
        <v>4542498</v>
      </c>
      <c r="K77" s="1">
        <v>26000</v>
      </c>
      <c r="R77" s="1">
        <f t="shared" si="14"/>
        <v>6497111</v>
      </c>
    </row>
    <row r="78" spans="1:20" x14ac:dyDescent="0.25">
      <c r="A78" t="s">
        <v>21</v>
      </c>
      <c r="B78" s="1">
        <v>5119693</v>
      </c>
      <c r="C78" s="1">
        <v>112788</v>
      </c>
      <c r="D78" s="1">
        <v>285799</v>
      </c>
      <c r="E78" s="1">
        <v>24164</v>
      </c>
      <c r="F78" s="1">
        <v>3329567</v>
      </c>
      <c r="G78" s="1">
        <v>763050</v>
      </c>
      <c r="H78" s="1">
        <v>97395</v>
      </c>
      <c r="I78" s="1">
        <v>13480</v>
      </c>
      <c r="J78" s="1">
        <v>301300</v>
      </c>
      <c r="M78" s="1">
        <v>61500</v>
      </c>
      <c r="Q78" s="1">
        <v>130650</v>
      </c>
      <c r="R78" s="1">
        <f>SUM(C78:Q78)</f>
        <v>5119693</v>
      </c>
    </row>
    <row r="79" spans="1:20" x14ac:dyDescent="0.25">
      <c r="A79" t="s">
        <v>22</v>
      </c>
      <c r="B79" s="1">
        <v>2352687</v>
      </c>
      <c r="C79" s="1">
        <v>414553</v>
      </c>
      <c r="D79" s="1">
        <v>130589</v>
      </c>
      <c r="E79" s="1">
        <v>172561</v>
      </c>
      <c r="F79" s="1">
        <v>485540</v>
      </c>
      <c r="G79" s="1">
        <v>701364</v>
      </c>
      <c r="H79" s="1">
        <v>18135</v>
      </c>
      <c r="I79" s="1">
        <v>16455</v>
      </c>
      <c r="J79" s="1">
        <v>352990</v>
      </c>
      <c r="M79" s="1">
        <v>60500</v>
      </c>
      <c r="R79" s="1">
        <f t="shared" si="14"/>
        <v>2352687</v>
      </c>
    </row>
    <row r="80" spans="1:20" x14ac:dyDescent="0.25">
      <c r="A80" s="2" t="s">
        <v>23</v>
      </c>
      <c r="B80" s="1">
        <f>SUM(B74:B79)</f>
        <v>22676610</v>
      </c>
      <c r="C80" s="1">
        <f t="shared" ref="C80:Q80" si="15">SUM(C74:C79)</f>
        <v>1911630</v>
      </c>
      <c r="D80" s="1">
        <f t="shared" si="15"/>
        <v>1712713</v>
      </c>
      <c r="E80" s="1">
        <f t="shared" si="15"/>
        <v>3955771</v>
      </c>
      <c r="F80" s="1">
        <f t="shared" si="15"/>
        <v>6282511</v>
      </c>
      <c r="G80" s="1">
        <f t="shared" si="15"/>
        <v>1644777</v>
      </c>
      <c r="H80" s="1">
        <f t="shared" si="15"/>
        <v>301045</v>
      </c>
      <c r="I80" s="1">
        <f t="shared" si="15"/>
        <v>102895</v>
      </c>
      <c r="J80" s="1">
        <f t="shared" si="15"/>
        <v>5415536</v>
      </c>
      <c r="K80" s="1">
        <f t="shared" si="15"/>
        <v>213600</v>
      </c>
      <c r="L80" s="1">
        <f t="shared" si="15"/>
        <v>0</v>
      </c>
      <c r="M80" s="1">
        <f t="shared" si="15"/>
        <v>394500</v>
      </c>
      <c r="N80" s="1">
        <f t="shared" si="15"/>
        <v>0</v>
      </c>
      <c r="O80" s="1">
        <f t="shared" si="15"/>
        <v>0</v>
      </c>
      <c r="P80" s="1">
        <f t="shared" si="15"/>
        <v>0</v>
      </c>
      <c r="Q80" s="1">
        <f t="shared" si="15"/>
        <v>741632</v>
      </c>
      <c r="R80" s="1">
        <f t="shared" si="14"/>
        <v>22676610</v>
      </c>
    </row>
    <row r="81" spans="1:18" x14ac:dyDescent="0.25">
      <c r="B81" s="1">
        <v>36351526</v>
      </c>
    </row>
    <row r="82" spans="1:18" x14ac:dyDescent="0.25">
      <c r="A82" t="s">
        <v>30</v>
      </c>
    </row>
    <row r="83" spans="1:18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  <c r="G83" t="s">
        <v>7</v>
      </c>
      <c r="H83" t="s">
        <v>8</v>
      </c>
      <c r="I83" t="s">
        <v>9</v>
      </c>
      <c r="J83" t="s">
        <v>10</v>
      </c>
      <c r="K83" t="s">
        <v>11</v>
      </c>
      <c r="L83" t="s">
        <v>12</v>
      </c>
      <c r="M83" t="s">
        <v>13</v>
      </c>
      <c r="N83" t="s">
        <v>14</v>
      </c>
      <c r="O83" t="s">
        <v>15</v>
      </c>
      <c r="P83" t="s">
        <v>16</v>
      </c>
      <c r="Q83" t="s">
        <v>17</v>
      </c>
    </row>
    <row r="84" spans="1:18" x14ac:dyDescent="0.25">
      <c r="A84" t="s">
        <v>0</v>
      </c>
      <c r="B84" s="1">
        <v>6656373</v>
      </c>
      <c r="C84" s="1">
        <v>716620</v>
      </c>
      <c r="D84" s="1">
        <v>848509</v>
      </c>
      <c r="E84" s="1">
        <v>3482165</v>
      </c>
      <c r="F84" s="1">
        <v>417910</v>
      </c>
      <c r="G84" s="1">
        <v>26600</v>
      </c>
      <c r="H84" s="1">
        <v>31498</v>
      </c>
      <c r="I84" s="1">
        <v>15339</v>
      </c>
      <c r="J84" s="1">
        <v>8255</v>
      </c>
      <c r="K84" s="1">
        <v>104250</v>
      </c>
      <c r="M84" s="1">
        <v>1005227</v>
      </c>
      <c r="R84" s="1">
        <f>SUM(C84:Q84)</f>
        <v>6656373</v>
      </c>
    </row>
    <row r="85" spans="1:18" x14ac:dyDescent="0.25">
      <c r="A85" t="s">
        <v>18</v>
      </c>
      <c r="B85" s="1">
        <v>664801</v>
      </c>
      <c r="C85" s="1">
        <v>205500</v>
      </c>
      <c r="D85" s="1">
        <v>115396</v>
      </c>
      <c r="E85" s="1">
        <v>97946</v>
      </c>
      <c r="F85" s="1">
        <v>153100</v>
      </c>
      <c r="G85" s="1">
        <v>9970</v>
      </c>
      <c r="H85" s="1">
        <v>24810</v>
      </c>
      <c r="I85" s="1">
        <v>7924</v>
      </c>
      <c r="J85" s="1">
        <v>48300</v>
      </c>
      <c r="M85" s="1">
        <v>1855</v>
      </c>
      <c r="R85" s="1">
        <f t="shared" ref="R85:R89" si="16">SUM(C85:Q85)</f>
        <v>664801</v>
      </c>
    </row>
    <row r="86" spans="1:18" x14ac:dyDescent="0.25">
      <c r="A86" t="s">
        <v>19</v>
      </c>
      <c r="B86" s="1">
        <v>779682</v>
      </c>
      <c r="C86" s="1"/>
      <c r="D86" s="1">
        <v>11170</v>
      </c>
      <c r="E86" s="1">
        <v>20028</v>
      </c>
      <c r="F86" s="1">
        <v>38500</v>
      </c>
      <c r="G86" s="1">
        <v>300</v>
      </c>
      <c r="H86" s="1">
        <v>16195</v>
      </c>
      <c r="I86" s="1">
        <v>26581</v>
      </c>
      <c r="J86" s="1">
        <v>95200</v>
      </c>
      <c r="M86" s="1">
        <v>1841</v>
      </c>
      <c r="Q86" s="1">
        <v>569867</v>
      </c>
      <c r="R86" s="1">
        <f t="shared" si="16"/>
        <v>779682</v>
      </c>
    </row>
    <row r="87" spans="1:18" x14ac:dyDescent="0.25">
      <c r="A87" t="s">
        <v>20</v>
      </c>
      <c r="B87" s="1">
        <v>4906968</v>
      </c>
      <c r="C87" s="1">
        <v>34633</v>
      </c>
      <c r="D87" s="1">
        <v>3000</v>
      </c>
      <c r="F87" s="1">
        <v>705414</v>
      </c>
      <c r="G87" s="1">
        <v>35000</v>
      </c>
      <c r="H87" s="1">
        <v>52900</v>
      </c>
      <c r="I87" s="1">
        <v>14339</v>
      </c>
      <c r="J87" s="1">
        <v>4006655</v>
      </c>
      <c r="K87" s="1">
        <v>25000</v>
      </c>
      <c r="M87" s="1">
        <v>30027</v>
      </c>
      <c r="R87" s="1">
        <f t="shared" si="16"/>
        <v>4906968</v>
      </c>
    </row>
    <row r="88" spans="1:18" x14ac:dyDescent="0.25">
      <c r="A88" t="s">
        <v>21</v>
      </c>
      <c r="B88" s="1">
        <v>2397945</v>
      </c>
      <c r="C88" s="1">
        <v>58941</v>
      </c>
      <c r="D88" s="1">
        <v>229178</v>
      </c>
      <c r="E88" s="1">
        <v>21214</v>
      </c>
      <c r="F88" s="1">
        <v>1197801</v>
      </c>
      <c r="G88" s="1">
        <v>272550</v>
      </c>
      <c r="H88" s="1">
        <v>60690</v>
      </c>
      <c r="I88" s="1">
        <v>9399</v>
      </c>
      <c r="J88" s="1">
        <v>306780</v>
      </c>
      <c r="M88" s="1">
        <v>161259</v>
      </c>
      <c r="Q88" s="1">
        <v>80133</v>
      </c>
      <c r="R88" s="1">
        <f t="shared" si="16"/>
        <v>2397945</v>
      </c>
    </row>
    <row r="89" spans="1:18" x14ac:dyDescent="0.25">
      <c r="A89" t="s">
        <v>22</v>
      </c>
      <c r="B89" s="1">
        <v>2007242</v>
      </c>
      <c r="C89" s="1">
        <v>357622</v>
      </c>
      <c r="D89" s="1">
        <v>127788</v>
      </c>
      <c r="E89" s="1">
        <v>176748</v>
      </c>
      <c r="F89" s="1">
        <v>396350</v>
      </c>
      <c r="G89" s="1">
        <v>703165</v>
      </c>
      <c r="H89" s="1">
        <v>12345</v>
      </c>
      <c r="I89" s="1">
        <v>12207</v>
      </c>
      <c r="J89" s="1">
        <v>118390</v>
      </c>
      <c r="M89" s="1">
        <v>102627</v>
      </c>
      <c r="R89" s="1">
        <f t="shared" si="16"/>
        <v>2007242</v>
      </c>
    </row>
    <row r="90" spans="1:18" x14ac:dyDescent="0.25">
      <c r="A90" s="2" t="s">
        <v>23</v>
      </c>
      <c r="B90" s="1">
        <f>SUM(B84:B89)</f>
        <v>17413011</v>
      </c>
      <c r="C90" s="1">
        <f t="shared" ref="C90:Q90" si="17">SUM(C84:C89)</f>
        <v>1373316</v>
      </c>
      <c r="D90" s="1">
        <f t="shared" si="17"/>
        <v>1335041</v>
      </c>
      <c r="E90" s="1">
        <f t="shared" si="17"/>
        <v>3798101</v>
      </c>
      <c r="F90" s="1">
        <f t="shared" si="17"/>
        <v>2909075</v>
      </c>
      <c r="G90" s="1">
        <f t="shared" si="17"/>
        <v>1047585</v>
      </c>
      <c r="H90" s="1">
        <f t="shared" si="17"/>
        <v>198438</v>
      </c>
      <c r="I90" s="1">
        <f t="shared" si="17"/>
        <v>85789</v>
      </c>
      <c r="J90" s="1">
        <f t="shared" si="17"/>
        <v>4583580</v>
      </c>
      <c r="K90" s="1">
        <f t="shared" si="17"/>
        <v>129250</v>
      </c>
      <c r="L90" s="1">
        <f t="shared" si="17"/>
        <v>0</v>
      </c>
      <c r="M90" s="1">
        <f t="shared" si="17"/>
        <v>1302836</v>
      </c>
      <c r="N90" s="1">
        <f t="shared" si="17"/>
        <v>0</v>
      </c>
      <c r="O90" s="1">
        <f t="shared" si="17"/>
        <v>0</v>
      </c>
      <c r="P90" s="1">
        <f t="shared" si="17"/>
        <v>0</v>
      </c>
      <c r="Q90" s="1">
        <f t="shared" si="17"/>
        <v>650000</v>
      </c>
      <c r="R90" s="1">
        <f>SUM(C90:Q90)</f>
        <v>17413011</v>
      </c>
    </row>
    <row r="91" spans="1:18" x14ac:dyDescent="0.25">
      <c r="B91" s="1">
        <v>26330745</v>
      </c>
    </row>
    <row r="92" spans="1:18" x14ac:dyDescent="0.25">
      <c r="A92" t="s">
        <v>31</v>
      </c>
    </row>
    <row r="93" spans="1:18" x14ac:dyDescent="0.25">
      <c r="A93" t="s">
        <v>1</v>
      </c>
      <c r="B93" t="s">
        <v>2</v>
      </c>
      <c r="C93" t="s">
        <v>3</v>
      </c>
      <c r="D93" t="s">
        <v>4</v>
      </c>
      <c r="E93" t="s">
        <v>5</v>
      </c>
      <c r="F93" t="s">
        <v>6</v>
      </c>
      <c r="G93" t="s">
        <v>7</v>
      </c>
      <c r="H93" t="s">
        <v>8</v>
      </c>
      <c r="I93" t="s">
        <v>9</v>
      </c>
      <c r="J93" t="s">
        <v>10</v>
      </c>
      <c r="K93" t="s">
        <v>11</v>
      </c>
      <c r="L93" t="s">
        <v>12</v>
      </c>
      <c r="M93" t="s">
        <v>13</v>
      </c>
      <c r="N93" t="s">
        <v>14</v>
      </c>
      <c r="O93" t="s">
        <v>15</v>
      </c>
      <c r="P93" t="s">
        <v>16</v>
      </c>
      <c r="Q93" t="s">
        <v>17</v>
      </c>
    </row>
    <row r="94" spans="1:18" x14ac:dyDescent="0.25">
      <c r="A94" t="s">
        <v>0</v>
      </c>
      <c r="B94" s="1">
        <v>6221521</v>
      </c>
      <c r="C94" s="1">
        <v>678352</v>
      </c>
      <c r="D94" s="1">
        <v>746073</v>
      </c>
      <c r="E94" s="1">
        <v>3295550</v>
      </c>
      <c r="F94" s="1">
        <v>183249</v>
      </c>
      <c r="G94" s="1">
        <v>21642</v>
      </c>
      <c r="H94" s="1">
        <v>27512</v>
      </c>
      <c r="I94" s="1">
        <v>13779</v>
      </c>
      <c r="J94" s="1">
        <v>6757</v>
      </c>
      <c r="K94" s="1">
        <v>130222</v>
      </c>
      <c r="M94" s="1">
        <v>1118385</v>
      </c>
      <c r="R94" s="1">
        <f>SUM(C94:Q94)</f>
        <v>6221521</v>
      </c>
    </row>
    <row r="95" spans="1:18" x14ac:dyDescent="0.25">
      <c r="A95" t="s">
        <v>18</v>
      </c>
      <c r="B95" s="1">
        <v>673249</v>
      </c>
      <c r="C95" s="1">
        <v>155051</v>
      </c>
      <c r="D95" s="1">
        <v>105221</v>
      </c>
      <c r="E95" s="1">
        <v>91490</v>
      </c>
      <c r="F95" s="1">
        <v>230593</v>
      </c>
      <c r="G95" s="1">
        <v>10217</v>
      </c>
      <c r="H95" s="1">
        <v>25717</v>
      </c>
      <c r="I95" s="1">
        <v>6740</v>
      </c>
      <c r="J95" s="3">
        <v>43495</v>
      </c>
      <c r="M95" s="1">
        <v>4725</v>
      </c>
      <c r="R95" s="1">
        <f>SUM(C95:Q95)</f>
        <v>673249</v>
      </c>
    </row>
    <row r="96" spans="1:18" x14ac:dyDescent="0.25">
      <c r="A96" t="s">
        <v>19</v>
      </c>
      <c r="B96" s="1">
        <v>792434</v>
      </c>
      <c r="D96" s="1">
        <v>11960</v>
      </c>
      <c r="E96" s="1">
        <v>4000</v>
      </c>
      <c r="F96" s="1">
        <v>31742</v>
      </c>
      <c r="G96">
        <v>298</v>
      </c>
      <c r="H96" s="1">
        <v>20753</v>
      </c>
      <c r="I96" s="1">
        <v>25305</v>
      </c>
      <c r="J96" s="1">
        <v>90876</v>
      </c>
      <c r="Q96" s="1">
        <v>607500</v>
      </c>
      <c r="R96" s="1">
        <f>SUM(C96:Q96)</f>
        <v>792434</v>
      </c>
    </row>
    <row r="97" spans="1:18" x14ac:dyDescent="0.25">
      <c r="A97" t="s">
        <v>20</v>
      </c>
      <c r="B97" s="1">
        <v>5299251</v>
      </c>
      <c r="C97" s="1">
        <v>17914</v>
      </c>
      <c r="D97" s="1">
        <v>2883</v>
      </c>
      <c r="E97" s="1"/>
      <c r="F97" s="1">
        <v>1138261</v>
      </c>
      <c r="G97" s="1">
        <v>12356</v>
      </c>
      <c r="H97" s="1">
        <v>57648</v>
      </c>
      <c r="I97" s="1">
        <v>12801</v>
      </c>
      <c r="J97" s="1">
        <v>3999955</v>
      </c>
      <c r="K97" s="1">
        <v>24798</v>
      </c>
      <c r="M97" s="1">
        <v>32635</v>
      </c>
      <c r="R97" s="1">
        <f>SUM(C97:Q97)</f>
        <v>5299251</v>
      </c>
    </row>
    <row r="98" spans="1:18" x14ac:dyDescent="0.25">
      <c r="A98" t="s">
        <v>21</v>
      </c>
      <c r="B98" s="1">
        <v>2295461</v>
      </c>
      <c r="C98" s="1">
        <v>241222</v>
      </c>
      <c r="D98" s="1">
        <v>214060</v>
      </c>
      <c r="E98" s="1">
        <v>6500</v>
      </c>
      <c r="F98" s="1">
        <v>897810</v>
      </c>
      <c r="G98" s="1">
        <v>294644</v>
      </c>
      <c r="H98" s="1">
        <v>52279</v>
      </c>
      <c r="I98" s="1">
        <v>10402</v>
      </c>
      <c r="J98" s="1">
        <v>300719</v>
      </c>
      <c r="M98" s="1">
        <v>195275</v>
      </c>
      <c r="Q98" s="1">
        <v>82550</v>
      </c>
      <c r="R98" s="1">
        <f>SUM(C98:Q98)</f>
        <v>2295461</v>
      </c>
    </row>
    <row r="99" spans="1:18" x14ac:dyDescent="0.25">
      <c r="A99" t="s">
        <v>22</v>
      </c>
      <c r="B99" s="1">
        <v>1566185</v>
      </c>
      <c r="C99" s="1">
        <v>247305</v>
      </c>
      <c r="D99" s="1">
        <v>134201</v>
      </c>
      <c r="E99" s="1">
        <v>144974</v>
      </c>
      <c r="F99" s="1">
        <v>409213</v>
      </c>
      <c r="G99" s="1">
        <v>410091</v>
      </c>
      <c r="H99" s="1">
        <v>10145</v>
      </c>
      <c r="I99" s="1">
        <v>11609</v>
      </c>
      <c r="J99" s="1">
        <v>64639</v>
      </c>
      <c r="M99" s="1">
        <v>134008</v>
      </c>
      <c r="R99" s="1">
        <f>SUM(C99:M99)</f>
        <v>1566185</v>
      </c>
    </row>
    <row r="100" spans="1:18" x14ac:dyDescent="0.25">
      <c r="A100" s="2" t="s">
        <v>23</v>
      </c>
      <c r="B100" s="1">
        <f>SUM(B94:B99)</f>
        <v>16848101</v>
      </c>
      <c r="C100" s="1">
        <f t="shared" ref="C100:Q100" si="18">SUM(C94:C99)</f>
        <v>1339844</v>
      </c>
      <c r="D100" s="1">
        <f t="shared" si="18"/>
        <v>1214398</v>
      </c>
      <c r="E100" s="1">
        <f t="shared" si="18"/>
        <v>3542514</v>
      </c>
      <c r="F100" s="1">
        <f t="shared" si="18"/>
        <v>2890868</v>
      </c>
      <c r="G100" s="1">
        <f t="shared" si="18"/>
        <v>749248</v>
      </c>
      <c r="H100" s="1">
        <f t="shared" si="18"/>
        <v>194054</v>
      </c>
      <c r="I100" s="1">
        <f t="shared" si="18"/>
        <v>80636</v>
      </c>
      <c r="J100" s="1">
        <f t="shared" si="18"/>
        <v>4506441</v>
      </c>
      <c r="K100" s="1">
        <f t="shared" si="18"/>
        <v>155020</v>
      </c>
      <c r="L100" s="1">
        <f t="shared" si="18"/>
        <v>0</v>
      </c>
      <c r="M100" s="1">
        <f t="shared" si="18"/>
        <v>1485028</v>
      </c>
      <c r="N100" s="1">
        <f t="shared" si="18"/>
        <v>0</v>
      </c>
      <c r="O100" s="1">
        <f t="shared" si="18"/>
        <v>0</v>
      </c>
      <c r="P100" s="1">
        <f t="shared" si="18"/>
        <v>0</v>
      </c>
      <c r="Q100" s="1">
        <f t="shared" si="18"/>
        <v>690050</v>
      </c>
      <c r="R100" s="1">
        <f>SUM(C100:Q100)</f>
        <v>16848101</v>
      </c>
    </row>
    <row r="101" spans="1:18" x14ac:dyDescent="0.25">
      <c r="B101" s="1">
        <v>25207133</v>
      </c>
    </row>
    <row r="102" spans="1:18" x14ac:dyDescent="0.25">
      <c r="C102" s="1"/>
      <c r="D102" s="1"/>
      <c r="E102" s="1"/>
      <c r="F102" s="1"/>
      <c r="H102" s="1"/>
      <c r="I102" s="1"/>
      <c r="K102" s="1"/>
      <c r="L102" s="1"/>
      <c r="N102" s="1"/>
    </row>
    <row r="103" spans="1:18" x14ac:dyDescent="0.25">
      <c r="B103" s="1">
        <v>8</v>
      </c>
      <c r="C103" s="1">
        <f>B103+1</f>
        <v>9</v>
      </c>
      <c r="D103" s="1">
        <f t="shared" ref="D103:K103" si="19">C103+1</f>
        <v>10</v>
      </c>
      <c r="E103" s="1">
        <f t="shared" si="19"/>
        <v>11</v>
      </c>
      <c r="F103" s="1">
        <f t="shared" si="19"/>
        <v>12</v>
      </c>
      <c r="G103" s="1">
        <f t="shared" si="19"/>
        <v>13</v>
      </c>
      <c r="H103" s="1">
        <f>G103+1</f>
        <v>14</v>
      </c>
      <c r="I103" s="1">
        <f t="shared" si="19"/>
        <v>15</v>
      </c>
      <c r="J103" s="1">
        <f t="shared" si="19"/>
        <v>16</v>
      </c>
      <c r="K103" s="1">
        <f t="shared" si="19"/>
        <v>17</v>
      </c>
      <c r="L103" s="1"/>
    </row>
    <row r="104" spans="1:18" x14ac:dyDescent="0.25">
      <c r="B104">
        <f>B100/B101</f>
        <v>0.66838624606773012</v>
      </c>
      <c r="C104">
        <f>B90/B91</f>
        <v>0.66131858403550681</v>
      </c>
      <c r="D104">
        <f>B80/B81</f>
        <v>0.62381452707102314</v>
      </c>
      <c r="E104">
        <f>B70/B71</f>
        <v>0.66973174797195867</v>
      </c>
      <c r="F104">
        <f>B60/B61</f>
        <v>0.52947670282741555</v>
      </c>
      <c r="G104">
        <f>B50/B51</f>
        <v>0.62588201943771571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2"/>
  <sheetViews>
    <sheetView topLeftCell="A40" zoomScaleNormal="100" workbookViewId="0">
      <selection activeCell="B72" sqref="B72"/>
    </sheetView>
  </sheetViews>
  <sheetFormatPr defaultRowHeight="15" x14ac:dyDescent="0.25"/>
  <cols>
    <col min="1" max="1" width="25.140625" bestFit="1" customWidth="1"/>
    <col min="2" max="2" width="11.85546875" bestFit="1" customWidth="1"/>
    <col min="4" max="4" width="10.85546875" bestFit="1" customWidth="1"/>
    <col min="5" max="5" width="10.7109375" bestFit="1" customWidth="1"/>
    <col min="12" max="12" width="0" hidden="1" customWidth="1"/>
    <col min="14" max="15" width="0" hidden="1" customWidth="1"/>
    <col min="16" max="16" width="10.42578125" hidden="1" customWidth="1"/>
    <col min="18" max="18" width="10.140625" bestFit="1" customWidth="1"/>
    <col min="19" max="19" width="10.140625" customWidth="1"/>
    <col min="20" max="20" width="9.85546875" bestFit="1" customWidth="1"/>
  </cols>
  <sheetData>
    <row r="1" spans="1:21" x14ac:dyDescent="0.25">
      <c r="A1" t="s">
        <v>32</v>
      </c>
    </row>
    <row r="2" spans="1:21" x14ac:dyDescent="0.25">
      <c r="A2" t="s">
        <v>1</v>
      </c>
      <c r="B2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t="s">
        <v>12</v>
      </c>
      <c r="M2" s="4" t="s">
        <v>13</v>
      </c>
      <c r="N2" t="s">
        <v>14</v>
      </c>
      <c r="O2" t="s">
        <v>15</v>
      </c>
      <c r="P2" t="s">
        <v>16</v>
      </c>
      <c r="Q2" s="4" t="s">
        <v>17</v>
      </c>
      <c r="T2" t="s">
        <v>34</v>
      </c>
      <c r="U2" t="s">
        <v>35</v>
      </c>
    </row>
    <row r="3" spans="1:21" x14ac:dyDescent="0.25">
      <c r="A3" t="s">
        <v>0</v>
      </c>
      <c r="B3" s="1">
        <v>7103969</v>
      </c>
      <c r="C3" s="1">
        <v>1241689</v>
      </c>
      <c r="D3" s="1">
        <v>1463895</v>
      </c>
      <c r="E3" s="1">
        <v>3274901</v>
      </c>
      <c r="F3" s="1">
        <v>446811</v>
      </c>
      <c r="G3" s="1">
        <v>85300</v>
      </c>
      <c r="H3" s="1">
        <v>46900</v>
      </c>
      <c r="I3" s="1">
        <v>17875</v>
      </c>
      <c r="J3" s="1">
        <v>26348</v>
      </c>
      <c r="K3" s="1">
        <v>295250</v>
      </c>
      <c r="M3" s="1">
        <v>205000</v>
      </c>
      <c r="R3" s="1">
        <f>SUM(C3:Q3)</f>
        <v>7103969</v>
      </c>
      <c r="S3" s="1"/>
      <c r="T3" s="1">
        <f>SUM(C3:F3, M3:Q3)</f>
        <v>6632296</v>
      </c>
      <c r="U3" s="1">
        <f>SUM(G3:K3)</f>
        <v>471673</v>
      </c>
    </row>
    <row r="4" spans="1:21" x14ac:dyDescent="0.25">
      <c r="A4" t="s">
        <v>18</v>
      </c>
      <c r="B4" s="1">
        <v>873000</v>
      </c>
      <c r="C4" s="1">
        <v>358540</v>
      </c>
      <c r="D4" s="1">
        <v>131750</v>
      </c>
      <c r="E4" s="1">
        <v>75627</v>
      </c>
      <c r="F4" s="1">
        <v>128528</v>
      </c>
      <c r="G4" s="1">
        <v>37975</v>
      </c>
      <c r="H4" s="1">
        <v>42480</v>
      </c>
      <c r="I4" s="1">
        <v>11500</v>
      </c>
      <c r="J4" s="1">
        <v>86600</v>
      </c>
      <c r="R4" s="1">
        <f t="shared" ref="R4:R10" si="0">SUM(C4:Q4)</f>
        <v>873000</v>
      </c>
      <c r="S4" s="1"/>
      <c r="T4" s="1">
        <f>SUM(C4:F4, M4:Q4)</f>
        <v>694445</v>
      </c>
      <c r="U4" s="1">
        <f t="shared" ref="U4:U67" si="1">SUM(G4:K4)</f>
        <v>178555</v>
      </c>
    </row>
    <row r="5" spans="1:21" x14ac:dyDescent="0.25">
      <c r="A5" t="s">
        <v>19</v>
      </c>
      <c r="B5" s="1">
        <v>787407</v>
      </c>
      <c r="D5" s="1">
        <v>7100</v>
      </c>
      <c r="E5" s="1">
        <v>25515</v>
      </c>
      <c r="F5" s="1">
        <v>525567</v>
      </c>
      <c r="G5" s="1">
        <v>45705</v>
      </c>
      <c r="H5" s="1">
        <v>25070</v>
      </c>
      <c r="I5" s="1">
        <v>31400</v>
      </c>
      <c r="J5" s="1">
        <v>127050</v>
      </c>
      <c r="R5" s="1">
        <f t="shared" si="0"/>
        <v>787407</v>
      </c>
      <c r="S5" s="1"/>
      <c r="T5" s="1">
        <f>SUM(C5:F5, M5:Q5)</f>
        <v>558182</v>
      </c>
      <c r="U5" s="1">
        <f t="shared" si="1"/>
        <v>229225</v>
      </c>
    </row>
    <row r="6" spans="1:21" x14ac:dyDescent="0.25">
      <c r="A6" t="s">
        <v>20</v>
      </c>
      <c r="B6" s="1">
        <v>7334550</v>
      </c>
      <c r="D6" s="1">
        <v>9000</v>
      </c>
      <c r="F6" s="1">
        <v>2002676</v>
      </c>
      <c r="G6" s="1">
        <v>70000</v>
      </c>
      <c r="H6" s="1">
        <v>90414</v>
      </c>
      <c r="I6" s="1">
        <v>17960</v>
      </c>
      <c r="J6" s="1">
        <v>5060000</v>
      </c>
      <c r="K6" s="1">
        <v>84500</v>
      </c>
      <c r="R6" s="1">
        <f t="shared" si="0"/>
        <v>7334550</v>
      </c>
      <c r="S6" s="1"/>
      <c r="T6" s="1">
        <f>SUM(C6:F6, M6:Q6)</f>
        <v>2011676</v>
      </c>
      <c r="U6" s="1">
        <f t="shared" si="1"/>
        <v>5322874</v>
      </c>
    </row>
    <row r="7" spans="1:21" x14ac:dyDescent="0.25">
      <c r="A7" t="s">
        <v>21</v>
      </c>
      <c r="B7" s="1">
        <v>2596762</v>
      </c>
      <c r="C7" s="1">
        <v>110392</v>
      </c>
      <c r="D7" s="1">
        <v>180950</v>
      </c>
      <c r="E7" s="1">
        <v>34294</v>
      </c>
      <c r="F7" s="1">
        <v>1639826</v>
      </c>
      <c r="G7" s="1">
        <v>242090</v>
      </c>
      <c r="H7" s="1">
        <v>67650</v>
      </c>
      <c r="I7" s="1">
        <v>12860</v>
      </c>
      <c r="J7" s="1">
        <v>272700</v>
      </c>
      <c r="M7" s="1">
        <v>36000</v>
      </c>
      <c r="R7" s="1">
        <f t="shared" si="0"/>
        <v>2596762</v>
      </c>
      <c r="S7" s="1"/>
      <c r="T7" s="1">
        <f>SUM(C7:F7, M7:Q7)</f>
        <v>2001462</v>
      </c>
      <c r="U7" s="1">
        <f t="shared" si="1"/>
        <v>595300</v>
      </c>
    </row>
    <row r="8" spans="1:21" x14ac:dyDescent="0.25">
      <c r="A8" t="s">
        <v>22</v>
      </c>
      <c r="B8" s="1">
        <v>1739949</v>
      </c>
      <c r="C8" s="1">
        <v>411950</v>
      </c>
      <c r="D8" s="1">
        <v>65541</v>
      </c>
      <c r="E8" s="1">
        <v>145244</v>
      </c>
      <c r="F8" s="1">
        <v>513374</v>
      </c>
      <c r="G8" s="1">
        <v>489000</v>
      </c>
      <c r="H8" s="1">
        <v>25370</v>
      </c>
      <c r="I8" s="1">
        <v>13205</v>
      </c>
      <c r="J8" s="1">
        <v>71265</v>
      </c>
      <c r="M8" s="1">
        <v>5000</v>
      </c>
      <c r="R8" s="1">
        <f t="shared" si="0"/>
        <v>1739949</v>
      </c>
      <c r="S8" s="1"/>
      <c r="T8" s="1">
        <f>SUM(C8:F8, M8:Q8)</f>
        <v>1141109</v>
      </c>
      <c r="U8" s="1">
        <f t="shared" si="1"/>
        <v>598840</v>
      </c>
    </row>
    <row r="9" spans="1:21" x14ac:dyDescent="0.25">
      <c r="A9" s="2" t="s">
        <v>23</v>
      </c>
      <c r="B9" s="1">
        <f>SUM(B3:B8)</f>
        <v>20435637</v>
      </c>
      <c r="C9" s="1">
        <f t="shared" ref="C9:Q9" si="2">SUM(C3:C8)</f>
        <v>2122571</v>
      </c>
      <c r="D9" s="1">
        <f t="shared" si="2"/>
        <v>1858236</v>
      </c>
      <c r="E9" s="1">
        <f t="shared" si="2"/>
        <v>3555581</v>
      </c>
      <c r="F9" s="1">
        <f t="shared" si="2"/>
        <v>5256782</v>
      </c>
      <c r="G9" s="1">
        <f t="shared" si="2"/>
        <v>970070</v>
      </c>
      <c r="H9" s="1">
        <f t="shared" si="2"/>
        <v>297884</v>
      </c>
      <c r="I9" s="1">
        <f t="shared" si="2"/>
        <v>104800</v>
      </c>
      <c r="J9" s="1">
        <f t="shared" si="2"/>
        <v>5643963</v>
      </c>
      <c r="K9" s="1">
        <f t="shared" si="2"/>
        <v>379750</v>
      </c>
      <c r="L9" s="1">
        <f t="shared" si="2"/>
        <v>0</v>
      </c>
      <c r="M9" s="1">
        <f t="shared" si="2"/>
        <v>246000</v>
      </c>
      <c r="N9" s="1">
        <f t="shared" si="2"/>
        <v>0</v>
      </c>
      <c r="O9" s="1">
        <f t="shared" si="2"/>
        <v>0</v>
      </c>
      <c r="P9" s="1">
        <f t="shared" si="2"/>
        <v>0</v>
      </c>
      <c r="Q9" s="1">
        <f t="shared" si="2"/>
        <v>0</v>
      </c>
      <c r="R9" s="1">
        <f t="shared" si="0"/>
        <v>20435637</v>
      </c>
      <c r="S9" s="1"/>
      <c r="T9" s="1">
        <f>SUM(C9:F9, M9:Q9)</f>
        <v>13039170</v>
      </c>
      <c r="U9" s="1">
        <f t="shared" si="1"/>
        <v>7396467</v>
      </c>
    </row>
    <row r="10" spans="1:21" x14ac:dyDescent="0.25">
      <c r="A10" s="2"/>
      <c r="B10" s="1">
        <v>41613692</v>
      </c>
      <c r="R10" s="1">
        <f t="shared" si="0"/>
        <v>0</v>
      </c>
      <c r="S10" s="1"/>
      <c r="T10" s="1"/>
      <c r="U10" s="1"/>
    </row>
    <row r="11" spans="1:21" x14ac:dyDescent="0.25">
      <c r="A11" s="2"/>
      <c r="B11" s="1"/>
      <c r="R11" s="1"/>
      <c r="S11" s="1"/>
      <c r="T11" s="1"/>
      <c r="U11" s="1"/>
    </row>
    <row r="12" spans="1:21" x14ac:dyDescent="0.25">
      <c r="A12" t="s">
        <v>33</v>
      </c>
      <c r="T12" s="1"/>
      <c r="U12" s="1"/>
    </row>
    <row r="13" spans="1:21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  <c r="Q13" t="s">
        <v>17</v>
      </c>
      <c r="T13" s="1"/>
      <c r="U13" s="1"/>
    </row>
    <row r="14" spans="1:21" x14ac:dyDescent="0.25">
      <c r="A14" t="s">
        <v>0</v>
      </c>
      <c r="B14" s="1">
        <v>6880953</v>
      </c>
      <c r="C14" s="1">
        <v>1044454</v>
      </c>
      <c r="D14" s="1">
        <v>1441970</v>
      </c>
      <c r="E14" s="1">
        <v>3398186</v>
      </c>
      <c r="F14" s="1">
        <v>479200</v>
      </c>
      <c r="G14" s="1">
        <v>49150</v>
      </c>
      <c r="H14" s="1">
        <v>44900</v>
      </c>
      <c r="I14" s="1">
        <v>15690</v>
      </c>
      <c r="J14" s="1">
        <v>19153</v>
      </c>
      <c r="K14" s="1">
        <v>302250</v>
      </c>
      <c r="M14" s="1">
        <v>86000</v>
      </c>
      <c r="R14" s="1">
        <f>SUM(C14:Q14)</f>
        <v>6880953</v>
      </c>
      <c r="S14" s="1"/>
      <c r="T14" s="1">
        <f>SUM(C14:F14, M14:Q14)</f>
        <v>6449810</v>
      </c>
      <c r="U14" s="1">
        <f t="shared" si="1"/>
        <v>431143</v>
      </c>
    </row>
    <row r="15" spans="1:21" x14ac:dyDescent="0.25">
      <c r="A15" t="s">
        <v>18</v>
      </c>
      <c r="B15" s="1">
        <v>845558</v>
      </c>
      <c r="C15" s="1">
        <v>343340</v>
      </c>
      <c r="D15" s="1">
        <v>130450</v>
      </c>
      <c r="E15" s="1">
        <v>80627</v>
      </c>
      <c r="F15" s="1">
        <v>133087</v>
      </c>
      <c r="G15" s="1">
        <v>38120</v>
      </c>
      <c r="H15" s="1">
        <v>38410</v>
      </c>
      <c r="I15" s="1">
        <v>12500</v>
      </c>
      <c r="J15" s="1">
        <v>69024</v>
      </c>
      <c r="R15" s="1">
        <f t="shared" ref="R15:R20" si="3">SUM(C15:Q15)</f>
        <v>845558</v>
      </c>
      <c r="S15" s="1"/>
      <c r="T15" s="1">
        <f>SUM(C15:F15, M15:Q15)</f>
        <v>687504</v>
      </c>
      <c r="U15" s="1">
        <f t="shared" si="1"/>
        <v>158054</v>
      </c>
    </row>
    <row r="16" spans="1:21" x14ac:dyDescent="0.25">
      <c r="A16" t="s">
        <v>19</v>
      </c>
      <c r="B16" s="1">
        <v>953250</v>
      </c>
      <c r="D16" s="1">
        <v>7100</v>
      </c>
      <c r="E16" s="1">
        <v>25515</v>
      </c>
      <c r="F16" s="1">
        <v>710205</v>
      </c>
      <c r="G16" s="1">
        <v>34900</v>
      </c>
      <c r="H16" s="1">
        <v>18130</v>
      </c>
      <c r="I16" s="1">
        <v>31300</v>
      </c>
      <c r="J16" s="1">
        <v>126100</v>
      </c>
      <c r="R16" s="1">
        <f t="shared" si="3"/>
        <v>953250</v>
      </c>
      <c r="S16" s="1"/>
      <c r="T16" s="1">
        <f>SUM(C16:F16, M16:Q16)</f>
        <v>742820</v>
      </c>
      <c r="U16" s="1">
        <f t="shared" si="1"/>
        <v>210430</v>
      </c>
    </row>
    <row r="17" spans="1:21" x14ac:dyDescent="0.25">
      <c r="A17" t="s">
        <v>20</v>
      </c>
      <c r="B17" s="1">
        <v>7324070</v>
      </c>
      <c r="D17" s="1">
        <v>9500</v>
      </c>
      <c r="F17" s="1">
        <v>1806250</v>
      </c>
      <c r="G17" s="1">
        <v>127000</v>
      </c>
      <c r="H17" s="1">
        <v>85760</v>
      </c>
      <c r="I17" s="1">
        <v>20560</v>
      </c>
      <c r="J17" s="1">
        <v>5182000</v>
      </c>
      <c r="K17" s="1">
        <v>93000</v>
      </c>
      <c r="R17" s="1">
        <f t="shared" si="3"/>
        <v>7324070</v>
      </c>
      <c r="S17" s="1"/>
      <c r="T17" s="1">
        <f>SUM(C17:F17, M17:Q17)</f>
        <v>1815750</v>
      </c>
      <c r="U17" s="1">
        <f t="shared" si="1"/>
        <v>5508320</v>
      </c>
    </row>
    <row r="18" spans="1:21" x14ac:dyDescent="0.25">
      <c r="A18" t="s">
        <v>21</v>
      </c>
      <c r="B18" s="1">
        <v>2856931</v>
      </c>
      <c r="C18" s="1">
        <v>123379</v>
      </c>
      <c r="D18" s="1">
        <v>150725</v>
      </c>
      <c r="E18" s="1">
        <v>34294</v>
      </c>
      <c r="F18" s="1">
        <v>1844188</v>
      </c>
      <c r="G18" s="1">
        <v>314305</v>
      </c>
      <c r="H18" s="1">
        <v>65180</v>
      </c>
      <c r="I18" s="1">
        <v>13260</v>
      </c>
      <c r="J18" s="1">
        <v>275600</v>
      </c>
      <c r="M18" s="1">
        <v>36000</v>
      </c>
      <c r="R18" s="1">
        <f t="shared" si="3"/>
        <v>2856931</v>
      </c>
      <c r="S18" s="1"/>
      <c r="T18" s="1">
        <f>SUM(C18:F18, M18:Q18)</f>
        <v>2188586</v>
      </c>
      <c r="U18" s="1">
        <f t="shared" si="1"/>
        <v>668345</v>
      </c>
    </row>
    <row r="19" spans="1:21" x14ac:dyDescent="0.25">
      <c r="A19" t="s">
        <v>22</v>
      </c>
      <c r="B19" s="1">
        <v>1990127</v>
      </c>
      <c r="C19" s="1">
        <v>615041</v>
      </c>
      <c r="D19" s="1">
        <v>65541</v>
      </c>
      <c r="E19" s="1">
        <v>148444</v>
      </c>
      <c r="F19" s="1">
        <v>597461</v>
      </c>
      <c r="G19" s="1">
        <v>464000</v>
      </c>
      <c r="H19" s="1">
        <v>9070</v>
      </c>
      <c r="I19" s="1">
        <v>12905</v>
      </c>
      <c r="J19" s="1">
        <v>64665</v>
      </c>
      <c r="M19" s="1">
        <v>13000</v>
      </c>
      <c r="R19" s="1">
        <f t="shared" si="3"/>
        <v>1990127</v>
      </c>
      <c r="S19" s="1"/>
      <c r="T19" s="1">
        <f>SUM(C19:F19, M19:Q19)</f>
        <v>1439487</v>
      </c>
      <c r="U19" s="1">
        <f t="shared" si="1"/>
        <v>550640</v>
      </c>
    </row>
    <row r="20" spans="1:21" x14ac:dyDescent="0.25">
      <c r="A20" s="2" t="s">
        <v>23</v>
      </c>
      <c r="B20" s="1">
        <f>SUM(B14:B19)</f>
        <v>20850889</v>
      </c>
      <c r="C20" s="1">
        <f t="shared" ref="C20:Q20" si="4">SUM(C14:C19)</f>
        <v>2126214</v>
      </c>
      <c r="D20" s="1">
        <f t="shared" si="4"/>
        <v>1805286</v>
      </c>
      <c r="E20" s="1">
        <f t="shared" si="4"/>
        <v>3687066</v>
      </c>
      <c r="F20" s="1">
        <f t="shared" si="4"/>
        <v>5570391</v>
      </c>
      <c r="G20" s="1">
        <f t="shared" si="4"/>
        <v>1027475</v>
      </c>
      <c r="H20" s="1">
        <f t="shared" si="4"/>
        <v>261450</v>
      </c>
      <c r="I20" s="1">
        <f t="shared" si="4"/>
        <v>106215</v>
      </c>
      <c r="J20" s="1">
        <f t="shared" si="4"/>
        <v>5736542</v>
      </c>
      <c r="K20" s="1">
        <f t="shared" si="4"/>
        <v>395250</v>
      </c>
      <c r="L20" s="1">
        <f t="shared" si="4"/>
        <v>0</v>
      </c>
      <c r="M20" s="1">
        <f t="shared" si="4"/>
        <v>135000</v>
      </c>
      <c r="N20" s="1">
        <f t="shared" si="4"/>
        <v>0</v>
      </c>
      <c r="O20" s="1">
        <f t="shared" si="4"/>
        <v>0</v>
      </c>
      <c r="P20" s="1">
        <f t="shared" si="4"/>
        <v>0</v>
      </c>
      <c r="Q20" s="1">
        <f t="shared" si="4"/>
        <v>0</v>
      </c>
      <c r="R20" s="1">
        <f t="shared" si="3"/>
        <v>20850889</v>
      </c>
      <c r="S20" s="1"/>
      <c r="T20" s="1">
        <f>SUM(C20:F20, M20:Q20)</f>
        <v>13323957</v>
      </c>
      <c r="U20" s="1">
        <f t="shared" si="1"/>
        <v>7526932</v>
      </c>
    </row>
    <row r="21" spans="1:21" x14ac:dyDescent="0.25">
      <c r="B21" s="1">
        <v>37242614</v>
      </c>
      <c r="T21" s="1"/>
      <c r="U21" s="1"/>
    </row>
    <row r="22" spans="1:21" x14ac:dyDescent="0.25">
      <c r="B22" s="1"/>
      <c r="T22" s="1"/>
      <c r="U22" s="1"/>
    </row>
    <row r="23" spans="1:21" x14ac:dyDescent="0.25">
      <c r="A23" t="s">
        <v>24</v>
      </c>
      <c r="T23" s="1"/>
      <c r="U23" s="1"/>
    </row>
    <row r="24" spans="1:21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 t="s">
        <v>13</v>
      </c>
      <c r="N24" t="s">
        <v>14</v>
      </c>
      <c r="O24" t="s">
        <v>15</v>
      </c>
      <c r="P24" t="s">
        <v>16</v>
      </c>
      <c r="Q24" t="s">
        <v>17</v>
      </c>
      <c r="T24" s="1"/>
      <c r="U24" s="1"/>
    </row>
    <row r="25" spans="1:21" x14ac:dyDescent="0.25">
      <c r="A25" t="s">
        <v>0</v>
      </c>
      <c r="B25" s="1">
        <v>8265415</v>
      </c>
      <c r="C25" s="1">
        <v>1160964</v>
      </c>
      <c r="D25" s="1">
        <v>1472245</v>
      </c>
      <c r="E25" s="1">
        <v>3346699</v>
      </c>
      <c r="F25" s="1">
        <v>457059</v>
      </c>
      <c r="G25" s="1">
        <v>78771</v>
      </c>
      <c r="H25" s="1">
        <v>41876</v>
      </c>
      <c r="I25" s="1">
        <v>16656</v>
      </c>
      <c r="J25" s="1">
        <v>68833</v>
      </c>
      <c r="K25" s="1">
        <v>347171</v>
      </c>
      <c r="M25" s="1">
        <v>1275141</v>
      </c>
      <c r="R25" s="1">
        <f>SUM(C25:Q25)</f>
        <v>8265415</v>
      </c>
      <c r="S25" s="1"/>
      <c r="T25" s="1">
        <f>SUM(C25:F25, M25:Q25)</f>
        <v>7712108</v>
      </c>
      <c r="U25" s="1">
        <f t="shared" si="1"/>
        <v>553307</v>
      </c>
    </row>
    <row r="26" spans="1:21" x14ac:dyDescent="0.25">
      <c r="A26" t="s">
        <v>18</v>
      </c>
      <c r="B26" s="1">
        <v>780187</v>
      </c>
      <c r="C26" s="1">
        <v>231186</v>
      </c>
      <c r="D26" s="1">
        <v>140020</v>
      </c>
      <c r="E26" s="1">
        <v>57059</v>
      </c>
      <c r="F26" s="1">
        <v>140084</v>
      </c>
      <c r="G26" s="1">
        <v>36000</v>
      </c>
      <c r="H26" s="1">
        <v>59005</v>
      </c>
      <c r="I26" s="1">
        <v>10783</v>
      </c>
      <c r="J26" s="1">
        <v>106050</v>
      </c>
      <c r="R26" s="1">
        <f>SUM(C26:Q26)</f>
        <v>780187</v>
      </c>
      <c r="S26" s="1"/>
      <c r="T26" s="1">
        <f>SUM(C26:F26, M26:Q26)</f>
        <v>568349</v>
      </c>
      <c r="U26" s="1">
        <f t="shared" si="1"/>
        <v>211838</v>
      </c>
    </row>
    <row r="27" spans="1:21" x14ac:dyDescent="0.25">
      <c r="A27" t="s">
        <v>19</v>
      </c>
      <c r="B27" s="1">
        <v>755772</v>
      </c>
      <c r="D27" s="1">
        <v>7700</v>
      </c>
      <c r="E27" s="1">
        <v>21024</v>
      </c>
      <c r="F27" s="1">
        <v>479676</v>
      </c>
      <c r="G27" s="1">
        <v>40700</v>
      </c>
      <c r="H27" s="1">
        <v>19649</v>
      </c>
      <c r="I27" s="1">
        <v>30073</v>
      </c>
      <c r="J27" s="1">
        <v>156950</v>
      </c>
      <c r="R27" s="1">
        <f t="shared" ref="R27:R31" si="5">SUM(C27:Q27)</f>
        <v>755772</v>
      </c>
      <c r="S27" s="1"/>
      <c r="T27" s="1">
        <f>SUM(C27:F27, M27:Q27)</f>
        <v>508400</v>
      </c>
      <c r="U27" s="1">
        <f t="shared" si="1"/>
        <v>247372</v>
      </c>
    </row>
    <row r="28" spans="1:21" x14ac:dyDescent="0.25">
      <c r="A28" t="s">
        <v>20</v>
      </c>
      <c r="B28" s="1">
        <v>6726788</v>
      </c>
      <c r="D28" s="1">
        <v>9000</v>
      </c>
      <c r="F28" s="1">
        <v>1366678</v>
      </c>
      <c r="G28" s="1">
        <v>97000</v>
      </c>
      <c r="H28" s="1">
        <v>74550</v>
      </c>
      <c r="I28" s="1">
        <v>16323</v>
      </c>
      <c r="J28" s="1">
        <v>5072617</v>
      </c>
      <c r="K28" s="1">
        <v>28000</v>
      </c>
      <c r="M28" s="1">
        <v>62620</v>
      </c>
      <c r="R28" s="1">
        <f t="shared" si="5"/>
        <v>6726788</v>
      </c>
      <c r="S28" s="1"/>
      <c r="T28" s="1">
        <f>SUM(C28:F28, M28:Q28)</f>
        <v>1438298</v>
      </c>
      <c r="U28" s="1">
        <f t="shared" si="1"/>
        <v>5288490</v>
      </c>
    </row>
    <row r="29" spans="1:21" x14ac:dyDescent="0.25">
      <c r="A29" t="s">
        <v>21</v>
      </c>
      <c r="B29" s="1">
        <v>2487873</v>
      </c>
      <c r="C29" s="1">
        <v>81269</v>
      </c>
      <c r="D29" s="1">
        <v>174200</v>
      </c>
      <c r="E29" s="1">
        <v>31249</v>
      </c>
      <c r="F29" s="1">
        <v>1435301</v>
      </c>
      <c r="G29" s="1">
        <v>305040</v>
      </c>
      <c r="H29" s="1">
        <v>72400</v>
      </c>
      <c r="I29" s="1">
        <v>13000</v>
      </c>
      <c r="J29" s="1">
        <v>275359</v>
      </c>
      <c r="M29" s="1">
        <v>100055</v>
      </c>
      <c r="R29" s="1">
        <f t="shared" si="5"/>
        <v>2487873</v>
      </c>
      <c r="S29" s="1"/>
      <c r="T29" s="1">
        <f>SUM(C29:F29, M29:Q29)</f>
        <v>1822074</v>
      </c>
      <c r="U29" s="1">
        <f t="shared" si="1"/>
        <v>665799</v>
      </c>
    </row>
    <row r="30" spans="1:21" x14ac:dyDescent="0.25">
      <c r="A30" t="s">
        <v>22</v>
      </c>
      <c r="B30" s="1">
        <v>1584840</v>
      </c>
      <c r="C30" s="1">
        <v>214113</v>
      </c>
      <c r="D30" s="1">
        <v>66128</v>
      </c>
      <c r="E30" s="1">
        <v>142475</v>
      </c>
      <c r="F30" s="1">
        <v>583106</v>
      </c>
      <c r="G30" s="1">
        <v>483195</v>
      </c>
      <c r="H30" s="1">
        <v>12563</v>
      </c>
      <c r="I30" s="1">
        <v>13510</v>
      </c>
      <c r="J30" s="1">
        <v>48775</v>
      </c>
      <c r="M30" s="1">
        <v>20975</v>
      </c>
      <c r="R30" s="1">
        <f t="shared" si="5"/>
        <v>1584840</v>
      </c>
      <c r="S30" s="1"/>
      <c r="T30" s="1">
        <f>SUM(C30:F30, M30:Q30)</f>
        <v>1026797</v>
      </c>
      <c r="U30" s="1">
        <f t="shared" si="1"/>
        <v>558043</v>
      </c>
    </row>
    <row r="31" spans="1:21" x14ac:dyDescent="0.25">
      <c r="A31" s="2" t="s">
        <v>23</v>
      </c>
      <c r="B31" s="1">
        <f>SUM(B25:B30)</f>
        <v>20600875</v>
      </c>
      <c r="C31" s="1">
        <f>SUM(C25:C30)</f>
        <v>1687532</v>
      </c>
      <c r="D31" s="1">
        <f t="shared" ref="D31:Q31" si="6">SUM(D25:D30)</f>
        <v>1869293</v>
      </c>
      <c r="E31" s="1">
        <f t="shared" si="6"/>
        <v>3598506</v>
      </c>
      <c r="F31" s="1">
        <f t="shared" si="6"/>
        <v>4461904</v>
      </c>
      <c r="G31" s="1">
        <f t="shared" si="6"/>
        <v>1040706</v>
      </c>
      <c r="H31" s="1">
        <f t="shared" si="6"/>
        <v>280043</v>
      </c>
      <c r="I31" s="1">
        <f t="shared" si="6"/>
        <v>100345</v>
      </c>
      <c r="J31" s="1">
        <f t="shared" si="6"/>
        <v>5728584</v>
      </c>
      <c r="K31" s="1">
        <f t="shared" si="6"/>
        <v>375171</v>
      </c>
      <c r="L31" s="1">
        <f t="shared" si="6"/>
        <v>0</v>
      </c>
      <c r="M31" s="1">
        <f t="shared" si="6"/>
        <v>1458791</v>
      </c>
      <c r="N31" s="1">
        <f t="shared" si="6"/>
        <v>0</v>
      </c>
      <c r="O31" s="1">
        <f t="shared" si="6"/>
        <v>0</v>
      </c>
      <c r="P31" s="1">
        <f t="shared" si="6"/>
        <v>0</v>
      </c>
      <c r="Q31" s="1">
        <f t="shared" si="6"/>
        <v>0</v>
      </c>
      <c r="R31" s="1">
        <f t="shared" si="5"/>
        <v>20600875</v>
      </c>
      <c r="S31" s="1"/>
      <c r="T31" s="1">
        <f>SUM(C31:F31, M31:Q31)</f>
        <v>13076026</v>
      </c>
      <c r="U31" s="1">
        <f t="shared" si="1"/>
        <v>7524849</v>
      </c>
    </row>
    <row r="32" spans="1:21" x14ac:dyDescent="0.25">
      <c r="B32" s="1">
        <v>36390725</v>
      </c>
      <c r="T32" s="1"/>
      <c r="U32" s="1"/>
    </row>
    <row r="33" spans="1:21" x14ac:dyDescent="0.25">
      <c r="T33" s="1"/>
      <c r="U33" s="1"/>
    </row>
    <row r="34" spans="1:21" x14ac:dyDescent="0.25">
      <c r="A34" t="s">
        <v>25</v>
      </c>
      <c r="T34" s="1"/>
      <c r="U34" s="1"/>
    </row>
    <row r="35" spans="1:21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  <c r="Q35" t="s">
        <v>17</v>
      </c>
      <c r="T35" s="1"/>
      <c r="U35" s="1"/>
    </row>
    <row r="36" spans="1:21" x14ac:dyDescent="0.25">
      <c r="A36" t="s">
        <v>0</v>
      </c>
      <c r="B36" s="1">
        <v>7511067</v>
      </c>
      <c r="C36" s="1">
        <v>1118240</v>
      </c>
      <c r="D36" s="1">
        <v>1458518</v>
      </c>
      <c r="E36" s="1">
        <v>3017423</v>
      </c>
      <c r="F36" s="1">
        <v>416009</v>
      </c>
      <c r="G36" s="1">
        <v>66169</v>
      </c>
      <c r="H36" s="1">
        <v>41605</v>
      </c>
      <c r="I36" s="1">
        <v>16050</v>
      </c>
      <c r="J36" s="1">
        <v>15321</v>
      </c>
      <c r="K36" s="1">
        <v>292500</v>
      </c>
      <c r="M36" s="1">
        <v>1069232</v>
      </c>
      <c r="R36" s="1">
        <f>SUM(C36:Q36)</f>
        <v>7511067</v>
      </c>
      <c r="S36" s="1"/>
      <c r="T36" s="1">
        <f>SUM(C36:F36, M36:Q36)</f>
        <v>7079422</v>
      </c>
      <c r="U36" s="1">
        <f t="shared" si="1"/>
        <v>431645</v>
      </c>
    </row>
    <row r="37" spans="1:21" x14ac:dyDescent="0.25">
      <c r="A37" t="s">
        <v>18</v>
      </c>
      <c r="B37" s="1">
        <v>779537</v>
      </c>
      <c r="C37" s="1">
        <v>260542</v>
      </c>
      <c r="D37" s="1">
        <v>138022</v>
      </c>
      <c r="E37" s="1">
        <v>72312</v>
      </c>
      <c r="F37" s="1">
        <v>131048</v>
      </c>
      <c r="G37" s="1">
        <v>32232</v>
      </c>
      <c r="H37" s="1">
        <v>50605</v>
      </c>
      <c r="I37" s="1">
        <v>8626</v>
      </c>
      <c r="J37" s="1">
        <v>77488</v>
      </c>
      <c r="M37" s="1">
        <v>8662</v>
      </c>
      <c r="R37" s="1">
        <f t="shared" ref="R37:R43" si="7">SUM(C37:Q37)</f>
        <v>779537</v>
      </c>
      <c r="S37" s="1"/>
      <c r="T37" s="1">
        <f>SUM(C37:F37, M37:Q37)</f>
        <v>610586</v>
      </c>
      <c r="U37" s="1">
        <f t="shared" si="1"/>
        <v>168951</v>
      </c>
    </row>
    <row r="38" spans="1:21" x14ac:dyDescent="0.25">
      <c r="A38" t="s">
        <v>19</v>
      </c>
      <c r="B38" s="1">
        <v>526916</v>
      </c>
      <c r="D38" s="1">
        <v>9000</v>
      </c>
      <c r="E38" s="1">
        <v>12015</v>
      </c>
      <c r="F38" s="1">
        <v>324567</v>
      </c>
      <c r="G38" s="1">
        <v>43798</v>
      </c>
      <c r="H38" s="1">
        <v>19215</v>
      </c>
      <c r="I38" s="1">
        <v>29819</v>
      </c>
      <c r="J38" s="1">
        <v>88502</v>
      </c>
      <c r="R38" s="1">
        <f t="shared" si="7"/>
        <v>526916</v>
      </c>
      <c r="S38" s="1"/>
      <c r="T38" s="1">
        <f>SUM(C38:F38, M38:Q38)</f>
        <v>345582</v>
      </c>
      <c r="U38" s="1">
        <f t="shared" si="1"/>
        <v>181334</v>
      </c>
    </row>
    <row r="39" spans="1:21" x14ac:dyDescent="0.25">
      <c r="A39" t="s">
        <v>20</v>
      </c>
      <c r="B39" s="1">
        <v>7039925</v>
      </c>
      <c r="D39" s="1">
        <v>9000</v>
      </c>
      <c r="F39" s="1">
        <v>1587946</v>
      </c>
      <c r="G39" s="1">
        <v>127446</v>
      </c>
      <c r="H39" s="1">
        <v>54550</v>
      </c>
      <c r="I39" s="1">
        <v>17981</v>
      </c>
      <c r="J39" s="1">
        <v>5139998</v>
      </c>
      <c r="K39" s="1">
        <v>36000</v>
      </c>
      <c r="M39" s="1">
        <v>67004</v>
      </c>
      <c r="R39" s="1">
        <f t="shared" si="7"/>
        <v>7039925</v>
      </c>
      <c r="S39" s="1"/>
      <c r="T39" s="1">
        <f>SUM(C39:F39, M39:Q39)</f>
        <v>1663950</v>
      </c>
      <c r="U39" s="1">
        <f t="shared" si="1"/>
        <v>5375975</v>
      </c>
    </row>
    <row r="40" spans="1:21" x14ac:dyDescent="0.25">
      <c r="A40" t="s">
        <v>21</v>
      </c>
      <c r="B40" s="1">
        <v>2615159</v>
      </c>
      <c r="C40" s="1">
        <v>105328</v>
      </c>
      <c r="D40" s="1">
        <v>184700</v>
      </c>
      <c r="E40" s="1">
        <v>26271</v>
      </c>
      <c r="F40" s="1">
        <v>1449938</v>
      </c>
      <c r="G40" s="1">
        <v>312660</v>
      </c>
      <c r="H40" s="1">
        <v>71500</v>
      </c>
      <c r="I40" s="1">
        <v>12288</v>
      </c>
      <c r="J40" s="1">
        <v>290885</v>
      </c>
      <c r="M40" s="1">
        <v>161589</v>
      </c>
      <c r="R40" s="1">
        <f t="shared" si="7"/>
        <v>2615159</v>
      </c>
      <c r="S40" s="1"/>
      <c r="T40" s="1">
        <f>SUM(C40:F40, M40:Q40)</f>
        <v>1927826</v>
      </c>
      <c r="U40" s="1">
        <f t="shared" si="1"/>
        <v>687333</v>
      </c>
    </row>
    <row r="41" spans="1:21" x14ac:dyDescent="0.25">
      <c r="A41" t="s">
        <v>22</v>
      </c>
      <c r="B41" s="1">
        <v>1477611</v>
      </c>
      <c r="C41" s="1">
        <v>214399</v>
      </c>
      <c r="D41" s="1">
        <v>63063</v>
      </c>
      <c r="E41" s="1">
        <v>157368</v>
      </c>
      <c r="F41" s="1">
        <v>459280</v>
      </c>
      <c r="G41" s="1">
        <v>467131</v>
      </c>
      <c r="H41" s="1">
        <v>14485</v>
      </c>
      <c r="I41" s="1">
        <v>13503</v>
      </c>
      <c r="J41" s="1">
        <v>59315</v>
      </c>
      <c r="M41" s="1">
        <v>29067</v>
      </c>
      <c r="R41" s="1">
        <f t="shared" si="7"/>
        <v>1477611</v>
      </c>
      <c r="S41" s="1"/>
      <c r="T41" s="1">
        <f>SUM(C41:F41, M41:Q41)</f>
        <v>923177</v>
      </c>
      <c r="U41" s="1">
        <f t="shared" si="1"/>
        <v>554434</v>
      </c>
    </row>
    <row r="42" spans="1:21" x14ac:dyDescent="0.25">
      <c r="A42" s="2" t="s">
        <v>23</v>
      </c>
      <c r="B42" s="1">
        <f>SUM(B36:B41)</f>
        <v>19950215</v>
      </c>
      <c r="C42" s="1">
        <f t="shared" ref="C42:Q42" si="8">SUM(C36:C41)</f>
        <v>1698509</v>
      </c>
      <c r="D42" s="1">
        <f t="shared" si="8"/>
        <v>1862303</v>
      </c>
      <c r="E42" s="1">
        <f t="shared" si="8"/>
        <v>3285389</v>
      </c>
      <c r="F42" s="1">
        <f t="shared" si="8"/>
        <v>4368788</v>
      </c>
      <c r="G42" s="1">
        <f t="shared" si="8"/>
        <v>1049436</v>
      </c>
      <c r="H42" s="1">
        <f t="shared" si="8"/>
        <v>251960</v>
      </c>
      <c r="I42" s="1">
        <f t="shared" si="8"/>
        <v>98267</v>
      </c>
      <c r="J42" s="1">
        <f t="shared" si="8"/>
        <v>5671509</v>
      </c>
      <c r="K42" s="1">
        <f t="shared" si="8"/>
        <v>328500</v>
      </c>
      <c r="L42" s="1">
        <f t="shared" si="8"/>
        <v>0</v>
      </c>
      <c r="M42" s="1">
        <f t="shared" si="8"/>
        <v>1335554</v>
      </c>
      <c r="N42" s="1">
        <f t="shared" si="8"/>
        <v>0</v>
      </c>
      <c r="O42" s="1">
        <f t="shared" si="8"/>
        <v>0</v>
      </c>
      <c r="P42" s="1">
        <f t="shared" si="8"/>
        <v>0</v>
      </c>
      <c r="Q42" s="1">
        <f t="shared" si="8"/>
        <v>0</v>
      </c>
      <c r="R42" s="1">
        <f t="shared" si="7"/>
        <v>19950215</v>
      </c>
      <c r="S42" s="1"/>
      <c r="T42" s="1">
        <f>SUM(C42:F42, M42:Q42)</f>
        <v>12550543</v>
      </c>
      <c r="U42" s="1">
        <f t="shared" si="1"/>
        <v>7399672</v>
      </c>
    </row>
    <row r="43" spans="1:21" x14ac:dyDescent="0.25">
      <c r="B43" s="1">
        <v>35455450</v>
      </c>
      <c r="R43" s="1">
        <f t="shared" si="7"/>
        <v>0</v>
      </c>
      <c r="S43" s="1"/>
      <c r="T43" s="1"/>
      <c r="U43" s="1"/>
    </row>
    <row r="44" spans="1:21" x14ac:dyDescent="0.25">
      <c r="B44" s="1"/>
      <c r="R44" s="1"/>
      <c r="S44" s="1"/>
      <c r="T44" s="1"/>
      <c r="U44" s="1"/>
    </row>
    <row r="45" spans="1:21" x14ac:dyDescent="0.25">
      <c r="A45" t="s">
        <v>26</v>
      </c>
      <c r="T45" s="1"/>
      <c r="U45" s="1"/>
    </row>
    <row r="46" spans="1:21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 t="s">
        <v>13</v>
      </c>
      <c r="N46" t="s">
        <v>14</v>
      </c>
      <c r="O46" t="s">
        <v>15</v>
      </c>
      <c r="P46" t="s">
        <v>16</v>
      </c>
      <c r="Q46" t="s">
        <v>17</v>
      </c>
      <c r="T46" s="1"/>
      <c r="U46" s="1"/>
    </row>
    <row r="47" spans="1:21" x14ac:dyDescent="0.25">
      <c r="A47" t="s">
        <v>0</v>
      </c>
      <c r="B47" s="1">
        <v>7826150</v>
      </c>
      <c r="C47" s="1">
        <v>1170113</v>
      </c>
      <c r="D47" s="1">
        <v>1419284</v>
      </c>
      <c r="E47" s="1">
        <v>3173623</v>
      </c>
      <c r="F47" s="1">
        <v>501442</v>
      </c>
      <c r="G47" s="1">
        <v>88240</v>
      </c>
      <c r="H47" s="1">
        <v>46598</v>
      </c>
      <c r="I47" s="1">
        <v>13602</v>
      </c>
      <c r="J47" s="1">
        <v>15775</v>
      </c>
      <c r="K47" s="1">
        <v>333884</v>
      </c>
      <c r="M47" s="1">
        <v>1063589</v>
      </c>
      <c r="R47" s="1">
        <f>SUM(C47:Q47)</f>
        <v>7826150</v>
      </c>
      <c r="S47" s="1"/>
      <c r="T47" s="1">
        <f>SUM(C47:F47, M47:Q47)</f>
        <v>7328051</v>
      </c>
      <c r="U47" s="1">
        <f t="shared" si="1"/>
        <v>498099</v>
      </c>
    </row>
    <row r="48" spans="1:21" x14ac:dyDescent="0.25">
      <c r="A48" t="s">
        <v>18</v>
      </c>
      <c r="B48" s="1">
        <v>741127</v>
      </c>
      <c r="C48" s="1">
        <v>275442</v>
      </c>
      <c r="D48" s="1">
        <v>134024</v>
      </c>
      <c r="E48" s="1">
        <v>87556</v>
      </c>
      <c r="F48" s="1">
        <v>114466</v>
      </c>
      <c r="G48" s="1">
        <v>25050</v>
      </c>
      <c r="H48" s="1">
        <v>40283</v>
      </c>
      <c r="I48" s="1">
        <v>8522</v>
      </c>
      <c r="J48" s="1">
        <v>53316</v>
      </c>
      <c r="M48" s="1">
        <v>2468</v>
      </c>
      <c r="R48" s="1">
        <f t="shared" ref="R48:R52" si="9">SUM(C48:Q48)</f>
        <v>741127</v>
      </c>
      <c r="S48" s="1"/>
      <c r="T48" s="1">
        <f>SUM(C48:F48, M48:Q48)</f>
        <v>613956</v>
      </c>
      <c r="U48" s="1">
        <f t="shared" si="1"/>
        <v>127171</v>
      </c>
    </row>
    <row r="49" spans="1:21" x14ac:dyDescent="0.25">
      <c r="A49" t="s">
        <v>19</v>
      </c>
      <c r="B49" s="1">
        <v>600182</v>
      </c>
      <c r="D49" s="1">
        <v>14392</v>
      </c>
      <c r="E49" s="1">
        <v>11863</v>
      </c>
      <c r="F49" s="1">
        <v>368552</v>
      </c>
      <c r="G49" s="1">
        <v>53703</v>
      </c>
      <c r="H49" s="1">
        <v>26063</v>
      </c>
      <c r="I49" s="1">
        <v>28772</v>
      </c>
      <c r="J49" s="1">
        <v>96837</v>
      </c>
      <c r="R49" s="1">
        <f t="shared" si="9"/>
        <v>600182</v>
      </c>
      <c r="S49" s="1"/>
      <c r="T49" s="1">
        <f>SUM(C49:F49, M49:Q49)</f>
        <v>394807</v>
      </c>
      <c r="U49" s="1">
        <f t="shared" si="1"/>
        <v>205375</v>
      </c>
    </row>
    <row r="50" spans="1:21" x14ac:dyDescent="0.25">
      <c r="A50" t="s">
        <v>20</v>
      </c>
      <c r="B50" s="1">
        <v>7178270</v>
      </c>
      <c r="C50" s="1">
        <v>25032</v>
      </c>
      <c r="D50" s="1">
        <v>8345</v>
      </c>
      <c r="F50" s="1">
        <v>1710634</v>
      </c>
      <c r="G50" s="1">
        <v>122304</v>
      </c>
      <c r="H50" s="1">
        <v>66335</v>
      </c>
      <c r="I50" s="1">
        <v>16641</v>
      </c>
      <c r="J50" s="1">
        <v>5073106</v>
      </c>
      <c r="K50" s="1">
        <v>65213</v>
      </c>
      <c r="M50" s="1">
        <v>75660</v>
      </c>
      <c r="Q50" s="1">
        <v>15000</v>
      </c>
      <c r="R50" s="1">
        <f t="shared" si="9"/>
        <v>7178270</v>
      </c>
      <c r="S50" s="1"/>
      <c r="T50" s="1">
        <f>SUM(C50:F50, M50:Q50)</f>
        <v>1834671</v>
      </c>
      <c r="U50" s="1">
        <f t="shared" si="1"/>
        <v>5343599</v>
      </c>
    </row>
    <row r="51" spans="1:21" x14ac:dyDescent="0.25">
      <c r="A51" t="s">
        <v>21</v>
      </c>
      <c r="B51" s="1">
        <v>3982250</v>
      </c>
      <c r="C51" s="1">
        <v>125162</v>
      </c>
      <c r="D51" s="1">
        <v>182032</v>
      </c>
      <c r="E51" s="1">
        <v>17622</v>
      </c>
      <c r="F51" s="1">
        <v>2451250</v>
      </c>
      <c r="G51" s="1">
        <v>657153</v>
      </c>
      <c r="H51" s="1">
        <v>86053</v>
      </c>
      <c r="I51" s="1">
        <v>13268</v>
      </c>
      <c r="J51" s="1">
        <v>290085</v>
      </c>
      <c r="M51" s="1">
        <v>159625</v>
      </c>
      <c r="R51" s="1">
        <f t="shared" si="9"/>
        <v>3982250</v>
      </c>
      <c r="S51" s="1"/>
      <c r="T51" s="1">
        <f>SUM(C51:F51, M51:Q51)</f>
        <v>2935691</v>
      </c>
      <c r="U51" s="1">
        <f t="shared" si="1"/>
        <v>1046559</v>
      </c>
    </row>
    <row r="52" spans="1:21" x14ac:dyDescent="0.25">
      <c r="A52" t="s">
        <v>22</v>
      </c>
      <c r="B52" s="1">
        <v>1684470</v>
      </c>
      <c r="C52" s="1">
        <v>305945</v>
      </c>
      <c r="D52" s="1">
        <v>78948</v>
      </c>
      <c r="E52" s="1">
        <v>173496</v>
      </c>
      <c r="F52" s="1">
        <v>447503</v>
      </c>
      <c r="G52" s="1">
        <v>550942</v>
      </c>
      <c r="H52" s="1">
        <v>14992</v>
      </c>
      <c r="I52" s="1">
        <v>12892</v>
      </c>
      <c r="J52" s="1">
        <v>59226</v>
      </c>
      <c r="M52" s="1">
        <v>40526</v>
      </c>
      <c r="R52" s="1">
        <f t="shared" si="9"/>
        <v>1684470</v>
      </c>
      <c r="S52" s="1"/>
      <c r="T52" s="1">
        <f>SUM(C52:F52, M52:Q52)</f>
        <v>1046418</v>
      </c>
      <c r="U52" s="1">
        <f t="shared" si="1"/>
        <v>638052</v>
      </c>
    </row>
    <row r="53" spans="1:21" x14ac:dyDescent="0.25">
      <c r="A53" s="2" t="s">
        <v>23</v>
      </c>
      <c r="B53" s="1">
        <f>SUM(B47:B52)</f>
        <v>22012449</v>
      </c>
      <c r="C53" s="1">
        <f t="shared" ref="C53:Q53" si="10">SUM(C47:C52)</f>
        <v>1901694</v>
      </c>
      <c r="D53" s="1">
        <f t="shared" si="10"/>
        <v>1837025</v>
      </c>
      <c r="E53" s="1">
        <f t="shared" si="10"/>
        <v>3464160</v>
      </c>
      <c r="F53" s="1">
        <f t="shared" si="10"/>
        <v>5593847</v>
      </c>
      <c r="G53" s="1">
        <f t="shared" si="10"/>
        <v>1497392</v>
      </c>
      <c r="H53" s="1">
        <f t="shared" si="10"/>
        <v>280324</v>
      </c>
      <c r="I53" s="1">
        <f t="shared" si="10"/>
        <v>93697</v>
      </c>
      <c r="J53" s="1">
        <f t="shared" si="10"/>
        <v>5588345</v>
      </c>
      <c r="K53" s="1">
        <f t="shared" si="10"/>
        <v>399097</v>
      </c>
      <c r="L53" s="1">
        <f t="shared" si="10"/>
        <v>0</v>
      </c>
      <c r="M53" s="1">
        <f t="shared" si="10"/>
        <v>1341868</v>
      </c>
      <c r="N53" s="1">
        <f t="shared" si="10"/>
        <v>0</v>
      </c>
      <c r="O53" s="1">
        <f t="shared" si="10"/>
        <v>0</v>
      </c>
      <c r="P53" s="1">
        <f t="shared" si="10"/>
        <v>0</v>
      </c>
      <c r="Q53" s="1">
        <f t="shared" si="10"/>
        <v>15000</v>
      </c>
      <c r="R53" s="1">
        <f>SUM(R47:R52)</f>
        <v>22012449</v>
      </c>
      <c r="S53" s="1"/>
      <c r="T53" s="1">
        <f>SUM(C53:F53, M53:Q53)</f>
        <v>14153594</v>
      </c>
      <c r="U53" s="1">
        <f t="shared" si="1"/>
        <v>7858855</v>
      </c>
    </row>
    <row r="54" spans="1:21" x14ac:dyDescent="0.25">
      <c r="B54" s="1">
        <v>35170285</v>
      </c>
      <c r="T54" s="1"/>
      <c r="U54" s="1"/>
    </row>
    <row r="55" spans="1:21" x14ac:dyDescent="0.25">
      <c r="B55" s="1"/>
      <c r="T55" s="1"/>
      <c r="U55" s="1"/>
    </row>
    <row r="56" spans="1:21" x14ac:dyDescent="0.25">
      <c r="A56" t="s">
        <v>27</v>
      </c>
      <c r="T56" s="1"/>
      <c r="U56" s="1"/>
    </row>
    <row r="57" spans="1:21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  <c r="O57" t="s">
        <v>15</v>
      </c>
      <c r="P57" t="s">
        <v>16</v>
      </c>
      <c r="Q57" t="s">
        <v>17</v>
      </c>
      <c r="T57" s="1"/>
      <c r="U57" s="1"/>
    </row>
    <row r="58" spans="1:21" x14ac:dyDescent="0.25">
      <c r="A58" t="s">
        <v>0</v>
      </c>
      <c r="B58" s="1">
        <v>7620384</v>
      </c>
      <c r="C58" s="1">
        <v>1002140</v>
      </c>
      <c r="D58" s="1">
        <v>1375577</v>
      </c>
      <c r="E58" s="1">
        <v>2993255</v>
      </c>
      <c r="F58" s="1">
        <v>607731</v>
      </c>
      <c r="G58" s="1">
        <v>85900</v>
      </c>
      <c r="H58" s="1">
        <v>35500</v>
      </c>
      <c r="I58" s="1">
        <v>15207</v>
      </c>
      <c r="J58" s="1">
        <v>16818</v>
      </c>
      <c r="K58" s="1">
        <v>182968</v>
      </c>
      <c r="M58" s="1">
        <v>1305288</v>
      </c>
      <c r="R58" s="1">
        <f>SUM(C58:Q58)</f>
        <v>7620384</v>
      </c>
      <c r="S58" s="1"/>
      <c r="T58" s="1">
        <f>SUM(C58:F58, M58:Q58)</f>
        <v>7283991</v>
      </c>
      <c r="U58" s="1">
        <f t="shared" si="1"/>
        <v>336393</v>
      </c>
    </row>
    <row r="59" spans="1:21" x14ac:dyDescent="0.25">
      <c r="A59" t="s">
        <v>18</v>
      </c>
      <c r="B59" s="1">
        <v>714950</v>
      </c>
      <c r="C59" s="1">
        <v>285490</v>
      </c>
      <c r="D59" s="1">
        <v>138350</v>
      </c>
      <c r="E59" s="1">
        <v>86218</v>
      </c>
      <c r="F59" s="1">
        <v>88615</v>
      </c>
      <c r="G59" s="1">
        <v>24645</v>
      </c>
      <c r="H59" s="1">
        <v>34315</v>
      </c>
      <c r="I59" s="1">
        <v>9015</v>
      </c>
      <c r="J59" s="1">
        <v>48302</v>
      </c>
      <c r="R59" s="1">
        <f t="shared" ref="R59:R64" si="11">SUM(C59:Q59)</f>
        <v>714950</v>
      </c>
      <c r="S59" s="1"/>
      <c r="T59" s="1">
        <f>SUM(C59:F59, M59:Q59)</f>
        <v>598673</v>
      </c>
      <c r="U59" s="1">
        <f t="shared" si="1"/>
        <v>116277</v>
      </c>
    </row>
    <row r="60" spans="1:21" x14ac:dyDescent="0.25">
      <c r="A60" t="s">
        <v>19</v>
      </c>
      <c r="B60" s="1">
        <v>709274</v>
      </c>
      <c r="D60" s="1">
        <v>15150</v>
      </c>
      <c r="E60" s="1">
        <v>10503</v>
      </c>
      <c r="F60" s="1">
        <v>8500</v>
      </c>
      <c r="H60" s="1">
        <v>24210</v>
      </c>
      <c r="I60" s="1">
        <v>29994</v>
      </c>
      <c r="J60" s="1">
        <v>107010</v>
      </c>
      <c r="Q60" s="1">
        <v>513907</v>
      </c>
      <c r="R60" s="1">
        <f t="shared" si="11"/>
        <v>709274</v>
      </c>
      <c r="S60" s="1"/>
      <c r="T60" s="1">
        <f>SUM(C60:F60, M60:Q60)</f>
        <v>548060</v>
      </c>
      <c r="U60" s="1">
        <f t="shared" si="1"/>
        <v>161214</v>
      </c>
    </row>
    <row r="61" spans="1:21" x14ac:dyDescent="0.25">
      <c r="A61" t="s">
        <v>20</v>
      </c>
      <c r="B61" s="1">
        <v>6570786</v>
      </c>
      <c r="C61" s="1">
        <v>19039</v>
      </c>
      <c r="D61" s="1">
        <v>7989</v>
      </c>
      <c r="F61" s="1">
        <v>1410930</v>
      </c>
      <c r="G61" s="1">
        <v>135395</v>
      </c>
      <c r="H61" s="1">
        <v>59895</v>
      </c>
      <c r="I61" s="1">
        <v>17998</v>
      </c>
      <c r="J61" s="1">
        <v>4813500</v>
      </c>
      <c r="K61" s="1">
        <v>28000</v>
      </c>
      <c r="M61" s="1">
        <v>78040</v>
      </c>
      <c r="R61" s="1">
        <f t="shared" si="11"/>
        <v>6570786</v>
      </c>
      <c r="S61" s="1"/>
      <c r="T61" s="1">
        <f>SUM(C61:F61, M61:Q61)</f>
        <v>1515998</v>
      </c>
      <c r="U61" s="1">
        <f t="shared" si="1"/>
        <v>5054788</v>
      </c>
    </row>
    <row r="62" spans="1:21" x14ac:dyDescent="0.25">
      <c r="A62" t="s">
        <v>21</v>
      </c>
      <c r="B62" s="1">
        <v>915697</v>
      </c>
      <c r="C62" s="1">
        <v>127874</v>
      </c>
      <c r="D62" s="1">
        <v>197550</v>
      </c>
      <c r="E62" s="1">
        <v>10602</v>
      </c>
      <c r="F62" s="1">
        <v>110503</v>
      </c>
      <c r="G62" s="1">
        <v>12814</v>
      </c>
      <c r="H62" s="1">
        <v>62930</v>
      </c>
      <c r="I62" s="1">
        <v>13178</v>
      </c>
      <c r="J62" s="1">
        <v>90685</v>
      </c>
      <c r="K62" s="1">
        <v>176750</v>
      </c>
      <c r="Q62" s="1">
        <v>112811</v>
      </c>
      <c r="R62" s="1">
        <f t="shared" si="11"/>
        <v>915697</v>
      </c>
      <c r="S62" s="1"/>
      <c r="T62" s="1">
        <f>SUM(C62:F62, M62:Q62)</f>
        <v>559340</v>
      </c>
      <c r="U62" s="1">
        <f t="shared" si="1"/>
        <v>356357</v>
      </c>
    </row>
    <row r="63" spans="1:21" x14ac:dyDescent="0.25">
      <c r="A63" t="s">
        <v>22</v>
      </c>
      <c r="B63" s="1">
        <v>1823526</v>
      </c>
      <c r="C63" s="1">
        <v>333785</v>
      </c>
      <c r="D63" s="1">
        <v>104509</v>
      </c>
      <c r="E63" s="1">
        <v>182236</v>
      </c>
      <c r="F63" s="1">
        <v>465541</v>
      </c>
      <c r="G63" s="1">
        <v>593270</v>
      </c>
      <c r="H63" s="1">
        <v>20530</v>
      </c>
      <c r="I63" s="1">
        <v>14597</v>
      </c>
      <c r="J63" s="1">
        <v>70885</v>
      </c>
      <c r="M63" s="1">
        <v>38173</v>
      </c>
      <c r="R63" s="1">
        <f t="shared" si="11"/>
        <v>1823526</v>
      </c>
      <c r="S63" s="1"/>
      <c r="T63" s="1">
        <f>SUM(C63:F63, M63:Q63)</f>
        <v>1124244</v>
      </c>
      <c r="U63" s="1">
        <f t="shared" si="1"/>
        <v>699282</v>
      </c>
    </row>
    <row r="64" spans="1:21" x14ac:dyDescent="0.25">
      <c r="A64" s="2" t="s">
        <v>23</v>
      </c>
      <c r="B64" s="1">
        <f>SUM(B58:B63)</f>
        <v>18354617</v>
      </c>
      <c r="C64" s="1">
        <f t="shared" ref="C64:Q64" si="12">SUM(C58:C63)</f>
        <v>1768328</v>
      </c>
      <c r="D64" s="1">
        <f t="shared" si="12"/>
        <v>1839125</v>
      </c>
      <c r="E64" s="1">
        <f t="shared" si="12"/>
        <v>3282814</v>
      </c>
      <c r="F64" s="1">
        <f t="shared" si="12"/>
        <v>2691820</v>
      </c>
      <c r="G64" s="1">
        <f t="shared" si="12"/>
        <v>852024</v>
      </c>
      <c r="H64" s="1">
        <f t="shared" si="12"/>
        <v>237380</v>
      </c>
      <c r="I64" s="1">
        <f t="shared" si="12"/>
        <v>99989</v>
      </c>
      <c r="J64" s="1">
        <f t="shared" si="12"/>
        <v>5147200</v>
      </c>
      <c r="K64" s="1">
        <f t="shared" si="12"/>
        <v>387718</v>
      </c>
      <c r="L64" s="1">
        <f t="shared" si="12"/>
        <v>0</v>
      </c>
      <c r="M64" s="1">
        <f t="shared" si="12"/>
        <v>1421501</v>
      </c>
      <c r="N64" s="1">
        <f t="shared" si="12"/>
        <v>0</v>
      </c>
      <c r="O64" s="1">
        <f t="shared" si="12"/>
        <v>0</v>
      </c>
      <c r="P64" s="1">
        <f t="shared" si="12"/>
        <v>0</v>
      </c>
      <c r="Q64" s="1">
        <f t="shared" si="12"/>
        <v>626718</v>
      </c>
      <c r="R64" s="1">
        <f t="shared" si="11"/>
        <v>18354617</v>
      </c>
      <c r="S64" s="1"/>
      <c r="T64" s="1">
        <f>SUM(C64:F64, M64:Q64)</f>
        <v>11630306</v>
      </c>
      <c r="U64" s="1">
        <f t="shared" si="1"/>
        <v>6724311</v>
      </c>
    </row>
    <row r="65" spans="1:23" x14ac:dyDescent="0.25">
      <c r="B65" s="1">
        <v>34665580</v>
      </c>
      <c r="T65" s="1"/>
      <c r="U65" s="1"/>
    </row>
    <row r="66" spans="1:23" x14ac:dyDescent="0.25">
      <c r="B66" s="1"/>
      <c r="T66" s="1"/>
      <c r="U66" s="1"/>
    </row>
    <row r="67" spans="1:23" x14ac:dyDescent="0.25">
      <c r="A67" t="s">
        <v>28</v>
      </c>
      <c r="T67" s="1"/>
      <c r="U67" s="1"/>
    </row>
    <row r="68" spans="1:23" x14ac:dyDescent="0.25">
      <c r="A68" t="s">
        <v>1</v>
      </c>
      <c r="B68" t="s">
        <v>2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10</v>
      </c>
      <c r="K68" t="s">
        <v>11</v>
      </c>
      <c r="L68" t="s">
        <v>12</v>
      </c>
      <c r="M68" t="s">
        <v>13</v>
      </c>
      <c r="N68" t="s">
        <v>14</v>
      </c>
      <c r="O68" t="s">
        <v>15</v>
      </c>
      <c r="P68" t="s">
        <v>16</v>
      </c>
      <c r="Q68" t="s">
        <v>17</v>
      </c>
      <c r="T68" s="1"/>
      <c r="U68" s="1"/>
    </row>
    <row r="69" spans="1:23" x14ac:dyDescent="0.25">
      <c r="A69" t="s">
        <v>0</v>
      </c>
      <c r="B69" s="1">
        <v>7915306</v>
      </c>
      <c r="C69" s="1">
        <v>987337</v>
      </c>
      <c r="D69" s="1">
        <v>1265573</v>
      </c>
      <c r="E69" s="1">
        <v>3646673</v>
      </c>
      <c r="F69" s="1">
        <v>503540</v>
      </c>
      <c r="G69" s="1">
        <v>61368</v>
      </c>
      <c r="H69" s="1">
        <v>42600</v>
      </c>
      <c r="I69" s="1">
        <v>16110</v>
      </c>
      <c r="J69" s="1">
        <v>19098</v>
      </c>
      <c r="K69" s="1">
        <v>159650</v>
      </c>
      <c r="M69" s="1">
        <v>1213357</v>
      </c>
      <c r="R69" s="1">
        <f>SUM(C69:Q69)</f>
        <v>7915306</v>
      </c>
      <c r="S69" s="1"/>
      <c r="T69" s="1">
        <f>SUM(C69:F69, M69:Q69)</f>
        <v>7616480</v>
      </c>
      <c r="U69" s="1">
        <f t="shared" ref="U68:U108" si="13">SUM(G69:K69)</f>
        <v>298826</v>
      </c>
    </row>
    <row r="70" spans="1:23" x14ac:dyDescent="0.25">
      <c r="A70" t="s">
        <v>18</v>
      </c>
      <c r="B70" s="1">
        <v>742869</v>
      </c>
      <c r="C70" s="1">
        <v>318877</v>
      </c>
      <c r="D70" s="1">
        <v>130899</v>
      </c>
      <c r="E70" s="1">
        <v>98468</v>
      </c>
      <c r="F70" s="1">
        <v>90892</v>
      </c>
      <c r="G70" s="1">
        <v>17885</v>
      </c>
      <c r="H70" s="1">
        <v>28376</v>
      </c>
      <c r="I70" s="1">
        <v>9291</v>
      </c>
      <c r="J70" s="1">
        <v>39202</v>
      </c>
      <c r="M70" s="1">
        <v>8979</v>
      </c>
      <c r="R70" s="1">
        <f t="shared" ref="R70:R74" si="14">SUM(C70:Q70)</f>
        <v>742869</v>
      </c>
      <c r="S70" s="1"/>
      <c r="T70" s="1">
        <f>SUM(C70:F70, M70:Q70)</f>
        <v>648115</v>
      </c>
      <c r="U70" s="1">
        <f t="shared" si="13"/>
        <v>94754</v>
      </c>
    </row>
    <row r="71" spans="1:23" x14ac:dyDescent="0.25">
      <c r="A71" t="s">
        <v>19</v>
      </c>
      <c r="B71" s="1">
        <v>818005</v>
      </c>
      <c r="D71" s="1">
        <v>14582</v>
      </c>
      <c r="E71" s="1">
        <v>22528</v>
      </c>
      <c r="F71" s="1">
        <v>15852</v>
      </c>
      <c r="H71" s="1">
        <v>19685</v>
      </c>
      <c r="I71" s="1">
        <v>30287</v>
      </c>
      <c r="J71" s="1">
        <v>131171</v>
      </c>
      <c r="Q71" s="1">
        <v>583900</v>
      </c>
      <c r="R71" s="1">
        <f t="shared" si="14"/>
        <v>818005</v>
      </c>
      <c r="S71" s="1"/>
      <c r="T71" s="1">
        <f>SUM(C71:F71, M71:Q71)</f>
        <v>636862</v>
      </c>
      <c r="U71" s="1">
        <f t="shared" si="13"/>
        <v>181143</v>
      </c>
    </row>
    <row r="72" spans="1:23" x14ac:dyDescent="0.25">
      <c r="A72" t="s">
        <v>20</v>
      </c>
      <c r="B72" s="1">
        <v>7013300</v>
      </c>
      <c r="C72" s="1">
        <v>19039</v>
      </c>
      <c r="D72" s="1">
        <v>8982</v>
      </c>
      <c r="F72" s="1">
        <v>1810925</v>
      </c>
      <c r="G72" s="1">
        <v>290340</v>
      </c>
      <c r="H72" s="1">
        <v>62215</v>
      </c>
      <c r="I72" s="1">
        <v>17294</v>
      </c>
      <c r="J72" s="1">
        <v>4740177</v>
      </c>
      <c r="K72" s="1">
        <v>26000</v>
      </c>
      <c r="M72" s="1">
        <v>38328</v>
      </c>
      <c r="R72" s="1">
        <f>SUM(C72:Q72)</f>
        <v>7013300</v>
      </c>
      <c r="S72" s="1"/>
      <c r="T72" s="1">
        <f>SUM(C72:F72, M72:Q72)</f>
        <v>1877274</v>
      </c>
      <c r="U72" s="1">
        <f t="shared" si="13"/>
        <v>5136026</v>
      </c>
    </row>
    <row r="73" spans="1:23" x14ac:dyDescent="0.25">
      <c r="A73" t="s">
        <v>21</v>
      </c>
      <c r="B73" s="1">
        <v>5013464</v>
      </c>
      <c r="C73" s="1">
        <v>146527</v>
      </c>
      <c r="D73" s="1">
        <v>278453</v>
      </c>
      <c r="E73" s="1">
        <v>23504</v>
      </c>
      <c r="F73" s="1">
        <v>2906927</v>
      </c>
      <c r="G73" s="1">
        <v>522558</v>
      </c>
      <c r="H73" s="1">
        <v>111575</v>
      </c>
      <c r="I73" s="1">
        <v>13088</v>
      </c>
      <c r="J73" s="1">
        <v>305652</v>
      </c>
      <c r="M73" s="1">
        <v>296120</v>
      </c>
      <c r="Q73" s="1">
        <v>409060</v>
      </c>
      <c r="R73" s="1">
        <f t="shared" si="14"/>
        <v>5013464</v>
      </c>
      <c r="S73" s="1"/>
      <c r="T73" s="8">
        <f t="shared" ref="T73:T108" si="15">SUM(C73:F73, M73:Q73)</f>
        <v>4060591</v>
      </c>
      <c r="U73" s="8">
        <f t="shared" si="13"/>
        <v>952873</v>
      </c>
      <c r="V73" s="1">
        <f>T73-297220</f>
        <v>3763371</v>
      </c>
      <c r="W73" s="1">
        <f>U73+297200</f>
        <v>1250073</v>
      </c>
    </row>
    <row r="74" spans="1:23" x14ac:dyDescent="0.25">
      <c r="A74" t="s">
        <v>22</v>
      </c>
      <c r="B74" s="1">
        <v>1856199</v>
      </c>
      <c r="C74" s="1">
        <v>361463</v>
      </c>
      <c r="D74" s="1">
        <v>130977</v>
      </c>
      <c r="E74" s="1">
        <v>203323</v>
      </c>
      <c r="F74" s="1">
        <v>435130</v>
      </c>
      <c r="G74" s="1">
        <v>506220</v>
      </c>
      <c r="H74" s="1">
        <v>25200</v>
      </c>
      <c r="I74" s="1">
        <v>14458</v>
      </c>
      <c r="J74" s="1">
        <v>84477</v>
      </c>
      <c r="M74" s="1">
        <v>94951</v>
      </c>
      <c r="R74" s="1">
        <f t="shared" si="14"/>
        <v>1856199</v>
      </c>
      <c r="S74" s="1"/>
      <c r="T74" s="1">
        <f t="shared" si="15"/>
        <v>1225844</v>
      </c>
      <c r="U74" s="1">
        <f t="shared" si="13"/>
        <v>630355</v>
      </c>
    </row>
    <row r="75" spans="1:23" x14ac:dyDescent="0.25">
      <c r="A75" s="2" t="s">
        <v>23</v>
      </c>
      <c r="B75" s="1">
        <f>SUM(B69:B74)</f>
        <v>23359143</v>
      </c>
      <c r="C75" s="1">
        <f t="shared" ref="C75:Q75" si="16">SUM(C69:C74)</f>
        <v>1833243</v>
      </c>
      <c r="D75" s="1">
        <f t="shared" si="16"/>
        <v>1829466</v>
      </c>
      <c r="E75" s="1">
        <f t="shared" si="16"/>
        <v>3994496</v>
      </c>
      <c r="F75" s="1">
        <f t="shared" si="16"/>
        <v>5763266</v>
      </c>
      <c r="G75" s="1">
        <f t="shared" si="16"/>
        <v>1398371</v>
      </c>
      <c r="H75" s="1">
        <f t="shared" si="16"/>
        <v>289651</v>
      </c>
      <c r="I75" s="1">
        <f t="shared" si="16"/>
        <v>100528</v>
      </c>
      <c r="J75" s="1">
        <f t="shared" si="16"/>
        <v>5319777</v>
      </c>
      <c r="K75" s="1">
        <f t="shared" si="16"/>
        <v>185650</v>
      </c>
      <c r="L75" s="1">
        <f t="shared" si="16"/>
        <v>0</v>
      </c>
      <c r="M75" s="1">
        <f t="shared" si="16"/>
        <v>1651735</v>
      </c>
      <c r="N75" s="1">
        <f t="shared" si="16"/>
        <v>0</v>
      </c>
      <c r="O75" s="1">
        <f t="shared" si="16"/>
        <v>0</v>
      </c>
      <c r="P75" s="1">
        <f t="shared" si="16"/>
        <v>0</v>
      </c>
      <c r="Q75" s="1">
        <f t="shared" si="16"/>
        <v>992960</v>
      </c>
      <c r="R75" s="1">
        <f>SUM(C75:Q75)</f>
        <v>23359143</v>
      </c>
      <c r="S75" s="1"/>
      <c r="T75" s="1">
        <f t="shared" si="15"/>
        <v>16065166</v>
      </c>
      <c r="U75" s="1">
        <f t="shared" si="13"/>
        <v>7293977</v>
      </c>
    </row>
    <row r="76" spans="1:23" x14ac:dyDescent="0.25">
      <c r="B76" s="1">
        <v>34878357</v>
      </c>
      <c r="T76" s="1"/>
      <c r="U76" s="1"/>
    </row>
    <row r="77" spans="1:23" x14ac:dyDescent="0.25">
      <c r="B77" s="1"/>
      <c r="T77" s="1"/>
      <c r="U77" s="1"/>
    </row>
    <row r="78" spans="1:23" x14ac:dyDescent="0.25">
      <c r="A78" t="s">
        <v>29</v>
      </c>
      <c r="T78" s="1"/>
      <c r="U78" s="1"/>
    </row>
    <row r="79" spans="1:23" x14ac:dyDescent="0.25">
      <c r="A79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J79" t="s">
        <v>10</v>
      </c>
      <c r="K79" t="s">
        <v>11</v>
      </c>
      <c r="L79" t="s">
        <v>12</v>
      </c>
      <c r="M79" t="s">
        <v>13</v>
      </c>
      <c r="N79" t="s">
        <v>14</v>
      </c>
      <c r="O79" t="s">
        <v>15</v>
      </c>
      <c r="P79" t="s">
        <v>16</v>
      </c>
      <c r="Q79" t="s">
        <v>17</v>
      </c>
      <c r="T79" s="1"/>
      <c r="U79" s="1"/>
    </row>
    <row r="80" spans="1:23" x14ac:dyDescent="0.25">
      <c r="A80" t="s">
        <v>0</v>
      </c>
      <c r="B80" s="1">
        <v>7064605</v>
      </c>
      <c r="C80" s="1">
        <v>1078530</v>
      </c>
      <c r="D80" s="1">
        <v>1145205</v>
      </c>
      <c r="E80" s="1">
        <v>3633550</v>
      </c>
      <c r="F80" s="1">
        <v>629604</v>
      </c>
      <c r="G80" s="1">
        <v>35538</v>
      </c>
      <c r="H80" s="1">
        <v>48053</v>
      </c>
      <c r="I80" s="1">
        <v>15232</v>
      </c>
      <c r="J80" s="1">
        <v>18793</v>
      </c>
      <c r="K80" s="1">
        <v>187600</v>
      </c>
      <c r="M80" s="1">
        <v>272500</v>
      </c>
      <c r="R80" s="1">
        <f>SUM(C80:Q80)</f>
        <v>7064605</v>
      </c>
      <c r="S80" s="1"/>
      <c r="T80" s="1">
        <f t="shared" si="15"/>
        <v>6759389</v>
      </c>
      <c r="U80" s="1">
        <f t="shared" si="13"/>
        <v>305216</v>
      </c>
    </row>
    <row r="81" spans="1:21" x14ac:dyDescent="0.25">
      <c r="A81" t="s">
        <v>18</v>
      </c>
      <c r="B81" s="1">
        <v>776004</v>
      </c>
      <c r="C81" s="1">
        <v>240824</v>
      </c>
      <c r="D81" s="1">
        <v>128520</v>
      </c>
      <c r="E81" s="1">
        <v>106968</v>
      </c>
      <c r="F81" s="1">
        <v>178900</v>
      </c>
      <c r="G81" s="1">
        <v>18575</v>
      </c>
      <c r="H81" s="1">
        <v>31187</v>
      </c>
      <c r="I81" s="1">
        <v>8930</v>
      </c>
      <c r="J81" s="1">
        <v>62100</v>
      </c>
      <c r="R81" s="1">
        <f t="shared" ref="R81:R86" si="17">SUM(C81:Q81)</f>
        <v>776004</v>
      </c>
      <c r="S81" s="1"/>
      <c r="T81" s="1">
        <f t="shared" si="15"/>
        <v>655212</v>
      </c>
      <c r="U81" s="1">
        <f t="shared" si="13"/>
        <v>120792</v>
      </c>
    </row>
    <row r="82" spans="1:21" x14ac:dyDescent="0.25">
      <c r="A82" t="s">
        <v>19</v>
      </c>
      <c r="B82" s="1">
        <v>866510</v>
      </c>
      <c r="D82" s="1">
        <v>14600</v>
      </c>
      <c r="E82" s="1">
        <v>18528</v>
      </c>
      <c r="F82" s="1">
        <v>33000</v>
      </c>
      <c r="H82" s="1">
        <v>21340</v>
      </c>
      <c r="I82" s="1">
        <v>30205</v>
      </c>
      <c r="J82" s="1">
        <v>137855</v>
      </c>
      <c r="Q82" s="1">
        <v>610982</v>
      </c>
      <c r="R82" s="1">
        <f t="shared" si="17"/>
        <v>866510</v>
      </c>
      <c r="S82" s="1"/>
      <c r="T82" s="1">
        <f t="shared" si="15"/>
        <v>677110</v>
      </c>
      <c r="U82" s="1">
        <f t="shared" si="13"/>
        <v>189400</v>
      </c>
    </row>
    <row r="83" spans="1:21" x14ac:dyDescent="0.25">
      <c r="A83" t="s">
        <v>20</v>
      </c>
      <c r="B83" s="1">
        <v>6497111</v>
      </c>
      <c r="C83" s="1">
        <v>64935</v>
      </c>
      <c r="D83" s="1">
        <v>8000</v>
      </c>
      <c r="F83" s="1">
        <v>1625900</v>
      </c>
      <c r="G83" s="1">
        <v>126250</v>
      </c>
      <c r="H83" s="1">
        <v>84935</v>
      </c>
      <c r="I83" s="1">
        <v>18593</v>
      </c>
      <c r="J83" s="1">
        <v>4542498</v>
      </c>
      <c r="K83" s="1">
        <v>26000</v>
      </c>
      <c r="R83" s="1">
        <f t="shared" si="17"/>
        <v>6497111</v>
      </c>
      <c r="S83" s="1"/>
      <c r="T83" s="1">
        <f t="shared" si="15"/>
        <v>1698835</v>
      </c>
      <c r="U83" s="1">
        <f t="shared" si="13"/>
        <v>4798276</v>
      </c>
    </row>
    <row r="84" spans="1:21" x14ac:dyDescent="0.25">
      <c r="A84" t="s">
        <v>21</v>
      </c>
      <c r="B84" s="1">
        <v>5119693</v>
      </c>
      <c r="C84" s="1">
        <v>112788</v>
      </c>
      <c r="D84" s="1">
        <v>285799</v>
      </c>
      <c r="E84" s="1">
        <v>24164</v>
      </c>
      <c r="F84" s="1">
        <v>3329567</v>
      </c>
      <c r="G84" s="1">
        <v>763050</v>
      </c>
      <c r="H84" s="1">
        <v>97395</v>
      </c>
      <c r="I84" s="1">
        <v>13480</v>
      </c>
      <c r="J84" s="1">
        <v>301300</v>
      </c>
      <c r="M84" s="1">
        <v>61500</v>
      </c>
      <c r="Q84" s="1">
        <v>130650</v>
      </c>
      <c r="R84" s="1">
        <f>SUM(C84:Q84)</f>
        <v>5119693</v>
      </c>
      <c r="S84" s="1"/>
      <c r="T84" s="1">
        <f t="shared" si="15"/>
        <v>3944468</v>
      </c>
      <c r="U84" s="1">
        <f t="shared" si="13"/>
        <v>1175225</v>
      </c>
    </row>
    <row r="85" spans="1:21" x14ac:dyDescent="0.25">
      <c r="A85" t="s">
        <v>22</v>
      </c>
      <c r="B85" s="1">
        <v>2352687</v>
      </c>
      <c r="C85" s="1">
        <v>414553</v>
      </c>
      <c r="D85" s="1">
        <v>130589</v>
      </c>
      <c r="E85" s="1">
        <v>172561</v>
      </c>
      <c r="F85" s="1">
        <v>485540</v>
      </c>
      <c r="G85" s="1">
        <v>701364</v>
      </c>
      <c r="H85" s="1">
        <v>18135</v>
      </c>
      <c r="I85" s="1">
        <v>16455</v>
      </c>
      <c r="J85" s="1">
        <v>352990</v>
      </c>
      <c r="M85" s="1">
        <v>60500</v>
      </c>
      <c r="R85" s="1">
        <f t="shared" si="17"/>
        <v>2352687</v>
      </c>
      <c r="S85" s="1"/>
      <c r="T85" s="1">
        <f t="shared" si="15"/>
        <v>1263743</v>
      </c>
      <c r="U85" s="1">
        <f t="shared" si="13"/>
        <v>1088944</v>
      </c>
    </row>
    <row r="86" spans="1:21" x14ac:dyDescent="0.25">
      <c r="A86" s="2" t="s">
        <v>23</v>
      </c>
      <c r="B86" s="1">
        <f>SUM(B80:B85)</f>
        <v>22676610</v>
      </c>
      <c r="C86" s="1">
        <f t="shared" ref="C86:Q86" si="18">SUM(C80:C85)</f>
        <v>1911630</v>
      </c>
      <c r="D86" s="1">
        <f t="shared" si="18"/>
        <v>1712713</v>
      </c>
      <c r="E86" s="1">
        <f t="shared" si="18"/>
        <v>3955771</v>
      </c>
      <c r="F86" s="1">
        <f t="shared" si="18"/>
        <v>6282511</v>
      </c>
      <c r="G86" s="1">
        <f t="shared" si="18"/>
        <v>1644777</v>
      </c>
      <c r="H86" s="1">
        <f t="shared" si="18"/>
        <v>301045</v>
      </c>
      <c r="I86" s="1">
        <f t="shared" si="18"/>
        <v>102895</v>
      </c>
      <c r="J86" s="1">
        <f t="shared" si="18"/>
        <v>5415536</v>
      </c>
      <c r="K86" s="1">
        <f t="shared" si="18"/>
        <v>213600</v>
      </c>
      <c r="L86" s="1">
        <f t="shared" si="18"/>
        <v>0</v>
      </c>
      <c r="M86" s="1">
        <f t="shared" si="18"/>
        <v>394500</v>
      </c>
      <c r="N86" s="1">
        <f t="shared" si="18"/>
        <v>0</v>
      </c>
      <c r="O86" s="1">
        <f t="shared" si="18"/>
        <v>0</v>
      </c>
      <c r="P86" s="1">
        <f t="shared" si="18"/>
        <v>0</v>
      </c>
      <c r="Q86" s="1">
        <f t="shared" si="18"/>
        <v>741632</v>
      </c>
      <c r="R86" s="1">
        <f t="shared" si="17"/>
        <v>22676610</v>
      </c>
      <c r="S86" s="1"/>
      <c r="T86" s="1">
        <f t="shared" si="15"/>
        <v>14998757</v>
      </c>
      <c r="U86" s="1">
        <f t="shared" si="13"/>
        <v>7677853</v>
      </c>
    </row>
    <row r="87" spans="1:21" x14ac:dyDescent="0.25">
      <c r="B87" s="1">
        <v>36351526</v>
      </c>
      <c r="T87" s="1"/>
      <c r="U87" s="1"/>
    </row>
    <row r="88" spans="1:21" x14ac:dyDescent="0.25">
      <c r="B88" s="1"/>
      <c r="T88" s="1"/>
      <c r="U88" s="1"/>
    </row>
    <row r="89" spans="1:21" x14ac:dyDescent="0.25">
      <c r="A89" t="s">
        <v>30</v>
      </c>
      <c r="T89" s="1"/>
      <c r="U89" s="1"/>
    </row>
    <row r="90" spans="1:21" x14ac:dyDescent="0.25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t="s">
        <v>14</v>
      </c>
      <c r="O90" t="s">
        <v>15</v>
      </c>
      <c r="P90" t="s">
        <v>16</v>
      </c>
      <c r="Q90" t="s">
        <v>17</v>
      </c>
      <c r="T90" s="1"/>
      <c r="U90" s="1"/>
    </row>
    <row r="91" spans="1:21" x14ac:dyDescent="0.25">
      <c r="A91" t="s">
        <v>0</v>
      </c>
      <c r="B91" s="1">
        <v>6656373</v>
      </c>
      <c r="C91" s="1">
        <v>716620</v>
      </c>
      <c r="D91" s="1">
        <v>848509</v>
      </c>
      <c r="E91" s="1">
        <v>3482165</v>
      </c>
      <c r="F91" s="1">
        <v>417910</v>
      </c>
      <c r="G91" s="1">
        <v>26600</v>
      </c>
      <c r="H91" s="1">
        <v>31498</v>
      </c>
      <c r="I91" s="1">
        <v>15339</v>
      </c>
      <c r="J91" s="1">
        <v>8255</v>
      </c>
      <c r="K91" s="1">
        <v>104250</v>
      </c>
      <c r="M91" s="1">
        <v>1005227</v>
      </c>
      <c r="R91" s="1">
        <f>SUM(C91:Q91)</f>
        <v>6656373</v>
      </c>
      <c r="S91" s="1"/>
      <c r="T91" s="1">
        <f t="shared" si="15"/>
        <v>6470431</v>
      </c>
      <c r="U91" s="1">
        <f t="shared" si="13"/>
        <v>185942</v>
      </c>
    </row>
    <row r="92" spans="1:21" x14ac:dyDescent="0.25">
      <c r="A92" t="s">
        <v>18</v>
      </c>
      <c r="B92" s="1">
        <v>664801</v>
      </c>
      <c r="C92" s="1">
        <v>205500</v>
      </c>
      <c r="D92" s="1">
        <v>115396</v>
      </c>
      <c r="E92" s="1">
        <v>97946</v>
      </c>
      <c r="F92" s="1">
        <v>153100</v>
      </c>
      <c r="G92" s="1">
        <v>9970</v>
      </c>
      <c r="H92" s="1">
        <v>24810</v>
      </c>
      <c r="I92" s="1">
        <v>7924</v>
      </c>
      <c r="J92" s="1">
        <v>48300</v>
      </c>
      <c r="M92" s="1">
        <v>1855</v>
      </c>
      <c r="R92" s="1">
        <f t="shared" ref="R92:R96" si="19">SUM(C92:Q92)</f>
        <v>664801</v>
      </c>
      <c r="S92" s="1"/>
      <c r="T92" s="1">
        <f t="shared" si="15"/>
        <v>573797</v>
      </c>
      <c r="U92" s="1">
        <f t="shared" si="13"/>
        <v>91004</v>
      </c>
    </row>
    <row r="93" spans="1:21" x14ac:dyDescent="0.25">
      <c r="A93" t="s">
        <v>19</v>
      </c>
      <c r="B93" s="1">
        <v>779682</v>
      </c>
      <c r="C93" s="1"/>
      <c r="D93" s="1">
        <v>11170</v>
      </c>
      <c r="E93" s="1">
        <v>20028</v>
      </c>
      <c r="F93" s="1">
        <v>38500</v>
      </c>
      <c r="G93" s="1">
        <v>300</v>
      </c>
      <c r="H93" s="1">
        <v>16195</v>
      </c>
      <c r="I93" s="1">
        <v>26581</v>
      </c>
      <c r="J93" s="1">
        <v>95200</v>
      </c>
      <c r="M93" s="1">
        <v>1841</v>
      </c>
      <c r="Q93" s="1">
        <v>569867</v>
      </c>
      <c r="R93" s="1">
        <f t="shared" si="19"/>
        <v>779682</v>
      </c>
      <c r="S93" s="1"/>
      <c r="T93" s="1">
        <f t="shared" si="15"/>
        <v>641406</v>
      </c>
      <c r="U93" s="1">
        <f t="shared" si="13"/>
        <v>138276</v>
      </c>
    </row>
    <row r="94" spans="1:21" x14ac:dyDescent="0.25">
      <c r="A94" t="s">
        <v>20</v>
      </c>
      <c r="B94" s="1">
        <v>4906968</v>
      </c>
      <c r="C94" s="1">
        <v>34633</v>
      </c>
      <c r="D94" s="1">
        <v>3000</v>
      </c>
      <c r="F94" s="1">
        <v>705414</v>
      </c>
      <c r="G94" s="1">
        <v>35000</v>
      </c>
      <c r="H94" s="1">
        <v>52900</v>
      </c>
      <c r="I94" s="1">
        <v>14339</v>
      </c>
      <c r="J94" s="1">
        <v>4006655</v>
      </c>
      <c r="K94" s="1">
        <v>25000</v>
      </c>
      <c r="M94" s="1">
        <v>30027</v>
      </c>
      <c r="R94" s="1">
        <f t="shared" si="19"/>
        <v>4906968</v>
      </c>
      <c r="S94" s="1"/>
      <c r="T94" s="1">
        <f t="shared" si="15"/>
        <v>773074</v>
      </c>
      <c r="U94" s="1">
        <f t="shared" si="13"/>
        <v>4133894</v>
      </c>
    </row>
    <row r="95" spans="1:21" x14ac:dyDescent="0.25">
      <c r="A95" t="s">
        <v>21</v>
      </c>
      <c r="B95" s="1">
        <v>2397945</v>
      </c>
      <c r="C95" s="1">
        <v>58941</v>
      </c>
      <c r="D95" s="1">
        <v>229178</v>
      </c>
      <c r="E95" s="1">
        <v>21214</v>
      </c>
      <c r="F95" s="1">
        <v>1197801</v>
      </c>
      <c r="G95" s="1">
        <v>272550</v>
      </c>
      <c r="H95" s="1">
        <v>60690</v>
      </c>
      <c r="I95" s="1">
        <v>9399</v>
      </c>
      <c r="J95" s="1">
        <v>306780</v>
      </c>
      <c r="M95" s="1">
        <v>161259</v>
      </c>
      <c r="Q95" s="1">
        <v>80133</v>
      </c>
      <c r="R95" s="1">
        <f t="shared" si="19"/>
        <v>2397945</v>
      </c>
      <c r="S95" s="1"/>
      <c r="T95" s="1">
        <f t="shared" si="15"/>
        <v>1748526</v>
      </c>
      <c r="U95" s="1">
        <f t="shared" si="13"/>
        <v>649419</v>
      </c>
    </row>
    <row r="96" spans="1:21" x14ac:dyDescent="0.25">
      <c r="A96" t="s">
        <v>22</v>
      </c>
      <c r="B96" s="1">
        <v>2007242</v>
      </c>
      <c r="C96" s="1">
        <v>357622</v>
      </c>
      <c r="D96" s="1">
        <v>127788</v>
      </c>
      <c r="E96" s="1">
        <v>176748</v>
      </c>
      <c r="F96" s="1">
        <v>396350</v>
      </c>
      <c r="G96" s="1">
        <v>703165</v>
      </c>
      <c r="H96" s="1">
        <v>12345</v>
      </c>
      <c r="I96" s="1">
        <v>12207</v>
      </c>
      <c r="J96" s="1">
        <v>118390</v>
      </c>
      <c r="M96" s="1">
        <v>102627</v>
      </c>
      <c r="R96" s="1">
        <f t="shared" si="19"/>
        <v>2007242</v>
      </c>
      <c r="S96" s="1"/>
      <c r="T96" s="1">
        <f t="shared" si="15"/>
        <v>1161135</v>
      </c>
      <c r="U96" s="1">
        <f t="shared" si="13"/>
        <v>846107</v>
      </c>
    </row>
    <row r="97" spans="1:21" x14ac:dyDescent="0.25">
      <c r="A97" s="2" t="s">
        <v>23</v>
      </c>
      <c r="B97" s="1">
        <f>SUM(B91:B96)</f>
        <v>17413011</v>
      </c>
      <c r="C97" s="1">
        <f t="shared" ref="C97:Q97" si="20">SUM(C91:C96)</f>
        <v>1373316</v>
      </c>
      <c r="D97" s="1">
        <f t="shared" si="20"/>
        <v>1335041</v>
      </c>
      <c r="E97" s="1">
        <f t="shared" si="20"/>
        <v>3798101</v>
      </c>
      <c r="F97" s="1">
        <f t="shared" si="20"/>
        <v>2909075</v>
      </c>
      <c r="G97" s="1">
        <f t="shared" si="20"/>
        <v>1047585</v>
      </c>
      <c r="H97" s="1">
        <f t="shared" si="20"/>
        <v>198438</v>
      </c>
      <c r="I97" s="1">
        <f t="shared" si="20"/>
        <v>85789</v>
      </c>
      <c r="J97" s="1">
        <f t="shared" si="20"/>
        <v>4583580</v>
      </c>
      <c r="K97" s="1">
        <f t="shared" si="20"/>
        <v>129250</v>
      </c>
      <c r="L97" s="1">
        <f t="shared" si="20"/>
        <v>0</v>
      </c>
      <c r="M97" s="1">
        <f t="shared" si="20"/>
        <v>1302836</v>
      </c>
      <c r="N97" s="1">
        <f t="shared" si="20"/>
        <v>0</v>
      </c>
      <c r="O97" s="1">
        <f t="shared" si="20"/>
        <v>0</v>
      </c>
      <c r="P97" s="1">
        <f t="shared" si="20"/>
        <v>0</v>
      </c>
      <c r="Q97" s="1">
        <f t="shared" si="20"/>
        <v>650000</v>
      </c>
      <c r="R97" s="1">
        <f>SUM(C97:Q97)</f>
        <v>17413011</v>
      </c>
      <c r="S97" s="1"/>
      <c r="T97" s="1">
        <f t="shared" si="15"/>
        <v>11368369</v>
      </c>
      <c r="U97" s="1">
        <f t="shared" si="13"/>
        <v>6044642</v>
      </c>
    </row>
    <row r="98" spans="1:21" x14ac:dyDescent="0.25">
      <c r="B98" s="1">
        <v>26330745</v>
      </c>
      <c r="T98" s="1"/>
      <c r="U98" s="1"/>
    </row>
    <row r="99" spans="1:21" x14ac:dyDescent="0.25">
      <c r="B99" s="1"/>
      <c r="T99" s="1"/>
      <c r="U99" s="1"/>
    </row>
    <row r="100" spans="1:21" x14ac:dyDescent="0.25">
      <c r="A100" t="s">
        <v>31</v>
      </c>
      <c r="T100" s="1"/>
      <c r="U100" s="1"/>
    </row>
    <row r="101" spans="1:21" x14ac:dyDescent="0.25">
      <c r="A101" t="s">
        <v>1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8</v>
      </c>
      <c r="I101" t="s">
        <v>9</v>
      </c>
      <c r="J101" t="s">
        <v>10</v>
      </c>
      <c r="K101" t="s">
        <v>11</v>
      </c>
      <c r="L101" t="s">
        <v>12</v>
      </c>
      <c r="M101" t="s">
        <v>13</v>
      </c>
      <c r="N101" t="s">
        <v>14</v>
      </c>
      <c r="O101" t="s">
        <v>15</v>
      </c>
      <c r="P101" t="s">
        <v>16</v>
      </c>
      <c r="Q101" t="s">
        <v>17</v>
      </c>
      <c r="T101" s="1"/>
      <c r="U101" s="1"/>
    </row>
    <row r="102" spans="1:21" x14ac:dyDescent="0.25">
      <c r="A102" t="s">
        <v>0</v>
      </c>
      <c r="B102" s="1">
        <v>6221521</v>
      </c>
      <c r="C102" s="1">
        <v>678352</v>
      </c>
      <c r="D102" s="1">
        <v>746073</v>
      </c>
      <c r="E102" s="1">
        <v>3295550</v>
      </c>
      <c r="F102" s="1">
        <v>183249</v>
      </c>
      <c r="G102" s="1">
        <v>21642</v>
      </c>
      <c r="H102" s="1">
        <v>27512</v>
      </c>
      <c r="I102" s="1">
        <v>13779</v>
      </c>
      <c r="J102" s="1">
        <v>6757</v>
      </c>
      <c r="K102" s="1">
        <v>130222</v>
      </c>
      <c r="M102" s="1">
        <v>1118385</v>
      </c>
      <c r="R102" s="1">
        <f>SUM(C102:Q102)</f>
        <v>6221521</v>
      </c>
      <c r="S102" s="1"/>
      <c r="T102" s="1">
        <f t="shared" si="15"/>
        <v>6021609</v>
      </c>
      <c r="U102" s="1">
        <f t="shared" si="13"/>
        <v>199912</v>
      </c>
    </row>
    <row r="103" spans="1:21" x14ac:dyDescent="0.25">
      <c r="A103" t="s">
        <v>18</v>
      </c>
      <c r="B103" s="1">
        <v>673249</v>
      </c>
      <c r="C103" s="1">
        <v>155051</v>
      </c>
      <c r="D103" s="1">
        <v>105221</v>
      </c>
      <c r="E103" s="1">
        <v>91490</v>
      </c>
      <c r="F103" s="1">
        <v>230593</v>
      </c>
      <c r="G103" s="1">
        <v>10217</v>
      </c>
      <c r="H103" s="1">
        <v>25717</v>
      </c>
      <c r="I103" s="1">
        <v>6740</v>
      </c>
      <c r="J103" s="3">
        <v>43495</v>
      </c>
      <c r="M103" s="1">
        <v>4725</v>
      </c>
      <c r="R103" s="1">
        <f>SUM(C103:Q103)</f>
        <v>673249</v>
      </c>
      <c r="S103" s="1"/>
      <c r="T103" s="1">
        <f t="shared" si="15"/>
        <v>587080</v>
      </c>
      <c r="U103" s="1">
        <f t="shared" si="13"/>
        <v>86169</v>
      </c>
    </row>
    <row r="104" spans="1:21" x14ac:dyDescent="0.25">
      <c r="A104" t="s">
        <v>19</v>
      </c>
      <c r="B104" s="1">
        <v>792434</v>
      </c>
      <c r="D104" s="1">
        <v>11960</v>
      </c>
      <c r="E104" s="1">
        <v>4000</v>
      </c>
      <c r="F104" s="1">
        <v>31742</v>
      </c>
      <c r="G104">
        <v>298</v>
      </c>
      <c r="H104" s="1">
        <v>20753</v>
      </c>
      <c r="I104" s="1">
        <v>25305</v>
      </c>
      <c r="J104" s="1">
        <v>90876</v>
      </c>
      <c r="Q104" s="1">
        <v>607500</v>
      </c>
      <c r="R104" s="1">
        <f>SUM(C104:Q104)</f>
        <v>792434</v>
      </c>
      <c r="S104" s="1"/>
      <c r="T104" s="1">
        <f t="shared" si="15"/>
        <v>655202</v>
      </c>
      <c r="U104" s="1">
        <f t="shared" si="13"/>
        <v>137232</v>
      </c>
    </row>
    <row r="105" spans="1:21" x14ac:dyDescent="0.25">
      <c r="A105" t="s">
        <v>20</v>
      </c>
      <c r="B105" s="1">
        <v>5299251</v>
      </c>
      <c r="C105" s="1">
        <v>17914</v>
      </c>
      <c r="D105" s="1">
        <v>2883</v>
      </c>
      <c r="E105" s="1"/>
      <c r="F105" s="1">
        <v>1138261</v>
      </c>
      <c r="G105" s="1">
        <v>12356</v>
      </c>
      <c r="H105" s="1">
        <v>57648</v>
      </c>
      <c r="I105" s="1">
        <v>12801</v>
      </c>
      <c r="J105" s="1">
        <v>3999955</v>
      </c>
      <c r="K105" s="1">
        <v>24798</v>
      </c>
      <c r="M105" s="1">
        <v>32635</v>
      </c>
      <c r="R105" s="1">
        <f>SUM(C105:Q105)</f>
        <v>5299251</v>
      </c>
      <c r="S105" s="1"/>
      <c r="T105" s="1">
        <f t="shared" si="15"/>
        <v>1191693</v>
      </c>
      <c r="U105" s="1">
        <f t="shared" si="13"/>
        <v>4107558</v>
      </c>
    </row>
    <row r="106" spans="1:21" x14ac:dyDescent="0.25">
      <c r="A106" t="s">
        <v>21</v>
      </c>
      <c r="B106" s="1">
        <v>2295461</v>
      </c>
      <c r="C106" s="1">
        <v>241222</v>
      </c>
      <c r="D106" s="1">
        <v>214060</v>
      </c>
      <c r="E106" s="1">
        <v>6500</v>
      </c>
      <c r="F106" s="1">
        <v>897810</v>
      </c>
      <c r="G106" s="1">
        <v>294644</v>
      </c>
      <c r="H106" s="1">
        <v>52279</v>
      </c>
      <c r="I106" s="1">
        <v>10402</v>
      </c>
      <c r="J106" s="1">
        <v>300719</v>
      </c>
      <c r="M106" s="1">
        <v>195275</v>
      </c>
      <c r="Q106" s="1">
        <v>82550</v>
      </c>
      <c r="R106" s="1">
        <f>SUM(C106:Q106)</f>
        <v>2295461</v>
      </c>
      <c r="S106" s="1"/>
      <c r="T106" s="1">
        <f t="shared" si="15"/>
        <v>1637417</v>
      </c>
      <c r="U106" s="1">
        <f t="shared" si="13"/>
        <v>658044</v>
      </c>
    </row>
    <row r="107" spans="1:21" x14ac:dyDescent="0.25">
      <c r="A107" t="s">
        <v>22</v>
      </c>
      <c r="B107" s="1">
        <v>1566185</v>
      </c>
      <c r="C107" s="1">
        <v>247305</v>
      </c>
      <c r="D107" s="1">
        <v>134201</v>
      </c>
      <c r="E107" s="1">
        <v>144974</v>
      </c>
      <c r="F107" s="1">
        <v>409213</v>
      </c>
      <c r="G107" s="1">
        <v>410091</v>
      </c>
      <c r="H107" s="1">
        <v>10145</v>
      </c>
      <c r="I107" s="1">
        <v>11609</v>
      </c>
      <c r="J107" s="1">
        <v>64639</v>
      </c>
      <c r="M107" s="1">
        <v>134008</v>
      </c>
      <c r="R107" s="1">
        <f>SUM(C107:M107)</f>
        <v>1566185</v>
      </c>
      <c r="S107" s="1"/>
      <c r="T107" s="1">
        <f t="shared" si="15"/>
        <v>1069701</v>
      </c>
      <c r="U107" s="1">
        <f t="shared" si="13"/>
        <v>496484</v>
      </c>
    </row>
    <row r="108" spans="1:21" x14ac:dyDescent="0.25">
      <c r="A108" s="2" t="s">
        <v>23</v>
      </c>
      <c r="B108" s="1">
        <f>SUM(B102:B107)</f>
        <v>16848101</v>
      </c>
      <c r="C108" s="1">
        <f t="shared" ref="C108:Q108" si="21">SUM(C102:C107)</f>
        <v>1339844</v>
      </c>
      <c r="D108" s="1">
        <f t="shared" si="21"/>
        <v>1214398</v>
      </c>
      <c r="E108" s="1">
        <f t="shared" si="21"/>
        <v>3542514</v>
      </c>
      <c r="F108" s="1">
        <f t="shared" si="21"/>
        <v>2890868</v>
      </c>
      <c r="G108" s="1">
        <f t="shared" si="21"/>
        <v>749248</v>
      </c>
      <c r="H108" s="1">
        <f t="shared" si="21"/>
        <v>194054</v>
      </c>
      <c r="I108" s="1">
        <f t="shared" si="21"/>
        <v>80636</v>
      </c>
      <c r="J108" s="1">
        <f t="shared" si="21"/>
        <v>4506441</v>
      </c>
      <c r="K108" s="1">
        <f t="shared" si="21"/>
        <v>155020</v>
      </c>
      <c r="L108" s="1">
        <f t="shared" si="21"/>
        <v>0</v>
      </c>
      <c r="M108" s="1">
        <f t="shared" si="21"/>
        <v>1485028</v>
      </c>
      <c r="N108" s="1">
        <f t="shared" si="21"/>
        <v>0</v>
      </c>
      <c r="O108" s="1">
        <f t="shared" si="21"/>
        <v>0</v>
      </c>
      <c r="P108" s="1">
        <f t="shared" si="21"/>
        <v>0</v>
      </c>
      <c r="Q108" s="1">
        <f t="shared" si="21"/>
        <v>690050</v>
      </c>
      <c r="R108" s="1">
        <f>SUM(C108:Q108)</f>
        <v>16848101</v>
      </c>
      <c r="S108" s="1"/>
      <c r="T108" s="1">
        <f t="shared" si="15"/>
        <v>11162702</v>
      </c>
      <c r="U108" s="1">
        <f t="shared" si="13"/>
        <v>5685399</v>
      </c>
    </row>
    <row r="109" spans="1:21" x14ac:dyDescent="0.25">
      <c r="B109" s="1">
        <v>25207133</v>
      </c>
    </row>
    <row r="110" spans="1:21" x14ac:dyDescent="0.25">
      <c r="C110" s="1"/>
      <c r="D110" s="1"/>
      <c r="E110" s="1"/>
      <c r="F110" s="1"/>
      <c r="H110" s="1"/>
      <c r="I110" s="1"/>
      <c r="K110" s="1"/>
      <c r="L110" s="1"/>
      <c r="N110" s="1"/>
    </row>
    <row r="111" spans="1:21" x14ac:dyDescent="0.25">
      <c r="B111" s="1">
        <v>8</v>
      </c>
      <c r="C111" s="1">
        <f>B111+1</f>
        <v>9</v>
      </c>
      <c r="D111" s="1">
        <f t="shared" ref="D111:K111" si="22">C111+1</f>
        <v>10</v>
      </c>
      <c r="E111" s="1">
        <f t="shared" si="22"/>
        <v>11</v>
      </c>
      <c r="F111" s="1">
        <f t="shared" si="22"/>
        <v>12</v>
      </c>
      <c r="G111" s="1">
        <f t="shared" si="22"/>
        <v>13</v>
      </c>
      <c r="H111" s="1">
        <f>G111+1</f>
        <v>14</v>
      </c>
      <c r="I111" s="1">
        <f t="shared" si="22"/>
        <v>15</v>
      </c>
      <c r="J111" s="1">
        <f t="shared" si="22"/>
        <v>16</v>
      </c>
      <c r="K111" s="1">
        <f t="shared" si="22"/>
        <v>17</v>
      </c>
      <c r="L111" s="1"/>
    </row>
    <row r="112" spans="1:21" x14ac:dyDescent="0.25">
      <c r="B112">
        <f>B108/B109</f>
        <v>0.66838624606773012</v>
      </c>
      <c r="C112">
        <f>B97/B98</f>
        <v>0.66131858403550681</v>
      </c>
      <c r="D112">
        <f>B86/B87</f>
        <v>0.62381452707102314</v>
      </c>
      <c r="E112">
        <f>B75/B76</f>
        <v>0.66973174797195867</v>
      </c>
      <c r="F112">
        <f>B64/B65</f>
        <v>0.52947670282741555</v>
      </c>
      <c r="G112">
        <f>B53/B54</f>
        <v>0.62588201943771571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2"/>
  <sheetViews>
    <sheetView zoomScaleNormal="100" workbookViewId="0">
      <selection activeCell="U1" sqref="U1:X1048576"/>
    </sheetView>
  </sheetViews>
  <sheetFormatPr defaultRowHeight="15" x14ac:dyDescent="0.25"/>
  <cols>
    <col min="1" max="1" width="25.140625" bestFit="1" customWidth="1"/>
    <col min="2" max="2" width="11.85546875" bestFit="1" customWidth="1"/>
    <col min="3" max="3" width="0" hidden="1" customWidth="1"/>
    <col min="4" max="4" width="10.85546875" hidden="1" customWidth="1"/>
    <col min="5" max="5" width="10.7109375" hidden="1" customWidth="1"/>
    <col min="6" max="6" width="0" hidden="1" customWidth="1"/>
    <col min="12" max="15" width="0" hidden="1" customWidth="1"/>
    <col min="16" max="16" width="10.42578125" hidden="1" customWidth="1"/>
    <col min="17" max="17" width="0" hidden="1" customWidth="1"/>
    <col min="18" max="18" width="10.140625" hidden="1" customWidth="1"/>
    <col min="20" max="20" width="9.85546875" bestFit="1" customWidth="1"/>
    <col min="21" max="21" width="25.140625" style="10" bestFit="1" customWidth="1"/>
    <col min="22" max="22" width="11.85546875" bestFit="1" customWidth="1"/>
  </cols>
  <sheetData>
    <row r="1" spans="1:24" x14ac:dyDescent="0.25">
      <c r="A1" t="s">
        <v>32</v>
      </c>
      <c r="U1" s="10" t="s">
        <v>32</v>
      </c>
    </row>
    <row r="2" spans="1:24" x14ac:dyDescent="0.25">
      <c r="A2" t="s">
        <v>1</v>
      </c>
      <c r="B2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t="s">
        <v>12</v>
      </c>
      <c r="M2" s="4" t="s">
        <v>13</v>
      </c>
      <c r="N2" t="s">
        <v>14</v>
      </c>
      <c r="O2" t="s">
        <v>15</v>
      </c>
      <c r="P2" t="s">
        <v>16</v>
      </c>
      <c r="Q2" s="4" t="s">
        <v>17</v>
      </c>
      <c r="S2" s="7" t="s">
        <v>35</v>
      </c>
      <c r="T2" s="9" t="s">
        <v>34</v>
      </c>
      <c r="U2" s="10" t="s">
        <v>1</v>
      </c>
      <c r="V2" t="s">
        <v>2</v>
      </c>
      <c r="W2" s="5" t="s">
        <v>35</v>
      </c>
      <c r="X2" s="9" t="s">
        <v>34</v>
      </c>
    </row>
    <row r="3" spans="1:24" x14ac:dyDescent="0.25">
      <c r="A3" t="s">
        <v>0</v>
      </c>
      <c r="B3" s="1">
        <v>7103969</v>
      </c>
      <c r="C3" s="1">
        <v>1241689</v>
      </c>
      <c r="D3" s="1">
        <v>1463895</v>
      </c>
      <c r="E3" s="1">
        <v>3274901</v>
      </c>
      <c r="F3" s="1">
        <v>446811</v>
      </c>
      <c r="G3" s="1">
        <v>85300</v>
      </c>
      <c r="H3" s="1">
        <v>46900</v>
      </c>
      <c r="I3" s="1">
        <v>17875</v>
      </c>
      <c r="J3" s="1">
        <v>26348</v>
      </c>
      <c r="K3" s="1">
        <v>295250</v>
      </c>
      <c r="M3" s="1">
        <v>205000</v>
      </c>
      <c r="R3" s="1">
        <f>SUM(C3:Q3)</f>
        <v>7103969</v>
      </c>
      <c r="S3" s="1">
        <f>SUM(G3:K3)</f>
        <v>471673</v>
      </c>
      <c r="T3" s="1">
        <f>SUM(C3:F3, M3:Q3)</f>
        <v>6632296</v>
      </c>
      <c r="U3" s="10" t="s">
        <v>0</v>
      </c>
      <c r="V3" s="12">
        <f>B3/B$9</f>
        <v>0.3476265016842881</v>
      </c>
      <c r="W3" s="12">
        <f>S3/S$9</f>
        <v>6.3770040480137347E-2</v>
      </c>
      <c r="X3" s="12">
        <f>T3/T$9</f>
        <v>0.50864403179036699</v>
      </c>
    </row>
    <row r="4" spans="1:24" x14ac:dyDescent="0.25">
      <c r="A4" t="s">
        <v>18</v>
      </c>
      <c r="B4" s="1">
        <v>873000</v>
      </c>
      <c r="C4" s="1">
        <v>358540</v>
      </c>
      <c r="D4" s="1">
        <v>131750</v>
      </c>
      <c r="E4" s="1">
        <v>75627</v>
      </c>
      <c r="F4" s="1">
        <v>128528</v>
      </c>
      <c r="G4" s="1">
        <v>37975</v>
      </c>
      <c r="H4" s="1">
        <v>42480</v>
      </c>
      <c r="I4" s="1">
        <v>11500</v>
      </c>
      <c r="J4" s="1">
        <v>86600</v>
      </c>
      <c r="R4" s="1">
        <f t="shared" ref="R4:R10" si="0">SUM(C4:Q4)</f>
        <v>873000</v>
      </c>
      <c r="S4" s="1">
        <f t="shared" ref="S4:S67" si="1">SUM(G4:K4)</f>
        <v>178555</v>
      </c>
      <c r="T4" s="1">
        <f>SUM(C4:F4, M4:Q4)</f>
        <v>694445</v>
      </c>
      <c r="U4" s="10" t="s">
        <v>18</v>
      </c>
      <c r="V4" s="12">
        <f t="shared" ref="V4:V67" si="2">B4/B$9</f>
        <v>4.2719490466580516E-2</v>
      </c>
      <c r="W4" s="12">
        <f t="shared" ref="W4:W8" si="3">S4/S$9</f>
        <v>2.4140579549668782E-2</v>
      </c>
      <c r="X4" s="12">
        <f t="shared" ref="X4:X67" si="4">T4/T$9</f>
        <v>5.3258374574455279E-2</v>
      </c>
    </row>
    <row r="5" spans="1:24" x14ac:dyDescent="0.25">
      <c r="A5" t="s">
        <v>19</v>
      </c>
      <c r="B5" s="1">
        <v>787407</v>
      </c>
      <c r="D5" s="1">
        <v>7100</v>
      </c>
      <c r="E5" s="1">
        <v>25515</v>
      </c>
      <c r="F5" s="1">
        <v>525567</v>
      </c>
      <c r="G5" s="1">
        <v>45705</v>
      </c>
      <c r="H5" s="1">
        <v>25070</v>
      </c>
      <c r="I5" s="1">
        <v>31400</v>
      </c>
      <c r="J5" s="1">
        <v>127050</v>
      </c>
      <c r="R5" s="1">
        <f t="shared" si="0"/>
        <v>787407</v>
      </c>
      <c r="S5" s="1">
        <f t="shared" si="1"/>
        <v>229225</v>
      </c>
      <c r="T5" s="1">
        <f>SUM(C5:F5, M5:Q5)</f>
        <v>558182</v>
      </c>
      <c r="U5" s="10" t="s">
        <v>19</v>
      </c>
      <c r="V5" s="12">
        <f t="shared" si="2"/>
        <v>3.8531071970010038E-2</v>
      </c>
      <c r="W5" s="12">
        <f t="shared" si="3"/>
        <v>3.0991147530300616E-2</v>
      </c>
      <c r="X5" s="12">
        <f t="shared" si="4"/>
        <v>4.2808092846400497E-2</v>
      </c>
    </row>
    <row r="6" spans="1:24" x14ac:dyDescent="0.25">
      <c r="A6" t="s">
        <v>20</v>
      </c>
      <c r="B6" s="1">
        <v>7334550</v>
      </c>
      <c r="D6" s="1">
        <v>9000</v>
      </c>
      <c r="F6" s="1">
        <v>2002676</v>
      </c>
      <c r="G6" s="1">
        <v>70000</v>
      </c>
      <c r="H6" s="1">
        <v>90414</v>
      </c>
      <c r="I6" s="1">
        <v>17960</v>
      </c>
      <c r="J6" s="1">
        <v>5060000</v>
      </c>
      <c r="K6" s="1">
        <v>84500</v>
      </c>
      <c r="R6" s="1">
        <f t="shared" si="0"/>
        <v>7334550</v>
      </c>
      <c r="S6" s="1">
        <f t="shared" si="1"/>
        <v>5322874</v>
      </c>
      <c r="T6" s="1">
        <f>SUM(C6:F6, M6:Q6)</f>
        <v>2011676</v>
      </c>
      <c r="U6" s="10" t="s">
        <v>20</v>
      </c>
      <c r="V6" s="12">
        <f t="shared" si="2"/>
        <v>0.35890978098700815</v>
      </c>
      <c r="W6" s="12">
        <f t="shared" si="3"/>
        <v>0.71965088196837756</v>
      </c>
      <c r="X6" s="12">
        <f t="shared" si="4"/>
        <v>0.15427945183627487</v>
      </c>
    </row>
    <row r="7" spans="1:24" x14ac:dyDescent="0.25">
      <c r="A7" t="s">
        <v>21</v>
      </c>
      <c r="B7" s="1">
        <v>2596762</v>
      </c>
      <c r="C7" s="1">
        <v>110392</v>
      </c>
      <c r="D7" s="1">
        <v>180950</v>
      </c>
      <c r="E7" s="1">
        <v>34294</v>
      </c>
      <c r="F7" s="1">
        <v>1639826</v>
      </c>
      <c r="G7" s="1">
        <v>242090</v>
      </c>
      <c r="H7" s="1">
        <v>67650</v>
      </c>
      <c r="I7" s="1">
        <v>12860</v>
      </c>
      <c r="J7" s="1">
        <v>272700</v>
      </c>
      <c r="M7" s="1">
        <v>36000</v>
      </c>
      <c r="R7" s="1">
        <f t="shared" si="0"/>
        <v>2596762</v>
      </c>
      <c r="S7" s="1">
        <f t="shared" si="1"/>
        <v>595300</v>
      </c>
      <c r="T7" s="1">
        <f>SUM(C7:F7, M7:Q7)</f>
        <v>2001462</v>
      </c>
      <c r="U7" s="10" t="s">
        <v>21</v>
      </c>
      <c r="V7" s="12">
        <f t="shared" si="2"/>
        <v>0.12707027434476351</v>
      </c>
      <c r="W7" s="12">
        <f t="shared" si="3"/>
        <v>8.0484371795344997E-2</v>
      </c>
      <c r="X7" s="12">
        <f t="shared" si="4"/>
        <v>0.1534961197683595</v>
      </c>
    </row>
    <row r="8" spans="1:24" x14ac:dyDescent="0.25">
      <c r="A8" t="s">
        <v>22</v>
      </c>
      <c r="B8" s="1">
        <v>1739949</v>
      </c>
      <c r="C8" s="1">
        <v>411950</v>
      </c>
      <c r="D8" s="1">
        <v>65541</v>
      </c>
      <c r="E8" s="1">
        <v>145244</v>
      </c>
      <c r="F8" s="1">
        <v>513374</v>
      </c>
      <c r="G8" s="1">
        <v>489000</v>
      </c>
      <c r="H8" s="1">
        <v>25370</v>
      </c>
      <c r="I8" s="1">
        <v>13205</v>
      </c>
      <c r="J8" s="1">
        <v>71265</v>
      </c>
      <c r="M8" s="1">
        <v>5000</v>
      </c>
      <c r="R8" s="1">
        <f t="shared" si="0"/>
        <v>1739949</v>
      </c>
      <c r="S8" s="1">
        <f t="shared" si="1"/>
        <v>598840</v>
      </c>
      <c r="T8" s="1">
        <f>SUM(C8:F8, M8:Q8)</f>
        <v>1141109</v>
      </c>
      <c r="U8" s="10" t="s">
        <v>22</v>
      </c>
      <c r="V8" s="12">
        <f t="shared" si="2"/>
        <v>8.5142880547349711E-2</v>
      </c>
      <c r="W8" s="12">
        <f t="shared" si="3"/>
        <v>8.0962978676170666E-2</v>
      </c>
      <c r="X8" s="12">
        <f t="shared" si="4"/>
        <v>8.7513929184142858E-2</v>
      </c>
    </row>
    <row r="9" spans="1:24" x14ac:dyDescent="0.25">
      <c r="A9" s="2" t="s">
        <v>23</v>
      </c>
      <c r="B9" s="1">
        <f>SUM(B3:B8)</f>
        <v>20435637</v>
      </c>
      <c r="C9" s="1">
        <f t="shared" ref="C9:Q9" si="5">SUM(C3:C8)</f>
        <v>2122571</v>
      </c>
      <c r="D9" s="1">
        <f t="shared" si="5"/>
        <v>1858236</v>
      </c>
      <c r="E9" s="1">
        <f t="shared" si="5"/>
        <v>3555581</v>
      </c>
      <c r="F9" s="1">
        <f t="shared" si="5"/>
        <v>5256782</v>
      </c>
      <c r="G9" s="1">
        <f t="shared" si="5"/>
        <v>970070</v>
      </c>
      <c r="H9" s="1">
        <f t="shared" si="5"/>
        <v>297884</v>
      </c>
      <c r="I9" s="1">
        <f t="shared" si="5"/>
        <v>104800</v>
      </c>
      <c r="J9" s="1">
        <f t="shared" si="5"/>
        <v>5643963</v>
      </c>
      <c r="K9" s="1">
        <f t="shared" si="5"/>
        <v>379750</v>
      </c>
      <c r="L9" s="1">
        <f t="shared" si="5"/>
        <v>0</v>
      </c>
      <c r="M9" s="1">
        <f t="shared" si="5"/>
        <v>246000</v>
      </c>
      <c r="N9" s="1">
        <f t="shared" si="5"/>
        <v>0</v>
      </c>
      <c r="O9" s="1">
        <f t="shared" si="5"/>
        <v>0</v>
      </c>
      <c r="P9" s="1">
        <f t="shared" si="5"/>
        <v>0</v>
      </c>
      <c r="Q9" s="1">
        <f t="shared" si="5"/>
        <v>0</v>
      </c>
      <c r="R9" s="1">
        <f t="shared" si="0"/>
        <v>20435637</v>
      </c>
      <c r="S9" s="1">
        <f t="shared" si="1"/>
        <v>7396467</v>
      </c>
      <c r="T9" s="1">
        <f>SUM(C9:F9, M9:Q9)</f>
        <v>13039170</v>
      </c>
      <c r="U9" s="11" t="s">
        <v>23</v>
      </c>
      <c r="V9" s="12">
        <f t="shared" si="2"/>
        <v>1</v>
      </c>
      <c r="W9" s="12">
        <f>S9/S$9</f>
        <v>1</v>
      </c>
      <c r="X9" s="12">
        <f t="shared" si="4"/>
        <v>1</v>
      </c>
    </row>
    <row r="10" spans="1:24" x14ac:dyDescent="0.25">
      <c r="A10" s="2"/>
      <c r="B10" s="1">
        <v>41613692</v>
      </c>
      <c r="R10" s="1">
        <f t="shared" si="0"/>
        <v>0</v>
      </c>
      <c r="S10" s="1"/>
      <c r="T10" s="1"/>
      <c r="U10" s="11"/>
      <c r="V10" s="12"/>
      <c r="W10" s="12"/>
      <c r="X10" s="12"/>
    </row>
    <row r="11" spans="1:24" x14ac:dyDescent="0.25">
      <c r="A11" s="2"/>
      <c r="B11" s="1"/>
      <c r="R11" s="1"/>
      <c r="S11" s="1"/>
      <c r="T11" s="1"/>
      <c r="U11" s="11"/>
      <c r="V11" s="12"/>
      <c r="W11" s="12"/>
      <c r="X11" s="12"/>
    </row>
    <row r="12" spans="1:24" x14ac:dyDescent="0.25">
      <c r="A12" t="s">
        <v>33</v>
      </c>
      <c r="S12" s="1"/>
      <c r="T12" s="1"/>
      <c r="U12" s="10" t="s">
        <v>33</v>
      </c>
      <c r="V12" s="12"/>
      <c r="W12" s="12"/>
      <c r="X12" s="12"/>
    </row>
    <row r="13" spans="1:24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  <c r="Q13" t="s">
        <v>17</v>
      </c>
      <c r="S13" s="1"/>
      <c r="T13" s="1"/>
      <c r="U13" s="10" t="s">
        <v>1</v>
      </c>
      <c r="V13" t="s">
        <v>2</v>
      </c>
      <c r="W13" s="5" t="s">
        <v>35</v>
      </c>
      <c r="X13" s="9" t="s">
        <v>34</v>
      </c>
    </row>
    <row r="14" spans="1:24" x14ac:dyDescent="0.25">
      <c r="A14" t="s">
        <v>0</v>
      </c>
      <c r="B14" s="1">
        <v>6880953</v>
      </c>
      <c r="C14" s="1">
        <v>1044454</v>
      </c>
      <c r="D14" s="1">
        <v>1441970</v>
      </c>
      <c r="E14" s="1">
        <v>3398186</v>
      </c>
      <c r="F14" s="1">
        <v>479200</v>
      </c>
      <c r="G14" s="1">
        <v>49150</v>
      </c>
      <c r="H14" s="1">
        <v>44900</v>
      </c>
      <c r="I14" s="1">
        <v>15690</v>
      </c>
      <c r="J14" s="1">
        <v>19153</v>
      </c>
      <c r="K14" s="1">
        <v>302250</v>
      </c>
      <c r="M14" s="1">
        <v>86000</v>
      </c>
      <c r="R14" s="1">
        <f>SUM(C14:Q14)</f>
        <v>6880953</v>
      </c>
      <c r="S14" s="1">
        <f t="shared" si="1"/>
        <v>431143</v>
      </c>
      <c r="T14" s="1">
        <f>SUM(C14:F14, M14:Q14)</f>
        <v>6449810</v>
      </c>
      <c r="U14" s="10" t="s">
        <v>0</v>
      </c>
      <c r="V14" s="12">
        <f>B14/B$20</f>
        <v>0.33000765578868124</v>
      </c>
      <c r="W14" s="12">
        <f>S14/S$20</f>
        <v>5.7280044512159803E-2</v>
      </c>
      <c r="X14" s="12">
        <f>T14/T$20</f>
        <v>0.48407616446075291</v>
      </c>
    </row>
    <row r="15" spans="1:24" x14ac:dyDescent="0.25">
      <c r="A15" t="s">
        <v>18</v>
      </c>
      <c r="B15" s="1">
        <v>845558</v>
      </c>
      <c r="C15" s="1">
        <v>343340</v>
      </c>
      <c r="D15" s="1">
        <v>130450</v>
      </c>
      <c r="E15" s="1">
        <v>80627</v>
      </c>
      <c r="F15" s="1">
        <v>133087</v>
      </c>
      <c r="G15" s="1">
        <v>38120</v>
      </c>
      <c r="H15" s="1">
        <v>38410</v>
      </c>
      <c r="I15" s="1">
        <v>12500</v>
      </c>
      <c r="J15" s="1">
        <v>69024</v>
      </c>
      <c r="R15" s="1">
        <f t="shared" ref="R15:R20" si="6">SUM(C15:Q15)</f>
        <v>845558</v>
      </c>
      <c r="S15" s="1">
        <f t="shared" si="1"/>
        <v>158054</v>
      </c>
      <c r="T15" s="1">
        <f>SUM(C15:F15, M15:Q15)</f>
        <v>687504</v>
      </c>
      <c r="U15" s="10" t="s">
        <v>18</v>
      </c>
      <c r="V15" s="12">
        <f t="shared" ref="V15:V19" si="7">B15/B$20</f>
        <v>4.055261144980437E-2</v>
      </c>
      <c r="W15" s="12">
        <f t="shared" ref="W15:W20" si="8">S15/S$20</f>
        <v>2.0998462587412774E-2</v>
      </c>
      <c r="X15" s="12">
        <f t="shared" ref="X15:X19" si="9">T15/T$20</f>
        <v>5.1599085767088562E-2</v>
      </c>
    </row>
    <row r="16" spans="1:24" x14ac:dyDescent="0.25">
      <c r="A16" t="s">
        <v>19</v>
      </c>
      <c r="B16" s="1">
        <v>953250</v>
      </c>
      <c r="D16" s="1">
        <v>7100</v>
      </c>
      <c r="E16" s="1">
        <v>25515</v>
      </c>
      <c r="F16" s="1">
        <v>710205</v>
      </c>
      <c r="G16" s="1">
        <v>34900</v>
      </c>
      <c r="H16" s="1">
        <v>18130</v>
      </c>
      <c r="I16" s="1">
        <v>31300</v>
      </c>
      <c r="J16" s="1">
        <v>126100</v>
      </c>
      <c r="R16" s="1">
        <f t="shared" si="6"/>
        <v>953250</v>
      </c>
      <c r="S16" s="1">
        <f t="shared" si="1"/>
        <v>210430</v>
      </c>
      <c r="T16" s="1">
        <f>SUM(C16:F16, M16:Q16)</f>
        <v>742820</v>
      </c>
      <c r="U16" s="10" t="s">
        <v>19</v>
      </c>
      <c r="V16" s="12">
        <f t="shared" si="7"/>
        <v>4.5717475163768798E-2</v>
      </c>
      <c r="W16" s="12">
        <f t="shared" si="8"/>
        <v>2.795694181905722E-2</v>
      </c>
      <c r="X16" s="12">
        <f t="shared" si="9"/>
        <v>5.5750705289727372E-2</v>
      </c>
    </row>
    <row r="17" spans="1:24" x14ac:dyDescent="0.25">
      <c r="A17" t="s">
        <v>20</v>
      </c>
      <c r="B17" s="1">
        <v>7324070</v>
      </c>
      <c r="D17" s="1">
        <v>9500</v>
      </c>
      <c r="F17" s="1">
        <v>1806250</v>
      </c>
      <c r="G17" s="1">
        <v>127000</v>
      </c>
      <c r="H17" s="1">
        <v>85760</v>
      </c>
      <c r="I17" s="1">
        <v>20560</v>
      </c>
      <c r="J17" s="1">
        <v>5182000</v>
      </c>
      <c r="K17" s="1">
        <v>93000</v>
      </c>
      <c r="R17" s="1">
        <f t="shared" si="6"/>
        <v>7324070</v>
      </c>
      <c r="S17" s="1">
        <f t="shared" si="1"/>
        <v>5508320</v>
      </c>
      <c r="T17" s="1">
        <f>SUM(C17:F17, M17:Q17)</f>
        <v>1815750</v>
      </c>
      <c r="U17" s="10" t="s">
        <v>20</v>
      </c>
      <c r="V17" s="12">
        <f t="shared" si="7"/>
        <v>0.35125936356958209</v>
      </c>
      <c r="W17" s="12">
        <f t="shared" si="8"/>
        <v>0.73181476862020278</v>
      </c>
      <c r="X17" s="12">
        <f t="shared" si="9"/>
        <v>0.13627708345201053</v>
      </c>
    </row>
    <row r="18" spans="1:24" x14ac:dyDescent="0.25">
      <c r="A18" t="s">
        <v>21</v>
      </c>
      <c r="B18" s="1">
        <v>2856931</v>
      </c>
      <c r="C18" s="1">
        <v>123379</v>
      </c>
      <c r="D18" s="1">
        <v>150725</v>
      </c>
      <c r="E18" s="1">
        <v>34294</v>
      </c>
      <c r="F18" s="1">
        <v>1844188</v>
      </c>
      <c r="G18" s="1">
        <v>314305</v>
      </c>
      <c r="H18" s="1">
        <v>65180</v>
      </c>
      <c r="I18" s="1">
        <v>13260</v>
      </c>
      <c r="J18" s="1">
        <v>275600</v>
      </c>
      <c r="M18" s="1">
        <v>36000</v>
      </c>
      <c r="R18" s="1">
        <f t="shared" si="6"/>
        <v>2856931</v>
      </c>
      <c r="S18" s="1">
        <f t="shared" si="1"/>
        <v>668345</v>
      </c>
      <c r="T18" s="1">
        <f>SUM(C18:F18, M18:Q18)</f>
        <v>2188586</v>
      </c>
      <c r="U18" s="10" t="s">
        <v>21</v>
      </c>
      <c r="V18" s="12">
        <f t="shared" si="7"/>
        <v>0.13701722741893643</v>
      </c>
      <c r="W18" s="12">
        <f t="shared" si="8"/>
        <v>8.8793814000179619E-2</v>
      </c>
      <c r="X18" s="12">
        <f t="shared" si="9"/>
        <v>0.1642594613597147</v>
      </c>
    </row>
    <row r="19" spans="1:24" x14ac:dyDescent="0.25">
      <c r="A19" t="s">
        <v>22</v>
      </c>
      <c r="B19" s="1">
        <v>1990127</v>
      </c>
      <c r="C19" s="1">
        <v>615041</v>
      </c>
      <c r="D19" s="1">
        <v>65541</v>
      </c>
      <c r="E19" s="1">
        <v>148444</v>
      </c>
      <c r="F19" s="1">
        <v>597461</v>
      </c>
      <c r="G19" s="1">
        <v>464000</v>
      </c>
      <c r="H19" s="1">
        <v>9070</v>
      </c>
      <c r="I19" s="1">
        <v>12905</v>
      </c>
      <c r="J19" s="1">
        <v>64665</v>
      </c>
      <c r="M19" s="1">
        <v>13000</v>
      </c>
      <c r="R19" s="1">
        <f t="shared" si="6"/>
        <v>1990127</v>
      </c>
      <c r="S19" s="1">
        <f t="shared" si="1"/>
        <v>550640</v>
      </c>
      <c r="T19" s="1">
        <f>SUM(C19:F19, M19:Q19)</f>
        <v>1439487</v>
      </c>
      <c r="U19" s="10" t="s">
        <v>22</v>
      </c>
      <c r="V19" s="12">
        <f t="shared" si="7"/>
        <v>9.544566660922707E-2</v>
      </c>
      <c r="W19" s="12">
        <f t="shared" si="8"/>
        <v>7.3155968460987819E-2</v>
      </c>
      <c r="X19" s="12">
        <f t="shared" si="9"/>
        <v>0.10803749967070593</v>
      </c>
    </row>
    <row r="20" spans="1:24" x14ac:dyDescent="0.25">
      <c r="A20" s="2" t="s">
        <v>23</v>
      </c>
      <c r="B20" s="1">
        <f>SUM(B14:B19)</f>
        <v>20850889</v>
      </c>
      <c r="C20" s="1">
        <f t="shared" ref="C20:Q20" si="10">SUM(C14:C19)</f>
        <v>2126214</v>
      </c>
      <c r="D20" s="1">
        <f t="shared" si="10"/>
        <v>1805286</v>
      </c>
      <c r="E20" s="1">
        <f t="shared" si="10"/>
        <v>3687066</v>
      </c>
      <c r="F20" s="1">
        <f t="shared" si="10"/>
        <v>5570391</v>
      </c>
      <c r="G20" s="1">
        <f t="shared" si="10"/>
        <v>1027475</v>
      </c>
      <c r="H20" s="1">
        <f t="shared" si="10"/>
        <v>261450</v>
      </c>
      <c r="I20" s="1">
        <f t="shared" si="10"/>
        <v>106215</v>
      </c>
      <c r="J20" s="1">
        <f t="shared" si="10"/>
        <v>5736542</v>
      </c>
      <c r="K20" s="1">
        <f t="shared" si="10"/>
        <v>395250</v>
      </c>
      <c r="L20" s="1">
        <f t="shared" si="10"/>
        <v>0</v>
      </c>
      <c r="M20" s="1">
        <f t="shared" si="10"/>
        <v>135000</v>
      </c>
      <c r="N20" s="1">
        <f t="shared" si="10"/>
        <v>0</v>
      </c>
      <c r="O20" s="1">
        <f t="shared" si="10"/>
        <v>0</v>
      </c>
      <c r="P20" s="1">
        <f t="shared" si="10"/>
        <v>0</v>
      </c>
      <c r="Q20" s="1">
        <f t="shared" si="10"/>
        <v>0</v>
      </c>
      <c r="R20" s="1">
        <f t="shared" si="6"/>
        <v>20850889</v>
      </c>
      <c r="S20" s="1">
        <f t="shared" si="1"/>
        <v>7526932</v>
      </c>
      <c r="T20" s="1">
        <f>SUM(C20:F20, M20:Q20)</f>
        <v>13323957</v>
      </c>
      <c r="U20" s="11" t="s">
        <v>23</v>
      </c>
      <c r="V20" s="12">
        <f>B20/B$20</f>
        <v>1</v>
      </c>
      <c r="W20" s="12">
        <f t="shared" si="8"/>
        <v>1</v>
      </c>
      <c r="X20" s="12">
        <f>T20/T$20</f>
        <v>1</v>
      </c>
    </row>
    <row r="21" spans="1:24" x14ac:dyDescent="0.25">
      <c r="B21" s="1">
        <v>37242614</v>
      </c>
      <c r="S21" s="1"/>
      <c r="T21" s="1"/>
      <c r="V21" s="12"/>
      <c r="W21" s="12"/>
      <c r="X21" s="12"/>
    </row>
    <row r="22" spans="1:24" x14ac:dyDescent="0.25">
      <c r="B22" s="1"/>
      <c r="S22" s="1"/>
      <c r="T22" s="1"/>
      <c r="V22" s="12"/>
      <c r="W22" s="12"/>
      <c r="X22" s="12"/>
    </row>
    <row r="23" spans="1:24" x14ac:dyDescent="0.25">
      <c r="A23" t="s">
        <v>24</v>
      </c>
      <c r="S23" s="1"/>
      <c r="T23" s="1"/>
      <c r="U23" s="10" t="s">
        <v>24</v>
      </c>
      <c r="V23" s="12"/>
      <c r="W23" s="12"/>
      <c r="X23" s="12"/>
    </row>
    <row r="24" spans="1:24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 t="s">
        <v>13</v>
      </c>
      <c r="N24" t="s">
        <v>14</v>
      </c>
      <c r="O24" t="s">
        <v>15</v>
      </c>
      <c r="P24" t="s">
        <v>16</v>
      </c>
      <c r="Q24" t="s">
        <v>17</v>
      </c>
      <c r="S24" s="1"/>
      <c r="T24" s="1"/>
      <c r="U24" s="10" t="s">
        <v>1</v>
      </c>
      <c r="V24" t="s">
        <v>2</v>
      </c>
      <c r="W24" s="5" t="s">
        <v>35</v>
      </c>
      <c r="X24" s="9" t="s">
        <v>34</v>
      </c>
    </row>
    <row r="25" spans="1:24" x14ac:dyDescent="0.25">
      <c r="A25" t="s">
        <v>0</v>
      </c>
      <c r="B25" s="1">
        <v>8265415</v>
      </c>
      <c r="C25" s="1">
        <v>1160964</v>
      </c>
      <c r="D25" s="1">
        <v>1472245</v>
      </c>
      <c r="E25" s="1">
        <v>3346699</v>
      </c>
      <c r="F25" s="1">
        <v>457059</v>
      </c>
      <c r="G25" s="1">
        <v>78771</v>
      </c>
      <c r="H25" s="1">
        <v>41876</v>
      </c>
      <c r="I25" s="1">
        <v>16656</v>
      </c>
      <c r="J25" s="1">
        <v>68833</v>
      </c>
      <c r="K25" s="1">
        <v>347171</v>
      </c>
      <c r="M25" s="1">
        <v>1275141</v>
      </c>
      <c r="R25" s="1">
        <f>SUM(C25:Q25)</f>
        <v>8265415</v>
      </c>
      <c r="S25" s="1">
        <f t="shared" si="1"/>
        <v>553307</v>
      </c>
      <c r="T25" s="1">
        <f>SUM(C25:F25, M25:Q25)</f>
        <v>7712108</v>
      </c>
      <c r="U25" s="10" t="s">
        <v>0</v>
      </c>
      <c r="V25" s="12">
        <f>B25/B$31</f>
        <v>0.40121669589277154</v>
      </c>
      <c r="W25" s="12">
        <f>S25/S$31</f>
        <v>7.3530644933871764E-2</v>
      </c>
      <c r="X25" s="12">
        <f>T25/T$31</f>
        <v>0.5897898948809065</v>
      </c>
    </row>
    <row r="26" spans="1:24" x14ac:dyDescent="0.25">
      <c r="A26" t="s">
        <v>18</v>
      </c>
      <c r="B26" s="1">
        <v>780187</v>
      </c>
      <c r="C26" s="1">
        <v>231186</v>
      </c>
      <c r="D26" s="1">
        <v>140020</v>
      </c>
      <c r="E26" s="1">
        <v>57059</v>
      </c>
      <c r="F26" s="1">
        <v>140084</v>
      </c>
      <c r="G26" s="1">
        <v>36000</v>
      </c>
      <c r="H26" s="1">
        <v>59005</v>
      </c>
      <c r="I26" s="1">
        <v>10783</v>
      </c>
      <c r="J26" s="1">
        <v>106050</v>
      </c>
      <c r="R26" s="1">
        <f>SUM(C26:Q26)</f>
        <v>780187</v>
      </c>
      <c r="S26" s="1">
        <f t="shared" si="1"/>
        <v>211838</v>
      </c>
      <c r="T26" s="1">
        <f>SUM(C26:F26, M26:Q26)</f>
        <v>568349</v>
      </c>
      <c r="U26" s="10" t="s">
        <v>18</v>
      </c>
      <c r="V26" s="12">
        <f t="shared" ref="V26:V30" si="11">B26/B$31</f>
        <v>3.7871546718282599E-2</v>
      </c>
      <c r="W26" s="12">
        <f t="shared" ref="W26:W31" si="12">S26/S$31</f>
        <v>2.8151794142314352E-2</v>
      </c>
      <c r="X26" s="12">
        <f t="shared" ref="X26:X31" si="13">T26/T$31</f>
        <v>4.3464964049474968E-2</v>
      </c>
    </row>
    <row r="27" spans="1:24" x14ac:dyDescent="0.25">
      <c r="A27" t="s">
        <v>19</v>
      </c>
      <c r="B27" s="1">
        <v>755772</v>
      </c>
      <c r="D27" s="1">
        <v>7700</v>
      </c>
      <c r="E27" s="1">
        <v>21024</v>
      </c>
      <c r="F27" s="1">
        <v>479676</v>
      </c>
      <c r="G27" s="1">
        <v>40700</v>
      </c>
      <c r="H27" s="1">
        <v>19649</v>
      </c>
      <c r="I27" s="1">
        <v>30073</v>
      </c>
      <c r="J27" s="1">
        <v>156950</v>
      </c>
      <c r="R27" s="1">
        <f t="shared" ref="R27:R31" si="14">SUM(C27:Q27)</f>
        <v>755772</v>
      </c>
      <c r="S27" s="1">
        <f t="shared" si="1"/>
        <v>247372</v>
      </c>
      <c r="T27" s="1">
        <f>SUM(C27:F27, M27:Q27)</f>
        <v>508400</v>
      </c>
      <c r="U27" s="10" t="s">
        <v>19</v>
      </c>
      <c r="V27" s="12">
        <f t="shared" si="11"/>
        <v>3.6686402883372674E-2</v>
      </c>
      <c r="W27" s="12">
        <f t="shared" si="12"/>
        <v>3.2874015146350445E-2</v>
      </c>
      <c r="X27" s="12">
        <f t="shared" si="13"/>
        <v>3.8880314248380968E-2</v>
      </c>
    </row>
    <row r="28" spans="1:24" x14ac:dyDescent="0.25">
      <c r="A28" t="s">
        <v>20</v>
      </c>
      <c r="B28" s="1">
        <v>6726788</v>
      </c>
      <c r="D28" s="1">
        <v>9000</v>
      </c>
      <c r="F28" s="1">
        <v>1366678</v>
      </c>
      <c r="G28" s="1">
        <v>97000</v>
      </c>
      <c r="H28" s="1">
        <v>74550</v>
      </c>
      <c r="I28" s="1">
        <v>16323</v>
      </c>
      <c r="J28" s="1">
        <v>5072617</v>
      </c>
      <c r="K28" s="1">
        <v>28000</v>
      </c>
      <c r="M28" s="1">
        <v>62620</v>
      </c>
      <c r="R28" s="1">
        <f t="shared" si="14"/>
        <v>6726788</v>
      </c>
      <c r="S28" s="1">
        <f t="shared" si="1"/>
        <v>5288490</v>
      </c>
      <c r="T28" s="1">
        <f>SUM(C28:F28, M28:Q28)</f>
        <v>1438298</v>
      </c>
      <c r="U28" s="10" t="s">
        <v>20</v>
      </c>
      <c r="V28" s="12">
        <f t="shared" si="11"/>
        <v>0.32652923722900118</v>
      </c>
      <c r="W28" s="12">
        <f t="shared" si="12"/>
        <v>0.70280347153809997</v>
      </c>
      <c r="X28" s="12">
        <f t="shared" si="13"/>
        <v>0.10999503977737579</v>
      </c>
    </row>
    <row r="29" spans="1:24" x14ac:dyDescent="0.25">
      <c r="A29" t="s">
        <v>21</v>
      </c>
      <c r="B29" s="1">
        <v>2487873</v>
      </c>
      <c r="C29" s="1">
        <v>81269</v>
      </c>
      <c r="D29" s="1">
        <v>174200</v>
      </c>
      <c r="E29" s="1">
        <v>31249</v>
      </c>
      <c r="F29" s="1">
        <v>1435301</v>
      </c>
      <c r="G29" s="1">
        <v>305040</v>
      </c>
      <c r="H29" s="1">
        <v>72400</v>
      </c>
      <c r="I29" s="1">
        <v>13000</v>
      </c>
      <c r="J29" s="1">
        <v>275359</v>
      </c>
      <c r="M29" s="1">
        <v>100055</v>
      </c>
      <c r="R29" s="1">
        <f t="shared" si="14"/>
        <v>2487873</v>
      </c>
      <c r="S29" s="1">
        <f t="shared" si="1"/>
        <v>665799</v>
      </c>
      <c r="T29" s="1">
        <f>SUM(C29:F29, M29:Q29)</f>
        <v>1822074</v>
      </c>
      <c r="U29" s="10" t="s">
        <v>21</v>
      </c>
      <c r="V29" s="12">
        <f t="shared" si="11"/>
        <v>0.12076540438209542</v>
      </c>
      <c r="W29" s="12">
        <f t="shared" si="12"/>
        <v>8.8480047905280232E-2</v>
      </c>
      <c r="X29" s="12">
        <f t="shared" si="13"/>
        <v>0.13934462962982791</v>
      </c>
    </row>
    <row r="30" spans="1:24" x14ac:dyDescent="0.25">
      <c r="A30" t="s">
        <v>22</v>
      </c>
      <c r="B30" s="1">
        <v>1584840</v>
      </c>
      <c r="C30" s="1">
        <v>214113</v>
      </c>
      <c r="D30" s="1">
        <v>66128</v>
      </c>
      <c r="E30" s="1">
        <v>142475</v>
      </c>
      <c r="F30" s="1">
        <v>583106</v>
      </c>
      <c r="G30" s="1">
        <v>483195</v>
      </c>
      <c r="H30" s="1">
        <v>12563</v>
      </c>
      <c r="I30" s="1">
        <v>13510</v>
      </c>
      <c r="J30" s="1">
        <v>48775</v>
      </c>
      <c r="M30" s="1">
        <v>20975</v>
      </c>
      <c r="R30" s="1">
        <f t="shared" si="14"/>
        <v>1584840</v>
      </c>
      <c r="S30" s="1">
        <f t="shared" si="1"/>
        <v>558043</v>
      </c>
      <c r="T30" s="1">
        <f>SUM(C30:F30, M30:Q30)</f>
        <v>1026797</v>
      </c>
      <c r="U30" s="10" t="s">
        <v>22</v>
      </c>
      <c r="V30" s="12">
        <f>B30/B$31</f>
        <v>7.6930712894476574E-2</v>
      </c>
      <c r="W30" s="12">
        <f t="shared" si="12"/>
        <v>7.4160026334083251E-2</v>
      </c>
      <c r="X30" s="12">
        <f t="shared" si="13"/>
        <v>7.8525157414033903E-2</v>
      </c>
    </row>
    <row r="31" spans="1:24" x14ac:dyDescent="0.25">
      <c r="A31" s="2" t="s">
        <v>23</v>
      </c>
      <c r="B31" s="1">
        <f>SUM(B25:B30)</f>
        <v>20600875</v>
      </c>
      <c r="C31" s="1">
        <f>SUM(C25:C30)</f>
        <v>1687532</v>
      </c>
      <c r="D31" s="1">
        <f t="shared" ref="D31:Q31" si="15">SUM(D25:D30)</f>
        <v>1869293</v>
      </c>
      <c r="E31" s="1">
        <f t="shared" si="15"/>
        <v>3598506</v>
      </c>
      <c r="F31" s="1">
        <f t="shared" si="15"/>
        <v>4461904</v>
      </c>
      <c r="G31" s="1">
        <f t="shared" si="15"/>
        <v>1040706</v>
      </c>
      <c r="H31" s="1">
        <f t="shared" si="15"/>
        <v>280043</v>
      </c>
      <c r="I31" s="1">
        <f t="shared" si="15"/>
        <v>100345</v>
      </c>
      <c r="J31" s="1">
        <f t="shared" si="15"/>
        <v>5728584</v>
      </c>
      <c r="K31" s="1">
        <f t="shared" si="15"/>
        <v>375171</v>
      </c>
      <c r="L31" s="1">
        <f t="shared" si="15"/>
        <v>0</v>
      </c>
      <c r="M31" s="1">
        <f t="shared" si="15"/>
        <v>1458791</v>
      </c>
      <c r="N31" s="1">
        <f t="shared" si="15"/>
        <v>0</v>
      </c>
      <c r="O31" s="1">
        <f t="shared" si="15"/>
        <v>0</v>
      </c>
      <c r="P31" s="1">
        <f t="shared" si="15"/>
        <v>0</v>
      </c>
      <c r="Q31" s="1">
        <f t="shared" si="15"/>
        <v>0</v>
      </c>
      <c r="R31" s="1">
        <f t="shared" si="14"/>
        <v>20600875</v>
      </c>
      <c r="S31" s="1">
        <f t="shared" si="1"/>
        <v>7524849</v>
      </c>
      <c r="T31" s="1">
        <f>SUM(C31:F31, M31:Q31)</f>
        <v>13076026</v>
      </c>
      <c r="U31" s="11" t="s">
        <v>23</v>
      </c>
      <c r="V31" s="12">
        <f>B31/B$31</f>
        <v>1</v>
      </c>
      <c r="W31" s="12">
        <f t="shared" si="12"/>
        <v>1</v>
      </c>
      <c r="X31" s="12">
        <f t="shared" si="13"/>
        <v>1</v>
      </c>
    </row>
    <row r="32" spans="1:24" x14ac:dyDescent="0.25">
      <c r="B32" s="1">
        <v>36390725</v>
      </c>
      <c r="S32" s="1"/>
      <c r="T32" s="1"/>
      <c r="V32" s="12"/>
      <c r="W32" s="12"/>
      <c r="X32" s="12"/>
    </row>
    <row r="33" spans="1:24" x14ac:dyDescent="0.25">
      <c r="S33" s="1"/>
      <c r="T33" s="1"/>
      <c r="V33" s="12"/>
      <c r="W33" s="12"/>
      <c r="X33" s="12"/>
    </row>
    <row r="34" spans="1:24" x14ac:dyDescent="0.25">
      <c r="A34" t="s">
        <v>25</v>
      </c>
      <c r="S34" s="1"/>
      <c r="T34" s="1"/>
      <c r="U34" s="10" t="s">
        <v>25</v>
      </c>
      <c r="V34" s="12"/>
      <c r="W34" s="12"/>
      <c r="X34" s="12"/>
    </row>
    <row r="35" spans="1:24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13</v>
      </c>
      <c r="N35" t="s">
        <v>14</v>
      </c>
      <c r="O35" t="s">
        <v>15</v>
      </c>
      <c r="P35" t="s">
        <v>16</v>
      </c>
      <c r="Q35" t="s">
        <v>17</v>
      </c>
      <c r="S35" s="1"/>
      <c r="T35" s="1"/>
      <c r="U35" s="10" t="s">
        <v>1</v>
      </c>
      <c r="V35" t="s">
        <v>2</v>
      </c>
      <c r="W35" s="5" t="s">
        <v>35</v>
      </c>
      <c r="X35" s="9" t="s">
        <v>34</v>
      </c>
    </row>
    <row r="36" spans="1:24" x14ac:dyDescent="0.25">
      <c r="A36" t="s">
        <v>0</v>
      </c>
      <c r="B36" s="1">
        <v>7511067</v>
      </c>
      <c r="C36" s="1">
        <v>1118240</v>
      </c>
      <c r="D36" s="1">
        <v>1458518</v>
      </c>
      <c r="E36" s="1">
        <v>3017423</v>
      </c>
      <c r="F36" s="1">
        <v>416009</v>
      </c>
      <c r="G36" s="1">
        <v>66169</v>
      </c>
      <c r="H36" s="1">
        <v>41605</v>
      </c>
      <c r="I36" s="1">
        <v>16050</v>
      </c>
      <c r="J36" s="1">
        <v>15321</v>
      </c>
      <c r="K36" s="1">
        <v>292500</v>
      </c>
      <c r="M36" s="1">
        <v>1069232</v>
      </c>
      <c r="R36" s="1">
        <f>SUM(C36:Q36)</f>
        <v>7511067</v>
      </c>
      <c r="S36" s="1">
        <f t="shared" si="1"/>
        <v>431645</v>
      </c>
      <c r="T36" s="1">
        <f>SUM(C36:F36, M36:Q36)</f>
        <v>7079422</v>
      </c>
      <c r="U36" s="10" t="s">
        <v>0</v>
      </c>
      <c r="V36" s="12">
        <f>B36/B$42</f>
        <v>0.37649052904943631</v>
      </c>
      <c r="W36" s="12">
        <f>S36/S$42</f>
        <v>5.8332990975816228E-2</v>
      </c>
      <c r="X36" s="12">
        <f>T36/T$42</f>
        <v>0.56407296481116398</v>
      </c>
    </row>
    <row r="37" spans="1:24" x14ac:dyDescent="0.25">
      <c r="A37" t="s">
        <v>18</v>
      </c>
      <c r="B37" s="1">
        <v>779537</v>
      </c>
      <c r="C37" s="1">
        <v>260542</v>
      </c>
      <c r="D37" s="1">
        <v>138022</v>
      </c>
      <c r="E37" s="1">
        <v>72312</v>
      </c>
      <c r="F37" s="1">
        <v>131048</v>
      </c>
      <c r="G37" s="1">
        <v>32232</v>
      </c>
      <c r="H37" s="1">
        <v>50605</v>
      </c>
      <c r="I37" s="1">
        <v>8626</v>
      </c>
      <c r="J37" s="1">
        <v>77488</v>
      </c>
      <c r="M37" s="1">
        <v>8662</v>
      </c>
      <c r="R37" s="1">
        <f t="shared" ref="R37:R43" si="16">SUM(C37:Q37)</f>
        <v>779537</v>
      </c>
      <c r="S37" s="1">
        <f t="shared" si="1"/>
        <v>168951</v>
      </c>
      <c r="T37" s="1">
        <f>SUM(C37:F37, M37:Q37)</f>
        <v>610586</v>
      </c>
      <c r="U37" s="10" t="s">
        <v>18</v>
      </c>
      <c r="V37" s="12">
        <f t="shared" ref="V37:V42" si="17">B37/B$42</f>
        <v>3.9074115241364567E-2</v>
      </c>
      <c r="W37" s="12">
        <f t="shared" ref="W37:W42" si="18">S37/S$42</f>
        <v>2.2832228239305741E-2</v>
      </c>
      <c r="X37" s="12">
        <f t="shared" ref="X37:X42" si="19">T37/T$42</f>
        <v>4.8650165972898542E-2</v>
      </c>
    </row>
    <row r="38" spans="1:24" x14ac:dyDescent="0.25">
      <c r="A38" t="s">
        <v>19</v>
      </c>
      <c r="B38" s="1">
        <v>526916</v>
      </c>
      <c r="D38" s="1">
        <v>9000</v>
      </c>
      <c r="E38" s="1">
        <v>12015</v>
      </c>
      <c r="F38" s="1">
        <v>324567</v>
      </c>
      <c r="G38" s="1">
        <v>43798</v>
      </c>
      <c r="H38" s="1">
        <v>19215</v>
      </c>
      <c r="I38" s="1">
        <v>29819</v>
      </c>
      <c r="J38" s="1">
        <v>88502</v>
      </c>
      <c r="R38" s="1">
        <f t="shared" si="16"/>
        <v>526916</v>
      </c>
      <c r="S38" s="1">
        <f t="shared" si="1"/>
        <v>181334</v>
      </c>
      <c r="T38" s="1">
        <f>SUM(C38:F38, M38:Q38)</f>
        <v>345582</v>
      </c>
      <c r="U38" s="10" t="s">
        <v>19</v>
      </c>
      <c r="V38" s="12">
        <f t="shared" si="17"/>
        <v>2.6411544938237507E-2</v>
      </c>
      <c r="W38" s="12">
        <f t="shared" si="18"/>
        <v>2.4505680792337822E-2</v>
      </c>
      <c r="X38" s="12">
        <f t="shared" si="19"/>
        <v>2.7535222978001827E-2</v>
      </c>
    </row>
    <row r="39" spans="1:24" x14ac:dyDescent="0.25">
      <c r="A39" t="s">
        <v>20</v>
      </c>
      <c r="B39" s="1">
        <v>7039925</v>
      </c>
      <c r="D39" s="1">
        <v>9000</v>
      </c>
      <c r="F39" s="1">
        <v>1587946</v>
      </c>
      <c r="G39" s="1">
        <v>127446</v>
      </c>
      <c r="H39" s="1">
        <v>54550</v>
      </c>
      <c r="I39" s="1">
        <v>17981</v>
      </c>
      <c r="J39" s="1">
        <v>5139998</v>
      </c>
      <c r="K39" s="1">
        <v>36000</v>
      </c>
      <c r="M39" s="1">
        <v>67004</v>
      </c>
      <c r="R39" s="1">
        <f t="shared" si="16"/>
        <v>7039925</v>
      </c>
      <c r="S39" s="1">
        <f t="shared" si="1"/>
        <v>5375975</v>
      </c>
      <c r="T39" s="1">
        <f>SUM(C39:F39, M39:Q39)</f>
        <v>1663950</v>
      </c>
      <c r="U39" s="10" t="s">
        <v>20</v>
      </c>
      <c r="V39" s="12">
        <f t="shared" si="17"/>
        <v>0.35287464320559953</v>
      </c>
      <c r="W39" s="12">
        <f t="shared" si="18"/>
        <v>0.72651531040835327</v>
      </c>
      <c r="X39" s="12">
        <f t="shared" si="19"/>
        <v>0.13257992104405364</v>
      </c>
    </row>
    <row r="40" spans="1:24" x14ac:dyDescent="0.25">
      <c r="A40" t="s">
        <v>21</v>
      </c>
      <c r="B40" s="1">
        <v>2615159</v>
      </c>
      <c r="C40" s="1">
        <v>105328</v>
      </c>
      <c r="D40" s="1">
        <v>184700</v>
      </c>
      <c r="E40" s="1">
        <v>26271</v>
      </c>
      <c r="F40" s="1">
        <v>1449938</v>
      </c>
      <c r="G40" s="1">
        <v>312660</v>
      </c>
      <c r="H40" s="1">
        <v>71500</v>
      </c>
      <c r="I40" s="1">
        <v>12288</v>
      </c>
      <c r="J40" s="1">
        <v>290885</v>
      </c>
      <c r="M40" s="1">
        <v>161589</v>
      </c>
      <c r="R40" s="1">
        <f t="shared" si="16"/>
        <v>2615159</v>
      </c>
      <c r="S40" s="1">
        <f t="shared" si="1"/>
        <v>687333</v>
      </c>
      <c r="T40" s="1">
        <f>SUM(C40:F40, M40:Q40)</f>
        <v>1927826</v>
      </c>
      <c r="U40" s="10" t="s">
        <v>21</v>
      </c>
      <c r="V40" s="12">
        <f t="shared" si="17"/>
        <v>0.13108425147297911</v>
      </c>
      <c r="W40" s="12">
        <f t="shared" si="18"/>
        <v>9.2886954989356285E-2</v>
      </c>
      <c r="X40" s="12">
        <f t="shared" si="19"/>
        <v>0.15360498744954701</v>
      </c>
    </row>
    <row r="41" spans="1:24" x14ac:dyDescent="0.25">
      <c r="A41" t="s">
        <v>22</v>
      </c>
      <c r="B41" s="1">
        <v>1477611</v>
      </c>
      <c r="C41" s="1">
        <v>214399</v>
      </c>
      <c r="D41" s="1">
        <v>63063</v>
      </c>
      <c r="E41" s="1">
        <v>157368</v>
      </c>
      <c r="F41" s="1">
        <v>459280</v>
      </c>
      <c r="G41" s="1">
        <v>467131</v>
      </c>
      <c r="H41" s="1">
        <v>14485</v>
      </c>
      <c r="I41" s="1">
        <v>13503</v>
      </c>
      <c r="J41" s="1">
        <v>59315</v>
      </c>
      <c r="M41" s="1">
        <v>29067</v>
      </c>
      <c r="R41" s="1">
        <f t="shared" si="16"/>
        <v>1477611</v>
      </c>
      <c r="S41" s="1">
        <f t="shared" si="1"/>
        <v>554434</v>
      </c>
      <c r="T41" s="1">
        <f>SUM(C41:F41, M41:Q41)</f>
        <v>923177</v>
      </c>
      <c r="U41" s="10" t="s">
        <v>22</v>
      </c>
      <c r="V41" s="12">
        <f t="shared" si="17"/>
        <v>7.4064916092382971E-2</v>
      </c>
      <c r="W41" s="12">
        <f t="shared" si="18"/>
        <v>7.4926834594830696E-2</v>
      </c>
      <c r="X41" s="12">
        <f>T41/T$42</f>
        <v>7.3556737744335049E-2</v>
      </c>
    </row>
    <row r="42" spans="1:24" x14ac:dyDescent="0.25">
      <c r="A42" s="2" t="s">
        <v>23</v>
      </c>
      <c r="B42" s="1">
        <f>SUM(B36:B41)</f>
        <v>19950215</v>
      </c>
      <c r="C42" s="1">
        <f t="shared" ref="C42:Q42" si="20">SUM(C36:C41)</f>
        <v>1698509</v>
      </c>
      <c r="D42" s="1">
        <f t="shared" si="20"/>
        <v>1862303</v>
      </c>
      <c r="E42" s="1">
        <f t="shared" si="20"/>
        <v>3285389</v>
      </c>
      <c r="F42" s="1">
        <f t="shared" si="20"/>
        <v>4368788</v>
      </c>
      <c r="G42" s="1">
        <f t="shared" si="20"/>
        <v>1049436</v>
      </c>
      <c r="H42" s="1">
        <f t="shared" si="20"/>
        <v>251960</v>
      </c>
      <c r="I42" s="1">
        <f t="shared" si="20"/>
        <v>98267</v>
      </c>
      <c r="J42" s="1">
        <f t="shared" si="20"/>
        <v>5671509</v>
      </c>
      <c r="K42" s="1">
        <f t="shared" si="20"/>
        <v>328500</v>
      </c>
      <c r="L42" s="1">
        <f t="shared" si="20"/>
        <v>0</v>
      </c>
      <c r="M42" s="1">
        <f t="shared" si="20"/>
        <v>1335554</v>
      </c>
      <c r="N42" s="1">
        <f t="shared" si="20"/>
        <v>0</v>
      </c>
      <c r="O42" s="1">
        <f t="shared" si="20"/>
        <v>0</v>
      </c>
      <c r="P42" s="1">
        <f t="shared" si="20"/>
        <v>0</v>
      </c>
      <c r="Q42" s="1">
        <f t="shared" si="20"/>
        <v>0</v>
      </c>
      <c r="R42" s="1">
        <f t="shared" si="16"/>
        <v>19950215</v>
      </c>
      <c r="S42" s="1">
        <f t="shared" si="1"/>
        <v>7399672</v>
      </c>
      <c r="T42" s="1">
        <f>SUM(C42:F42, M42:Q42)</f>
        <v>12550543</v>
      </c>
      <c r="U42" s="11" t="s">
        <v>23</v>
      </c>
      <c r="V42" s="12">
        <f t="shared" si="17"/>
        <v>1</v>
      </c>
      <c r="W42" s="12">
        <f t="shared" si="18"/>
        <v>1</v>
      </c>
      <c r="X42" s="12">
        <f t="shared" si="19"/>
        <v>1</v>
      </c>
    </row>
    <row r="43" spans="1:24" x14ac:dyDescent="0.25">
      <c r="B43" s="1">
        <v>35455450</v>
      </c>
      <c r="R43" s="1">
        <f t="shared" si="16"/>
        <v>0</v>
      </c>
      <c r="S43" s="1"/>
      <c r="T43" s="1"/>
      <c r="V43" s="12"/>
      <c r="W43" s="12"/>
      <c r="X43" s="12"/>
    </row>
    <row r="44" spans="1:24" x14ac:dyDescent="0.25">
      <c r="B44" s="1"/>
      <c r="R44" s="1"/>
      <c r="S44" s="1"/>
      <c r="T44" s="1"/>
      <c r="V44" s="12"/>
      <c r="W44" s="12"/>
      <c r="X44" s="12"/>
    </row>
    <row r="45" spans="1:24" x14ac:dyDescent="0.25">
      <c r="A45" t="s">
        <v>26</v>
      </c>
      <c r="S45" s="1"/>
      <c r="T45" s="1"/>
      <c r="U45" s="10" t="s">
        <v>26</v>
      </c>
      <c r="V45" s="12"/>
      <c r="W45" s="12"/>
      <c r="X45" s="12"/>
    </row>
    <row r="46" spans="1:24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 t="s">
        <v>13</v>
      </c>
      <c r="N46" t="s">
        <v>14</v>
      </c>
      <c r="O46" t="s">
        <v>15</v>
      </c>
      <c r="P46" t="s">
        <v>16</v>
      </c>
      <c r="Q46" t="s">
        <v>17</v>
      </c>
      <c r="S46" s="1"/>
      <c r="T46" s="1"/>
      <c r="U46" s="10" t="s">
        <v>1</v>
      </c>
      <c r="V46" t="s">
        <v>2</v>
      </c>
      <c r="W46" s="5" t="s">
        <v>35</v>
      </c>
      <c r="X46" s="9" t="s">
        <v>34</v>
      </c>
    </row>
    <row r="47" spans="1:24" x14ac:dyDescent="0.25">
      <c r="A47" t="s">
        <v>0</v>
      </c>
      <c r="B47" s="1">
        <v>7826150</v>
      </c>
      <c r="C47" s="1">
        <v>1170113</v>
      </c>
      <c r="D47" s="1">
        <v>1419284</v>
      </c>
      <c r="E47" s="1">
        <v>3173623</v>
      </c>
      <c r="F47" s="1">
        <v>501442</v>
      </c>
      <c r="G47" s="1">
        <v>88240</v>
      </c>
      <c r="H47" s="1">
        <v>46598</v>
      </c>
      <c r="I47" s="1">
        <v>13602</v>
      </c>
      <c r="J47" s="1">
        <v>15775</v>
      </c>
      <c r="K47" s="1">
        <v>333884</v>
      </c>
      <c r="M47" s="1">
        <v>1063589</v>
      </c>
      <c r="R47" s="1">
        <f>SUM(C47:Q47)</f>
        <v>7826150</v>
      </c>
      <c r="S47" s="1">
        <f t="shared" si="1"/>
        <v>498099</v>
      </c>
      <c r="T47" s="1">
        <f>SUM(C47:F47, M47:Q47)</f>
        <v>7328051</v>
      </c>
      <c r="U47" s="10" t="s">
        <v>0</v>
      </c>
      <c r="V47" s="12">
        <f>B47/B$53</f>
        <v>0.35553290776505603</v>
      </c>
      <c r="W47" s="12">
        <f>S47/S$53</f>
        <v>6.3380606971371781E-2</v>
      </c>
      <c r="X47" s="12">
        <f>T47/T$53</f>
        <v>0.5177519575593309</v>
      </c>
    </row>
    <row r="48" spans="1:24" x14ac:dyDescent="0.25">
      <c r="A48" t="s">
        <v>18</v>
      </c>
      <c r="B48" s="1">
        <v>741127</v>
      </c>
      <c r="C48" s="1">
        <v>275442</v>
      </c>
      <c r="D48" s="1">
        <v>134024</v>
      </c>
      <c r="E48" s="1">
        <v>87556</v>
      </c>
      <c r="F48" s="1">
        <v>114466</v>
      </c>
      <c r="G48" s="1">
        <v>25050</v>
      </c>
      <c r="H48" s="1">
        <v>40283</v>
      </c>
      <c r="I48" s="1">
        <v>8522</v>
      </c>
      <c r="J48" s="1">
        <v>53316</v>
      </c>
      <c r="M48" s="1">
        <v>2468</v>
      </c>
      <c r="R48" s="1">
        <f t="shared" ref="R48:R52" si="21">SUM(C48:Q48)</f>
        <v>741127</v>
      </c>
      <c r="S48" s="1">
        <f t="shared" si="1"/>
        <v>127171</v>
      </c>
      <c r="T48" s="1">
        <f>SUM(C48:F48, M48:Q48)</f>
        <v>613956</v>
      </c>
      <c r="U48" s="10" t="s">
        <v>18</v>
      </c>
      <c r="V48" s="12">
        <f t="shared" ref="V48:V52" si="22">B48/B$53</f>
        <v>3.3668539107120705E-2</v>
      </c>
      <c r="W48" s="12">
        <f t="shared" ref="W48:W53" si="23">S48/S$53</f>
        <v>1.6181873822586113E-2</v>
      </c>
      <c r="X48" s="12">
        <f t="shared" ref="X48:X53" si="24">T48/T$53</f>
        <v>4.3378098877218038E-2</v>
      </c>
    </row>
    <row r="49" spans="1:24" x14ac:dyDescent="0.25">
      <c r="A49" t="s">
        <v>19</v>
      </c>
      <c r="B49" s="1">
        <v>600182</v>
      </c>
      <c r="D49" s="1">
        <v>14392</v>
      </c>
      <c r="E49" s="1">
        <v>11863</v>
      </c>
      <c r="F49" s="1">
        <v>368552</v>
      </c>
      <c r="G49" s="1">
        <v>53703</v>
      </c>
      <c r="H49" s="1">
        <v>26063</v>
      </c>
      <c r="I49" s="1">
        <v>28772</v>
      </c>
      <c r="J49" s="1">
        <v>96837</v>
      </c>
      <c r="R49" s="1">
        <f t="shared" si="21"/>
        <v>600182</v>
      </c>
      <c r="S49" s="1">
        <f t="shared" si="1"/>
        <v>205375</v>
      </c>
      <c r="T49" s="1">
        <f>SUM(C49:F49, M49:Q49)</f>
        <v>394807</v>
      </c>
      <c r="U49" s="10" t="s">
        <v>19</v>
      </c>
      <c r="V49" s="12">
        <f t="shared" si="22"/>
        <v>2.726557140461745E-2</v>
      </c>
      <c r="W49" s="12">
        <f t="shared" si="23"/>
        <v>2.6132941758055087E-2</v>
      </c>
      <c r="X49" s="12">
        <f t="shared" si="24"/>
        <v>2.7894469772129962E-2</v>
      </c>
    </row>
    <row r="50" spans="1:24" x14ac:dyDescent="0.25">
      <c r="A50" t="s">
        <v>20</v>
      </c>
      <c r="B50" s="1">
        <v>7178270</v>
      </c>
      <c r="C50" s="1">
        <v>25032</v>
      </c>
      <c r="D50" s="1">
        <v>8345</v>
      </c>
      <c r="F50" s="1">
        <v>1710634</v>
      </c>
      <c r="G50" s="1">
        <v>122304</v>
      </c>
      <c r="H50" s="1">
        <v>66335</v>
      </c>
      <c r="I50" s="1">
        <v>16641</v>
      </c>
      <c r="J50" s="1">
        <v>5073106</v>
      </c>
      <c r="K50" s="1">
        <v>65213</v>
      </c>
      <c r="M50" s="1">
        <v>75660</v>
      </c>
      <c r="Q50" s="1">
        <v>15000</v>
      </c>
      <c r="R50" s="1">
        <f t="shared" si="21"/>
        <v>7178270</v>
      </c>
      <c r="S50" s="1">
        <f t="shared" si="1"/>
        <v>5343599</v>
      </c>
      <c r="T50" s="1">
        <f>SUM(C50:F50, M50:Q50)</f>
        <v>1834671</v>
      </c>
      <c r="U50" s="10" t="s">
        <v>20</v>
      </c>
      <c r="V50" s="12">
        <f t="shared" si="22"/>
        <v>0.32610047160131977</v>
      </c>
      <c r="W50" s="12">
        <f t="shared" si="23"/>
        <v>0.67994625171224055</v>
      </c>
      <c r="X50" s="12">
        <f t="shared" si="24"/>
        <v>0.12962580387709299</v>
      </c>
    </row>
    <row r="51" spans="1:24" x14ac:dyDescent="0.25">
      <c r="A51" t="s">
        <v>21</v>
      </c>
      <c r="B51" s="1">
        <v>3982250</v>
      </c>
      <c r="C51" s="1">
        <v>125162</v>
      </c>
      <c r="D51" s="1">
        <v>182032</v>
      </c>
      <c r="E51" s="1">
        <v>17622</v>
      </c>
      <c r="F51" s="1">
        <v>2451250</v>
      </c>
      <c r="G51" s="1">
        <v>657153</v>
      </c>
      <c r="H51" s="1">
        <v>86053</v>
      </c>
      <c r="I51" s="1">
        <v>13268</v>
      </c>
      <c r="J51" s="1">
        <v>290085</v>
      </c>
      <c r="M51" s="1">
        <v>159625</v>
      </c>
      <c r="R51" s="1">
        <f t="shared" si="21"/>
        <v>3982250</v>
      </c>
      <c r="S51" s="1">
        <f t="shared" si="1"/>
        <v>1046559</v>
      </c>
      <c r="T51" s="1">
        <f>SUM(C51:F51, M51:Q51)</f>
        <v>2935691</v>
      </c>
      <c r="U51" s="10" t="s">
        <v>21</v>
      </c>
      <c r="V51" s="12">
        <f t="shared" si="22"/>
        <v>0.18090899381527245</v>
      </c>
      <c r="W51" s="12">
        <f t="shared" si="23"/>
        <v>0.13316939935906694</v>
      </c>
      <c r="X51" s="12">
        <f t="shared" si="24"/>
        <v>0.20741664625960021</v>
      </c>
    </row>
    <row r="52" spans="1:24" x14ac:dyDescent="0.25">
      <c r="A52" t="s">
        <v>22</v>
      </c>
      <c r="B52" s="1">
        <v>1684470</v>
      </c>
      <c r="C52" s="1">
        <v>305945</v>
      </c>
      <c r="D52" s="1">
        <v>78948</v>
      </c>
      <c r="E52" s="1">
        <v>173496</v>
      </c>
      <c r="F52" s="1">
        <v>447503</v>
      </c>
      <c r="G52" s="1">
        <v>550942</v>
      </c>
      <c r="H52" s="1">
        <v>14992</v>
      </c>
      <c r="I52" s="1">
        <v>12892</v>
      </c>
      <c r="J52" s="1">
        <v>59226</v>
      </c>
      <c r="M52" s="1">
        <v>40526</v>
      </c>
      <c r="R52" s="1">
        <f t="shared" si="21"/>
        <v>1684470</v>
      </c>
      <c r="S52" s="1">
        <f t="shared" si="1"/>
        <v>638052</v>
      </c>
      <c r="T52" s="1">
        <f>SUM(C52:F52, M52:Q52)</f>
        <v>1046418</v>
      </c>
      <c r="U52" s="10" t="s">
        <v>22</v>
      </c>
      <c r="V52" s="12">
        <f t="shared" si="22"/>
        <v>7.6523516306613595E-2</v>
      </c>
      <c r="W52" s="12">
        <f t="shared" si="23"/>
        <v>8.1188926376679557E-2</v>
      </c>
      <c r="X52" s="12">
        <f t="shared" si="24"/>
        <v>7.3933023654627936E-2</v>
      </c>
    </row>
    <row r="53" spans="1:24" x14ac:dyDescent="0.25">
      <c r="A53" s="2" t="s">
        <v>23</v>
      </c>
      <c r="B53" s="1">
        <f>SUM(B47:B52)</f>
        <v>22012449</v>
      </c>
      <c r="C53" s="1">
        <f t="shared" ref="C53:Q53" si="25">SUM(C47:C52)</f>
        <v>1901694</v>
      </c>
      <c r="D53" s="1">
        <f t="shared" si="25"/>
        <v>1837025</v>
      </c>
      <c r="E53" s="1">
        <f t="shared" si="25"/>
        <v>3464160</v>
      </c>
      <c r="F53" s="1">
        <f t="shared" si="25"/>
        <v>5593847</v>
      </c>
      <c r="G53" s="1">
        <f t="shared" si="25"/>
        <v>1497392</v>
      </c>
      <c r="H53" s="1">
        <f t="shared" si="25"/>
        <v>280324</v>
      </c>
      <c r="I53" s="1">
        <f t="shared" si="25"/>
        <v>93697</v>
      </c>
      <c r="J53" s="1">
        <f t="shared" si="25"/>
        <v>5588345</v>
      </c>
      <c r="K53" s="1">
        <f t="shared" si="25"/>
        <v>399097</v>
      </c>
      <c r="L53" s="1">
        <f t="shared" si="25"/>
        <v>0</v>
      </c>
      <c r="M53" s="1">
        <f t="shared" si="25"/>
        <v>1341868</v>
      </c>
      <c r="N53" s="1">
        <f t="shared" si="25"/>
        <v>0</v>
      </c>
      <c r="O53" s="1">
        <f t="shared" si="25"/>
        <v>0</v>
      </c>
      <c r="P53" s="1">
        <f t="shared" si="25"/>
        <v>0</v>
      </c>
      <c r="Q53" s="1">
        <f t="shared" si="25"/>
        <v>15000</v>
      </c>
      <c r="R53" s="1">
        <f>SUM(R47:R52)</f>
        <v>22012449</v>
      </c>
      <c r="S53" s="1">
        <f t="shared" si="1"/>
        <v>7858855</v>
      </c>
      <c r="T53" s="1">
        <f>SUM(C53:F53, M53:Q53)</f>
        <v>14153594</v>
      </c>
      <c r="U53" s="11" t="s">
        <v>23</v>
      </c>
      <c r="V53" s="12">
        <f>B53/B$53</f>
        <v>1</v>
      </c>
      <c r="W53" s="12">
        <f t="shared" si="23"/>
        <v>1</v>
      </c>
      <c r="X53" s="12">
        <f t="shared" si="24"/>
        <v>1</v>
      </c>
    </row>
    <row r="54" spans="1:24" x14ac:dyDescent="0.25">
      <c r="B54" s="1">
        <v>35170285</v>
      </c>
      <c r="S54" s="1"/>
      <c r="T54" s="1"/>
      <c r="V54" s="12"/>
      <c r="W54" s="12"/>
      <c r="X54" s="12"/>
    </row>
    <row r="55" spans="1:24" x14ac:dyDescent="0.25">
      <c r="B55" s="1"/>
      <c r="S55" s="1"/>
      <c r="T55" s="1"/>
      <c r="V55" s="12"/>
      <c r="W55" s="12"/>
      <c r="X55" s="12"/>
    </row>
    <row r="56" spans="1:24" x14ac:dyDescent="0.25">
      <c r="A56" t="s">
        <v>27</v>
      </c>
      <c r="S56" s="1"/>
      <c r="T56" s="1"/>
      <c r="U56" s="10" t="s">
        <v>27</v>
      </c>
      <c r="V56" s="12"/>
      <c r="W56" s="12"/>
      <c r="X56" s="12"/>
    </row>
    <row r="57" spans="1:24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  <c r="O57" t="s">
        <v>15</v>
      </c>
      <c r="P57" t="s">
        <v>16</v>
      </c>
      <c r="Q57" t="s">
        <v>17</v>
      </c>
      <c r="S57" s="1"/>
      <c r="T57" s="1"/>
      <c r="U57" s="10" t="s">
        <v>1</v>
      </c>
      <c r="V57" t="s">
        <v>2</v>
      </c>
      <c r="W57" s="5" t="s">
        <v>35</v>
      </c>
      <c r="X57" s="9" t="s">
        <v>34</v>
      </c>
    </row>
    <row r="58" spans="1:24" x14ac:dyDescent="0.25">
      <c r="A58" t="s">
        <v>0</v>
      </c>
      <c r="B58" s="1">
        <v>7620384</v>
      </c>
      <c r="C58" s="1">
        <v>1002140</v>
      </c>
      <c r="D58" s="1">
        <v>1375577</v>
      </c>
      <c r="E58" s="1">
        <v>2993255</v>
      </c>
      <c r="F58" s="1">
        <v>607731</v>
      </c>
      <c r="G58" s="1">
        <v>85900</v>
      </c>
      <c r="H58" s="1">
        <v>35500</v>
      </c>
      <c r="I58" s="1">
        <v>15207</v>
      </c>
      <c r="J58" s="1">
        <v>16818</v>
      </c>
      <c r="K58" s="1">
        <v>182968</v>
      </c>
      <c r="M58" s="1">
        <v>1305288</v>
      </c>
      <c r="R58" s="1">
        <f>SUM(C58:Q58)</f>
        <v>7620384</v>
      </c>
      <c r="S58" s="1">
        <f t="shared" si="1"/>
        <v>336393</v>
      </c>
      <c r="T58" s="1">
        <f>SUM(C58:F58, M58:Q58)</f>
        <v>7283991</v>
      </c>
      <c r="U58" s="10" t="s">
        <v>0</v>
      </c>
      <c r="V58" s="12">
        <f>B58/B$64</f>
        <v>0.41517532073810093</v>
      </c>
      <c r="W58" s="12">
        <f>S58/S$64</f>
        <v>5.0026389320779484E-2</v>
      </c>
      <c r="X58" s="12">
        <f>T58/T$64</f>
        <v>0.62629401152471831</v>
      </c>
    </row>
    <row r="59" spans="1:24" x14ac:dyDescent="0.25">
      <c r="A59" t="s">
        <v>18</v>
      </c>
      <c r="B59" s="1">
        <v>714950</v>
      </c>
      <c r="C59" s="1">
        <v>285490</v>
      </c>
      <c r="D59" s="1">
        <v>138350</v>
      </c>
      <c r="E59" s="1">
        <v>86218</v>
      </c>
      <c r="F59" s="1">
        <v>88615</v>
      </c>
      <c r="G59" s="1">
        <v>24645</v>
      </c>
      <c r="H59" s="1">
        <v>34315</v>
      </c>
      <c r="I59" s="1">
        <v>9015</v>
      </c>
      <c r="J59" s="1">
        <v>48302</v>
      </c>
      <c r="R59" s="1">
        <f t="shared" ref="R59:R64" si="26">SUM(C59:Q59)</f>
        <v>714950</v>
      </c>
      <c r="S59" s="1">
        <f t="shared" si="1"/>
        <v>116277</v>
      </c>
      <c r="T59" s="1">
        <f>SUM(C59:F59, M59:Q59)</f>
        <v>598673</v>
      </c>
      <c r="U59" s="10" t="s">
        <v>18</v>
      </c>
      <c r="V59" s="12">
        <f t="shared" ref="V59:V63" si="27">B59/B$64</f>
        <v>3.8952052227513113E-2</v>
      </c>
      <c r="W59" s="12">
        <f t="shared" ref="W59:W63" si="28">S59/S$64</f>
        <v>1.7292031852780158E-2</v>
      </c>
      <c r="X59" s="12">
        <f t="shared" ref="X59:X63" si="29">T59/T$64</f>
        <v>5.1475257830705397E-2</v>
      </c>
    </row>
    <row r="60" spans="1:24" x14ac:dyDescent="0.25">
      <c r="A60" t="s">
        <v>19</v>
      </c>
      <c r="B60" s="1">
        <v>709274</v>
      </c>
      <c r="D60" s="1">
        <v>15150</v>
      </c>
      <c r="E60" s="1">
        <v>10503</v>
      </c>
      <c r="F60" s="1">
        <v>8500</v>
      </c>
      <c r="H60" s="1">
        <v>24210</v>
      </c>
      <c r="I60" s="1">
        <v>29994</v>
      </c>
      <c r="J60" s="1">
        <v>107010</v>
      </c>
      <c r="Q60" s="1">
        <v>513907</v>
      </c>
      <c r="R60" s="1">
        <f t="shared" si="26"/>
        <v>709274</v>
      </c>
      <c r="S60" s="1">
        <f t="shared" si="1"/>
        <v>161214</v>
      </c>
      <c r="T60" s="1">
        <f>SUM(C60:F60, M60:Q60)</f>
        <v>548060</v>
      </c>
      <c r="U60" s="10" t="s">
        <v>19</v>
      </c>
      <c r="V60" s="12">
        <f t="shared" si="27"/>
        <v>3.8642811233816535E-2</v>
      </c>
      <c r="W60" s="12">
        <f t="shared" si="28"/>
        <v>2.3974798310191184E-2</v>
      </c>
      <c r="X60" s="12">
        <f t="shared" si="29"/>
        <v>4.7123437680831444E-2</v>
      </c>
    </row>
    <row r="61" spans="1:24" x14ac:dyDescent="0.25">
      <c r="A61" t="s">
        <v>20</v>
      </c>
      <c r="B61" s="1">
        <v>6570786</v>
      </c>
      <c r="C61" s="1">
        <v>19039</v>
      </c>
      <c r="D61" s="1">
        <v>7989</v>
      </c>
      <c r="F61" s="1">
        <v>1410930</v>
      </c>
      <c r="G61" s="1">
        <v>135395</v>
      </c>
      <c r="H61" s="1">
        <v>59895</v>
      </c>
      <c r="I61" s="1">
        <v>17998</v>
      </c>
      <c r="J61" s="1">
        <v>4813500</v>
      </c>
      <c r="K61" s="1">
        <v>28000</v>
      </c>
      <c r="M61" s="1">
        <v>78040</v>
      </c>
      <c r="R61" s="1">
        <f t="shared" si="26"/>
        <v>6570786</v>
      </c>
      <c r="S61" s="1">
        <f t="shared" si="1"/>
        <v>5054788</v>
      </c>
      <c r="T61" s="1">
        <f>SUM(C61:F61, M61:Q61)</f>
        <v>1515998</v>
      </c>
      <c r="U61" s="10" t="s">
        <v>20</v>
      </c>
      <c r="V61" s="12">
        <f t="shared" si="27"/>
        <v>0.35799090768279174</v>
      </c>
      <c r="W61" s="12">
        <f t="shared" si="28"/>
        <v>0.75171835449014779</v>
      </c>
      <c r="X61" s="12">
        <f t="shared" si="29"/>
        <v>0.13034893492914115</v>
      </c>
    </row>
    <row r="62" spans="1:24" x14ac:dyDescent="0.25">
      <c r="A62" t="s">
        <v>21</v>
      </c>
      <c r="B62" s="1">
        <v>915697</v>
      </c>
      <c r="C62" s="1">
        <v>127874</v>
      </c>
      <c r="D62" s="1">
        <v>197550</v>
      </c>
      <c r="E62" s="1">
        <v>10602</v>
      </c>
      <c r="F62" s="1">
        <v>110503</v>
      </c>
      <c r="G62" s="1">
        <v>12814</v>
      </c>
      <c r="H62" s="1">
        <v>62930</v>
      </c>
      <c r="I62" s="1">
        <v>13178</v>
      </c>
      <c r="J62" s="1">
        <v>90685</v>
      </c>
      <c r="K62" s="1">
        <v>176750</v>
      </c>
      <c r="Q62" s="1">
        <v>112811</v>
      </c>
      <c r="R62" s="1">
        <f t="shared" si="26"/>
        <v>915697</v>
      </c>
      <c r="S62" s="1">
        <f t="shared" si="1"/>
        <v>356357</v>
      </c>
      <c r="T62" s="1">
        <f>SUM(C62:F62, M62:Q62)</f>
        <v>559340</v>
      </c>
      <c r="U62" s="10" t="s">
        <v>21</v>
      </c>
      <c r="V62" s="12">
        <f t="shared" si="27"/>
        <v>4.9889191368035629E-2</v>
      </c>
      <c r="W62" s="12">
        <f t="shared" si="28"/>
        <v>5.2995318033327132E-2</v>
      </c>
      <c r="X62" s="12">
        <f t="shared" si="29"/>
        <v>4.8093317579090356E-2</v>
      </c>
    </row>
    <row r="63" spans="1:24" x14ac:dyDescent="0.25">
      <c r="A63" t="s">
        <v>22</v>
      </c>
      <c r="B63" s="1">
        <v>1823526</v>
      </c>
      <c r="C63" s="1">
        <v>333785</v>
      </c>
      <c r="D63" s="1">
        <v>104509</v>
      </c>
      <c r="E63" s="1">
        <v>182236</v>
      </c>
      <c r="F63" s="1">
        <v>465541</v>
      </c>
      <c r="G63" s="1">
        <v>593270</v>
      </c>
      <c r="H63" s="1">
        <v>20530</v>
      </c>
      <c r="I63" s="1">
        <v>14597</v>
      </c>
      <c r="J63" s="1">
        <v>70885</v>
      </c>
      <c r="M63" s="1">
        <v>38173</v>
      </c>
      <c r="R63" s="1">
        <f t="shared" si="26"/>
        <v>1823526</v>
      </c>
      <c r="S63" s="1">
        <f t="shared" si="1"/>
        <v>699282</v>
      </c>
      <c r="T63" s="1">
        <f>SUM(C63:F63, M63:Q63)</f>
        <v>1124244</v>
      </c>
      <c r="U63" s="10" t="s">
        <v>22</v>
      </c>
      <c r="V63" s="12">
        <f t="shared" si="27"/>
        <v>9.9349716749742037E-2</v>
      </c>
      <c r="W63" s="12">
        <f t="shared" si="28"/>
        <v>0.10399310799277428</v>
      </c>
      <c r="X63" s="12">
        <f t="shared" si="29"/>
        <v>9.6665040455513385E-2</v>
      </c>
    </row>
    <row r="64" spans="1:24" x14ac:dyDescent="0.25">
      <c r="A64" s="2" t="s">
        <v>23</v>
      </c>
      <c r="B64" s="1">
        <f>SUM(B58:B63)</f>
        <v>18354617</v>
      </c>
      <c r="C64" s="1">
        <f t="shared" ref="C64:Q64" si="30">SUM(C58:C63)</f>
        <v>1768328</v>
      </c>
      <c r="D64" s="1">
        <f t="shared" si="30"/>
        <v>1839125</v>
      </c>
      <c r="E64" s="1">
        <f t="shared" si="30"/>
        <v>3282814</v>
      </c>
      <c r="F64" s="1">
        <f t="shared" si="30"/>
        <v>2691820</v>
      </c>
      <c r="G64" s="1">
        <f t="shared" si="30"/>
        <v>852024</v>
      </c>
      <c r="H64" s="1">
        <f t="shared" si="30"/>
        <v>237380</v>
      </c>
      <c r="I64" s="1">
        <f t="shared" si="30"/>
        <v>99989</v>
      </c>
      <c r="J64" s="1">
        <f t="shared" si="30"/>
        <v>5147200</v>
      </c>
      <c r="K64" s="1">
        <f t="shared" si="30"/>
        <v>387718</v>
      </c>
      <c r="L64" s="1">
        <f t="shared" si="30"/>
        <v>0</v>
      </c>
      <c r="M64" s="1">
        <f t="shared" si="30"/>
        <v>1421501</v>
      </c>
      <c r="N64" s="1">
        <f t="shared" si="30"/>
        <v>0</v>
      </c>
      <c r="O64" s="1">
        <f t="shared" si="30"/>
        <v>0</v>
      </c>
      <c r="P64" s="1">
        <f t="shared" si="30"/>
        <v>0</v>
      </c>
      <c r="Q64" s="1">
        <f t="shared" si="30"/>
        <v>626718</v>
      </c>
      <c r="R64" s="1">
        <f t="shared" si="26"/>
        <v>18354617</v>
      </c>
      <c r="S64" s="1">
        <f t="shared" si="1"/>
        <v>6724311</v>
      </c>
      <c r="T64" s="1">
        <f>SUM(C64:F64, M64:Q64)</f>
        <v>11630306</v>
      </c>
      <c r="U64" s="11" t="s">
        <v>23</v>
      </c>
      <c r="V64" s="12">
        <f>B64/B$64</f>
        <v>1</v>
      </c>
      <c r="W64" s="12">
        <f>S64/S$64</f>
        <v>1</v>
      </c>
      <c r="X64" s="12">
        <f>T64/T$64</f>
        <v>1</v>
      </c>
    </row>
    <row r="65" spans="1:24" x14ac:dyDescent="0.25">
      <c r="B65" s="1">
        <v>34665580</v>
      </c>
      <c r="S65" s="1"/>
      <c r="T65" s="1"/>
      <c r="V65" s="12"/>
      <c r="W65" s="12"/>
      <c r="X65" s="12"/>
    </row>
    <row r="66" spans="1:24" x14ac:dyDescent="0.25">
      <c r="B66" s="1"/>
      <c r="S66" s="1"/>
      <c r="T66" s="1"/>
      <c r="V66" s="12"/>
      <c r="W66" s="12"/>
      <c r="X66" s="12"/>
    </row>
    <row r="67" spans="1:24" x14ac:dyDescent="0.25">
      <c r="A67" t="s">
        <v>28</v>
      </c>
      <c r="S67" s="1"/>
      <c r="T67" s="1"/>
      <c r="U67" s="10" t="s">
        <v>28</v>
      </c>
      <c r="V67" s="12"/>
      <c r="W67" s="12"/>
      <c r="X67" s="12"/>
    </row>
    <row r="68" spans="1:24" x14ac:dyDescent="0.25">
      <c r="A68" t="s">
        <v>1</v>
      </c>
      <c r="B68" t="s">
        <v>2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10</v>
      </c>
      <c r="K68" t="s">
        <v>11</v>
      </c>
      <c r="L68" t="s">
        <v>12</v>
      </c>
      <c r="M68" t="s">
        <v>13</v>
      </c>
      <c r="N68" t="s">
        <v>14</v>
      </c>
      <c r="O68" t="s">
        <v>15</v>
      </c>
      <c r="P68" t="s">
        <v>16</v>
      </c>
      <c r="Q68" t="s">
        <v>17</v>
      </c>
      <c r="S68" s="1"/>
      <c r="T68" s="1"/>
      <c r="U68" s="10" t="s">
        <v>1</v>
      </c>
      <c r="V68" t="s">
        <v>2</v>
      </c>
      <c r="W68" s="5" t="s">
        <v>35</v>
      </c>
      <c r="X68" s="9" t="s">
        <v>34</v>
      </c>
    </row>
    <row r="69" spans="1:24" x14ac:dyDescent="0.25">
      <c r="A69" t="s">
        <v>0</v>
      </c>
      <c r="B69" s="1">
        <v>7915306</v>
      </c>
      <c r="C69" s="1">
        <v>987337</v>
      </c>
      <c r="D69" s="1">
        <v>1265573</v>
      </c>
      <c r="E69" s="1">
        <v>3646673</v>
      </c>
      <c r="F69" s="1">
        <v>503540</v>
      </c>
      <c r="G69" s="1">
        <v>61368</v>
      </c>
      <c r="H69" s="1">
        <v>42600</v>
      </c>
      <c r="I69" s="1">
        <v>16110</v>
      </c>
      <c r="J69" s="1">
        <v>19098</v>
      </c>
      <c r="K69" s="1">
        <v>159650</v>
      </c>
      <c r="M69" s="1">
        <v>1213357</v>
      </c>
      <c r="R69" s="1">
        <f>SUM(C69:Q69)</f>
        <v>7915306</v>
      </c>
      <c r="S69" s="1">
        <f t="shared" ref="S69:S109" si="31">SUM(G69:K69)</f>
        <v>298826</v>
      </c>
      <c r="T69" s="1">
        <f>SUM(C69:F69, M69:Q69)</f>
        <v>7616480</v>
      </c>
      <c r="U69" s="10" t="s">
        <v>0</v>
      </c>
      <c r="V69" s="12">
        <f>B69/B$75</f>
        <v>0.33885258547370511</v>
      </c>
      <c r="W69" s="12">
        <f>S69/S$75</f>
        <v>4.0968870617497148E-2</v>
      </c>
      <c r="X69" s="12">
        <f>T69/T$75</f>
        <v>0.47409905381618839</v>
      </c>
    </row>
    <row r="70" spans="1:24" x14ac:dyDescent="0.25">
      <c r="A70" t="s">
        <v>18</v>
      </c>
      <c r="B70" s="1">
        <v>742869</v>
      </c>
      <c r="C70" s="1">
        <v>318877</v>
      </c>
      <c r="D70" s="1">
        <v>130899</v>
      </c>
      <c r="E70" s="1">
        <v>98468</v>
      </c>
      <c r="F70" s="1">
        <v>90892</v>
      </c>
      <c r="G70" s="1">
        <v>17885</v>
      </c>
      <c r="H70" s="1">
        <v>28376</v>
      </c>
      <c r="I70" s="1">
        <v>9291</v>
      </c>
      <c r="J70" s="1">
        <v>39202</v>
      </c>
      <c r="M70" s="1">
        <v>8979</v>
      </c>
      <c r="R70" s="1">
        <f t="shared" ref="R70:R74" si="32">SUM(C70:Q70)</f>
        <v>742869</v>
      </c>
      <c r="S70" s="1">
        <f t="shared" si="31"/>
        <v>94754</v>
      </c>
      <c r="T70" s="1">
        <f>SUM(C70:F70, M70:Q70)</f>
        <v>648115</v>
      </c>
      <c r="U70" s="10" t="s">
        <v>18</v>
      </c>
      <c r="V70" s="12">
        <f t="shared" ref="V70:V75" si="33">B70/B$75</f>
        <v>3.180206568365971E-2</v>
      </c>
      <c r="W70" s="12">
        <f t="shared" ref="W70:W75" si="34">S70/S$75</f>
        <v>1.2990718232316883E-2</v>
      </c>
      <c r="X70" s="12">
        <f t="shared" ref="X70:X75" si="35">T70/T$75</f>
        <v>4.0342876008875352E-2</v>
      </c>
    </row>
    <row r="71" spans="1:24" x14ac:dyDescent="0.25">
      <c r="A71" t="s">
        <v>19</v>
      </c>
      <c r="B71" s="1">
        <v>818005</v>
      </c>
      <c r="D71" s="1">
        <v>14582</v>
      </c>
      <c r="E71" s="1">
        <v>22528</v>
      </c>
      <c r="F71" s="1">
        <v>15852</v>
      </c>
      <c r="H71" s="1">
        <v>19685</v>
      </c>
      <c r="I71" s="1">
        <v>30287</v>
      </c>
      <c r="J71" s="1">
        <v>131171</v>
      </c>
      <c r="Q71" s="1">
        <v>583900</v>
      </c>
      <c r="R71" s="1">
        <f t="shared" si="32"/>
        <v>818005</v>
      </c>
      <c r="S71" s="1">
        <f t="shared" si="31"/>
        <v>181143</v>
      </c>
      <c r="T71" s="1">
        <f>SUM(C71:F71, M71:Q71)</f>
        <v>636862</v>
      </c>
      <c r="U71" s="10" t="s">
        <v>19</v>
      </c>
      <c r="V71" s="12">
        <f t="shared" si="33"/>
        <v>3.5018622044481681E-2</v>
      </c>
      <c r="W71" s="12">
        <f t="shared" si="34"/>
        <v>2.483459983490488E-2</v>
      </c>
      <c r="X71" s="12">
        <f t="shared" si="35"/>
        <v>3.9642416393332006E-2</v>
      </c>
    </row>
    <row r="72" spans="1:24" x14ac:dyDescent="0.25">
      <c r="A72" t="s">
        <v>20</v>
      </c>
      <c r="B72" s="1">
        <v>7013300</v>
      </c>
      <c r="C72" s="1">
        <v>19039</v>
      </c>
      <c r="D72" s="1">
        <v>8982</v>
      </c>
      <c r="F72" s="1">
        <v>1810925</v>
      </c>
      <c r="G72" s="1">
        <v>290340</v>
      </c>
      <c r="H72" s="1">
        <v>62215</v>
      </c>
      <c r="I72" s="1">
        <v>17294</v>
      </c>
      <c r="J72" s="1">
        <v>4740177</v>
      </c>
      <c r="K72" s="1">
        <v>26000</v>
      </c>
      <c r="M72" s="1">
        <v>38328</v>
      </c>
      <c r="R72" s="1">
        <f t="shared" si="32"/>
        <v>7013300</v>
      </c>
      <c r="S72" s="1">
        <f t="shared" si="31"/>
        <v>5136026</v>
      </c>
      <c r="T72" s="1">
        <f>SUM(C72:F72, M72:Q72)</f>
        <v>1877274</v>
      </c>
      <c r="U72" s="10" t="s">
        <v>20</v>
      </c>
      <c r="V72" s="12">
        <f t="shared" si="33"/>
        <v>0.30023789828248409</v>
      </c>
      <c r="W72" s="12">
        <f t="shared" si="34"/>
        <v>0.70414617430244164</v>
      </c>
      <c r="X72" s="12">
        <f t="shared" si="35"/>
        <v>0.11685369450897676</v>
      </c>
    </row>
    <row r="73" spans="1:24" x14ac:dyDescent="0.25">
      <c r="A73" t="s">
        <v>21</v>
      </c>
      <c r="B73" s="1">
        <v>5013464</v>
      </c>
      <c r="C73" s="1">
        <v>146527</v>
      </c>
      <c r="D73" s="1">
        <v>278453</v>
      </c>
      <c r="E73" s="1">
        <v>23504</v>
      </c>
      <c r="F73" s="1">
        <v>2906927</v>
      </c>
      <c r="G73" s="1">
        <v>522558</v>
      </c>
      <c r="H73" s="1">
        <v>111575</v>
      </c>
      <c r="I73" s="1">
        <v>13088</v>
      </c>
      <c r="J73" s="1">
        <v>305652</v>
      </c>
      <c r="M73" s="1">
        <v>296120</v>
      </c>
      <c r="Q73" s="1">
        <v>409060</v>
      </c>
      <c r="R73" s="1">
        <f t="shared" si="32"/>
        <v>5013464</v>
      </c>
      <c r="S73" s="8">
        <v>1250073</v>
      </c>
      <c r="T73" s="8">
        <v>3763371</v>
      </c>
      <c r="U73" s="10" t="s">
        <v>21</v>
      </c>
      <c r="V73" s="12">
        <f t="shared" si="33"/>
        <v>0.21462533963681801</v>
      </c>
      <c r="W73" s="12">
        <f t="shared" si="34"/>
        <v>0.17138428048237608</v>
      </c>
      <c r="X73" s="12">
        <f t="shared" si="35"/>
        <v>0.23425658969225716</v>
      </c>
    </row>
    <row r="74" spans="1:24" x14ac:dyDescent="0.25">
      <c r="A74" t="s">
        <v>22</v>
      </c>
      <c r="B74" s="1">
        <v>1856199</v>
      </c>
      <c r="C74" s="1">
        <v>361463</v>
      </c>
      <c r="D74" s="1">
        <v>130977</v>
      </c>
      <c r="E74" s="1">
        <v>203323</v>
      </c>
      <c r="F74" s="1">
        <v>435130</v>
      </c>
      <c r="G74" s="1">
        <v>506220</v>
      </c>
      <c r="H74" s="1">
        <v>25200</v>
      </c>
      <c r="I74" s="1">
        <v>14458</v>
      </c>
      <c r="J74" s="1">
        <v>84477</v>
      </c>
      <c r="M74" s="1">
        <v>94951</v>
      </c>
      <c r="R74" s="1">
        <f t="shared" si="32"/>
        <v>1856199</v>
      </c>
      <c r="S74" s="1">
        <f t="shared" si="31"/>
        <v>630355</v>
      </c>
      <c r="T74" s="1">
        <f>SUM(C74:F74, M74:Q74)</f>
        <v>1225844</v>
      </c>
      <c r="U74" s="10" t="s">
        <v>22</v>
      </c>
      <c r="V74" s="12">
        <f t="shared" si="33"/>
        <v>7.9463488878851421E-2</v>
      </c>
      <c r="W74" s="12">
        <f t="shared" si="34"/>
        <v>8.642130349465045E-2</v>
      </c>
      <c r="X74" s="12">
        <f t="shared" si="35"/>
        <v>7.6304471425941073E-2</v>
      </c>
    </row>
    <row r="75" spans="1:24" x14ac:dyDescent="0.25">
      <c r="A75" s="2" t="s">
        <v>23</v>
      </c>
      <c r="B75" s="1">
        <f>SUM(B69:B74)</f>
        <v>23359143</v>
      </c>
      <c r="C75" s="1">
        <f t="shared" ref="C75:Q75" si="36">SUM(C69:C74)</f>
        <v>1833243</v>
      </c>
      <c r="D75" s="1">
        <f t="shared" si="36"/>
        <v>1829466</v>
      </c>
      <c r="E75" s="1">
        <f t="shared" si="36"/>
        <v>3994496</v>
      </c>
      <c r="F75" s="1">
        <f t="shared" si="36"/>
        <v>5763266</v>
      </c>
      <c r="G75" s="1">
        <f t="shared" si="36"/>
        <v>1398371</v>
      </c>
      <c r="H75" s="1">
        <f t="shared" si="36"/>
        <v>289651</v>
      </c>
      <c r="I75" s="1">
        <f t="shared" si="36"/>
        <v>100528</v>
      </c>
      <c r="J75" s="1">
        <f t="shared" si="36"/>
        <v>5319777</v>
      </c>
      <c r="K75" s="1">
        <f t="shared" si="36"/>
        <v>185650</v>
      </c>
      <c r="L75" s="1">
        <f t="shared" si="36"/>
        <v>0</v>
      </c>
      <c r="M75" s="1">
        <f t="shared" si="36"/>
        <v>1651735</v>
      </c>
      <c r="N75" s="1">
        <f t="shared" si="36"/>
        <v>0</v>
      </c>
      <c r="O75" s="1">
        <f t="shared" si="36"/>
        <v>0</v>
      </c>
      <c r="P75" s="1">
        <f t="shared" si="36"/>
        <v>0</v>
      </c>
      <c r="Q75" s="1">
        <f t="shared" si="36"/>
        <v>992960</v>
      </c>
      <c r="R75" s="1">
        <f>SUM(C75:Q75)</f>
        <v>23359143</v>
      </c>
      <c r="S75" s="1">
        <f t="shared" si="31"/>
        <v>7293977</v>
      </c>
      <c r="T75" s="1">
        <f>SUM(C75:F75, M75:Q75)</f>
        <v>16065166</v>
      </c>
      <c r="U75" s="11" t="s">
        <v>23</v>
      </c>
      <c r="V75" s="12">
        <f t="shared" si="33"/>
        <v>1</v>
      </c>
      <c r="W75" s="12">
        <f t="shared" si="34"/>
        <v>1</v>
      </c>
      <c r="X75" s="12">
        <f t="shared" si="35"/>
        <v>1</v>
      </c>
    </row>
    <row r="76" spans="1:24" x14ac:dyDescent="0.25">
      <c r="B76" s="1">
        <v>34878357</v>
      </c>
      <c r="S76" s="1"/>
      <c r="T76" s="1"/>
      <c r="V76" s="12"/>
      <c r="W76" s="12"/>
      <c r="X76" s="12"/>
    </row>
    <row r="77" spans="1:24" x14ac:dyDescent="0.25">
      <c r="B77" s="1"/>
      <c r="S77" s="1"/>
      <c r="T77" s="1"/>
      <c r="V77" s="12"/>
      <c r="W77" s="12"/>
      <c r="X77" s="12"/>
    </row>
    <row r="78" spans="1:24" x14ac:dyDescent="0.25">
      <c r="A78" t="s">
        <v>29</v>
      </c>
      <c r="S78" s="1"/>
      <c r="T78" s="1"/>
      <c r="U78" s="10" t="s">
        <v>29</v>
      </c>
      <c r="V78" s="12"/>
      <c r="W78" s="12"/>
      <c r="X78" s="12"/>
    </row>
    <row r="79" spans="1:24" x14ac:dyDescent="0.25">
      <c r="A79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J79" t="s">
        <v>10</v>
      </c>
      <c r="K79" t="s">
        <v>11</v>
      </c>
      <c r="L79" t="s">
        <v>12</v>
      </c>
      <c r="M79" t="s">
        <v>13</v>
      </c>
      <c r="N79" t="s">
        <v>14</v>
      </c>
      <c r="O79" t="s">
        <v>15</v>
      </c>
      <c r="P79" t="s">
        <v>16</v>
      </c>
      <c r="Q79" t="s">
        <v>17</v>
      </c>
      <c r="S79" s="1"/>
      <c r="T79" s="1"/>
      <c r="U79" s="10" t="s">
        <v>1</v>
      </c>
      <c r="V79" t="s">
        <v>2</v>
      </c>
      <c r="W79" s="5" t="s">
        <v>35</v>
      </c>
      <c r="X79" s="9" t="s">
        <v>34</v>
      </c>
    </row>
    <row r="80" spans="1:24" x14ac:dyDescent="0.25">
      <c r="A80" t="s">
        <v>0</v>
      </c>
      <c r="B80" s="1">
        <v>7064605</v>
      </c>
      <c r="C80" s="1">
        <v>1078530</v>
      </c>
      <c r="D80" s="1">
        <v>1145205</v>
      </c>
      <c r="E80" s="1">
        <v>3633550</v>
      </c>
      <c r="F80" s="1">
        <v>629604</v>
      </c>
      <c r="G80" s="1">
        <v>35538</v>
      </c>
      <c r="H80" s="1">
        <v>48053</v>
      </c>
      <c r="I80" s="1">
        <v>15232</v>
      </c>
      <c r="J80" s="1">
        <v>18793</v>
      </c>
      <c r="K80" s="1">
        <v>187600</v>
      </c>
      <c r="M80" s="1">
        <v>272500</v>
      </c>
      <c r="R80" s="1">
        <f>SUM(C80:Q80)</f>
        <v>7064605</v>
      </c>
      <c r="S80" s="1">
        <f t="shared" si="31"/>
        <v>305216</v>
      </c>
      <c r="T80" s="1">
        <f>SUM(C80:F80, M80:Q80)</f>
        <v>6759389</v>
      </c>
      <c r="U80" s="10" t="s">
        <v>0</v>
      </c>
      <c r="V80" s="12">
        <f>B80/B$86</f>
        <v>0.3115370860106515</v>
      </c>
      <c r="W80" s="12">
        <f>S80/S$86</f>
        <v>3.9752779846136677E-2</v>
      </c>
      <c r="X80" s="12">
        <f>T80/T$86</f>
        <v>0.45066327829699487</v>
      </c>
    </row>
    <row r="81" spans="1:24" x14ac:dyDescent="0.25">
      <c r="A81" t="s">
        <v>18</v>
      </c>
      <c r="B81" s="1">
        <v>776004</v>
      </c>
      <c r="C81" s="1">
        <v>240824</v>
      </c>
      <c r="D81" s="1">
        <v>128520</v>
      </c>
      <c r="E81" s="1">
        <v>106968</v>
      </c>
      <c r="F81" s="1">
        <v>178900</v>
      </c>
      <c r="G81" s="1">
        <v>18575</v>
      </c>
      <c r="H81" s="1">
        <v>31187</v>
      </c>
      <c r="I81" s="1">
        <v>8930</v>
      </c>
      <c r="J81" s="1">
        <v>62100</v>
      </c>
      <c r="R81" s="1">
        <f t="shared" ref="R81:R86" si="37">SUM(C81:Q81)</f>
        <v>776004</v>
      </c>
      <c r="S81" s="1">
        <f t="shared" si="31"/>
        <v>120792</v>
      </c>
      <c r="T81" s="1">
        <f>SUM(C81:F81, M81:Q81)</f>
        <v>655212</v>
      </c>
      <c r="U81" s="10" t="s">
        <v>18</v>
      </c>
      <c r="V81" s="12">
        <f t="shared" ref="V81:V86" si="38">B81/B$86</f>
        <v>3.4220458878112731E-2</v>
      </c>
      <c r="W81" s="12">
        <f t="shared" ref="W81:W86" si="39">S81/S$86</f>
        <v>1.5732523141560539E-2</v>
      </c>
      <c r="X81" s="12">
        <f t="shared" ref="X81:X86" si="40">T81/T$86</f>
        <v>4.3684419982269199E-2</v>
      </c>
    </row>
    <row r="82" spans="1:24" x14ac:dyDescent="0.25">
      <c r="A82" t="s">
        <v>19</v>
      </c>
      <c r="B82" s="1">
        <v>866510</v>
      </c>
      <c r="D82" s="1">
        <v>14600</v>
      </c>
      <c r="E82" s="1">
        <v>18528</v>
      </c>
      <c r="F82" s="1">
        <v>33000</v>
      </c>
      <c r="H82" s="1">
        <v>21340</v>
      </c>
      <c r="I82" s="1">
        <v>30205</v>
      </c>
      <c r="J82" s="1">
        <v>137855</v>
      </c>
      <c r="Q82" s="1">
        <v>610982</v>
      </c>
      <c r="R82" s="1">
        <f t="shared" si="37"/>
        <v>866510</v>
      </c>
      <c r="S82" s="1">
        <f t="shared" si="31"/>
        <v>189400</v>
      </c>
      <c r="T82" s="1">
        <f>SUM(C82:F82, M82:Q82)</f>
        <v>677110</v>
      </c>
      <c r="U82" s="10" t="s">
        <v>19</v>
      </c>
      <c r="V82" s="12">
        <f t="shared" si="38"/>
        <v>3.8211619814425522E-2</v>
      </c>
      <c r="W82" s="12">
        <f t="shared" si="39"/>
        <v>2.4668354551721686E-2</v>
      </c>
      <c r="X82" s="12">
        <f t="shared" si="40"/>
        <v>4.5144407633245877E-2</v>
      </c>
    </row>
    <row r="83" spans="1:24" x14ac:dyDescent="0.25">
      <c r="A83" t="s">
        <v>20</v>
      </c>
      <c r="B83" s="1">
        <v>6497111</v>
      </c>
      <c r="C83" s="1">
        <v>64935</v>
      </c>
      <c r="D83" s="1">
        <v>8000</v>
      </c>
      <c r="F83" s="1">
        <v>1625900</v>
      </c>
      <c r="G83" s="1">
        <v>126250</v>
      </c>
      <c r="H83" s="1">
        <v>84935</v>
      </c>
      <c r="I83" s="1">
        <v>18593</v>
      </c>
      <c r="J83" s="1">
        <v>4542498</v>
      </c>
      <c r="K83" s="1">
        <v>26000</v>
      </c>
      <c r="R83" s="1">
        <f t="shared" si="37"/>
        <v>6497111</v>
      </c>
      <c r="S83" s="1">
        <f t="shared" si="31"/>
        <v>4798276</v>
      </c>
      <c r="T83" s="1">
        <f>SUM(C83:F83, M83:Q83)</f>
        <v>1698835</v>
      </c>
      <c r="U83" s="10" t="s">
        <v>20</v>
      </c>
      <c r="V83" s="12">
        <f t="shared" si="38"/>
        <v>0.28651156411826989</v>
      </c>
      <c r="W83" s="12">
        <f t="shared" si="39"/>
        <v>0.62495023022712204</v>
      </c>
      <c r="X83" s="12">
        <f t="shared" si="40"/>
        <v>0.11326505256402247</v>
      </c>
    </row>
    <row r="84" spans="1:24" x14ac:dyDescent="0.25">
      <c r="A84" t="s">
        <v>21</v>
      </c>
      <c r="B84" s="1">
        <v>5119693</v>
      </c>
      <c r="C84" s="1">
        <v>112788</v>
      </c>
      <c r="D84" s="1">
        <v>285799</v>
      </c>
      <c r="E84" s="1">
        <v>24164</v>
      </c>
      <c r="F84" s="1">
        <v>3329567</v>
      </c>
      <c r="G84" s="1">
        <v>763050</v>
      </c>
      <c r="H84" s="1">
        <v>97395</v>
      </c>
      <c r="I84" s="1">
        <v>13480</v>
      </c>
      <c r="J84" s="1">
        <v>301300</v>
      </c>
      <c r="M84" s="1">
        <v>61500</v>
      </c>
      <c r="Q84" s="1">
        <v>130650</v>
      </c>
      <c r="R84" s="1">
        <f>SUM(C84:Q84)</f>
        <v>5119693</v>
      </c>
      <c r="S84" s="1">
        <f t="shared" si="31"/>
        <v>1175225</v>
      </c>
      <c r="T84" s="1">
        <f>SUM(C84:F84, M84:Q84)</f>
        <v>3944468</v>
      </c>
      <c r="U84" s="10" t="s">
        <v>21</v>
      </c>
      <c r="V84" s="12">
        <f t="shared" si="38"/>
        <v>0.22576976893812611</v>
      </c>
      <c r="W84" s="12">
        <f t="shared" si="39"/>
        <v>0.15306687950394465</v>
      </c>
      <c r="X84" s="12">
        <f t="shared" si="40"/>
        <v>0.26298632613355893</v>
      </c>
    </row>
    <row r="85" spans="1:24" x14ac:dyDescent="0.25">
      <c r="A85" t="s">
        <v>22</v>
      </c>
      <c r="B85" s="1">
        <v>2352687</v>
      </c>
      <c r="C85" s="1">
        <v>414553</v>
      </c>
      <c r="D85" s="1">
        <v>130589</v>
      </c>
      <c r="E85" s="1">
        <v>172561</v>
      </c>
      <c r="F85" s="1">
        <v>485540</v>
      </c>
      <c r="G85" s="1">
        <v>701364</v>
      </c>
      <c r="H85" s="1">
        <v>18135</v>
      </c>
      <c r="I85" s="1">
        <v>16455</v>
      </c>
      <c r="J85" s="1">
        <v>352990</v>
      </c>
      <c r="M85" s="1">
        <v>60500</v>
      </c>
      <c r="R85" s="1">
        <f t="shared" si="37"/>
        <v>2352687</v>
      </c>
      <c r="S85" s="1">
        <f t="shared" si="31"/>
        <v>1088944</v>
      </c>
      <c r="T85" s="1">
        <f>SUM(C85:F85, M85:Q85)</f>
        <v>1263743</v>
      </c>
      <c r="U85" s="10" t="s">
        <v>22</v>
      </c>
      <c r="V85" s="12">
        <f t="shared" si="38"/>
        <v>0.10374950224041424</v>
      </c>
      <c r="W85" s="12">
        <f t="shared" si="39"/>
        <v>0.14182923272951437</v>
      </c>
      <c r="X85" s="12">
        <f t="shared" si="40"/>
        <v>8.4256515389908637E-2</v>
      </c>
    </row>
    <row r="86" spans="1:24" x14ac:dyDescent="0.25">
      <c r="A86" s="2" t="s">
        <v>23</v>
      </c>
      <c r="B86" s="1">
        <f>SUM(B80:B85)</f>
        <v>22676610</v>
      </c>
      <c r="C86" s="1">
        <f t="shared" ref="C86:Q86" si="41">SUM(C80:C85)</f>
        <v>1911630</v>
      </c>
      <c r="D86" s="1">
        <f t="shared" si="41"/>
        <v>1712713</v>
      </c>
      <c r="E86" s="1">
        <f t="shared" si="41"/>
        <v>3955771</v>
      </c>
      <c r="F86" s="1">
        <f t="shared" si="41"/>
        <v>6282511</v>
      </c>
      <c r="G86" s="1">
        <f t="shared" si="41"/>
        <v>1644777</v>
      </c>
      <c r="H86" s="1">
        <f t="shared" si="41"/>
        <v>301045</v>
      </c>
      <c r="I86" s="1">
        <f t="shared" si="41"/>
        <v>102895</v>
      </c>
      <c r="J86" s="1">
        <f t="shared" si="41"/>
        <v>5415536</v>
      </c>
      <c r="K86" s="1">
        <f t="shared" si="41"/>
        <v>213600</v>
      </c>
      <c r="L86" s="1">
        <f t="shared" si="41"/>
        <v>0</v>
      </c>
      <c r="M86" s="1">
        <f t="shared" si="41"/>
        <v>394500</v>
      </c>
      <c r="N86" s="1">
        <f t="shared" si="41"/>
        <v>0</v>
      </c>
      <c r="O86" s="1">
        <f t="shared" si="41"/>
        <v>0</v>
      </c>
      <c r="P86" s="1">
        <f t="shared" si="41"/>
        <v>0</v>
      </c>
      <c r="Q86" s="1">
        <f t="shared" si="41"/>
        <v>741632</v>
      </c>
      <c r="R86" s="1">
        <f t="shared" si="37"/>
        <v>22676610</v>
      </c>
      <c r="S86" s="1">
        <f t="shared" si="31"/>
        <v>7677853</v>
      </c>
      <c r="T86" s="1">
        <f>SUM(C86:F86, M86:Q86)</f>
        <v>14998757</v>
      </c>
      <c r="U86" s="11" t="s">
        <v>23</v>
      </c>
      <c r="V86" s="12">
        <f t="shared" si="38"/>
        <v>1</v>
      </c>
      <c r="W86" s="12">
        <f t="shared" si="39"/>
        <v>1</v>
      </c>
      <c r="X86" s="12">
        <f t="shared" si="40"/>
        <v>1</v>
      </c>
    </row>
    <row r="87" spans="1:24" x14ac:dyDescent="0.25">
      <c r="B87" s="1">
        <v>36351526</v>
      </c>
      <c r="S87" s="1"/>
      <c r="T87" s="1"/>
      <c r="V87" s="12"/>
      <c r="W87" s="12"/>
      <c r="X87" s="12"/>
    </row>
    <row r="88" spans="1:24" x14ac:dyDescent="0.25">
      <c r="B88" s="1"/>
      <c r="S88" s="1"/>
      <c r="T88" s="1"/>
      <c r="V88" s="12"/>
      <c r="W88" s="12"/>
      <c r="X88" s="12"/>
    </row>
    <row r="89" spans="1:24" x14ac:dyDescent="0.25">
      <c r="A89" t="s">
        <v>30</v>
      </c>
      <c r="S89" s="1"/>
      <c r="T89" s="1"/>
      <c r="U89" s="10" t="s">
        <v>30</v>
      </c>
      <c r="V89" s="12"/>
      <c r="W89" s="12"/>
      <c r="X89" s="12"/>
    </row>
    <row r="90" spans="1:24" x14ac:dyDescent="0.25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t="s">
        <v>14</v>
      </c>
      <c r="O90" t="s">
        <v>15</v>
      </c>
      <c r="P90" t="s">
        <v>16</v>
      </c>
      <c r="Q90" t="s">
        <v>17</v>
      </c>
      <c r="S90" s="1"/>
      <c r="T90" s="1"/>
      <c r="U90" s="10" t="s">
        <v>1</v>
      </c>
      <c r="V90" t="s">
        <v>2</v>
      </c>
      <c r="W90" s="5" t="s">
        <v>35</v>
      </c>
      <c r="X90" s="9" t="s">
        <v>34</v>
      </c>
    </row>
    <row r="91" spans="1:24" x14ac:dyDescent="0.25">
      <c r="A91" t="s">
        <v>0</v>
      </c>
      <c r="B91" s="1">
        <v>6656373</v>
      </c>
      <c r="C91" s="1">
        <v>716620</v>
      </c>
      <c r="D91" s="1">
        <v>848509</v>
      </c>
      <c r="E91" s="1">
        <v>3482165</v>
      </c>
      <c r="F91" s="1">
        <v>417910</v>
      </c>
      <c r="G91" s="1">
        <v>26600</v>
      </c>
      <c r="H91" s="1">
        <v>31498</v>
      </c>
      <c r="I91" s="1">
        <v>15339</v>
      </c>
      <c r="J91" s="1">
        <v>8255</v>
      </c>
      <c r="K91" s="1">
        <v>104250</v>
      </c>
      <c r="M91" s="1">
        <v>1005227</v>
      </c>
      <c r="R91" s="1">
        <f>SUM(C91:Q91)</f>
        <v>6656373</v>
      </c>
      <c r="S91" s="1">
        <f t="shared" si="31"/>
        <v>185942</v>
      </c>
      <c r="T91" s="1">
        <f>SUM(C91:F91, M91:Q91)</f>
        <v>6470431</v>
      </c>
      <c r="U91" s="10" t="s">
        <v>0</v>
      </c>
      <c r="V91" s="12">
        <f>B91/B$97</f>
        <v>0.3822643309649319</v>
      </c>
      <c r="W91" s="12">
        <f>S91/S$97</f>
        <v>3.0761457833234789E-2</v>
      </c>
      <c r="X91" s="12">
        <f>T91/T$97</f>
        <v>0.56916088842647528</v>
      </c>
    </row>
    <row r="92" spans="1:24" x14ac:dyDescent="0.25">
      <c r="A92" t="s">
        <v>18</v>
      </c>
      <c r="B92" s="1">
        <v>664801</v>
      </c>
      <c r="C92" s="1">
        <v>205500</v>
      </c>
      <c r="D92" s="1">
        <v>115396</v>
      </c>
      <c r="E92" s="1">
        <v>97946</v>
      </c>
      <c r="F92" s="1">
        <v>153100</v>
      </c>
      <c r="G92" s="1">
        <v>9970</v>
      </c>
      <c r="H92" s="1">
        <v>24810</v>
      </c>
      <c r="I92" s="1">
        <v>7924</v>
      </c>
      <c r="J92" s="1">
        <v>48300</v>
      </c>
      <c r="M92" s="1">
        <v>1855</v>
      </c>
      <c r="R92" s="1">
        <f t="shared" ref="R92:R96" si="42">SUM(C92:Q92)</f>
        <v>664801</v>
      </c>
      <c r="S92" s="1">
        <f t="shared" si="31"/>
        <v>91004</v>
      </c>
      <c r="T92" s="1">
        <f>SUM(C92:F92, M92:Q92)</f>
        <v>573797</v>
      </c>
      <c r="U92" s="10" t="s">
        <v>18</v>
      </c>
      <c r="V92" s="12">
        <f t="shared" ref="V92:V97" si="43">B92/B$97</f>
        <v>3.817840579093415E-2</v>
      </c>
      <c r="W92" s="12">
        <f t="shared" ref="W92:W97" si="44">S92/S$97</f>
        <v>1.5055316758213307E-2</v>
      </c>
      <c r="X92" s="12">
        <f t="shared" ref="X92:X97" si="45">T92/T$97</f>
        <v>5.0473115360699497E-2</v>
      </c>
    </row>
    <row r="93" spans="1:24" x14ac:dyDescent="0.25">
      <c r="A93" t="s">
        <v>19</v>
      </c>
      <c r="B93" s="1">
        <v>779682</v>
      </c>
      <c r="C93" s="1"/>
      <c r="D93" s="1">
        <v>11170</v>
      </c>
      <c r="E93" s="1">
        <v>20028</v>
      </c>
      <c r="F93" s="1">
        <v>38500</v>
      </c>
      <c r="G93" s="1">
        <v>300</v>
      </c>
      <c r="H93" s="1">
        <v>16195</v>
      </c>
      <c r="I93" s="1">
        <v>26581</v>
      </c>
      <c r="J93" s="1">
        <v>95200</v>
      </c>
      <c r="M93" s="1">
        <v>1841</v>
      </c>
      <c r="Q93" s="1">
        <v>569867</v>
      </c>
      <c r="R93" s="1">
        <f t="shared" si="42"/>
        <v>779682</v>
      </c>
      <c r="S93" s="1">
        <f t="shared" si="31"/>
        <v>138276</v>
      </c>
      <c r="T93" s="1">
        <f>SUM(C93:F93, M93:Q93)</f>
        <v>641406</v>
      </c>
      <c r="U93" s="10" t="s">
        <v>19</v>
      </c>
      <c r="V93" s="12">
        <f t="shared" si="43"/>
        <v>4.4775828832819324E-2</v>
      </c>
      <c r="W93" s="12">
        <f t="shared" si="44"/>
        <v>2.2875796449152819E-2</v>
      </c>
      <c r="X93" s="12">
        <f t="shared" si="45"/>
        <v>5.6420230553740826E-2</v>
      </c>
    </row>
    <row r="94" spans="1:24" x14ac:dyDescent="0.25">
      <c r="A94" t="s">
        <v>20</v>
      </c>
      <c r="B94" s="1">
        <v>4906968</v>
      </c>
      <c r="C94" s="1">
        <v>34633</v>
      </c>
      <c r="D94" s="1">
        <v>3000</v>
      </c>
      <c r="F94" s="1">
        <v>705414</v>
      </c>
      <c r="G94" s="1">
        <v>35000</v>
      </c>
      <c r="H94" s="1">
        <v>52900</v>
      </c>
      <c r="I94" s="1">
        <v>14339</v>
      </c>
      <c r="J94" s="1">
        <v>4006655</v>
      </c>
      <c r="K94" s="1">
        <v>25000</v>
      </c>
      <c r="M94" s="1">
        <v>30027</v>
      </c>
      <c r="R94" s="1">
        <f t="shared" si="42"/>
        <v>4906968</v>
      </c>
      <c r="S94" s="1">
        <f t="shared" si="31"/>
        <v>4133894</v>
      </c>
      <c r="T94" s="1">
        <f>SUM(C94:F94, M94:Q94)</f>
        <v>773074</v>
      </c>
      <c r="U94" s="10" t="s">
        <v>20</v>
      </c>
      <c r="V94" s="12">
        <f t="shared" si="43"/>
        <v>0.28179893758753155</v>
      </c>
      <c r="W94" s="12">
        <f t="shared" si="44"/>
        <v>0.68389393449603797</v>
      </c>
      <c r="X94" s="12">
        <f t="shared" si="45"/>
        <v>6.8002190991513389E-2</v>
      </c>
    </row>
    <row r="95" spans="1:24" x14ac:dyDescent="0.25">
      <c r="A95" t="s">
        <v>21</v>
      </c>
      <c r="B95" s="1">
        <v>2397945</v>
      </c>
      <c r="C95" s="1">
        <v>58941</v>
      </c>
      <c r="D95" s="1">
        <v>229178</v>
      </c>
      <c r="E95" s="1">
        <v>21214</v>
      </c>
      <c r="F95" s="1">
        <v>1197801</v>
      </c>
      <c r="G95" s="1">
        <v>272550</v>
      </c>
      <c r="H95" s="1">
        <v>60690</v>
      </c>
      <c r="I95" s="1">
        <v>9399</v>
      </c>
      <c r="J95" s="1">
        <v>306780</v>
      </c>
      <c r="M95" s="1">
        <v>161259</v>
      </c>
      <c r="Q95" s="1">
        <v>80133</v>
      </c>
      <c r="R95" s="1">
        <f t="shared" si="42"/>
        <v>2397945</v>
      </c>
      <c r="S95" s="1">
        <f t="shared" si="31"/>
        <v>649419</v>
      </c>
      <c r="T95" s="1">
        <f>SUM(C95:F95, M95:Q95)</f>
        <v>1748526</v>
      </c>
      <c r="U95" s="10" t="s">
        <v>21</v>
      </c>
      <c r="V95" s="12">
        <f t="shared" si="43"/>
        <v>0.13770995722681162</v>
      </c>
      <c r="W95" s="12">
        <f t="shared" si="44"/>
        <v>0.10743713192609257</v>
      </c>
      <c r="X95" s="12">
        <f t="shared" si="45"/>
        <v>0.15380623201094193</v>
      </c>
    </row>
    <row r="96" spans="1:24" x14ac:dyDescent="0.25">
      <c r="A96" t="s">
        <v>22</v>
      </c>
      <c r="B96" s="1">
        <v>2007242</v>
      </c>
      <c r="C96" s="1">
        <v>357622</v>
      </c>
      <c r="D96" s="1">
        <v>127788</v>
      </c>
      <c r="E96" s="1">
        <v>176748</v>
      </c>
      <c r="F96" s="1">
        <v>396350</v>
      </c>
      <c r="G96" s="1">
        <v>703165</v>
      </c>
      <c r="H96" s="1">
        <v>12345</v>
      </c>
      <c r="I96" s="1">
        <v>12207</v>
      </c>
      <c r="J96" s="1">
        <v>118390</v>
      </c>
      <c r="M96" s="1">
        <v>102627</v>
      </c>
      <c r="R96" s="1">
        <f t="shared" si="42"/>
        <v>2007242</v>
      </c>
      <c r="S96" s="1">
        <f t="shared" si="31"/>
        <v>846107</v>
      </c>
      <c r="T96" s="1">
        <f>SUM(C96:F96, M96:Q96)</f>
        <v>1161135</v>
      </c>
      <c r="U96" s="10" t="s">
        <v>22</v>
      </c>
      <c r="V96" s="12">
        <f t="shared" si="43"/>
        <v>0.11527253959697148</v>
      </c>
      <c r="W96" s="12">
        <f t="shared" si="44"/>
        <v>0.13997636253726856</v>
      </c>
      <c r="X96" s="12">
        <f t="shared" si="45"/>
        <v>0.1021373426566291</v>
      </c>
    </row>
    <row r="97" spans="1:24" x14ac:dyDescent="0.25">
      <c r="A97" s="2" t="s">
        <v>23</v>
      </c>
      <c r="B97" s="1">
        <f>SUM(B91:B96)</f>
        <v>17413011</v>
      </c>
      <c r="C97" s="1">
        <f t="shared" ref="C97:Q97" si="46">SUM(C91:C96)</f>
        <v>1373316</v>
      </c>
      <c r="D97" s="1">
        <f t="shared" si="46"/>
        <v>1335041</v>
      </c>
      <c r="E97" s="1">
        <f t="shared" si="46"/>
        <v>3798101</v>
      </c>
      <c r="F97" s="1">
        <f t="shared" si="46"/>
        <v>2909075</v>
      </c>
      <c r="G97" s="1">
        <f t="shared" si="46"/>
        <v>1047585</v>
      </c>
      <c r="H97" s="1">
        <f t="shared" si="46"/>
        <v>198438</v>
      </c>
      <c r="I97" s="1">
        <f t="shared" si="46"/>
        <v>85789</v>
      </c>
      <c r="J97" s="1">
        <f t="shared" si="46"/>
        <v>4583580</v>
      </c>
      <c r="K97" s="1">
        <f t="shared" si="46"/>
        <v>129250</v>
      </c>
      <c r="L97" s="1">
        <f t="shared" si="46"/>
        <v>0</v>
      </c>
      <c r="M97" s="1">
        <f t="shared" si="46"/>
        <v>1302836</v>
      </c>
      <c r="N97" s="1">
        <f t="shared" si="46"/>
        <v>0</v>
      </c>
      <c r="O97" s="1">
        <f t="shared" si="46"/>
        <v>0</v>
      </c>
      <c r="P97" s="1">
        <f t="shared" si="46"/>
        <v>0</v>
      </c>
      <c r="Q97" s="1">
        <f t="shared" si="46"/>
        <v>650000</v>
      </c>
      <c r="R97" s="1">
        <f>SUM(C97:Q97)</f>
        <v>17413011</v>
      </c>
      <c r="S97" s="1">
        <f t="shared" si="31"/>
        <v>6044642</v>
      </c>
      <c r="T97" s="1">
        <f>SUM(C97:F97, M97:Q97)</f>
        <v>11368369</v>
      </c>
      <c r="U97" s="11" t="s">
        <v>23</v>
      </c>
      <c r="V97" s="12">
        <f t="shared" si="43"/>
        <v>1</v>
      </c>
      <c r="W97" s="12">
        <f t="shared" si="44"/>
        <v>1</v>
      </c>
      <c r="X97" s="12">
        <f t="shared" si="45"/>
        <v>1</v>
      </c>
    </row>
    <row r="98" spans="1:24" x14ac:dyDescent="0.25">
      <c r="B98" s="1">
        <v>26330745</v>
      </c>
      <c r="S98" s="1"/>
      <c r="T98" s="1"/>
      <c r="V98" s="12"/>
      <c r="W98" s="12"/>
      <c r="X98" s="12"/>
    </row>
    <row r="99" spans="1:24" x14ac:dyDescent="0.25">
      <c r="B99" s="1"/>
      <c r="S99" s="1"/>
      <c r="T99" s="1"/>
      <c r="V99" s="12"/>
      <c r="W99" s="12"/>
      <c r="X99" s="12"/>
    </row>
    <row r="100" spans="1:24" x14ac:dyDescent="0.25">
      <c r="A100" t="s">
        <v>31</v>
      </c>
      <c r="S100" s="1"/>
      <c r="T100" s="1"/>
      <c r="U100" s="10" t="s">
        <v>31</v>
      </c>
      <c r="V100" s="12"/>
      <c r="W100" s="12"/>
      <c r="X100" s="12"/>
    </row>
    <row r="101" spans="1:24" x14ac:dyDescent="0.25">
      <c r="A101" t="s">
        <v>1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8</v>
      </c>
      <c r="I101" t="s">
        <v>9</v>
      </c>
      <c r="J101" t="s">
        <v>10</v>
      </c>
      <c r="K101" t="s">
        <v>11</v>
      </c>
      <c r="L101" t="s">
        <v>12</v>
      </c>
      <c r="M101" t="s">
        <v>13</v>
      </c>
      <c r="N101" t="s">
        <v>14</v>
      </c>
      <c r="O101" t="s">
        <v>15</v>
      </c>
      <c r="P101" t="s">
        <v>16</v>
      </c>
      <c r="Q101" t="s">
        <v>17</v>
      </c>
      <c r="S101" s="1"/>
      <c r="T101" s="1"/>
      <c r="U101" s="10" t="s">
        <v>1</v>
      </c>
      <c r="V101" t="s">
        <v>2</v>
      </c>
      <c r="W101" s="5" t="s">
        <v>35</v>
      </c>
      <c r="X101" s="9" t="s">
        <v>34</v>
      </c>
    </row>
    <row r="102" spans="1:24" x14ac:dyDescent="0.25">
      <c r="A102" t="s">
        <v>0</v>
      </c>
      <c r="B102" s="1">
        <v>6221521</v>
      </c>
      <c r="C102" s="1">
        <v>678352</v>
      </c>
      <c r="D102" s="1">
        <v>746073</v>
      </c>
      <c r="E102" s="1">
        <v>3295550</v>
      </c>
      <c r="F102" s="1">
        <v>183249</v>
      </c>
      <c r="G102" s="1">
        <v>21642</v>
      </c>
      <c r="H102" s="1">
        <v>27512</v>
      </c>
      <c r="I102" s="1">
        <v>13779</v>
      </c>
      <c r="J102" s="1">
        <v>6757</v>
      </c>
      <c r="K102" s="1">
        <v>130222</v>
      </c>
      <c r="M102" s="1">
        <v>1118385</v>
      </c>
      <c r="R102" s="1">
        <f>SUM(C102:Q102)</f>
        <v>6221521</v>
      </c>
      <c r="S102" s="1">
        <f t="shared" si="31"/>
        <v>199912</v>
      </c>
      <c r="T102" s="1">
        <f>SUM(C102:F102, M102:Q102)</f>
        <v>6021609</v>
      </c>
      <c r="U102" s="10" t="s">
        <v>0</v>
      </c>
      <c r="V102" s="12">
        <f>B102/B$108</f>
        <v>0.36927134992839844</v>
      </c>
      <c r="W102" s="12">
        <f>S102/S$108</f>
        <v>3.5162351841972743E-2</v>
      </c>
      <c r="X102" s="12">
        <f>T102/T$108</f>
        <v>0.53944009255106873</v>
      </c>
    </row>
    <row r="103" spans="1:24" x14ac:dyDescent="0.25">
      <c r="A103" t="s">
        <v>18</v>
      </c>
      <c r="B103" s="1">
        <v>673249</v>
      </c>
      <c r="C103" s="1">
        <v>155051</v>
      </c>
      <c r="D103" s="1">
        <v>105221</v>
      </c>
      <c r="E103" s="1">
        <v>91490</v>
      </c>
      <c r="F103" s="1">
        <v>230593</v>
      </c>
      <c r="G103" s="1">
        <v>10217</v>
      </c>
      <c r="H103" s="1">
        <v>25717</v>
      </c>
      <c r="I103" s="1">
        <v>6740</v>
      </c>
      <c r="J103" s="3">
        <v>43495</v>
      </c>
      <c r="M103" s="1">
        <v>4725</v>
      </c>
      <c r="R103" s="1">
        <f>SUM(C103:Q103)</f>
        <v>673249</v>
      </c>
      <c r="S103" s="1">
        <f t="shared" si="31"/>
        <v>86169</v>
      </c>
      <c r="T103" s="1">
        <f>SUM(C103:F103, M103:Q103)</f>
        <v>587080</v>
      </c>
      <c r="U103" s="10" t="s">
        <v>18</v>
      </c>
      <c r="V103" s="12">
        <f t="shared" ref="V103:V108" si="47">B103/B$108</f>
        <v>3.9959933763455004E-2</v>
      </c>
      <c r="W103" s="12">
        <f t="shared" ref="W103:W108" si="48">S103/S$108</f>
        <v>1.5156192203924473E-2</v>
      </c>
      <c r="X103" s="12">
        <f t="shared" ref="X103:X108" si="49">T103/T$108</f>
        <v>5.2593001228555598E-2</v>
      </c>
    </row>
    <row r="104" spans="1:24" x14ac:dyDescent="0.25">
      <c r="A104" t="s">
        <v>19</v>
      </c>
      <c r="B104" s="1">
        <v>792434</v>
      </c>
      <c r="D104" s="1">
        <v>11960</v>
      </c>
      <c r="E104" s="1">
        <v>4000</v>
      </c>
      <c r="F104" s="1">
        <v>31742</v>
      </c>
      <c r="G104">
        <v>298</v>
      </c>
      <c r="H104" s="1">
        <v>20753</v>
      </c>
      <c r="I104" s="1">
        <v>25305</v>
      </c>
      <c r="J104" s="1">
        <v>90876</v>
      </c>
      <c r="Q104" s="1">
        <v>607500</v>
      </c>
      <c r="R104" s="1">
        <f>SUM(C104:Q104)</f>
        <v>792434</v>
      </c>
      <c r="S104" s="1">
        <f t="shared" si="31"/>
        <v>137232</v>
      </c>
      <c r="T104" s="1">
        <f>SUM(C104:F104, M104:Q104)</f>
        <v>655202</v>
      </c>
      <c r="U104" s="10" t="s">
        <v>19</v>
      </c>
      <c r="V104" s="12">
        <f t="shared" si="47"/>
        <v>4.703402478415817E-2</v>
      </c>
      <c r="W104" s="12">
        <f t="shared" si="48"/>
        <v>2.413761989264078E-2</v>
      </c>
      <c r="X104" s="12">
        <f t="shared" si="49"/>
        <v>5.8695645552483619E-2</v>
      </c>
    </row>
    <row r="105" spans="1:24" x14ac:dyDescent="0.25">
      <c r="A105" t="s">
        <v>20</v>
      </c>
      <c r="B105" s="1">
        <v>5299251</v>
      </c>
      <c r="C105" s="1">
        <v>17914</v>
      </c>
      <c r="D105" s="1">
        <v>2883</v>
      </c>
      <c r="E105" s="1"/>
      <c r="F105" s="1">
        <v>1138261</v>
      </c>
      <c r="G105" s="1">
        <v>12356</v>
      </c>
      <c r="H105" s="1">
        <v>57648</v>
      </c>
      <c r="I105" s="1">
        <v>12801</v>
      </c>
      <c r="J105" s="1">
        <v>3999955</v>
      </c>
      <c r="K105" s="1">
        <v>24798</v>
      </c>
      <c r="M105" s="1">
        <v>32635</v>
      </c>
      <c r="R105" s="1">
        <f>SUM(C105:Q105)</f>
        <v>5299251</v>
      </c>
      <c r="S105" s="1">
        <f t="shared" si="31"/>
        <v>4107558</v>
      </c>
      <c r="T105" s="1">
        <f>SUM(C105:F105, M105:Q105)</f>
        <v>1191693</v>
      </c>
      <c r="U105" s="10" t="s">
        <v>20</v>
      </c>
      <c r="V105" s="12">
        <f t="shared" si="47"/>
        <v>0.31453105605195503</v>
      </c>
      <c r="W105" s="12">
        <f t="shared" si="48"/>
        <v>0.72247488698682361</v>
      </c>
      <c r="X105" s="12">
        <f t="shared" si="49"/>
        <v>0.10675667952078269</v>
      </c>
    </row>
    <row r="106" spans="1:24" x14ac:dyDescent="0.25">
      <c r="A106" t="s">
        <v>21</v>
      </c>
      <c r="B106" s="1">
        <v>2295461</v>
      </c>
      <c r="C106" s="1">
        <v>241222</v>
      </c>
      <c r="D106" s="1">
        <v>214060</v>
      </c>
      <c r="E106" s="1">
        <v>6500</v>
      </c>
      <c r="F106" s="1">
        <v>897810</v>
      </c>
      <c r="G106" s="1">
        <v>294644</v>
      </c>
      <c r="H106" s="1">
        <v>52279</v>
      </c>
      <c r="I106" s="1">
        <v>10402</v>
      </c>
      <c r="J106" s="1">
        <v>300719</v>
      </c>
      <c r="M106" s="1">
        <v>195275</v>
      </c>
      <c r="Q106" s="1">
        <v>82550</v>
      </c>
      <c r="R106" s="1">
        <f>SUM(C106:Q106)</f>
        <v>2295461</v>
      </c>
      <c r="S106" s="1">
        <f t="shared" si="31"/>
        <v>658044</v>
      </c>
      <c r="T106" s="1">
        <f>SUM(C106:F106, M106:Q106)</f>
        <v>1637417</v>
      </c>
      <c r="U106" s="10" t="s">
        <v>21</v>
      </c>
      <c r="V106" s="12">
        <f t="shared" si="47"/>
        <v>0.1362444942608072</v>
      </c>
      <c r="W106" s="12">
        <f t="shared" si="48"/>
        <v>0.11574280010954377</v>
      </c>
      <c r="X106" s="12">
        <f t="shared" si="49"/>
        <v>0.14668643846265894</v>
      </c>
    </row>
    <row r="107" spans="1:24" x14ac:dyDescent="0.25">
      <c r="A107" t="s">
        <v>22</v>
      </c>
      <c r="B107" s="1">
        <v>1566185</v>
      </c>
      <c r="C107" s="1">
        <v>247305</v>
      </c>
      <c r="D107" s="1">
        <v>134201</v>
      </c>
      <c r="E107" s="1">
        <v>144974</v>
      </c>
      <c r="F107" s="1">
        <v>409213</v>
      </c>
      <c r="G107" s="1">
        <v>410091</v>
      </c>
      <c r="H107" s="1">
        <v>10145</v>
      </c>
      <c r="I107" s="1">
        <v>11609</v>
      </c>
      <c r="J107" s="1">
        <v>64639</v>
      </c>
      <c r="M107" s="1">
        <v>134008</v>
      </c>
      <c r="R107" s="1">
        <f>SUM(C107:M107)</f>
        <v>1566185</v>
      </c>
      <c r="S107" s="1">
        <f t="shared" si="31"/>
        <v>496484</v>
      </c>
      <c r="T107" s="1">
        <f>SUM(C107:F107, M107:Q107)</f>
        <v>1069701</v>
      </c>
      <c r="U107" s="10" t="s">
        <v>22</v>
      </c>
      <c r="V107" s="12">
        <f t="shared" si="47"/>
        <v>9.2959141211226115E-2</v>
      </c>
      <c r="W107" s="12">
        <f t="shared" si="48"/>
        <v>8.7326148965094622E-2</v>
      </c>
      <c r="X107" s="12">
        <f t="shared" si="49"/>
        <v>9.5828142684450418E-2</v>
      </c>
    </row>
    <row r="108" spans="1:24" x14ac:dyDescent="0.25">
      <c r="A108" s="2" t="s">
        <v>23</v>
      </c>
      <c r="B108" s="1">
        <f>SUM(B102:B107)</f>
        <v>16848101</v>
      </c>
      <c r="C108" s="1">
        <f t="shared" ref="C108:Q108" si="50">SUM(C102:C107)</f>
        <v>1339844</v>
      </c>
      <c r="D108" s="1">
        <f t="shared" si="50"/>
        <v>1214398</v>
      </c>
      <c r="E108" s="1">
        <f t="shared" si="50"/>
        <v>3542514</v>
      </c>
      <c r="F108" s="1">
        <f t="shared" si="50"/>
        <v>2890868</v>
      </c>
      <c r="G108" s="1">
        <f t="shared" si="50"/>
        <v>749248</v>
      </c>
      <c r="H108" s="1">
        <f t="shared" si="50"/>
        <v>194054</v>
      </c>
      <c r="I108" s="1">
        <f t="shared" si="50"/>
        <v>80636</v>
      </c>
      <c r="J108" s="1">
        <f t="shared" si="50"/>
        <v>4506441</v>
      </c>
      <c r="K108" s="1">
        <f t="shared" si="50"/>
        <v>155020</v>
      </c>
      <c r="L108" s="1">
        <f t="shared" si="50"/>
        <v>0</v>
      </c>
      <c r="M108" s="1">
        <f t="shared" si="50"/>
        <v>1485028</v>
      </c>
      <c r="N108" s="1">
        <f t="shared" si="50"/>
        <v>0</v>
      </c>
      <c r="O108" s="1">
        <f t="shared" si="50"/>
        <v>0</v>
      </c>
      <c r="P108" s="1">
        <f t="shared" si="50"/>
        <v>0</v>
      </c>
      <c r="Q108" s="1">
        <f t="shared" si="50"/>
        <v>690050</v>
      </c>
      <c r="R108" s="1">
        <f>SUM(C108:Q108)</f>
        <v>16848101</v>
      </c>
      <c r="S108" s="1">
        <f t="shared" si="31"/>
        <v>5685399</v>
      </c>
      <c r="T108" s="1">
        <f>SUM(C108:F108, M108:Q108)</f>
        <v>11162702</v>
      </c>
      <c r="U108" s="11" t="s">
        <v>23</v>
      </c>
      <c r="V108" s="12">
        <f t="shared" si="47"/>
        <v>1</v>
      </c>
      <c r="W108" s="12">
        <f t="shared" si="48"/>
        <v>1</v>
      </c>
      <c r="X108" s="12">
        <f t="shared" si="49"/>
        <v>1</v>
      </c>
    </row>
    <row r="109" spans="1:24" x14ac:dyDescent="0.25">
      <c r="B109" s="1">
        <v>25207133</v>
      </c>
      <c r="V109" s="1"/>
    </row>
    <row r="110" spans="1:24" x14ac:dyDescent="0.25">
      <c r="C110" s="1"/>
      <c r="D110" s="1"/>
      <c r="E110" s="1"/>
      <c r="F110" s="1"/>
      <c r="H110" s="1"/>
      <c r="I110" s="1"/>
      <c r="K110" s="1"/>
      <c r="L110" s="1"/>
      <c r="N110" s="1"/>
    </row>
    <row r="111" spans="1:24" x14ac:dyDescent="0.25">
      <c r="B111" s="1">
        <v>8</v>
      </c>
      <c r="C111" s="1">
        <f>B111+1</f>
        <v>9</v>
      </c>
      <c r="D111" s="1">
        <f t="shared" ref="D111:K111" si="51">C111+1</f>
        <v>10</v>
      </c>
      <c r="E111" s="1">
        <f t="shared" si="51"/>
        <v>11</v>
      </c>
      <c r="F111" s="1">
        <f t="shared" si="51"/>
        <v>12</v>
      </c>
      <c r="G111" s="1">
        <f t="shared" si="51"/>
        <v>13</v>
      </c>
      <c r="H111" s="1">
        <f>G111+1</f>
        <v>14</v>
      </c>
      <c r="I111" s="1">
        <f t="shared" si="51"/>
        <v>15</v>
      </c>
      <c r="J111" s="1">
        <f t="shared" si="51"/>
        <v>16</v>
      </c>
      <c r="K111" s="1">
        <f t="shared" si="51"/>
        <v>17</v>
      </c>
      <c r="L111" s="1"/>
      <c r="V111" s="1">
        <v>8</v>
      </c>
    </row>
    <row r="112" spans="1:24" x14ac:dyDescent="0.25">
      <c r="B112">
        <f>B108/B109</f>
        <v>0.66838624606773012</v>
      </c>
      <c r="C112">
        <f>B97/B98</f>
        <v>0.66131858403550681</v>
      </c>
      <c r="D112">
        <f>B86/B87</f>
        <v>0.62381452707102314</v>
      </c>
      <c r="E112">
        <f>B75/B76</f>
        <v>0.66973174797195867</v>
      </c>
      <c r="F112">
        <f>B64/B65</f>
        <v>0.52947670282741555</v>
      </c>
      <c r="G112">
        <f>B53/B54</f>
        <v>0.62588201943771571</v>
      </c>
      <c r="V112" t="e">
        <f>V108/V109</f>
        <v>#DIV/0!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workbookViewId="0">
      <selection activeCell="H35" sqref="G35:H36"/>
    </sheetView>
  </sheetViews>
  <sheetFormatPr defaultRowHeight="15" x14ac:dyDescent="0.25"/>
  <cols>
    <col min="1" max="1" width="25.140625" style="10" bestFit="1" customWidth="1"/>
    <col min="2" max="2" width="11.85546875" bestFit="1" customWidth="1"/>
  </cols>
  <sheetData>
    <row r="1" spans="1:4" x14ac:dyDescent="0.25">
      <c r="A1" s="10" t="s">
        <v>32</v>
      </c>
    </row>
    <row r="2" spans="1:4" x14ac:dyDescent="0.25">
      <c r="A2" s="10" t="s">
        <v>1</v>
      </c>
      <c r="B2" t="s">
        <v>2</v>
      </c>
      <c r="C2" s="5" t="s">
        <v>35</v>
      </c>
      <c r="D2" s="9" t="s">
        <v>34</v>
      </c>
    </row>
    <row r="3" spans="1:4" x14ac:dyDescent="0.25">
      <c r="A3" s="10" t="s">
        <v>0</v>
      </c>
      <c r="B3" s="12">
        <v>0.3476265016842881</v>
      </c>
      <c r="C3" s="12">
        <v>6.3770040480137347E-2</v>
      </c>
      <c r="D3" s="12">
        <v>0.50864403179036699</v>
      </c>
    </row>
    <row r="4" spans="1:4" x14ac:dyDescent="0.25">
      <c r="A4" s="10" t="s">
        <v>18</v>
      </c>
      <c r="B4" s="12">
        <v>4.2719490466580516E-2</v>
      </c>
      <c r="C4" s="12">
        <v>2.4140579549668782E-2</v>
      </c>
      <c r="D4" s="12">
        <v>5.3258374574455279E-2</v>
      </c>
    </row>
    <row r="5" spans="1:4" x14ac:dyDescent="0.25">
      <c r="A5" s="10" t="s">
        <v>19</v>
      </c>
      <c r="B5" s="12">
        <v>3.8531071970010038E-2</v>
      </c>
      <c r="C5" s="12">
        <v>3.0991147530300616E-2</v>
      </c>
      <c r="D5" s="12">
        <v>4.2808092846400497E-2</v>
      </c>
    </row>
    <row r="6" spans="1:4" x14ac:dyDescent="0.25">
      <c r="A6" s="10" t="s">
        <v>20</v>
      </c>
      <c r="B6" s="12">
        <v>0.35890978098700815</v>
      </c>
      <c r="C6" s="12">
        <v>0.71965088196837756</v>
      </c>
      <c r="D6" s="12">
        <v>0.15427945183627487</v>
      </c>
    </row>
    <row r="7" spans="1:4" x14ac:dyDescent="0.25">
      <c r="A7" s="10" t="s">
        <v>21</v>
      </c>
      <c r="B7" s="12">
        <v>0.12707027434476351</v>
      </c>
      <c r="C7" s="12">
        <v>8.0484371795344997E-2</v>
      </c>
      <c r="D7" s="12">
        <v>0.1534961197683595</v>
      </c>
    </row>
    <row r="8" spans="1:4" x14ac:dyDescent="0.25">
      <c r="A8" s="10" t="s">
        <v>22</v>
      </c>
      <c r="B8" s="12">
        <v>8.5142880547349711E-2</v>
      </c>
      <c r="C8" s="12">
        <v>8.0962978676170666E-2</v>
      </c>
      <c r="D8" s="12">
        <v>8.7513929184142858E-2</v>
      </c>
    </row>
    <row r="9" spans="1:4" x14ac:dyDescent="0.25">
      <c r="A9" s="11" t="s">
        <v>23</v>
      </c>
      <c r="B9" s="12">
        <v>1</v>
      </c>
      <c r="C9" s="12">
        <v>1</v>
      </c>
      <c r="D9" s="12">
        <v>1</v>
      </c>
    </row>
    <row r="10" spans="1:4" x14ac:dyDescent="0.25">
      <c r="A10" s="11"/>
      <c r="B10" s="12"/>
      <c r="C10" s="12"/>
      <c r="D10" s="12"/>
    </row>
    <row r="11" spans="1:4" x14ac:dyDescent="0.25">
      <c r="A11" s="11"/>
      <c r="B11" s="12"/>
      <c r="C11" s="12"/>
      <c r="D11" s="12"/>
    </row>
    <row r="12" spans="1:4" x14ac:dyDescent="0.25">
      <c r="A12" s="10" t="s">
        <v>33</v>
      </c>
      <c r="B12" s="12"/>
      <c r="C12" s="12"/>
      <c r="D12" s="12"/>
    </row>
    <row r="13" spans="1:4" x14ac:dyDescent="0.25">
      <c r="A13" s="10" t="s">
        <v>1</v>
      </c>
      <c r="B13" t="s">
        <v>2</v>
      </c>
      <c r="C13" s="5" t="s">
        <v>35</v>
      </c>
      <c r="D13" s="9" t="s">
        <v>34</v>
      </c>
    </row>
    <row r="14" spans="1:4" x14ac:dyDescent="0.25">
      <c r="A14" s="10" t="s">
        <v>0</v>
      </c>
      <c r="B14" s="12">
        <v>0.33000765578868124</v>
      </c>
      <c r="C14" s="12">
        <v>5.7280044512159803E-2</v>
      </c>
      <c r="D14" s="12">
        <v>0.48407616446075291</v>
      </c>
    </row>
    <row r="15" spans="1:4" x14ac:dyDescent="0.25">
      <c r="A15" s="10" t="s">
        <v>18</v>
      </c>
      <c r="B15" s="12">
        <v>4.055261144980437E-2</v>
      </c>
      <c r="C15" s="12">
        <v>2.0998462587412774E-2</v>
      </c>
      <c r="D15" s="12">
        <v>5.1599085767088562E-2</v>
      </c>
    </row>
    <row r="16" spans="1:4" x14ac:dyDescent="0.25">
      <c r="A16" s="10" t="s">
        <v>19</v>
      </c>
      <c r="B16" s="12">
        <v>4.5717475163768798E-2</v>
      </c>
      <c r="C16" s="12">
        <v>2.795694181905722E-2</v>
      </c>
      <c r="D16" s="12">
        <v>5.5750705289727372E-2</v>
      </c>
    </row>
    <row r="17" spans="1:4" x14ac:dyDescent="0.25">
      <c r="A17" s="10" t="s">
        <v>20</v>
      </c>
      <c r="B17" s="12">
        <v>0.35125936356958209</v>
      </c>
      <c r="C17" s="12">
        <v>0.73181476862020278</v>
      </c>
      <c r="D17" s="12">
        <v>0.13627708345201053</v>
      </c>
    </row>
    <row r="18" spans="1:4" x14ac:dyDescent="0.25">
      <c r="A18" s="10" t="s">
        <v>21</v>
      </c>
      <c r="B18" s="12">
        <v>0.13701722741893643</v>
      </c>
      <c r="C18" s="12">
        <v>8.8793814000179619E-2</v>
      </c>
      <c r="D18" s="12">
        <v>0.1642594613597147</v>
      </c>
    </row>
    <row r="19" spans="1:4" x14ac:dyDescent="0.25">
      <c r="A19" s="10" t="s">
        <v>22</v>
      </c>
      <c r="B19" s="12">
        <v>9.544566660922707E-2</v>
      </c>
      <c r="C19" s="12">
        <v>7.3155968460987819E-2</v>
      </c>
      <c r="D19" s="12">
        <v>0.10803749967070593</v>
      </c>
    </row>
    <row r="20" spans="1:4" x14ac:dyDescent="0.25">
      <c r="A20" s="11" t="s">
        <v>23</v>
      </c>
      <c r="B20" s="12">
        <v>1</v>
      </c>
      <c r="C20" s="12">
        <v>1</v>
      </c>
      <c r="D20" s="12">
        <v>1</v>
      </c>
    </row>
    <row r="21" spans="1:4" x14ac:dyDescent="0.25">
      <c r="B21" s="12"/>
      <c r="C21" s="12"/>
      <c r="D21" s="12"/>
    </row>
    <row r="22" spans="1:4" x14ac:dyDescent="0.25">
      <c r="B22" s="12"/>
      <c r="C22" s="12"/>
      <c r="D22" s="12"/>
    </row>
    <row r="23" spans="1:4" x14ac:dyDescent="0.25">
      <c r="A23" s="10" t="s">
        <v>24</v>
      </c>
      <c r="B23" s="12"/>
      <c r="C23" s="12"/>
      <c r="D23" s="12"/>
    </row>
    <row r="24" spans="1:4" x14ac:dyDescent="0.25">
      <c r="A24" s="10" t="s">
        <v>1</v>
      </c>
      <c r="B24" t="s">
        <v>2</v>
      </c>
      <c r="C24" s="5" t="s">
        <v>35</v>
      </c>
      <c r="D24" s="9" t="s">
        <v>34</v>
      </c>
    </row>
    <row r="25" spans="1:4" x14ac:dyDescent="0.25">
      <c r="A25" s="10" t="s">
        <v>0</v>
      </c>
      <c r="B25" s="12">
        <v>0.40121669589277154</v>
      </c>
      <c r="C25" s="12">
        <v>7.3530644933871764E-2</v>
      </c>
      <c r="D25" s="12">
        <v>0.5897898948809065</v>
      </c>
    </row>
    <row r="26" spans="1:4" x14ac:dyDescent="0.25">
      <c r="A26" s="10" t="s">
        <v>18</v>
      </c>
      <c r="B26" s="12">
        <v>3.7871546718282599E-2</v>
      </c>
      <c r="C26" s="12">
        <v>2.8151794142314352E-2</v>
      </c>
      <c r="D26" s="12">
        <v>4.3464964049474968E-2</v>
      </c>
    </row>
    <row r="27" spans="1:4" x14ac:dyDescent="0.25">
      <c r="A27" s="10" t="s">
        <v>19</v>
      </c>
      <c r="B27" s="12">
        <v>3.6686402883372674E-2</v>
      </c>
      <c r="C27" s="12">
        <v>3.2874015146350445E-2</v>
      </c>
      <c r="D27" s="12">
        <v>3.8880314248380968E-2</v>
      </c>
    </row>
    <row r="28" spans="1:4" x14ac:dyDescent="0.25">
      <c r="A28" s="10" t="s">
        <v>20</v>
      </c>
      <c r="B28" s="12">
        <v>0.32652923722900118</v>
      </c>
      <c r="C28" s="12">
        <v>0.70280347153809997</v>
      </c>
      <c r="D28" s="12">
        <v>0.10999503977737579</v>
      </c>
    </row>
    <row r="29" spans="1:4" x14ac:dyDescent="0.25">
      <c r="A29" s="10" t="s">
        <v>21</v>
      </c>
      <c r="B29" s="12">
        <v>0.12076540438209542</v>
      </c>
      <c r="C29" s="12">
        <v>8.8480047905280232E-2</v>
      </c>
      <c r="D29" s="12">
        <v>0.13934462962982791</v>
      </c>
    </row>
    <row r="30" spans="1:4" x14ac:dyDescent="0.25">
      <c r="A30" s="10" t="s">
        <v>22</v>
      </c>
      <c r="B30" s="12">
        <v>7.6930712894476574E-2</v>
      </c>
      <c r="C30" s="12">
        <v>7.4160026334083251E-2</v>
      </c>
      <c r="D30" s="12">
        <v>7.8525157414033903E-2</v>
      </c>
    </row>
    <row r="31" spans="1:4" x14ac:dyDescent="0.25">
      <c r="A31" s="11" t="s">
        <v>23</v>
      </c>
      <c r="B31" s="12">
        <v>1</v>
      </c>
      <c r="C31" s="12">
        <v>1</v>
      </c>
      <c r="D31" s="12">
        <v>1</v>
      </c>
    </row>
    <row r="32" spans="1:4" x14ac:dyDescent="0.25">
      <c r="B32" s="12"/>
      <c r="C32" s="12"/>
      <c r="D32" s="12"/>
    </row>
    <row r="33" spans="1:4" x14ac:dyDescent="0.25">
      <c r="B33" s="12"/>
      <c r="C33" s="12"/>
      <c r="D33" s="12"/>
    </row>
    <row r="34" spans="1:4" x14ac:dyDescent="0.25">
      <c r="A34" s="10" t="s">
        <v>25</v>
      </c>
      <c r="B34" s="12"/>
      <c r="C34" s="12"/>
      <c r="D34" s="12"/>
    </row>
    <row r="35" spans="1:4" x14ac:dyDescent="0.25">
      <c r="A35" s="10" t="s">
        <v>1</v>
      </c>
      <c r="B35" t="s">
        <v>2</v>
      </c>
      <c r="C35" s="5" t="s">
        <v>35</v>
      </c>
      <c r="D35" s="9" t="s">
        <v>34</v>
      </c>
    </row>
    <row r="36" spans="1:4" x14ac:dyDescent="0.25">
      <c r="A36" s="10" t="s">
        <v>0</v>
      </c>
      <c r="B36" s="12">
        <v>0.37649052904943631</v>
      </c>
      <c r="C36" s="12">
        <v>5.8332990975816228E-2</v>
      </c>
      <c r="D36" s="12">
        <v>0.56407296481116398</v>
      </c>
    </row>
    <row r="37" spans="1:4" x14ac:dyDescent="0.25">
      <c r="A37" s="10" t="s">
        <v>18</v>
      </c>
      <c r="B37" s="12">
        <v>3.9074115241364567E-2</v>
      </c>
      <c r="C37" s="12">
        <v>2.2832228239305741E-2</v>
      </c>
      <c r="D37" s="12">
        <v>4.8650165972898542E-2</v>
      </c>
    </row>
    <row r="38" spans="1:4" x14ac:dyDescent="0.25">
      <c r="A38" s="10" t="s">
        <v>19</v>
      </c>
      <c r="B38" s="12">
        <v>2.6411544938237507E-2</v>
      </c>
      <c r="C38" s="12">
        <v>2.4505680792337822E-2</v>
      </c>
      <c r="D38" s="12">
        <v>2.7535222978001827E-2</v>
      </c>
    </row>
    <row r="39" spans="1:4" x14ac:dyDescent="0.25">
      <c r="A39" s="10" t="s">
        <v>20</v>
      </c>
      <c r="B39" s="12">
        <v>0.35287464320559953</v>
      </c>
      <c r="C39" s="12">
        <v>0.72651531040835327</v>
      </c>
      <c r="D39" s="12">
        <v>0.13257992104405364</v>
      </c>
    </row>
    <row r="40" spans="1:4" x14ac:dyDescent="0.25">
      <c r="A40" s="10" t="s">
        <v>21</v>
      </c>
      <c r="B40" s="12">
        <v>0.13108425147297911</v>
      </c>
      <c r="C40" s="12">
        <v>9.2886954989356285E-2</v>
      </c>
      <c r="D40" s="12">
        <v>0.15360498744954701</v>
      </c>
    </row>
    <row r="41" spans="1:4" x14ac:dyDescent="0.25">
      <c r="A41" s="10" t="s">
        <v>22</v>
      </c>
      <c r="B41" s="12">
        <v>7.4064916092382971E-2</v>
      </c>
      <c r="C41" s="12">
        <v>7.4926834594830696E-2</v>
      </c>
      <c r="D41" s="12">
        <v>7.3556737744335049E-2</v>
      </c>
    </row>
    <row r="42" spans="1:4" x14ac:dyDescent="0.25">
      <c r="A42" s="11" t="s">
        <v>23</v>
      </c>
      <c r="B42" s="12">
        <v>1</v>
      </c>
      <c r="C42" s="12">
        <v>1</v>
      </c>
      <c r="D42" s="12">
        <v>1</v>
      </c>
    </row>
    <row r="43" spans="1:4" x14ac:dyDescent="0.25">
      <c r="B43" s="12"/>
      <c r="C43" s="12"/>
      <c r="D43" s="12"/>
    </row>
    <row r="44" spans="1:4" x14ac:dyDescent="0.25">
      <c r="B44" s="12"/>
      <c r="C44" s="12"/>
      <c r="D44" s="12"/>
    </row>
    <row r="45" spans="1:4" x14ac:dyDescent="0.25">
      <c r="A45" s="10" t="s">
        <v>26</v>
      </c>
      <c r="B45" s="12"/>
      <c r="C45" s="12"/>
      <c r="D45" s="12"/>
    </row>
    <row r="46" spans="1:4" x14ac:dyDescent="0.25">
      <c r="A46" s="10" t="s">
        <v>1</v>
      </c>
      <c r="B46" t="s">
        <v>2</v>
      </c>
      <c r="C46" s="5" t="s">
        <v>35</v>
      </c>
      <c r="D46" s="9" t="s">
        <v>34</v>
      </c>
    </row>
    <row r="47" spans="1:4" x14ac:dyDescent="0.25">
      <c r="A47" s="10" t="s">
        <v>0</v>
      </c>
      <c r="B47" s="12">
        <v>0.35553290776505603</v>
      </c>
      <c r="C47" s="12">
        <v>6.3380606971371781E-2</v>
      </c>
      <c r="D47" s="12">
        <v>0.5177519575593309</v>
      </c>
    </row>
    <row r="48" spans="1:4" x14ac:dyDescent="0.25">
      <c r="A48" s="10" t="s">
        <v>18</v>
      </c>
      <c r="B48" s="12">
        <v>3.3668539107120705E-2</v>
      </c>
      <c r="C48" s="12">
        <v>1.6181873822586113E-2</v>
      </c>
      <c r="D48" s="12">
        <v>4.3378098877218038E-2</v>
      </c>
    </row>
    <row r="49" spans="1:4" x14ac:dyDescent="0.25">
      <c r="A49" s="10" t="s">
        <v>19</v>
      </c>
      <c r="B49" s="12">
        <v>2.726557140461745E-2</v>
      </c>
      <c r="C49" s="12">
        <v>2.6132941758055087E-2</v>
      </c>
      <c r="D49" s="12">
        <v>2.7894469772129962E-2</v>
      </c>
    </row>
    <row r="50" spans="1:4" x14ac:dyDescent="0.25">
      <c r="A50" s="10" t="s">
        <v>20</v>
      </c>
      <c r="B50" s="12">
        <v>0.32610047160131977</v>
      </c>
      <c r="C50" s="12">
        <v>0.67994625171224055</v>
      </c>
      <c r="D50" s="12">
        <v>0.12962580387709299</v>
      </c>
    </row>
    <row r="51" spans="1:4" x14ac:dyDescent="0.25">
      <c r="A51" s="10" t="s">
        <v>21</v>
      </c>
      <c r="B51" s="12">
        <v>0.18090899381527245</v>
      </c>
      <c r="C51" s="12">
        <v>0.13316939935906694</v>
      </c>
      <c r="D51" s="12">
        <v>0.20741664625960021</v>
      </c>
    </row>
    <row r="52" spans="1:4" x14ac:dyDescent="0.25">
      <c r="A52" s="10" t="s">
        <v>22</v>
      </c>
      <c r="B52" s="12">
        <v>7.6523516306613595E-2</v>
      </c>
      <c r="C52" s="12">
        <v>8.1188926376679557E-2</v>
      </c>
      <c r="D52" s="12">
        <v>7.3933023654627936E-2</v>
      </c>
    </row>
    <row r="53" spans="1:4" x14ac:dyDescent="0.25">
      <c r="A53" s="11" t="s">
        <v>23</v>
      </c>
      <c r="B53" s="12">
        <v>1</v>
      </c>
      <c r="C53" s="12">
        <v>1</v>
      </c>
      <c r="D53" s="12">
        <v>1</v>
      </c>
    </row>
    <row r="54" spans="1:4" x14ac:dyDescent="0.25">
      <c r="B54" s="12"/>
      <c r="C54" s="12"/>
      <c r="D54" s="12"/>
    </row>
    <row r="55" spans="1:4" x14ac:dyDescent="0.25">
      <c r="B55" s="12"/>
      <c r="C55" s="12"/>
      <c r="D55" s="12"/>
    </row>
    <row r="56" spans="1:4" x14ac:dyDescent="0.25">
      <c r="A56" s="10" t="s">
        <v>27</v>
      </c>
      <c r="B56" s="12"/>
      <c r="C56" s="12"/>
      <c r="D56" s="12"/>
    </row>
    <row r="57" spans="1:4" x14ac:dyDescent="0.25">
      <c r="A57" s="10" t="s">
        <v>1</v>
      </c>
      <c r="B57" t="s">
        <v>2</v>
      </c>
      <c r="C57" s="5" t="s">
        <v>35</v>
      </c>
      <c r="D57" s="9" t="s">
        <v>34</v>
      </c>
    </row>
    <row r="58" spans="1:4" x14ac:dyDescent="0.25">
      <c r="A58" s="10" t="s">
        <v>0</v>
      </c>
      <c r="B58" s="12">
        <v>0.41517532073810093</v>
      </c>
      <c r="C58" s="12">
        <v>5.0026389320779484E-2</v>
      </c>
      <c r="D58" s="12">
        <v>0.62629401152471831</v>
      </c>
    </row>
    <row r="59" spans="1:4" x14ac:dyDescent="0.25">
      <c r="A59" s="10" t="s">
        <v>18</v>
      </c>
      <c r="B59" s="12">
        <v>3.8952052227513113E-2</v>
      </c>
      <c r="C59" s="12">
        <v>1.7292031852780158E-2</v>
      </c>
      <c r="D59" s="12">
        <v>5.1475257830705397E-2</v>
      </c>
    </row>
    <row r="60" spans="1:4" x14ac:dyDescent="0.25">
      <c r="A60" s="10" t="s">
        <v>19</v>
      </c>
      <c r="B60" s="12">
        <v>3.8642811233816535E-2</v>
      </c>
      <c r="C60" s="12">
        <v>2.3974798310191184E-2</v>
      </c>
      <c r="D60" s="12">
        <v>4.7123437680831444E-2</v>
      </c>
    </row>
    <row r="61" spans="1:4" x14ac:dyDescent="0.25">
      <c r="A61" s="10" t="s">
        <v>20</v>
      </c>
      <c r="B61" s="12">
        <v>0.35799090768279174</v>
      </c>
      <c r="C61" s="12">
        <v>0.75171835449014779</v>
      </c>
      <c r="D61" s="12">
        <v>0.13034893492914115</v>
      </c>
    </row>
    <row r="62" spans="1:4" x14ac:dyDescent="0.25">
      <c r="A62" s="10" t="s">
        <v>21</v>
      </c>
      <c r="B62" s="12">
        <v>4.9889191368035629E-2</v>
      </c>
      <c r="C62" s="12">
        <v>5.2995318033327132E-2</v>
      </c>
      <c r="D62" s="12">
        <v>4.8093317579090356E-2</v>
      </c>
    </row>
    <row r="63" spans="1:4" x14ac:dyDescent="0.25">
      <c r="A63" s="10" t="s">
        <v>22</v>
      </c>
      <c r="B63" s="12">
        <v>9.9349716749742037E-2</v>
      </c>
      <c r="C63" s="12">
        <v>0.10399310799277428</v>
      </c>
      <c r="D63" s="12">
        <v>9.6665040455513385E-2</v>
      </c>
    </row>
    <row r="64" spans="1:4" x14ac:dyDescent="0.25">
      <c r="A64" s="11" t="s">
        <v>23</v>
      </c>
      <c r="B64" s="12">
        <v>1</v>
      </c>
      <c r="C64" s="12">
        <v>1</v>
      </c>
      <c r="D64" s="12">
        <v>1</v>
      </c>
    </row>
    <row r="65" spans="1:4" x14ac:dyDescent="0.25">
      <c r="B65" s="12"/>
      <c r="C65" s="12"/>
      <c r="D65" s="12"/>
    </row>
    <row r="66" spans="1:4" x14ac:dyDescent="0.25">
      <c r="B66" s="12"/>
      <c r="C66" s="12"/>
      <c r="D66" s="12"/>
    </row>
    <row r="67" spans="1:4" x14ac:dyDescent="0.25">
      <c r="A67" s="10" t="s">
        <v>28</v>
      </c>
      <c r="B67" s="12"/>
      <c r="C67" s="12"/>
      <c r="D67" s="12"/>
    </row>
    <row r="68" spans="1:4" x14ac:dyDescent="0.25">
      <c r="A68" s="10" t="s">
        <v>1</v>
      </c>
      <c r="B68" t="s">
        <v>2</v>
      </c>
      <c r="C68" s="5" t="s">
        <v>35</v>
      </c>
      <c r="D68" s="9" t="s">
        <v>34</v>
      </c>
    </row>
    <row r="69" spans="1:4" x14ac:dyDescent="0.25">
      <c r="A69" s="10" t="s">
        <v>0</v>
      </c>
      <c r="B69" s="12">
        <v>0.33885258547370511</v>
      </c>
      <c r="C69" s="12">
        <v>4.0968870617497148E-2</v>
      </c>
      <c r="D69" s="12">
        <v>0.47409905381618839</v>
      </c>
    </row>
    <row r="70" spans="1:4" x14ac:dyDescent="0.25">
      <c r="A70" s="10" t="s">
        <v>18</v>
      </c>
      <c r="B70" s="12">
        <v>3.180206568365971E-2</v>
      </c>
      <c r="C70" s="12">
        <v>1.2990718232316883E-2</v>
      </c>
      <c r="D70" s="12">
        <v>4.0342876008875352E-2</v>
      </c>
    </row>
    <row r="71" spans="1:4" x14ac:dyDescent="0.25">
      <c r="A71" s="10" t="s">
        <v>19</v>
      </c>
      <c r="B71" s="12">
        <v>3.5018622044481681E-2</v>
      </c>
      <c r="C71" s="12">
        <v>2.483459983490488E-2</v>
      </c>
      <c r="D71" s="12">
        <v>3.9642416393332006E-2</v>
      </c>
    </row>
    <row r="72" spans="1:4" x14ac:dyDescent="0.25">
      <c r="A72" s="10" t="s">
        <v>20</v>
      </c>
      <c r="B72" s="12">
        <v>0.30023789828248409</v>
      </c>
      <c r="C72" s="12">
        <v>0.70414617430244164</v>
      </c>
      <c r="D72" s="12">
        <v>0.11685369450897676</v>
      </c>
    </row>
    <row r="73" spans="1:4" x14ac:dyDescent="0.25">
      <c r="A73" s="10" t="s">
        <v>21</v>
      </c>
      <c r="B73" s="12">
        <v>0.21462533963681801</v>
      </c>
      <c r="C73" s="12">
        <v>0.17138428048237608</v>
      </c>
      <c r="D73" s="12">
        <v>0.23425658969225716</v>
      </c>
    </row>
    <row r="74" spans="1:4" x14ac:dyDescent="0.25">
      <c r="A74" s="10" t="s">
        <v>22</v>
      </c>
      <c r="B74" s="12">
        <v>7.9463488878851421E-2</v>
      </c>
      <c r="C74" s="12">
        <v>8.642130349465045E-2</v>
      </c>
      <c r="D74" s="12">
        <v>7.6304471425941073E-2</v>
      </c>
    </row>
    <row r="75" spans="1:4" x14ac:dyDescent="0.25">
      <c r="A75" s="11" t="s">
        <v>23</v>
      </c>
      <c r="B75" s="12">
        <v>1</v>
      </c>
      <c r="C75" s="12">
        <v>1</v>
      </c>
      <c r="D75" s="12">
        <v>1</v>
      </c>
    </row>
    <row r="76" spans="1:4" x14ac:dyDescent="0.25">
      <c r="B76" s="12"/>
      <c r="C76" s="12"/>
      <c r="D76" s="12"/>
    </row>
    <row r="77" spans="1:4" x14ac:dyDescent="0.25">
      <c r="B77" s="12"/>
      <c r="C77" s="12"/>
      <c r="D77" s="12"/>
    </row>
    <row r="78" spans="1:4" x14ac:dyDescent="0.25">
      <c r="A78" s="10" t="s">
        <v>29</v>
      </c>
      <c r="B78" s="12"/>
      <c r="C78" s="12"/>
      <c r="D78" s="12"/>
    </row>
    <row r="79" spans="1:4" x14ac:dyDescent="0.25">
      <c r="A79" s="10" t="s">
        <v>1</v>
      </c>
      <c r="B79" t="s">
        <v>2</v>
      </c>
      <c r="C79" s="5" t="s">
        <v>35</v>
      </c>
      <c r="D79" s="9" t="s">
        <v>34</v>
      </c>
    </row>
    <row r="80" spans="1:4" x14ac:dyDescent="0.25">
      <c r="A80" s="10" t="s">
        <v>0</v>
      </c>
      <c r="B80" s="12">
        <v>0.3115370860106515</v>
      </c>
      <c r="C80" s="12">
        <v>3.9752779846136677E-2</v>
      </c>
      <c r="D80" s="12">
        <v>0.45066327829699487</v>
      </c>
    </row>
    <row r="81" spans="1:4" x14ac:dyDescent="0.25">
      <c r="A81" s="10" t="s">
        <v>18</v>
      </c>
      <c r="B81" s="12">
        <v>3.4220458878112731E-2</v>
      </c>
      <c r="C81" s="12">
        <v>1.5732523141560539E-2</v>
      </c>
      <c r="D81" s="12">
        <v>4.3684419982269199E-2</v>
      </c>
    </row>
    <row r="82" spans="1:4" x14ac:dyDescent="0.25">
      <c r="A82" s="10" t="s">
        <v>19</v>
      </c>
      <c r="B82" s="12">
        <v>3.8211619814425522E-2</v>
      </c>
      <c r="C82" s="12">
        <v>2.4668354551721686E-2</v>
      </c>
      <c r="D82" s="12">
        <v>4.5144407633245877E-2</v>
      </c>
    </row>
    <row r="83" spans="1:4" x14ac:dyDescent="0.25">
      <c r="A83" s="10" t="s">
        <v>20</v>
      </c>
      <c r="B83" s="12">
        <v>0.28651156411826989</v>
      </c>
      <c r="C83" s="12">
        <v>0.62495023022712204</v>
      </c>
      <c r="D83" s="12">
        <v>0.11326505256402247</v>
      </c>
    </row>
    <row r="84" spans="1:4" x14ac:dyDescent="0.25">
      <c r="A84" s="10" t="s">
        <v>21</v>
      </c>
      <c r="B84" s="12">
        <v>0.22576976893812611</v>
      </c>
      <c r="C84" s="12">
        <v>0.15306687950394465</v>
      </c>
      <c r="D84" s="12">
        <v>0.26298632613355893</v>
      </c>
    </row>
    <row r="85" spans="1:4" x14ac:dyDescent="0.25">
      <c r="A85" s="10" t="s">
        <v>22</v>
      </c>
      <c r="B85" s="12">
        <v>0.10374950224041424</v>
      </c>
      <c r="C85" s="12">
        <v>0.14182923272951437</v>
      </c>
      <c r="D85" s="12">
        <v>8.4256515389908637E-2</v>
      </c>
    </row>
    <row r="86" spans="1:4" x14ac:dyDescent="0.25">
      <c r="A86" s="11" t="s">
        <v>23</v>
      </c>
      <c r="B86" s="12">
        <v>1</v>
      </c>
      <c r="C86" s="12">
        <v>1</v>
      </c>
      <c r="D86" s="12">
        <v>1</v>
      </c>
    </row>
    <row r="87" spans="1:4" x14ac:dyDescent="0.25">
      <c r="B87" s="12"/>
      <c r="C87" s="12"/>
      <c r="D87" s="12"/>
    </row>
    <row r="88" spans="1:4" x14ac:dyDescent="0.25">
      <c r="B88" s="12"/>
      <c r="C88" s="12"/>
      <c r="D88" s="12"/>
    </row>
    <row r="89" spans="1:4" x14ac:dyDescent="0.25">
      <c r="A89" s="10" t="s">
        <v>30</v>
      </c>
      <c r="B89" s="12"/>
      <c r="C89" s="12"/>
      <c r="D89" s="12"/>
    </row>
    <row r="90" spans="1:4" x14ac:dyDescent="0.25">
      <c r="A90" s="10" t="s">
        <v>1</v>
      </c>
      <c r="B90" t="s">
        <v>2</v>
      </c>
      <c r="C90" s="5" t="s">
        <v>35</v>
      </c>
      <c r="D90" s="9" t="s">
        <v>34</v>
      </c>
    </row>
    <row r="91" spans="1:4" x14ac:dyDescent="0.25">
      <c r="A91" s="10" t="s">
        <v>0</v>
      </c>
      <c r="B91" s="12">
        <v>0.3822643309649319</v>
      </c>
      <c r="C91" s="12">
        <v>3.0761457833234789E-2</v>
      </c>
      <c r="D91" s="12">
        <v>0.56916088842647528</v>
      </c>
    </row>
    <row r="92" spans="1:4" x14ac:dyDescent="0.25">
      <c r="A92" s="10" t="s">
        <v>18</v>
      </c>
      <c r="B92" s="12">
        <v>3.817840579093415E-2</v>
      </c>
      <c r="C92" s="12">
        <v>1.5055316758213307E-2</v>
      </c>
      <c r="D92" s="12">
        <v>5.0473115360699497E-2</v>
      </c>
    </row>
    <row r="93" spans="1:4" x14ac:dyDescent="0.25">
      <c r="A93" s="10" t="s">
        <v>19</v>
      </c>
      <c r="B93" s="12">
        <v>4.4775828832819324E-2</v>
      </c>
      <c r="C93" s="12">
        <v>2.2875796449152819E-2</v>
      </c>
      <c r="D93" s="12">
        <v>5.6420230553740826E-2</v>
      </c>
    </row>
    <row r="94" spans="1:4" x14ac:dyDescent="0.25">
      <c r="A94" s="10" t="s">
        <v>20</v>
      </c>
      <c r="B94" s="12">
        <v>0.28179893758753155</v>
      </c>
      <c r="C94" s="12">
        <v>0.68389393449603797</v>
      </c>
      <c r="D94" s="12">
        <v>6.8002190991513389E-2</v>
      </c>
    </row>
    <row r="95" spans="1:4" x14ac:dyDescent="0.25">
      <c r="A95" s="10" t="s">
        <v>21</v>
      </c>
      <c r="B95" s="12">
        <v>0.13770995722681162</v>
      </c>
      <c r="C95" s="12">
        <v>0.10743713192609257</v>
      </c>
      <c r="D95" s="12">
        <v>0.15380623201094193</v>
      </c>
    </row>
    <row r="96" spans="1:4" x14ac:dyDescent="0.25">
      <c r="A96" s="10" t="s">
        <v>22</v>
      </c>
      <c r="B96" s="12">
        <v>0.11527253959697148</v>
      </c>
      <c r="C96" s="12">
        <v>0.13997636253726856</v>
      </c>
      <c r="D96" s="12">
        <v>0.1021373426566291</v>
      </c>
    </row>
    <row r="97" spans="1:4" x14ac:dyDescent="0.25">
      <c r="A97" s="11" t="s">
        <v>23</v>
      </c>
      <c r="B97" s="12">
        <v>1</v>
      </c>
      <c r="C97" s="12">
        <v>1</v>
      </c>
      <c r="D97" s="12">
        <v>1</v>
      </c>
    </row>
    <row r="98" spans="1:4" x14ac:dyDescent="0.25">
      <c r="B98" s="12"/>
      <c r="C98" s="12"/>
      <c r="D98" s="12"/>
    </row>
    <row r="99" spans="1:4" x14ac:dyDescent="0.25">
      <c r="B99" s="12"/>
      <c r="C99" s="12"/>
      <c r="D99" s="12"/>
    </row>
    <row r="100" spans="1:4" x14ac:dyDescent="0.25">
      <c r="A100" s="10" t="s">
        <v>31</v>
      </c>
      <c r="B100" s="12"/>
      <c r="C100" s="12"/>
      <c r="D100" s="12"/>
    </row>
    <row r="101" spans="1:4" x14ac:dyDescent="0.25">
      <c r="A101" s="10" t="s">
        <v>1</v>
      </c>
      <c r="B101" t="s">
        <v>2</v>
      </c>
      <c r="C101" s="5" t="s">
        <v>35</v>
      </c>
      <c r="D101" s="9" t="s">
        <v>34</v>
      </c>
    </row>
    <row r="102" spans="1:4" x14ac:dyDescent="0.25">
      <c r="A102" s="10" t="s">
        <v>0</v>
      </c>
      <c r="B102" s="12">
        <v>0.36927134992839844</v>
      </c>
      <c r="C102" s="12">
        <v>3.5162351841972743E-2</v>
      </c>
      <c r="D102" s="12">
        <v>0.53944009255106873</v>
      </c>
    </row>
    <row r="103" spans="1:4" x14ac:dyDescent="0.25">
      <c r="A103" s="10" t="s">
        <v>18</v>
      </c>
      <c r="B103" s="12">
        <v>3.9959933763455004E-2</v>
      </c>
      <c r="C103" s="12">
        <v>1.5156192203924473E-2</v>
      </c>
      <c r="D103" s="12">
        <v>5.2593001228555598E-2</v>
      </c>
    </row>
    <row r="104" spans="1:4" x14ac:dyDescent="0.25">
      <c r="A104" s="10" t="s">
        <v>19</v>
      </c>
      <c r="B104" s="12">
        <v>4.703402478415817E-2</v>
      </c>
      <c r="C104" s="12">
        <v>2.413761989264078E-2</v>
      </c>
      <c r="D104" s="12">
        <v>5.8695645552483619E-2</v>
      </c>
    </row>
    <row r="105" spans="1:4" x14ac:dyDescent="0.25">
      <c r="A105" s="10" t="s">
        <v>20</v>
      </c>
      <c r="B105" s="12">
        <v>0.31453105605195503</v>
      </c>
      <c r="C105" s="12">
        <v>0.72247488698682361</v>
      </c>
      <c r="D105" s="12">
        <v>0.10675667952078269</v>
      </c>
    </row>
    <row r="106" spans="1:4" x14ac:dyDescent="0.25">
      <c r="A106" s="10" t="s">
        <v>21</v>
      </c>
      <c r="B106" s="12">
        <v>0.1362444942608072</v>
      </c>
      <c r="C106" s="12">
        <v>0.11574280010954377</v>
      </c>
      <c r="D106" s="12">
        <v>0.14668643846265894</v>
      </c>
    </row>
    <row r="107" spans="1:4" x14ac:dyDescent="0.25">
      <c r="A107" s="10" t="s">
        <v>22</v>
      </c>
      <c r="B107" s="12">
        <v>9.2959141211226115E-2</v>
      </c>
      <c r="C107" s="12">
        <v>8.7326148965094622E-2</v>
      </c>
      <c r="D107" s="12">
        <v>9.5828142684450418E-2</v>
      </c>
    </row>
    <row r="108" spans="1:4" x14ac:dyDescent="0.25">
      <c r="A108" s="11" t="s">
        <v>23</v>
      </c>
      <c r="B108" s="12">
        <v>1</v>
      </c>
      <c r="C108" s="12">
        <v>1</v>
      </c>
      <c r="D108" s="12">
        <v>1</v>
      </c>
    </row>
    <row r="109" spans="1:4" x14ac:dyDescent="0.25">
      <c r="B109" s="1"/>
    </row>
    <row r="111" spans="1:4" x14ac:dyDescent="0.25">
      <c r="B111" s="1">
        <v>8</v>
      </c>
    </row>
    <row r="112" spans="1:4" x14ac:dyDescent="0.25">
      <c r="B112" t="e"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"/>
  <sheetViews>
    <sheetView workbookViewId="0">
      <selection activeCell="H2" sqref="H2:H4"/>
    </sheetView>
  </sheetViews>
  <sheetFormatPr defaultRowHeight="15" x14ac:dyDescent="0.25"/>
  <sheetData>
    <row r="1" spans="1:108" x14ac:dyDescent="0.25">
      <c r="A1" s="10" t="s">
        <v>32</v>
      </c>
      <c r="B1" s="10" t="s">
        <v>1</v>
      </c>
      <c r="C1" s="10" t="s">
        <v>0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1" t="s">
        <v>23</v>
      </c>
      <c r="J1" s="11"/>
      <c r="K1" s="11"/>
      <c r="L1" s="10" t="s">
        <v>33</v>
      </c>
      <c r="M1" s="10" t="s">
        <v>1</v>
      </c>
      <c r="N1" s="10" t="s">
        <v>0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1" t="s">
        <v>23</v>
      </c>
      <c r="U1" s="10"/>
      <c r="V1" s="10"/>
      <c r="W1" s="10" t="s">
        <v>24</v>
      </c>
      <c r="X1" s="10" t="s">
        <v>1</v>
      </c>
      <c r="Y1" s="10" t="s">
        <v>0</v>
      </c>
      <c r="Z1" s="10" t="s">
        <v>18</v>
      </c>
      <c r="AA1" s="10" t="s">
        <v>19</v>
      </c>
      <c r="AB1" s="10" t="s">
        <v>20</v>
      </c>
      <c r="AC1" s="10" t="s">
        <v>21</v>
      </c>
      <c r="AD1" s="10" t="s">
        <v>22</v>
      </c>
      <c r="AE1" s="11" t="s">
        <v>23</v>
      </c>
      <c r="AF1" s="10"/>
      <c r="AG1" s="10"/>
      <c r="AH1" s="10" t="s">
        <v>25</v>
      </c>
      <c r="AI1" s="10" t="s">
        <v>1</v>
      </c>
      <c r="AJ1" s="10" t="s">
        <v>0</v>
      </c>
      <c r="AK1" s="10" t="s">
        <v>18</v>
      </c>
      <c r="AL1" s="10" t="s">
        <v>19</v>
      </c>
      <c r="AM1" s="10" t="s">
        <v>20</v>
      </c>
      <c r="AN1" s="10" t="s">
        <v>21</v>
      </c>
      <c r="AO1" s="10" t="s">
        <v>22</v>
      </c>
      <c r="AP1" s="11" t="s">
        <v>23</v>
      </c>
      <c r="AQ1" s="10"/>
      <c r="AR1" s="10"/>
      <c r="AS1" s="10" t="s">
        <v>26</v>
      </c>
      <c r="AT1" s="10" t="s">
        <v>1</v>
      </c>
      <c r="AU1" s="10" t="s">
        <v>0</v>
      </c>
      <c r="AV1" s="10" t="s">
        <v>18</v>
      </c>
      <c r="AW1" s="10" t="s">
        <v>19</v>
      </c>
      <c r="AX1" s="10" t="s">
        <v>20</v>
      </c>
      <c r="AY1" s="10" t="s">
        <v>21</v>
      </c>
      <c r="AZ1" s="10" t="s">
        <v>22</v>
      </c>
      <c r="BA1" s="11" t="s">
        <v>23</v>
      </c>
      <c r="BB1" s="10"/>
      <c r="BC1" s="10"/>
      <c r="BD1" s="10" t="s">
        <v>27</v>
      </c>
      <c r="BE1" s="10" t="s">
        <v>1</v>
      </c>
      <c r="BF1" s="10" t="s">
        <v>0</v>
      </c>
      <c r="BG1" s="10" t="s">
        <v>18</v>
      </c>
      <c r="BH1" s="10" t="s">
        <v>19</v>
      </c>
      <c r="BI1" s="10" t="s">
        <v>20</v>
      </c>
      <c r="BJ1" s="10" t="s">
        <v>21</v>
      </c>
      <c r="BK1" s="10" t="s">
        <v>22</v>
      </c>
      <c r="BL1" s="11" t="s">
        <v>23</v>
      </c>
      <c r="BM1" s="10"/>
      <c r="BN1" s="10"/>
      <c r="BO1" s="10" t="s">
        <v>28</v>
      </c>
      <c r="BP1" s="10" t="s">
        <v>1</v>
      </c>
      <c r="BQ1" s="10" t="s">
        <v>0</v>
      </c>
      <c r="BR1" s="10" t="s">
        <v>18</v>
      </c>
      <c r="BS1" s="10" t="s">
        <v>19</v>
      </c>
      <c r="BT1" s="10" t="s">
        <v>20</v>
      </c>
      <c r="BU1" s="10" t="s">
        <v>21</v>
      </c>
      <c r="BV1" s="10" t="s">
        <v>22</v>
      </c>
      <c r="BW1" s="11" t="s">
        <v>23</v>
      </c>
      <c r="BX1" s="10"/>
      <c r="BY1" s="10"/>
      <c r="BZ1" s="10" t="s">
        <v>29</v>
      </c>
      <c r="CA1" s="10" t="s">
        <v>1</v>
      </c>
      <c r="CB1" s="10" t="s">
        <v>0</v>
      </c>
      <c r="CC1" s="10" t="s">
        <v>18</v>
      </c>
      <c r="CD1" s="10" t="s">
        <v>19</v>
      </c>
      <c r="CE1" s="10" t="s">
        <v>20</v>
      </c>
      <c r="CF1" s="10" t="s">
        <v>21</v>
      </c>
      <c r="CG1" s="10" t="s">
        <v>22</v>
      </c>
      <c r="CH1" s="11" t="s">
        <v>23</v>
      </c>
      <c r="CI1" s="10"/>
      <c r="CJ1" s="10"/>
      <c r="CK1" s="10" t="s">
        <v>30</v>
      </c>
      <c r="CL1" s="10" t="s">
        <v>1</v>
      </c>
      <c r="CM1" s="10" t="s">
        <v>0</v>
      </c>
      <c r="CN1" s="10" t="s">
        <v>18</v>
      </c>
      <c r="CO1" s="10" t="s">
        <v>19</v>
      </c>
      <c r="CP1" s="10" t="s">
        <v>20</v>
      </c>
      <c r="CQ1" s="10" t="s">
        <v>21</v>
      </c>
      <c r="CR1" s="10" t="s">
        <v>22</v>
      </c>
      <c r="CS1" s="11" t="s">
        <v>23</v>
      </c>
      <c r="CT1" s="10"/>
      <c r="CU1" s="10"/>
      <c r="CV1" s="10" t="s">
        <v>31</v>
      </c>
      <c r="CW1" s="10" t="s">
        <v>1</v>
      </c>
      <c r="CX1" s="10" t="s">
        <v>0</v>
      </c>
      <c r="CY1" s="10" t="s">
        <v>18</v>
      </c>
      <c r="CZ1" s="10" t="s">
        <v>19</v>
      </c>
      <c r="DA1" s="10" t="s">
        <v>20</v>
      </c>
      <c r="DB1" s="10" t="s">
        <v>21</v>
      </c>
      <c r="DC1" s="10" t="s">
        <v>22</v>
      </c>
      <c r="DD1" s="11" t="s">
        <v>23</v>
      </c>
    </row>
    <row r="2" spans="1:108" x14ac:dyDescent="0.25">
      <c r="B2" t="s">
        <v>2</v>
      </c>
      <c r="C2" s="12">
        <v>0.3476265016842881</v>
      </c>
      <c r="D2" s="12">
        <v>4.2719490466580516E-2</v>
      </c>
      <c r="E2" s="12">
        <v>3.8531071970010038E-2</v>
      </c>
      <c r="F2" s="12">
        <v>0.35890978098700815</v>
      </c>
      <c r="G2" s="12">
        <v>0.12707027434476351</v>
      </c>
      <c r="H2" s="12">
        <v>8.5142880547349711E-2</v>
      </c>
      <c r="I2" s="12">
        <v>1</v>
      </c>
      <c r="J2" s="12"/>
      <c r="K2" s="12"/>
      <c r="L2" s="12"/>
      <c r="M2" t="s">
        <v>2</v>
      </c>
      <c r="N2" s="12">
        <v>0.33000765578868124</v>
      </c>
      <c r="O2" s="12">
        <v>4.055261144980437E-2</v>
      </c>
      <c r="P2" s="12">
        <v>4.5717475163768798E-2</v>
      </c>
      <c r="Q2" s="12">
        <v>0.35125936356958209</v>
      </c>
      <c r="R2" s="12">
        <v>0.13701722741893643</v>
      </c>
      <c r="S2" s="12">
        <v>9.544566660922707E-2</v>
      </c>
      <c r="T2" s="12">
        <v>1</v>
      </c>
      <c r="U2" s="12"/>
      <c r="V2" s="12"/>
      <c r="W2" s="12"/>
      <c r="X2" t="s">
        <v>2</v>
      </c>
      <c r="Y2" s="12">
        <v>0.40121669589277154</v>
      </c>
      <c r="Z2" s="12">
        <v>3.7871546718282599E-2</v>
      </c>
      <c r="AA2" s="12">
        <v>3.6686402883372674E-2</v>
      </c>
      <c r="AB2" s="12">
        <v>0.32652923722900118</v>
      </c>
      <c r="AC2" s="12">
        <v>0.12076540438209542</v>
      </c>
      <c r="AD2" s="12">
        <v>7.6930712894476574E-2</v>
      </c>
      <c r="AE2" s="12">
        <v>1</v>
      </c>
      <c r="AF2" s="12"/>
      <c r="AG2" s="12"/>
      <c r="AH2" s="12"/>
      <c r="AI2" t="s">
        <v>2</v>
      </c>
      <c r="AJ2" s="12">
        <v>0.37649052904943631</v>
      </c>
      <c r="AK2" s="12">
        <v>3.9074115241364567E-2</v>
      </c>
      <c r="AL2" s="12">
        <v>2.6411544938237507E-2</v>
      </c>
      <c r="AM2" s="12">
        <v>0.35287464320559953</v>
      </c>
      <c r="AN2" s="12">
        <v>0.13108425147297911</v>
      </c>
      <c r="AO2" s="12">
        <v>7.4064916092382971E-2</v>
      </c>
      <c r="AP2" s="12">
        <v>1</v>
      </c>
      <c r="AQ2" s="12"/>
      <c r="AR2" s="12"/>
      <c r="AS2" s="12"/>
      <c r="AT2" t="s">
        <v>2</v>
      </c>
      <c r="AU2" s="12">
        <v>0.35553290776505603</v>
      </c>
      <c r="AV2" s="12">
        <v>3.3668539107120705E-2</v>
      </c>
      <c r="AW2" s="12">
        <v>2.726557140461745E-2</v>
      </c>
      <c r="AX2" s="12">
        <v>0.32610047160131977</v>
      </c>
      <c r="AY2" s="12">
        <v>0.18090899381527245</v>
      </c>
      <c r="AZ2" s="12">
        <v>7.6523516306613595E-2</v>
      </c>
      <c r="BA2" s="12">
        <v>1</v>
      </c>
      <c r="BB2" s="12"/>
      <c r="BC2" s="12"/>
      <c r="BD2" s="12"/>
      <c r="BE2" t="s">
        <v>2</v>
      </c>
      <c r="BF2" s="12">
        <v>0.41517532073810093</v>
      </c>
      <c r="BG2" s="12">
        <v>3.8952052227513113E-2</v>
      </c>
      <c r="BH2" s="12">
        <v>3.8642811233816535E-2</v>
      </c>
      <c r="BI2" s="12">
        <v>0.35799090768279174</v>
      </c>
      <c r="BJ2" s="12">
        <v>4.9889191368035629E-2</v>
      </c>
      <c r="BK2" s="12">
        <v>9.9349716749742037E-2</v>
      </c>
      <c r="BL2" s="12">
        <v>1</v>
      </c>
      <c r="BM2" s="12"/>
      <c r="BN2" s="12"/>
      <c r="BO2" s="12"/>
      <c r="BP2" t="s">
        <v>2</v>
      </c>
      <c r="BQ2" s="12">
        <v>0.33885258547370511</v>
      </c>
      <c r="BR2" s="12">
        <v>3.180206568365971E-2</v>
      </c>
      <c r="BS2" s="12">
        <v>3.5018622044481681E-2</v>
      </c>
      <c r="BT2" s="12">
        <v>0.30023789828248409</v>
      </c>
      <c r="BU2" s="12">
        <v>0.21462533963681801</v>
      </c>
      <c r="BV2" s="12">
        <v>7.9463488878851421E-2</v>
      </c>
      <c r="BW2" s="12">
        <v>1</v>
      </c>
      <c r="BX2" s="12"/>
      <c r="BY2" s="12"/>
      <c r="BZ2" s="12"/>
      <c r="CA2" t="s">
        <v>2</v>
      </c>
      <c r="CB2" s="12">
        <v>0.3115370860106515</v>
      </c>
      <c r="CC2" s="12">
        <v>3.4220458878112731E-2</v>
      </c>
      <c r="CD2" s="12">
        <v>3.8211619814425522E-2</v>
      </c>
      <c r="CE2" s="12">
        <v>0.28651156411826989</v>
      </c>
      <c r="CF2" s="12">
        <v>0.22576976893812611</v>
      </c>
      <c r="CG2" s="12">
        <v>0.10374950224041424</v>
      </c>
      <c r="CH2" s="12">
        <v>1</v>
      </c>
      <c r="CI2" s="12"/>
      <c r="CJ2" s="12"/>
      <c r="CK2" s="12"/>
      <c r="CL2" t="s">
        <v>2</v>
      </c>
      <c r="CM2" s="12">
        <v>0.3822643309649319</v>
      </c>
      <c r="CN2" s="12">
        <v>3.817840579093415E-2</v>
      </c>
      <c r="CO2" s="12">
        <v>4.4775828832819324E-2</v>
      </c>
      <c r="CP2" s="12">
        <v>0.28179893758753155</v>
      </c>
      <c r="CQ2" s="12">
        <v>0.13770995722681162</v>
      </c>
      <c r="CR2" s="12">
        <v>0.11527253959697148</v>
      </c>
      <c r="CS2" s="12">
        <v>1</v>
      </c>
      <c r="CT2" s="12"/>
      <c r="CU2" s="12"/>
      <c r="CV2" s="12"/>
      <c r="CW2" t="s">
        <v>2</v>
      </c>
      <c r="CX2" s="12">
        <v>0.36927134992839844</v>
      </c>
      <c r="CY2" s="12">
        <v>3.9959933763455004E-2</v>
      </c>
      <c r="CZ2" s="12">
        <v>4.703402478415817E-2</v>
      </c>
      <c r="DA2" s="12">
        <v>0.31453105605195503</v>
      </c>
      <c r="DB2" s="12">
        <v>0.1362444942608072</v>
      </c>
      <c r="DC2" s="12">
        <v>9.2959141211226115E-2</v>
      </c>
      <c r="DD2" s="12">
        <v>1</v>
      </c>
    </row>
    <row r="3" spans="1:108" x14ac:dyDescent="0.25">
      <c r="B3" s="5" t="s">
        <v>35</v>
      </c>
      <c r="C3" s="12">
        <v>6.3770040480137347E-2</v>
      </c>
      <c r="D3" s="12">
        <v>2.4140579549668782E-2</v>
      </c>
      <c r="E3" s="12">
        <v>3.0991147530300616E-2</v>
      </c>
      <c r="F3" s="12">
        <v>0.71965088196837756</v>
      </c>
      <c r="G3" s="12">
        <v>8.0484371795344997E-2</v>
      </c>
      <c r="H3" s="12">
        <v>8.0962978676170666E-2</v>
      </c>
      <c r="I3" s="12">
        <v>1</v>
      </c>
      <c r="J3" s="12"/>
      <c r="K3" s="12"/>
      <c r="L3" s="12"/>
      <c r="M3" s="5" t="s">
        <v>35</v>
      </c>
      <c r="N3" s="12">
        <v>5.7280044512159803E-2</v>
      </c>
      <c r="O3" s="12">
        <v>2.0998462587412774E-2</v>
      </c>
      <c r="P3" s="12">
        <v>2.795694181905722E-2</v>
      </c>
      <c r="Q3" s="12">
        <v>0.73181476862020278</v>
      </c>
      <c r="R3" s="12">
        <v>8.8793814000179619E-2</v>
      </c>
      <c r="S3" s="12">
        <v>7.3155968460987819E-2</v>
      </c>
      <c r="T3" s="12">
        <v>1</v>
      </c>
      <c r="U3" s="12"/>
      <c r="V3" s="12"/>
      <c r="W3" s="12"/>
      <c r="X3" s="5" t="s">
        <v>35</v>
      </c>
      <c r="Y3" s="12">
        <v>7.3530644933871764E-2</v>
      </c>
      <c r="Z3" s="12">
        <v>2.8151794142314352E-2</v>
      </c>
      <c r="AA3" s="12">
        <v>3.2874015146350445E-2</v>
      </c>
      <c r="AB3" s="12">
        <v>0.70280347153809997</v>
      </c>
      <c r="AC3" s="12">
        <v>8.8480047905280232E-2</v>
      </c>
      <c r="AD3" s="12">
        <v>7.4160026334083251E-2</v>
      </c>
      <c r="AE3" s="12">
        <v>1</v>
      </c>
      <c r="AF3" s="12"/>
      <c r="AG3" s="12"/>
      <c r="AH3" s="12"/>
      <c r="AI3" s="5" t="s">
        <v>35</v>
      </c>
      <c r="AJ3" s="12">
        <v>5.8332990975816228E-2</v>
      </c>
      <c r="AK3" s="12">
        <v>2.2832228239305741E-2</v>
      </c>
      <c r="AL3" s="12">
        <v>2.4505680792337822E-2</v>
      </c>
      <c r="AM3" s="12">
        <v>0.72651531040835327</v>
      </c>
      <c r="AN3" s="12">
        <v>9.2886954989356285E-2</v>
      </c>
      <c r="AO3" s="12">
        <v>7.4926834594830696E-2</v>
      </c>
      <c r="AP3" s="12">
        <v>1</v>
      </c>
      <c r="AQ3" s="12"/>
      <c r="AR3" s="12"/>
      <c r="AS3" s="12"/>
      <c r="AT3" s="5" t="s">
        <v>35</v>
      </c>
      <c r="AU3" s="12">
        <v>6.3380606971371781E-2</v>
      </c>
      <c r="AV3" s="12">
        <v>1.6181873822586113E-2</v>
      </c>
      <c r="AW3" s="12">
        <v>2.6132941758055087E-2</v>
      </c>
      <c r="AX3" s="12">
        <v>0.67994625171224055</v>
      </c>
      <c r="AY3" s="12">
        <v>0.13316939935906694</v>
      </c>
      <c r="AZ3" s="12">
        <v>8.1188926376679557E-2</v>
      </c>
      <c r="BA3" s="12">
        <v>1</v>
      </c>
      <c r="BB3" s="12"/>
      <c r="BC3" s="12"/>
      <c r="BD3" s="12"/>
      <c r="BE3" s="5" t="s">
        <v>35</v>
      </c>
      <c r="BF3" s="12">
        <v>5.0026389320779484E-2</v>
      </c>
      <c r="BG3" s="12">
        <v>1.7292031852780158E-2</v>
      </c>
      <c r="BH3" s="12">
        <v>2.3974798310191184E-2</v>
      </c>
      <c r="BI3" s="12">
        <v>0.75171835449014779</v>
      </c>
      <c r="BJ3" s="12">
        <v>5.2995318033327132E-2</v>
      </c>
      <c r="BK3" s="12">
        <v>0.10399310799277428</v>
      </c>
      <c r="BL3" s="12">
        <v>1</v>
      </c>
      <c r="BM3" s="12"/>
      <c r="BN3" s="12"/>
      <c r="BO3" s="12"/>
      <c r="BP3" s="5" t="s">
        <v>35</v>
      </c>
      <c r="BQ3" s="12">
        <v>4.0968870617497148E-2</v>
      </c>
      <c r="BR3" s="12">
        <v>1.2990718232316883E-2</v>
      </c>
      <c r="BS3" s="12">
        <v>2.483459983490488E-2</v>
      </c>
      <c r="BT3" s="12">
        <v>0.70414617430244164</v>
      </c>
      <c r="BU3" s="12">
        <v>0.17138428048237608</v>
      </c>
      <c r="BV3" s="12">
        <v>8.642130349465045E-2</v>
      </c>
      <c r="BW3" s="12">
        <v>1</v>
      </c>
      <c r="BX3" s="12"/>
      <c r="BY3" s="12"/>
      <c r="BZ3" s="12"/>
      <c r="CA3" s="5" t="s">
        <v>35</v>
      </c>
      <c r="CB3" s="12">
        <v>3.9752779846136677E-2</v>
      </c>
      <c r="CC3" s="12">
        <v>1.5732523141560539E-2</v>
      </c>
      <c r="CD3" s="12">
        <v>2.4668354551721686E-2</v>
      </c>
      <c r="CE3" s="12">
        <v>0.62495023022712204</v>
      </c>
      <c r="CF3" s="12">
        <v>0.15306687950394465</v>
      </c>
      <c r="CG3" s="12">
        <v>0.14182923272951437</v>
      </c>
      <c r="CH3" s="12">
        <v>1</v>
      </c>
      <c r="CI3" s="12"/>
      <c r="CJ3" s="12"/>
      <c r="CK3" s="12"/>
      <c r="CL3" s="5" t="s">
        <v>35</v>
      </c>
      <c r="CM3" s="12">
        <v>3.0761457833234789E-2</v>
      </c>
      <c r="CN3" s="12">
        <v>1.5055316758213307E-2</v>
      </c>
      <c r="CO3" s="12">
        <v>2.2875796449152819E-2</v>
      </c>
      <c r="CP3" s="12">
        <v>0.68389393449603797</v>
      </c>
      <c r="CQ3" s="12">
        <v>0.10743713192609257</v>
      </c>
      <c r="CR3" s="12">
        <v>0.13997636253726856</v>
      </c>
      <c r="CS3" s="12">
        <v>1</v>
      </c>
      <c r="CT3" s="12"/>
      <c r="CU3" s="12"/>
      <c r="CV3" s="12"/>
      <c r="CW3" s="5" t="s">
        <v>35</v>
      </c>
      <c r="CX3" s="12">
        <v>3.5162351841972743E-2</v>
      </c>
      <c r="CY3" s="12">
        <v>1.5156192203924473E-2</v>
      </c>
      <c r="CZ3" s="12">
        <v>2.413761989264078E-2</v>
      </c>
      <c r="DA3" s="12">
        <v>0.72247488698682361</v>
      </c>
      <c r="DB3" s="12">
        <v>0.11574280010954377</v>
      </c>
      <c r="DC3" s="12">
        <v>8.7326148965094622E-2</v>
      </c>
      <c r="DD3" s="12">
        <v>1</v>
      </c>
    </row>
    <row r="4" spans="1:108" x14ac:dyDescent="0.25">
      <c r="B4" s="9" t="s">
        <v>34</v>
      </c>
      <c r="C4" s="12">
        <v>0.50864403179036699</v>
      </c>
      <c r="D4" s="12">
        <v>5.3258374574455279E-2</v>
      </c>
      <c r="E4" s="12">
        <v>4.2808092846400497E-2</v>
      </c>
      <c r="F4" s="12">
        <v>0.15427945183627487</v>
      </c>
      <c r="G4" s="12">
        <v>0.1534961197683595</v>
      </c>
      <c r="H4" s="12">
        <v>8.7513929184142858E-2</v>
      </c>
      <c r="I4" s="12">
        <v>1</v>
      </c>
      <c r="J4" s="12"/>
      <c r="K4" s="12"/>
      <c r="L4" s="12"/>
      <c r="M4" s="9" t="s">
        <v>34</v>
      </c>
      <c r="N4" s="12">
        <v>0.48407616446075291</v>
      </c>
      <c r="O4" s="12">
        <v>5.1599085767088562E-2</v>
      </c>
      <c r="P4" s="12">
        <v>5.5750705289727372E-2</v>
      </c>
      <c r="Q4" s="12">
        <v>0.13627708345201053</v>
      </c>
      <c r="R4" s="12">
        <v>0.1642594613597147</v>
      </c>
      <c r="S4" s="12">
        <v>0.10803749967070593</v>
      </c>
      <c r="T4" s="12">
        <v>1</v>
      </c>
      <c r="U4" s="12"/>
      <c r="V4" s="12"/>
      <c r="W4" s="12"/>
      <c r="X4" s="9" t="s">
        <v>34</v>
      </c>
      <c r="Y4" s="12">
        <v>0.5897898948809065</v>
      </c>
      <c r="Z4" s="12">
        <v>4.3464964049474968E-2</v>
      </c>
      <c r="AA4" s="12">
        <v>3.8880314248380968E-2</v>
      </c>
      <c r="AB4" s="12">
        <v>0.10999503977737579</v>
      </c>
      <c r="AC4" s="12">
        <v>0.13934462962982791</v>
      </c>
      <c r="AD4" s="12">
        <v>7.8525157414033903E-2</v>
      </c>
      <c r="AE4" s="12">
        <v>1</v>
      </c>
      <c r="AF4" s="12"/>
      <c r="AG4" s="12"/>
      <c r="AH4" s="12"/>
      <c r="AI4" s="9" t="s">
        <v>34</v>
      </c>
      <c r="AJ4" s="12">
        <v>0.56407296481116398</v>
      </c>
      <c r="AK4" s="12">
        <v>4.8650165972898542E-2</v>
      </c>
      <c r="AL4" s="12">
        <v>2.7535222978001827E-2</v>
      </c>
      <c r="AM4" s="12">
        <v>0.13257992104405364</v>
      </c>
      <c r="AN4" s="12">
        <v>0.15360498744954701</v>
      </c>
      <c r="AO4" s="12">
        <v>7.3556737744335049E-2</v>
      </c>
      <c r="AP4" s="12">
        <v>1</v>
      </c>
      <c r="AQ4" s="12"/>
      <c r="AR4" s="12"/>
      <c r="AS4" s="12"/>
      <c r="AT4" s="9" t="s">
        <v>34</v>
      </c>
      <c r="AU4" s="12">
        <v>0.5177519575593309</v>
      </c>
      <c r="AV4" s="12">
        <v>4.3378098877218038E-2</v>
      </c>
      <c r="AW4" s="12">
        <v>2.7894469772129962E-2</v>
      </c>
      <c r="AX4" s="12">
        <v>0.12962580387709299</v>
      </c>
      <c r="AY4" s="12">
        <v>0.20741664625960021</v>
      </c>
      <c r="AZ4" s="12">
        <v>7.3933023654627936E-2</v>
      </c>
      <c r="BA4" s="12">
        <v>1</v>
      </c>
      <c r="BB4" s="12"/>
      <c r="BC4" s="12"/>
      <c r="BD4" s="12"/>
      <c r="BE4" s="9" t="s">
        <v>34</v>
      </c>
      <c r="BF4" s="12">
        <v>0.62629401152471831</v>
      </c>
      <c r="BG4" s="12">
        <v>5.1475257830705397E-2</v>
      </c>
      <c r="BH4" s="12">
        <v>4.7123437680831444E-2</v>
      </c>
      <c r="BI4" s="12">
        <v>0.13034893492914115</v>
      </c>
      <c r="BJ4" s="12">
        <v>4.8093317579090356E-2</v>
      </c>
      <c r="BK4" s="12">
        <v>9.6665040455513385E-2</v>
      </c>
      <c r="BL4" s="12">
        <v>1</v>
      </c>
      <c r="BM4" s="12"/>
      <c r="BN4" s="12"/>
      <c r="BO4" s="12"/>
      <c r="BP4" s="9" t="s">
        <v>34</v>
      </c>
      <c r="BQ4" s="12">
        <v>0.47409905381618839</v>
      </c>
      <c r="BR4" s="12">
        <v>4.0342876008875352E-2</v>
      </c>
      <c r="BS4" s="12">
        <v>3.9642416393332006E-2</v>
      </c>
      <c r="BT4" s="12">
        <v>0.11685369450897676</v>
      </c>
      <c r="BU4" s="12">
        <v>0.23425658969225716</v>
      </c>
      <c r="BV4" s="12">
        <v>7.6304471425941073E-2</v>
      </c>
      <c r="BW4" s="12">
        <v>1</v>
      </c>
      <c r="BX4" s="12"/>
      <c r="BY4" s="12"/>
      <c r="BZ4" s="12"/>
      <c r="CA4" s="9" t="s">
        <v>34</v>
      </c>
      <c r="CB4" s="12">
        <v>0.45066327829699487</v>
      </c>
      <c r="CC4" s="12">
        <v>4.3684419982269199E-2</v>
      </c>
      <c r="CD4" s="12">
        <v>4.5144407633245877E-2</v>
      </c>
      <c r="CE4" s="12">
        <v>0.11326505256402247</v>
      </c>
      <c r="CF4" s="12">
        <v>0.26298632613355893</v>
      </c>
      <c r="CG4" s="12">
        <v>8.4256515389908637E-2</v>
      </c>
      <c r="CH4" s="12">
        <v>1</v>
      </c>
      <c r="CI4" s="12"/>
      <c r="CJ4" s="12"/>
      <c r="CK4" s="12"/>
      <c r="CL4" s="9" t="s">
        <v>34</v>
      </c>
      <c r="CM4" s="12">
        <v>0.56916088842647528</v>
      </c>
      <c r="CN4" s="12">
        <v>5.0473115360699497E-2</v>
      </c>
      <c r="CO4" s="12">
        <v>5.6420230553740826E-2</v>
      </c>
      <c r="CP4" s="12">
        <v>6.8002190991513389E-2</v>
      </c>
      <c r="CQ4" s="12">
        <v>0.15380623201094193</v>
      </c>
      <c r="CR4" s="12">
        <v>0.1021373426566291</v>
      </c>
      <c r="CS4" s="12">
        <v>1</v>
      </c>
      <c r="CT4" s="12"/>
      <c r="CU4" s="12"/>
      <c r="CV4" s="12"/>
      <c r="CW4" s="9" t="s">
        <v>34</v>
      </c>
      <c r="CX4" s="12">
        <v>0.53944009255106873</v>
      </c>
      <c r="CY4" s="12">
        <v>5.2593001228555598E-2</v>
      </c>
      <c r="CZ4" s="12">
        <v>5.8695645552483619E-2</v>
      </c>
      <c r="DA4" s="12">
        <v>0.10675667952078269</v>
      </c>
      <c r="DB4" s="12">
        <v>0.14668643846265894</v>
      </c>
      <c r="DC4" s="12">
        <v>9.5828142684450418E-2</v>
      </c>
      <c r="DD4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</vt:lpstr>
      <vt:lpstr>Clean</vt:lpstr>
      <vt:lpstr>Econ-Sec Big</vt:lpstr>
      <vt:lpstr>Econ-Sec Small</vt:lpstr>
      <vt:lpstr>Sheet7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csisuser</dc:creator>
  <cp:lastModifiedBy>csisuser</cp:lastModifiedBy>
  <cp:lastPrinted>2016-03-17T13:50:49Z</cp:lastPrinted>
  <dcterms:created xsi:type="dcterms:W3CDTF">2016-03-16T16:20:31Z</dcterms:created>
  <dcterms:modified xsi:type="dcterms:W3CDTF">2016-03-17T13:54:49Z</dcterms:modified>
</cp:coreProperties>
</file>