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reg\Repositories\Lookup-Tables\ImportAids\"/>
    </mc:Choice>
  </mc:AlternateContent>
  <xr:revisionPtr revIDLastSave="0" documentId="13_ncr:1_{8CD5C4E4-992F-4854-803D-707F36FEE1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rrorLogging.FPDSstage1.Table" sheetId="1" r:id="rId1"/>
  </sheets>
  <definedNames>
    <definedName name="col_match">'ErrorLogging.FPDSstage1.Table'!$K$6:$M$298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2" i="1" l="1"/>
  <c r="D312" i="1"/>
  <c r="E312" i="1" s="1"/>
  <c r="C312" i="1"/>
  <c r="F312" i="1" s="1"/>
  <c r="D259" i="1"/>
  <c r="L62" i="1"/>
  <c r="L56" i="1"/>
  <c r="D311" i="1"/>
  <c r="E311" i="1" s="1"/>
  <c r="C311" i="1"/>
  <c r="F311" i="1" s="1"/>
  <c r="D310" i="1"/>
  <c r="E310" i="1" s="1"/>
  <c r="C310" i="1"/>
  <c r="F310" i="1" s="1"/>
  <c r="D309" i="1"/>
  <c r="E309" i="1" s="1"/>
  <c r="C309" i="1"/>
  <c r="F309" i="1" s="1"/>
  <c r="D308" i="1"/>
  <c r="E308" i="1" s="1"/>
  <c r="C308" i="1"/>
  <c r="F308" i="1" s="1"/>
  <c r="D307" i="1"/>
  <c r="E307" i="1" s="1"/>
  <c r="C307" i="1"/>
  <c r="F307" i="1" s="1"/>
  <c r="D306" i="1"/>
  <c r="E306" i="1" s="1"/>
  <c r="C306" i="1"/>
  <c r="F306" i="1" s="1"/>
  <c r="D305" i="1"/>
  <c r="E305" i="1" s="1"/>
  <c r="C305" i="1"/>
  <c r="F305" i="1" s="1"/>
  <c r="D304" i="1"/>
  <c r="E304" i="1" s="1"/>
  <c r="C304" i="1"/>
  <c r="F304" i="1" s="1"/>
  <c r="D303" i="1"/>
  <c r="E303" i="1" s="1"/>
  <c r="C303" i="1"/>
  <c r="F303" i="1" s="1"/>
  <c r="D302" i="1"/>
  <c r="E302" i="1" s="1"/>
  <c r="C302" i="1"/>
  <c r="F302" i="1" s="1"/>
  <c r="D301" i="1"/>
  <c r="E301" i="1" s="1"/>
  <c r="C301" i="1"/>
  <c r="F301" i="1" s="1"/>
  <c r="D300" i="1"/>
  <c r="E300" i="1" s="1"/>
  <c r="C300" i="1"/>
  <c r="F300" i="1" s="1"/>
  <c r="D299" i="1"/>
  <c r="E299" i="1" s="1"/>
  <c r="C299" i="1"/>
  <c r="F299" i="1" s="1"/>
  <c r="D298" i="1"/>
  <c r="E298" i="1" s="1"/>
  <c r="C298" i="1"/>
  <c r="F298" i="1" s="1"/>
  <c r="D297" i="1"/>
  <c r="E297" i="1" s="1"/>
  <c r="C297" i="1"/>
  <c r="F297" i="1" s="1"/>
  <c r="D296" i="1"/>
  <c r="E296" i="1" s="1"/>
  <c r="C296" i="1"/>
  <c r="F296" i="1" s="1"/>
  <c r="D295" i="1"/>
  <c r="E295" i="1" s="1"/>
  <c r="C295" i="1"/>
  <c r="F295" i="1" s="1"/>
  <c r="D294" i="1"/>
  <c r="E294" i="1" s="1"/>
  <c r="C294" i="1"/>
  <c r="F294" i="1" s="1"/>
  <c r="D293" i="1"/>
  <c r="E293" i="1" s="1"/>
  <c r="C293" i="1"/>
  <c r="F293" i="1" s="1"/>
  <c r="E292" i="1"/>
  <c r="C292" i="1"/>
  <c r="F292" i="1" s="1"/>
  <c r="D291" i="1"/>
  <c r="E291" i="1" s="1"/>
  <c r="C291" i="1"/>
  <c r="F291" i="1" s="1"/>
  <c r="D290" i="1"/>
  <c r="E290" i="1" s="1"/>
  <c r="C290" i="1"/>
  <c r="F290" i="1" s="1"/>
  <c r="D289" i="1"/>
  <c r="E289" i="1" s="1"/>
  <c r="C289" i="1"/>
  <c r="F289" i="1" s="1"/>
  <c r="D288" i="1"/>
  <c r="E288" i="1" s="1"/>
  <c r="C288" i="1"/>
  <c r="F288" i="1" s="1"/>
  <c r="D287" i="1"/>
  <c r="E287" i="1" s="1"/>
  <c r="C287" i="1"/>
  <c r="F287" i="1" s="1"/>
  <c r="D286" i="1"/>
  <c r="E286" i="1" s="1"/>
  <c r="C286" i="1"/>
  <c r="F286" i="1" s="1"/>
  <c r="D285" i="1"/>
  <c r="E285" i="1" s="1"/>
  <c r="C285" i="1"/>
  <c r="F285" i="1" s="1"/>
  <c r="D284" i="1"/>
  <c r="E284" i="1" s="1"/>
  <c r="C284" i="1"/>
  <c r="F284" i="1" s="1"/>
  <c r="D283" i="1"/>
  <c r="E283" i="1" s="1"/>
  <c r="C283" i="1"/>
  <c r="F283" i="1" s="1"/>
  <c r="D282" i="1"/>
  <c r="E282" i="1" s="1"/>
  <c r="C282" i="1"/>
  <c r="F282" i="1" s="1"/>
  <c r="D281" i="1"/>
  <c r="E281" i="1" s="1"/>
  <c r="C281" i="1"/>
  <c r="F281" i="1" s="1"/>
  <c r="D280" i="1"/>
  <c r="E280" i="1" s="1"/>
  <c r="C280" i="1"/>
  <c r="F280" i="1" s="1"/>
  <c r="D279" i="1"/>
  <c r="E279" i="1" s="1"/>
  <c r="C279" i="1"/>
  <c r="F279" i="1" s="1"/>
  <c r="D278" i="1"/>
  <c r="E278" i="1" s="1"/>
  <c r="C278" i="1"/>
  <c r="F278" i="1" s="1"/>
  <c r="D277" i="1"/>
  <c r="E277" i="1" s="1"/>
  <c r="C277" i="1"/>
  <c r="F277" i="1" s="1"/>
  <c r="D276" i="1"/>
  <c r="E276" i="1" s="1"/>
  <c r="C276" i="1"/>
  <c r="F276" i="1" s="1"/>
  <c r="D275" i="1"/>
  <c r="E275" i="1" s="1"/>
  <c r="C275" i="1"/>
  <c r="F275" i="1" s="1"/>
  <c r="D274" i="1"/>
  <c r="E274" i="1" s="1"/>
  <c r="C274" i="1"/>
  <c r="F274" i="1" s="1"/>
  <c r="D273" i="1"/>
  <c r="E273" i="1" s="1"/>
  <c r="C273" i="1"/>
  <c r="F273" i="1" s="1"/>
  <c r="D272" i="1"/>
  <c r="E272" i="1" s="1"/>
  <c r="C272" i="1"/>
  <c r="F272" i="1" s="1"/>
  <c r="D271" i="1"/>
  <c r="E271" i="1" s="1"/>
  <c r="C271" i="1"/>
  <c r="F271" i="1" s="1"/>
  <c r="D270" i="1"/>
  <c r="E270" i="1" s="1"/>
  <c r="C270" i="1"/>
  <c r="F270" i="1" s="1"/>
  <c r="D269" i="1"/>
  <c r="E269" i="1" s="1"/>
  <c r="C269" i="1"/>
  <c r="F269" i="1" s="1"/>
  <c r="D268" i="1"/>
  <c r="E268" i="1" s="1"/>
  <c r="C268" i="1"/>
  <c r="F268" i="1" s="1"/>
  <c r="D267" i="1"/>
  <c r="E267" i="1" s="1"/>
  <c r="C267" i="1"/>
  <c r="F267" i="1" s="1"/>
  <c r="D266" i="1"/>
  <c r="E266" i="1" s="1"/>
  <c r="C266" i="1"/>
  <c r="F266" i="1" s="1"/>
  <c r="D265" i="1"/>
  <c r="E265" i="1" s="1"/>
  <c r="C265" i="1"/>
  <c r="F265" i="1" s="1"/>
  <c r="D264" i="1"/>
  <c r="E264" i="1" s="1"/>
  <c r="C264" i="1"/>
  <c r="F264" i="1" s="1"/>
  <c r="D263" i="1"/>
  <c r="E263" i="1" s="1"/>
  <c r="C263" i="1"/>
  <c r="F263" i="1" s="1"/>
  <c r="D262" i="1"/>
  <c r="E262" i="1" s="1"/>
  <c r="C262" i="1"/>
  <c r="F262" i="1" s="1"/>
  <c r="D261" i="1"/>
  <c r="E261" i="1" s="1"/>
  <c r="C261" i="1"/>
  <c r="F261" i="1" s="1"/>
  <c r="D260" i="1"/>
  <c r="E260" i="1" s="1"/>
  <c r="C260" i="1"/>
  <c r="F260" i="1" s="1"/>
  <c r="E259" i="1"/>
  <c r="C259" i="1"/>
  <c r="F259" i="1" s="1"/>
  <c r="D258" i="1"/>
  <c r="E258" i="1" s="1"/>
  <c r="C258" i="1"/>
  <c r="F258" i="1" s="1"/>
  <c r="D257" i="1"/>
  <c r="E257" i="1" s="1"/>
  <c r="C257" i="1"/>
  <c r="F257" i="1" s="1"/>
  <c r="D256" i="1"/>
  <c r="E256" i="1" s="1"/>
  <c r="C256" i="1"/>
  <c r="F256" i="1" s="1"/>
  <c r="D255" i="1"/>
  <c r="E255" i="1" s="1"/>
  <c r="C255" i="1"/>
  <c r="F255" i="1" s="1"/>
  <c r="D254" i="1"/>
  <c r="E254" i="1" s="1"/>
  <c r="C254" i="1"/>
  <c r="F254" i="1" s="1"/>
  <c r="D253" i="1"/>
  <c r="E253" i="1" s="1"/>
  <c r="C253" i="1"/>
  <c r="F253" i="1" s="1"/>
  <c r="D252" i="1"/>
  <c r="E252" i="1" s="1"/>
  <c r="C252" i="1"/>
  <c r="F252" i="1" s="1"/>
  <c r="D251" i="1"/>
  <c r="E251" i="1" s="1"/>
  <c r="C251" i="1"/>
  <c r="F251" i="1" s="1"/>
  <c r="D250" i="1"/>
  <c r="E250" i="1" s="1"/>
  <c r="C250" i="1"/>
  <c r="F250" i="1" s="1"/>
  <c r="D249" i="1"/>
  <c r="E249" i="1" s="1"/>
  <c r="C249" i="1"/>
  <c r="F249" i="1" s="1"/>
  <c r="D248" i="1"/>
  <c r="E248" i="1" s="1"/>
  <c r="C248" i="1"/>
  <c r="F248" i="1" s="1"/>
  <c r="D247" i="1"/>
  <c r="E247" i="1" s="1"/>
  <c r="C247" i="1"/>
  <c r="F247" i="1" s="1"/>
  <c r="D246" i="1"/>
  <c r="E246" i="1" s="1"/>
  <c r="C246" i="1"/>
  <c r="F246" i="1" s="1"/>
  <c r="D245" i="1"/>
  <c r="E245" i="1" s="1"/>
  <c r="C245" i="1"/>
  <c r="F245" i="1" s="1"/>
  <c r="D244" i="1"/>
  <c r="E244" i="1" s="1"/>
  <c r="C244" i="1"/>
  <c r="F244" i="1" s="1"/>
  <c r="D243" i="1"/>
  <c r="E243" i="1" s="1"/>
  <c r="C243" i="1"/>
  <c r="F243" i="1" s="1"/>
  <c r="D242" i="1"/>
  <c r="E242" i="1" s="1"/>
  <c r="C242" i="1"/>
  <c r="F242" i="1" s="1"/>
  <c r="D241" i="1"/>
  <c r="E241" i="1" s="1"/>
  <c r="C241" i="1"/>
  <c r="F241" i="1" s="1"/>
  <c r="D240" i="1"/>
  <c r="E240" i="1" s="1"/>
  <c r="C240" i="1"/>
  <c r="F240" i="1" s="1"/>
  <c r="D239" i="1"/>
  <c r="E239" i="1" s="1"/>
  <c r="C239" i="1"/>
  <c r="F239" i="1" s="1"/>
  <c r="D238" i="1"/>
  <c r="E238" i="1" s="1"/>
  <c r="C238" i="1"/>
  <c r="F238" i="1" s="1"/>
  <c r="D237" i="1"/>
  <c r="E237" i="1" s="1"/>
  <c r="C237" i="1"/>
  <c r="F237" i="1" s="1"/>
  <c r="D236" i="1"/>
  <c r="E236" i="1" s="1"/>
  <c r="C236" i="1"/>
  <c r="F236" i="1" s="1"/>
  <c r="D235" i="1"/>
  <c r="E235" i="1" s="1"/>
  <c r="C235" i="1"/>
  <c r="F235" i="1" s="1"/>
  <c r="D234" i="1"/>
  <c r="E234" i="1" s="1"/>
  <c r="C234" i="1"/>
  <c r="F234" i="1" s="1"/>
  <c r="D233" i="1"/>
  <c r="E233" i="1" s="1"/>
  <c r="C233" i="1"/>
  <c r="F233" i="1" s="1"/>
  <c r="D232" i="1"/>
  <c r="E232" i="1" s="1"/>
  <c r="C232" i="1"/>
  <c r="F232" i="1" s="1"/>
  <c r="D231" i="1"/>
  <c r="E231" i="1" s="1"/>
  <c r="C231" i="1"/>
  <c r="F231" i="1" s="1"/>
  <c r="D230" i="1"/>
  <c r="E230" i="1" s="1"/>
  <c r="C230" i="1"/>
  <c r="F230" i="1" s="1"/>
  <c r="D229" i="1"/>
  <c r="E229" i="1" s="1"/>
  <c r="C229" i="1"/>
  <c r="F229" i="1" s="1"/>
  <c r="D228" i="1"/>
  <c r="E228" i="1" s="1"/>
  <c r="C228" i="1"/>
  <c r="F228" i="1" s="1"/>
  <c r="D227" i="1"/>
  <c r="E227" i="1" s="1"/>
  <c r="C227" i="1"/>
  <c r="F227" i="1" s="1"/>
  <c r="D226" i="1"/>
  <c r="E226" i="1" s="1"/>
  <c r="C226" i="1"/>
  <c r="F226" i="1" s="1"/>
  <c r="D225" i="1"/>
  <c r="E225" i="1" s="1"/>
  <c r="C225" i="1"/>
  <c r="F225" i="1" s="1"/>
  <c r="D224" i="1"/>
  <c r="E224" i="1" s="1"/>
  <c r="C224" i="1"/>
  <c r="F224" i="1" s="1"/>
  <c r="D223" i="1"/>
  <c r="E223" i="1" s="1"/>
  <c r="C223" i="1"/>
  <c r="F223" i="1" s="1"/>
  <c r="D222" i="1"/>
  <c r="E222" i="1" s="1"/>
  <c r="C222" i="1"/>
  <c r="F222" i="1" s="1"/>
  <c r="D221" i="1"/>
  <c r="E221" i="1" s="1"/>
  <c r="C221" i="1"/>
  <c r="F221" i="1" s="1"/>
  <c r="D220" i="1"/>
  <c r="E220" i="1" s="1"/>
  <c r="C220" i="1"/>
  <c r="F220" i="1" s="1"/>
  <c r="D219" i="1"/>
  <c r="E219" i="1" s="1"/>
  <c r="C219" i="1"/>
  <c r="F219" i="1" s="1"/>
  <c r="D218" i="1"/>
  <c r="E218" i="1" s="1"/>
  <c r="C218" i="1"/>
  <c r="F218" i="1" s="1"/>
  <c r="D217" i="1"/>
  <c r="E217" i="1" s="1"/>
  <c r="C217" i="1"/>
  <c r="F217" i="1" s="1"/>
  <c r="D216" i="1"/>
  <c r="E216" i="1" s="1"/>
  <c r="C216" i="1"/>
  <c r="F216" i="1" s="1"/>
  <c r="D215" i="1"/>
  <c r="E215" i="1" s="1"/>
  <c r="C215" i="1"/>
  <c r="F215" i="1" s="1"/>
  <c r="D214" i="1"/>
  <c r="E214" i="1" s="1"/>
  <c r="C214" i="1"/>
  <c r="F214" i="1" s="1"/>
  <c r="D213" i="1"/>
  <c r="E213" i="1" s="1"/>
  <c r="C213" i="1"/>
  <c r="F213" i="1" s="1"/>
  <c r="D212" i="1"/>
  <c r="E212" i="1" s="1"/>
  <c r="C212" i="1"/>
  <c r="F212" i="1" s="1"/>
  <c r="D211" i="1"/>
  <c r="E211" i="1" s="1"/>
  <c r="C211" i="1"/>
  <c r="F211" i="1" s="1"/>
  <c r="D210" i="1"/>
  <c r="E210" i="1" s="1"/>
  <c r="C210" i="1"/>
  <c r="F210" i="1" s="1"/>
  <c r="D209" i="1"/>
  <c r="E209" i="1" s="1"/>
  <c r="C209" i="1"/>
  <c r="F209" i="1" s="1"/>
  <c r="D208" i="1"/>
  <c r="E208" i="1" s="1"/>
  <c r="C208" i="1"/>
  <c r="F208" i="1" s="1"/>
  <c r="D207" i="1"/>
  <c r="E207" i="1" s="1"/>
  <c r="C207" i="1"/>
  <c r="F207" i="1" s="1"/>
  <c r="E206" i="1"/>
  <c r="D206" i="1"/>
  <c r="C206" i="1"/>
  <c r="F206" i="1" s="1"/>
  <c r="D205" i="1"/>
  <c r="E205" i="1" s="1"/>
  <c r="C205" i="1"/>
  <c r="F205" i="1" s="1"/>
  <c r="D204" i="1"/>
  <c r="E204" i="1" s="1"/>
  <c r="C204" i="1"/>
  <c r="F204" i="1" s="1"/>
  <c r="D203" i="1"/>
  <c r="E203" i="1" s="1"/>
  <c r="C203" i="1"/>
  <c r="F203" i="1" s="1"/>
  <c r="D202" i="1"/>
  <c r="E202" i="1" s="1"/>
  <c r="C202" i="1"/>
  <c r="F202" i="1" s="1"/>
  <c r="D201" i="1"/>
  <c r="E201" i="1" s="1"/>
  <c r="C201" i="1"/>
  <c r="F201" i="1" s="1"/>
  <c r="D200" i="1"/>
  <c r="E200" i="1" s="1"/>
  <c r="C200" i="1"/>
  <c r="F200" i="1" s="1"/>
  <c r="D199" i="1"/>
  <c r="E199" i="1" s="1"/>
  <c r="C199" i="1"/>
  <c r="F199" i="1" s="1"/>
  <c r="D198" i="1"/>
  <c r="E198" i="1" s="1"/>
  <c r="C198" i="1"/>
  <c r="F198" i="1" s="1"/>
  <c r="D197" i="1"/>
  <c r="E197" i="1" s="1"/>
  <c r="C197" i="1"/>
  <c r="F197" i="1" s="1"/>
  <c r="D196" i="1"/>
  <c r="E196" i="1" s="1"/>
  <c r="C196" i="1"/>
  <c r="F196" i="1" s="1"/>
  <c r="D195" i="1"/>
  <c r="E195" i="1" s="1"/>
  <c r="C195" i="1"/>
  <c r="F195" i="1" s="1"/>
  <c r="D194" i="1"/>
  <c r="E194" i="1" s="1"/>
  <c r="C194" i="1"/>
  <c r="F194" i="1" s="1"/>
  <c r="D193" i="1"/>
  <c r="E193" i="1" s="1"/>
  <c r="C193" i="1"/>
  <c r="F193" i="1" s="1"/>
  <c r="D192" i="1"/>
  <c r="E192" i="1" s="1"/>
  <c r="C192" i="1"/>
  <c r="F192" i="1" s="1"/>
  <c r="D191" i="1"/>
  <c r="E191" i="1" s="1"/>
  <c r="C191" i="1"/>
  <c r="F191" i="1" s="1"/>
  <c r="D190" i="1"/>
  <c r="E190" i="1" s="1"/>
  <c r="C190" i="1"/>
  <c r="F190" i="1" s="1"/>
  <c r="D189" i="1"/>
  <c r="E189" i="1" s="1"/>
  <c r="C189" i="1"/>
  <c r="F189" i="1" s="1"/>
  <c r="D188" i="1"/>
  <c r="E188" i="1" s="1"/>
  <c r="C188" i="1"/>
  <c r="F188" i="1" s="1"/>
  <c r="D187" i="1"/>
  <c r="E187" i="1" s="1"/>
  <c r="C187" i="1"/>
  <c r="F187" i="1" s="1"/>
  <c r="D186" i="1"/>
  <c r="E186" i="1" s="1"/>
  <c r="C186" i="1"/>
  <c r="F186" i="1" s="1"/>
  <c r="D185" i="1"/>
  <c r="E185" i="1" s="1"/>
  <c r="C185" i="1"/>
  <c r="F185" i="1" s="1"/>
  <c r="D184" i="1"/>
  <c r="E184" i="1" s="1"/>
  <c r="C184" i="1"/>
  <c r="F184" i="1" s="1"/>
  <c r="D183" i="1"/>
  <c r="E183" i="1" s="1"/>
  <c r="C183" i="1"/>
  <c r="F183" i="1" s="1"/>
  <c r="D182" i="1"/>
  <c r="E182" i="1" s="1"/>
  <c r="C182" i="1"/>
  <c r="F182" i="1" s="1"/>
  <c r="D181" i="1"/>
  <c r="E181" i="1" s="1"/>
  <c r="C181" i="1"/>
  <c r="F181" i="1" s="1"/>
  <c r="D180" i="1"/>
  <c r="E180" i="1" s="1"/>
  <c r="C180" i="1"/>
  <c r="F180" i="1" s="1"/>
  <c r="D179" i="1"/>
  <c r="E179" i="1" s="1"/>
  <c r="C179" i="1"/>
  <c r="F179" i="1" s="1"/>
  <c r="D178" i="1"/>
  <c r="E178" i="1" s="1"/>
  <c r="C178" i="1"/>
  <c r="F178" i="1" s="1"/>
  <c r="D177" i="1"/>
  <c r="E177" i="1" s="1"/>
  <c r="C177" i="1"/>
  <c r="F177" i="1" s="1"/>
  <c r="D176" i="1"/>
  <c r="E176" i="1" s="1"/>
  <c r="C176" i="1"/>
  <c r="F176" i="1" s="1"/>
  <c r="D175" i="1"/>
  <c r="E175" i="1" s="1"/>
  <c r="C175" i="1"/>
  <c r="F175" i="1" s="1"/>
  <c r="D174" i="1"/>
  <c r="E174" i="1" s="1"/>
  <c r="C174" i="1"/>
  <c r="F174" i="1" s="1"/>
  <c r="D173" i="1"/>
  <c r="E173" i="1" s="1"/>
  <c r="C173" i="1"/>
  <c r="F173" i="1" s="1"/>
  <c r="D172" i="1"/>
  <c r="E172" i="1" s="1"/>
  <c r="C172" i="1"/>
  <c r="F172" i="1" s="1"/>
  <c r="D171" i="1"/>
  <c r="E171" i="1" s="1"/>
  <c r="C171" i="1"/>
  <c r="F171" i="1" s="1"/>
  <c r="D170" i="1"/>
  <c r="E170" i="1" s="1"/>
  <c r="C170" i="1"/>
  <c r="F170" i="1" s="1"/>
  <c r="D169" i="1"/>
  <c r="E169" i="1" s="1"/>
  <c r="C169" i="1"/>
  <c r="F169" i="1" s="1"/>
  <c r="D168" i="1"/>
  <c r="E168" i="1" s="1"/>
  <c r="C168" i="1"/>
  <c r="F168" i="1" s="1"/>
  <c r="D167" i="1"/>
  <c r="E167" i="1" s="1"/>
  <c r="C167" i="1"/>
  <c r="F167" i="1" s="1"/>
  <c r="D166" i="1"/>
  <c r="E166" i="1" s="1"/>
  <c r="C166" i="1"/>
  <c r="F166" i="1" s="1"/>
  <c r="D165" i="1"/>
  <c r="E165" i="1" s="1"/>
  <c r="C165" i="1"/>
  <c r="F165" i="1" s="1"/>
  <c r="D164" i="1"/>
  <c r="E164" i="1" s="1"/>
  <c r="C164" i="1"/>
  <c r="F164" i="1" s="1"/>
  <c r="D163" i="1"/>
  <c r="E163" i="1" s="1"/>
  <c r="C163" i="1"/>
  <c r="F163" i="1" s="1"/>
  <c r="D162" i="1"/>
  <c r="E162" i="1" s="1"/>
  <c r="C162" i="1"/>
  <c r="F162" i="1" s="1"/>
  <c r="D161" i="1"/>
  <c r="E161" i="1" s="1"/>
  <c r="C161" i="1"/>
  <c r="F161" i="1" s="1"/>
  <c r="D160" i="1"/>
  <c r="E160" i="1" s="1"/>
  <c r="C160" i="1"/>
  <c r="F160" i="1" s="1"/>
  <c r="D159" i="1"/>
  <c r="E159" i="1" s="1"/>
  <c r="C159" i="1"/>
  <c r="F159" i="1" s="1"/>
  <c r="D158" i="1"/>
  <c r="E158" i="1" s="1"/>
  <c r="C158" i="1"/>
  <c r="F158" i="1" s="1"/>
  <c r="D157" i="1"/>
  <c r="E157" i="1" s="1"/>
  <c r="C157" i="1"/>
  <c r="F157" i="1" s="1"/>
  <c r="D156" i="1"/>
  <c r="E156" i="1" s="1"/>
  <c r="C156" i="1"/>
  <c r="F156" i="1" s="1"/>
  <c r="D155" i="1"/>
  <c r="E155" i="1" s="1"/>
  <c r="C155" i="1"/>
  <c r="F155" i="1" s="1"/>
  <c r="D154" i="1"/>
  <c r="E154" i="1" s="1"/>
  <c r="C154" i="1"/>
  <c r="F154" i="1" s="1"/>
  <c r="D153" i="1"/>
  <c r="E153" i="1" s="1"/>
  <c r="C153" i="1"/>
  <c r="F153" i="1" s="1"/>
  <c r="D152" i="1"/>
  <c r="E152" i="1" s="1"/>
  <c r="C152" i="1"/>
  <c r="F152" i="1" s="1"/>
  <c r="D151" i="1"/>
  <c r="E151" i="1" s="1"/>
  <c r="C151" i="1"/>
  <c r="F151" i="1" s="1"/>
  <c r="D150" i="1"/>
  <c r="E150" i="1" s="1"/>
  <c r="C150" i="1"/>
  <c r="F150" i="1" s="1"/>
  <c r="D149" i="1"/>
  <c r="E149" i="1" s="1"/>
  <c r="C149" i="1"/>
  <c r="F149" i="1" s="1"/>
  <c r="D148" i="1"/>
  <c r="E148" i="1" s="1"/>
  <c r="C148" i="1"/>
  <c r="F148" i="1" s="1"/>
  <c r="D147" i="1"/>
  <c r="E147" i="1" s="1"/>
  <c r="C147" i="1"/>
  <c r="F147" i="1" s="1"/>
  <c r="D146" i="1"/>
  <c r="E146" i="1" s="1"/>
  <c r="C146" i="1"/>
  <c r="F146" i="1" s="1"/>
  <c r="D145" i="1"/>
  <c r="E145" i="1" s="1"/>
  <c r="C145" i="1"/>
  <c r="F145" i="1" s="1"/>
  <c r="D144" i="1"/>
  <c r="E144" i="1" s="1"/>
  <c r="C144" i="1"/>
  <c r="F144" i="1" s="1"/>
  <c r="D143" i="1"/>
  <c r="E143" i="1" s="1"/>
  <c r="C143" i="1"/>
  <c r="F143" i="1" s="1"/>
  <c r="D142" i="1"/>
  <c r="E142" i="1" s="1"/>
  <c r="C142" i="1"/>
  <c r="F142" i="1" s="1"/>
  <c r="D141" i="1"/>
  <c r="E141" i="1" s="1"/>
  <c r="C141" i="1"/>
  <c r="F141" i="1" s="1"/>
  <c r="D140" i="1"/>
  <c r="E140" i="1" s="1"/>
  <c r="C140" i="1"/>
  <c r="F140" i="1" s="1"/>
  <c r="D139" i="1"/>
  <c r="E139" i="1" s="1"/>
  <c r="C139" i="1"/>
  <c r="F139" i="1" s="1"/>
  <c r="D138" i="1"/>
  <c r="E138" i="1" s="1"/>
  <c r="C138" i="1"/>
  <c r="F138" i="1" s="1"/>
  <c r="D137" i="1"/>
  <c r="E137" i="1" s="1"/>
  <c r="C137" i="1"/>
  <c r="F137" i="1" s="1"/>
  <c r="D136" i="1"/>
  <c r="E136" i="1" s="1"/>
  <c r="C136" i="1"/>
  <c r="F136" i="1" s="1"/>
  <c r="D135" i="1"/>
  <c r="E135" i="1" s="1"/>
  <c r="C135" i="1"/>
  <c r="F135" i="1" s="1"/>
  <c r="D134" i="1"/>
  <c r="E134" i="1" s="1"/>
  <c r="C134" i="1"/>
  <c r="F134" i="1" s="1"/>
  <c r="D133" i="1"/>
  <c r="E133" i="1" s="1"/>
  <c r="C133" i="1"/>
  <c r="F133" i="1" s="1"/>
  <c r="D132" i="1"/>
  <c r="E132" i="1" s="1"/>
  <c r="C132" i="1"/>
  <c r="F132" i="1" s="1"/>
  <c r="D131" i="1"/>
  <c r="E131" i="1" s="1"/>
  <c r="C131" i="1"/>
  <c r="F131" i="1" s="1"/>
  <c r="D130" i="1"/>
  <c r="E130" i="1" s="1"/>
  <c r="C130" i="1"/>
  <c r="F130" i="1" s="1"/>
  <c r="D129" i="1"/>
  <c r="E129" i="1" s="1"/>
  <c r="C129" i="1"/>
  <c r="F129" i="1" s="1"/>
  <c r="D128" i="1"/>
  <c r="E128" i="1" s="1"/>
  <c r="C128" i="1"/>
  <c r="F128" i="1" s="1"/>
  <c r="D127" i="1"/>
  <c r="E127" i="1" s="1"/>
  <c r="C127" i="1"/>
  <c r="F127" i="1" s="1"/>
  <c r="D126" i="1"/>
  <c r="E126" i="1" s="1"/>
  <c r="C126" i="1"/>
  <c r="F126" i="1" s="1"/>
  <c r="D125" i="1"/>
  <c r="E125" i="1" s="1"/>
  <c r="C125" i="1"/>
  <c r="F125" i="1" s="1"/>
  <c r="D124" i="1"/>
  <c r="E124" i="1" s="1"/>
  <c r="C124" i="1"/>
  <c r="F124" i="1" s="1"/>
  <c r="D123" i="1"/>
  <c r="E123" i="1" s="1"/>
  <c r="C123" i="1"/>
  <c r="F123" i="1" s="1"/>
  <c r="D122" i="1"/>
  <c r="E122" i="1" s="1"/>
  <c r="C122" i="1"/>
  <c r="F122" i="1" s="1"/>
  <c r="D121" i="1"/>
  <c r="E121" i="1" s="1"/>
  <c r="C121" i="1"/>
  <c r="F121" i="1" s="1"/>
  <c r="D120" i="1"/>
  <c r="E120" i="1" s="1"/>
  <c r="C120" i="1"/>
  <c r="F120" i="1" s="1"/>
  <c r="D119" i="1"/>
  <c r="E119" i="1" s="1"/>
  <c r="C119" i="1"/>
  <c r="F119" i="1" s="1"/>
  <c r="D118" i="1"/>
  <c r="E118" i="1" s="1"/>
  <c r="C118" i="1"/>
  <c r="F118" i="1" s="1"/>
  <c r="D117" i="1"/>
  <c r="E117" i="1" s="1"/>
  <c r="C117" i="1"/>
  <c r="F117" i="1" s="1"/>
  <c r="D116" i="1"/>
  <c r="E116" i="1" s="1"/>
  <c r="C116" i="1"/>
  <c r="F116" i="1" s="1"/>
  <c r="D115" i="1"/>
  <c r="E115" i="1" s="1"/>
  <c r="C115" i="1"/>
  <c r="F115" i="1" s="1"/>
  <c r="D114" i="1"/>
  <c r="E114" i="1" s="1"/>
  <c r="C114" i="1"/>
  <c r="F114" i="1" s="1"/>
  <c r="D113" i="1"/>
  <c r="E113" i="1" s="1"/>
  <c r="C113" i="1"/>
  <c r="F113" i="1" s="1"/>
  <c r="D112" i="1"/>
  <c r="E112" i="1" s="1"/>
  <c r="C112" i="1"/>
  <c r="F112" i="1" s="1"/>
  <c r="D111" i="1"/>
  <c r="E111" i="1" s="1"/>
  <c r="C111" i="1"/>
  <c r="F111" i="1" s="1"/>
  <c r="D110" i="1"/>
  <c r="E110" i="1" s="1"/>
  <c r="C110" i="1"/>
  <c r="F110" i="1" s="1"/>
  <c r="D109" i="1"/>
  <c r="E109" i="1" s="1"/>
  <c r="C109" i="1"/>
  <c r="F109" i="1" s="1"/>
  <c r="D108" i="1"/>
  <c r="E108" i="1" s="1"/>
  <c r="C108" i="1"/>
  <c r="F108" i="1" s="1"/>
  <c r="D107" i="1"/>
  <c r="E107" i="1" s="1"/>
  <c r="C107" i="1"/>
  <c r="F107" i="1" s="1"/>
  <c r="D106" i="1"/>
  <c r="E106" i="1" s="1"/>
  <c r="C106" i="1"/>
  <c r="F106" i="1" s="1"/>
  <c r="D105" i="1"/>
  <c r="E105" i="1" s="1"/>
  <c r="C105" i="1"/>
  <c r="F105" i="1" s="1"/>
  <c r="D104" i="1"/>
  <c r="E104" i="1" s="1"/>
  <c r="C104" i="1"/>
  <c r="F104" i="1" s="1"/>
  <c r="D103" i="1"/>
  <c r="E103" i="1" s="1"/>
  <c r="C103" i="1"/>
  <c r="F103" i="1" s="1"/>
  <c r="D102" i="1"/>
  <c r="E102" i="1" s="1"/>
  <c r="C102" i="1"/>
  <c r="F102" i="1" s="1"/>
  <c r="D101" i="1"/>
  <c r="E101" i="1" s="1"/>
  <c r="C101" i="1"/>
  <c r="F101" i="1" s="1"/>
  <c r="D100" i="1"/>
  <c r="E100" i="1" s="1"/>
  <c r="C100" i="1"/>
  <c r="F100" i="1" s="1"/>
  <c r="D99" i="1"/>
  <c r="E99" i="1" s="1"/>
  <c r="C99" i="1"/>
  <c r="F99" i="1" s="1"/>
  <c r="D98" i="1"/>
  <c r="E98" i="1" s="1"/>
  <c r="C98" i="1"/>
  <c r="F98" i="1" s="1"/>
  <c r="D97" i="1"/>
  <c r="E97" i="1" s="1"/>
  <c r="C97" i="1"/>
  <c r="F97" i="1" s="1"/>
  <c r="D96" i="1"/>
  <c r="E96" i="1" s="1"/>
  <c r="C96" i="1"/>
  <c r="F96" i="1" s="1"/>
  <c r="D95" i="1"/>
  <c r="E95" i="1" s="1"/>
  <c r="C95" i="1"/>
  <c r="F95" i="1" s="1"/>
  <c r="D94" i="1"/>
  <c r="E94" i="1" s="1"/>
  <c r="C94" i="1"/>
  <c r="F94" i="1" s="1"/>
  <c r="D93" i="1"/>
  <c r="E93" i="1" s="1"/>
  <c r="C93" i="1"/>
  <c r="F93" i="1" s="1"/>
  <c r="D92" i="1"/>
  <c r="E92" i="1" s="1"/>
  <c r="C92" i="1"/>
  <c r="F92" i="1" s="1"/>
  <c r="D91" i="1"/>
  <c r="E91" i="1" s="1"/>
  <c r="C91" i="1"/>
  <c r="F91" i="1" s="1"/>
  <c r="D90" i="1"/>
  <c r="E90" i="1" s="1"/>
  <c r="C90" i="1"/>
  <c r="F90" i="1" s="1"/>
  <c r="D89" i="1"/>
  <c r="E89" i="1" s="1"/>
  <c r="C89" i="1"/>
  <c r="F89" i="1" s="1"/>
  <c r="D88" i="1"/>
  <c r="E88" i="1" s="1"/>
  <c r="C88" i="1"/>
  <c r="F88" i="1" s="1"/>
  <c r="D87" i="1"/>
  <c r="E87" i="1" s="1"/>
  <c r="C87" i="1"/>
  <c r="F87" i="1" s="1"/>
  <c r="D86" i="1"/>
  <c r="E86" i="1" s="1"/>
  <c r="C86" i="1"/>
  <c r="F86" i="1" s="1"/>
  <c r="D85" i="1"/>
  <c r="E85" i="1" s="1"/>
  <c r="C85" i="1"/>
  <c r="F85" i="1" s="1"/>
  <c r="D84" i="1"/>
  <c r="E84" i="1" s="1"/>
  <c r="C84" i="1"/>
  <c r="F84" i="1" s="1"/>
  <c r="D83" i="1"/>
  <c r="E83" i="1" s="1"/>
  <c r="C83" i="1"/>
  <c r="F83" i="1" s="1"/>
  <c r="D82" i="1"/>
  <c r="E82" i="1" s="1"/>
  <c r="C82" i="1"/>
  <c r="F82" i="1" s="1"/>
  <c r="D81" i="1"/>
  <c r="E81" i="1" s="1"/>
  <c r="C81" i="1"/>
  <c r="F81" i="1" s="1"/>
  <c r="D80" i="1"/>
  <c r="E80" i="1" s="1"/>
  <c r="C80" i="1"/>
  <c r="F80" i="1" s="1"/>
  <c r="D79" i="1"/>
  <c r="E79" i="1" s="1"/>
  <c r="C79" i="1"/>
  <c r="F79" i="1" s="1"/>
  <c r="D78" i="1"/>
  <c r="E78" i="1" s="1"/>
  <c r="C78" i="1"/>
  <c r="F78" i="1" s="1"/>
  <c r="D77" i="1"/>
  <c r="E77" i="1" s="1"/>
  <c r="C77" i="1"/>
  <c r="F77" i="1" s="1"/>
  <c r="D76" i="1"/>
  <c r="E76" i="1" s="1"/>
  <c r="C76" i="1"/>
  <c r="F76" i="1" s="1"/>
  <c r="D75" i="1"/>
  <c r="E75" i="1" s="1"/>
  <c r="C75" i="1"/>
  <c r="F75" i="1" s="1"/>
  <c r="D74" i="1"/>
  <c r="E74" i="1" s="1"/>
  <c r="C74" i="1"/>
  <c r="F74" i="1" s="1"/>
  <c r="D73" i="1"/>
  <c r="E73" i="1" s="1"/>
  <c r="C73" i="1"/>
  <c r="F73" i="1" s="1"/>
  <c r="D72" i="1"/>
  <c r="E72" i="1" s="1"/>
  <c r="C72" i="1"/>
  <c r="F72" i="1" s="1"/>
  <c r="D71" i="1"/>
  <c r="E71" i="1" s="1"/>
  <c r="C71" i="1"/>
  <c r="F71" i="1" s="1"/>
  <c r="D70" i="1"/>
  <c r="E70" i="1" s="1"/>
  <c r="C70" i="1"/>
  <c r="F70" i="1" s="1"/>
  <c r="D69" i="1"/>
  <c r="E69" i="1" s="1"/>
  <c r="C69" i="1"/>
  <c r="F69" i="1" s="1"/>
  <c r="D68" i="1"/>
  <c r="E68" i="1" s="1"/>
  <c r="C68" i="1"/>
  <c r="F68" i="1" s="1"/>
  <c r="D67" i="1"/>
  <c r="E67" i="1" s="1"/>
  <c r="C67" i="1"/>
  <c r="F67" i="1" s="1"/>
  <c r="D66" i="1"/>
  <c r="E66" i="1" s="1"/>
  <c r="C66" i="1"/>
  <c r="F66" i="1" s="1"/>
  <c r="D65" i="1"/>
  <c r="E65" i="1" s="1"/>
  <c r="C65" i="1"/>
  <c r="F65" i="1" s="1"/>
  <c r="D64" i="1"/>
  <c r="E64" i="1" s="1"/>
  <c r="C64" i="1"/>
  <c r="F64" i="1" s="1"/>
  <c r="D63" i="1"/>
  <c r="E63" i="1" s="1"/>
  <c r="C63" i="1"/>
  <c r="F63" i="1" s="1"/>
  <c r="D62" i="1"/>
  <c r="E62" i="1" s="1"/>
  <c r="C62" i="1"/>
  <c r="F62" i="1" s="1"/>
  <c r="D61" i="1"/>
  <c r="E61" i="1" s="1"/>
  <c r="C61" i="1"/>
  <c r="F61" i="1" s="1"/>
  <c r="D60" i="1"/>
  <c r="E60" i="1" s="1"/>
  <c r="C60" i="1"/>
  <c r="F60" i="1" s="1"/>
  <c r="D59" i="1"/>
  <c r="E59" i="1" s="1"/>
  <c r="C59" i="1"/>
  <c r="F59" i="1" s="1"/>
  <c r="D58" i="1"/>
  <c r="E58" i="1" s="1"/>
  <c r="C58" i="1"/>
  <c r="F58" i="1" s="1"/>
  <c r="D57" i="1"/>
  <c r="E57" i="1" s="1"/>
  <c r="C57" i="1"/>
  <c r="F57" i="1" s="1"/>
  <c r="D56" i="1"/>
  <c r="E56" i="1" s="1"/>
  <c r="C56" i="1"/>
  <c r="F56" i="1" s="1"/>
  <c r="D55" i="1"/>
  <c r="E55" i="1" s="1"/>
  <c r="C55" i="1"/>
  <c r="F55" i="1" s="1"/>
  <c r="D54" i="1"/>
  <c r="E54" i="1" s="1"/>
  <c r="C54" i="1"/>
  <c r="F54" i="1" s="1"/>
  <c r="D53" i="1"/>
  <c r="E53" i="1" s="1"/>
  <c r="C53" i="1"/>
  <c r="F53" i="1" s="1"/>
  <c r="D52" i="1"/>
  <c r="E52" i="1" s="1"/>
  <c r="C52" i="1"/>
  <c r="F52" i="1" s="1"/>
  <c r="D51" i="1"/>
  <c r="E51" i="1" s="1"/>
  <c r="C51" i="1"/>
  <c r="F51" i="1" s="1"/>
  <c r="D50" i="1"/>
  <c r="E50" i="1" s="1"/>
  <c r="C50" i="1"/>
  <c r="F50" i="1" s="1"/>
  <c r="D49" i="1"/>
  <c r="E49" i="1" s="1"/>
  <c r="C49" i="1"/>
  <c r="F49" i="1" s="1"/>
  <c r="D48" i="1"/>
  <c r="E48" i="1" s="1"/>
  <c r="C48" i="1"/>
  <c r="F48" i="1" s="1"/>
  <c r="D47" i="1"/>
  <c r="E47" i="1" s="1"/>
  <c r="C47" i="1"/>
  <c r="F47" i="1" s="1"/>
  <c r="D46" i="1"/>
  <c r="E46" i="1" s="1"/>
  <c r="C46" i="1"/>
  <c r="F46" i="1" s="1"/>
  <c r="D45" i="1"/>
  <c r="E45" i="1" s="1"/>
  <c r="C45" i="1"/>
  <c r="F45" i="1" s="1"/>
  <c r="D44" i="1"/>
  <c r="E44" i="1" s="1"/>
  <c r="C44" i="1"/>
  <c r="F44" i="1" s="1"/>
  <c r="D43" i="1"/>
  <c r="E43" i="1" s="1"/>
  <c r="C43" i="1"/>
  <c r="F43" i="1" s="1"/>
  <c r="D42" i="1"/>
  <c r="E42" i="1" s="1"/>
  <c r="C42" i="1"/>
  <c r="F42" i="1" s="1"/>
  <c r="D41" i="1"/>
  <c r="E41" i="1" s="1"/>
  <c r="C41" i="1"/>
  <c r="F41" i="1" s="1"/>
  <c r="D40" i="1"/>
  <c r="E40" i="1" s="1"/>
  <c r="C40" i="1"/>
  <c r="F40" i="1" s="1"/>
  <c r="D39" i="1"/>
  <c r="E39" i="1" s="1"/>
  <c r="C39" i="1"/>
  <c r="F39" i="1" s="1"/>
  <c r="D38" i="1"/>
  <c r="E38" i="1" s="1"/>
  <c r="C38" i="1"/>
  <c r="F38" i="1" s="1"/>
  <c r="D37" i="1"/>
  <c r="E37" i="1" s="1"/>
  <c r="C37" i="1"/>
  <c r="F37" i="1" s="1"/>
  <c r="D36" i="1"/>
  <c r="E36" i="1" s="1"/>
  <c r="C36" i="1"/>
  <c r="F36" i="1" s="1"/>
  <c r="D35" i="1"/>
  <c r="E35" i="1" s="1"/>
  <c r="C35" i="1"/>
  <c r="F35" i="1" s="1"/>
  <c r="D34" i="1"/>
  <c r="E34" i="1" s="1"/>
  <c r="C34" i="1"/>
  <c r="F34" i="1" s="1"/>
  <c r="D33" i="1"/>
  <c r="E33" i="1" s="1"/>
  <c r="C33" i="1"/>
  <c r="F33" i="1" s="1"/>
  <c r="D32" i="1"/>
  <c r="E32" i="1" s="1"/>
  <c r="C32" i="1"/>
  <c r="F32" i="1" s="1"/>
  <c r="D31" i="1"/>
  <c r="E31" i="1" s="1"/>
  <c r="C31" i="1"/>
  <c r="F31" i="1" s="1"/>
  <c r="D30" i="1"/>
  <c r="E30" i="1" s="1"/>
  <c r="C30" i="1"/>
  <c r="F30" i="1" s="1"/>
  <c r="D29" i="1"/>
  <c r="E29" i="1" s="1"/>
  <c r="C29" i="1"/>
  <c r="F29" i="1" s="1"/>
  <c r="D28" i="1"/>
  <c r="E28" i="1" s="1"/>
  <c r="C28" i="1"/>
  <c r="F28" i="1" s="1"/>
  <c r="D27" i="1"/>
  <c r="E27" i="1" s="1"/>
  <c r="C27" i="1"/>
  <c r="F27" i="1" s="1"/>
  <c r="D26" i="1"/>
  <c r="E26" i="1" s="1"/>
  <c r="C26" i="1"/>
  <c r="F26" i="1" s="1"/>
  <c r="D25" i="1"/>
  <c r="E25" i="1" s="1"/>
  <c r="C25" i="1"/>
  <c r="F25" i="1" s="1"/>
  <c r="D24" i="1"/>
  <c r="E24" i="1" s="1"/>
  <c r="C24" i="1"/>
  <c r="F24" i="1" s="1"/>
  <c r="D23" i="1"/>
  <c r="E23" i="1" s="1"/>
  <c r="C23" i="1"/>
  <c r="F23" i="1" s="1"/>
  <c r="D22" i="1"/>
  <c r="E22" i="1" s="1"/>
  <c r="C22" i="1"/>
  <c r="F22" i="1" s="1"/>
  <c r="D21" i="1"/>
  <c r="E21" i="1" s="1"/>
  <c r="C21" i="1"/>
  <c r="F21" i="1" s="1"/>
  <c r="D20" i="1"/>
  <c r="E20" i="1" s="1"/>
  <c r="C20" i="1"/>
  <c r="F20" i="1" s="1"/>
  <c r="D19" i="1"/>
  <c r="E19" i="1" s="1"/>
  <c r="C19" i="1"/>
  <c r="F19" i="1" s="1"/>
  <c r="D18" i="1"/>
  <c r="E18" i="1" s="1"/>
  <c r="C18" i="1"/>
  <c r="F18" i="1" s="1"/>
  <c r="D17" i="1"/>
  <c r="E17" i="1" s="1"/>
  <c r="C17" i="1"/>
  <c r="F17" i="1" s="1"/>
  <c r="D16" i="1"/>
  <c r="E16" i="1" s="1"/>
  <c r="C16" i="1"/>
  <c r="F16" i="1" s="1"/>
  <c r="D15" i="1"/>
  <c r="E15" i="1" s="1"/>
  <c r="C15" i="1"/>
  <c r="F15" i="1" s="1"/>
  <c r="D14" i="1"/>
  <c r="E14" i="1" s="1"/>
  <c r="C14" i="1"/>
  <c r="F14" i="1" s="1"/>
  <c r="D13" i="1"/>
  <c r="E13" i="1" s="1"/>
  <c r="C13" i="1"/>
  <c r="F13" i="1" s="1"/>
  <c r="D12" i="1"/>
  <c r="E12" i="1" s="1"/>
  <c r="C12" i="1"/>
  <c r="F12" i="1" s="1"/>
  <c r="D11" i="1"/>
  <c r="E11" i="1" s="1"/>
  <c r="C11" i="1"/>
  <c r="F11" i="1" s="1"/>
  <c r="D10" i="1"/>
  <c r="E10" i="1" s="1"/>
  <c r="C10" i="1"/>
  <c r="F10" i="1" s="1"/>
  <c r="D9" i="1"/>
  <c r="E9" i="1" s="1"/>
  <c r="C9" i="1"/>
  <c r="F9" i="1" s="1"/>
  <c r="G288" i="1" l="1"/>
  <c r="G289" i="1"/>
</calcChain>
</file>

<file path=xl/sharedStrings.xml><?xml version="1.0" encoding="utf-8"?>
<sst xmlns="http://schemas.openxmlformats.org/spreadsheetml/2006/main" count="638" uniqueCount="610">
  <si>
    <t>SET ANSI_NULLS ON</t>
  </si>
  <si>
    <t>GO</t>
  </si>
  <si>
    <t>SET QUOTED_IDENTIFIER ON</t>
  </si>
  <si>
    <t>CREATE TABLE [ErrorLogging].[FPDSstage1](</t>
  </si>
  <si>
    <t>[research] [varchar](255) NULL,</t>
  </si>
  <si>
    <t>[last_modified_date] [varchar](255) NULL,</t>
  </si>
  <si>
    <t>[award_id_piid] [varchar](255) NULL,</t>
  </si>
  <si>
    <t>[modification_number] [varchar](255) NULL,</t>
  </si>
  <si>
    <t>[transaction_number] [varchar](255) NULL,</t>
  </si>
  <si>
    <t>[parent_award_agency_id] [varchar](255) NULL,</t>
  </si>
  <si>
    <t>[parent_award_agency_name] [varchar](255) NULL,</t>
  </si>
  <si>
    <t>[parent_award_id_piid] [varchar](255) NULL,</t>
  </si>
  <si>
    <t>[parent_award_modification_number] [varchar](255) NULL,</t>
  </si>
  <si>
    <t>[federal_action_obligation] [varchar](255) NULL,</t>
  </si>
  <si>
    <t>[base_and_exercised_options_value] [varchar](255) NULL,</t>
  </si>
  <si>
    <t>[base_and_all_options_value] [varchar](255) NULL,</t>
  </si>
  <si>
    <t>[action_date] [varchar](255) NULL,</t>
  </si>
  <si>
    <t>[period_of_performance_start_date] [varchar](255) NULL,</t>
  </si>
  <si>
    <t>[period_of_performance_current_end_date] [varchar](255) NULL,</t>
  </si>
  <si>
    <t>[period_of_performance_potential_end_date] [varchar](255) NULL,</t>
  </si>
  <si>
    <t>[ordering_period_end_date] [varchar](255) NULL,</t>
  </si>
  <si>
    <t>[awarding_agency_code] [varchar](255) NULL,</t>
  </si>
  <si>
    <t>[awarding_agency_name] [varchar](255) NULL,</t>
  </si>
  <si>
    <t>[awarding_sub_agency_code] [varchar](255) NULL,</t>
  </si>
  <si>
    <t>[awarding_sub_agency_name] [varchar](255) NULL,</t>
  </si>
  <si>
    <t>[awarding_office_code] [varchar](255) NULL,</t>
  </si>
  <si>
    <t>[awarding_office_name] [varchar](255) NULL,</t>
  </si>
  <si>
    <t>[funding_agency_code] [varchar](255) NULL,</t>
  </si>
  <si>
    <t>[funding_agency_name] [varchar](255) NULL,</t>
  </si>
  <si>
    <t>[funding_sub_agency_code] [varchar](255) NULL,</t>
  </si>
  <si>
    <t>[funding_sub_agency_name] [varchar](255) NULL,</t>
  </si>
  <si>
    <t>[funding_office_code] [varchar](255) NULL,</t>
  </si>
  <si>
    <t>[funding_office_name] [varchar](255) NULL,</t>
  </si>
  <si>
    <t>[foreign_funding] [varchar](255) NULL,</t>
  </si>
  <si>
    <t>[sam_exception] [varchar](255) NULL,</t>
  </si>
  <si>
    <t>[recipient_duns] [varchar](255) NULL,</t>
  </si>
  <si>
    <t>[recipient_name] [varchar](255) NULL,</t>
  </si>
  <si>
    <t>[recipient_doing_business_as_name] [varchar](255) NULL,</t>
  </si>
  <si>
    <t>[recipient_parent_name] [varchar](255) NULL,</t>
  </si>
  <si>
    <t>[recipient_parent_duns] [varchar](255) NULL,</t>
  </si>
  <si>
    <t>[recipient_country_code] [varchar](255) NULL,</t>
  </si>
  <si>
    <t>[recipient_country_name] [varchar](255) NULL,</t>
  </si>
  <si>
    <t>[recipient_address_line_1] [varchar](255) NULL,</t>
  </si>
  <si>
    <t>[recipient_address_line_2] [varchar](255) NULL,</t>
  </si>
  <si>
    <t>[recipient_city_name] [varchar](255) NULL,</t>
  </si>
  <si>
    <t>[recipient_state_code] [varchar](255) NULL,</t>
  </si>
  <si>
    <t>[recipient_state_name] [varchar](255) NULL,</t>
  </si>
  <si>
    <t>[recipient_zip_4_code] [varchar](255) NULL,</t>
  </si>
  <si>
    <t>[recipient_congressional_district] [varchar](255) NULL,</t>
  </si>
  <si>
    <t>[recipient_phone_number] [varchar](255) NULL,</t>
  </si>
  <si>
    <t>[recipient_fax_number] [varchar](255) NULL,</t>
  </si>
  <si>
    <t>[primary_place_of_performance_country_code] [varchar](255) NULL,</t>
  </si>
  <si>
    <t>[primary_place_of_performance_country_name] [varchar](255) NULL,</t>
  </si>
  <si>
    <t>[primary_place_of_performance_city_name] [varchar](255) NULL,</t>
  </si>
  <si>
    <t>[primary_place_of_performance_county_name] [varchar](255) NULL,</t>
  </si>
  <si>
    <t>[primary_place_of_performance_state_code] [varchar](255) NULL,</t>
  </si>
  <si>
    <t>[primary_place_of_performance_state_name] [varchar](255) NULL,</t>
  </si>
  <si>
    <t>[primary_place_of_performance_zip_4] [varchar](255) NULL,</t>
  </si>
  <si>
    <t>[primary_place_of_performance_congressional_district] [varchar](255) NULL,</t>
  </si>
  <si>
    <t>[award_type_code] [varchar](255) NULL,</t>
  </si>
  <si>
    <t>[award_type] [varchar](255) NULL,</t>
  </si>
  <si>
    <t>[idv_type_code] [varchar](255) NULL,</t>
  </si>
  <si>
    <t>[idv_type] [varchar](255) NULL,</t>
  </si>
  <si>
    <t>[multiple_or_single_award_idv_code] [varchar](255) NULL,</t>
  </si>
  <si>
    <t>[multiple_or_single_award_idv] [varchar](255) NULL,</t>
  </si>
  <si>
    <t>[type_of_idc_code] [varchar](255) NULL,</t>
  </si>
  <si>
    <t>[type_of_idc] [varchar](255) NULL,</t>
  </si>
  <si>
    <t>[type_of_contract_pricing_code] [varchar](255) NULL,</t>
  </si>
  <si>
    <t>[type_of_contract_pricing] [varchar](255) NULL,</t>
  </si>
  <si>
    <t>[award_description] [varchar](4008) NULL,</t>
  </si>
  <si>
    <t>[action_type_code] [varchar](255) NULL,</t>
  </si>
  <si>
    <t>[action_type] [varchar](255) NULL,</t>
  </si>
  <si>
    <t>[solicitation_identifier] [varchar](255) NULL,</t>
  </si>
  <si>
    <t>[number_of_actions] [varchar](255) NULL,</t>
  </si>
  <si>
    <t>[product_or_service_code] [varchar](255) NULL,</t>
  </si>
  <si>
    <t>[product_or_service_code_description] [varchar](512) NULL,</t>
  </si>
  <si>
    <t>[contract_bundling_code] [varchar](255) NULL,</t>
  </si>
  <si>
    <t>[contract_bundling] [varchar](255) NULL,</t>
  </si>
  <si>
    <t>[dod_claimant_program_code] [varchar](255) NULL,</t>
  </si>
  <si>
    <t>[dod_claimant_program_description] [varchar](255) NULL,</t>
  </si>
  <si>
    <t>[naics_code] [varchar](255) NULL,</t>
  </si>
  <si>
    <t>[naics_description] [varchar](255) NULL,</t>
  </si>
  <si>
    <t>[recovered_materials_sustainability_code] [varchar](255) NULL,</t>
  </si>
  <si>
    <t>[recovered_materials_sustainability] [varchar](255) NULL,</t>
  </si>
  <si>
    <t>[domestic_or_foreign_entity_code] [varchar](255) NULL,</t>
  </si>
  <si>
    <t>[domestic_or_foreign_entity] [varchar](255) NULL,</t>
  </si>
  <si>
    <t>[dod_acquisition_program_code] [varchar](255) NULL,</t>
  </si>
  <si>
    <t>[dod_acquisition_program_description] [varchar](255) NULL,</t>
  </si>
  <si>
    <t>[information_technology_commercial_item_category_code] [varchar](255) NULL,</t>
  </si>
  <si>
    <t>[information_technology_commercial_item_category] [varchar](255) NULL,</t>
  </si>
  <si>
    <t>[epa_designated_product_code] [varchar](255) NULL,</t>
  </si>
  <si>
    <t>[epa_designated_product] [varchar](255) NULL,</t>
  </si>
  <si>
    <t>[country_of_product_or_service_origin_code] [varchar](255) NULL,</t>
  </si>
  <si>
    <t>[country_of_product_or_service_origin] [varchar](255) NULL,</t>
  </si>
  <si>
    <t>[place_of_manufacture_code] [varchar](255) NULL,</t>
  </si>
  <si>
    <t>[place_of_manufacture] [varchar](255) NULL,</t>
  </si>
  <si>
    <t>[subcontracting_plan_code] [varchar](255) NULL,</t>
  </si>
  <si>
    <t>[subcontracting_plan] [varchar](255) NULL,</t>
  </si>
  <si>
    <t>[extent_competed_code] [varchar](255) NULL,</t>
  </si>
  <si>
    <t>[extent_competed] [varchar](255) NULL,</t>
  </si>
  <si>
    <t>[solicitation_procedures_code] [varchar](255) NULL,</t>
  </si>
  <si>
    <t>[solicitation_procedures] [varchar](255) NULL,</t>
  </si>
  <si>
    <t>[type_of_set_aside_code] [varchar](255) NULL,</t>
  </si>
  <si>
    <t>[type_of_set_aside] [varchar](255) NULL,</t>
  </si>
  <si>
    <t>[evaluated_preference_code] [varchar](255) NULL,</t>
  </si>
  <si>
    <t>[evaluated_preference] [varchar](255) NULL,</t>
  </si>
  <si>
    <t>[research_code] [varchar](255) NULL,</t>
  </si>
  <si>
    <t>[fair_opportunity_limited_sources_code] [varchar](255) NULL,</t>
  </si>
  <si>
    <t>[fair_opportunity_limited_sources] [varchar](255) NULL,</t>
  </si>
  <si>
    <t>[other_than_full_and_open_competition_code] [varchar](255) NULL,</t>
  </si>
  <si>
    <t>[other_than_full_and_open_competition] [varchar](255) NULL,</t>
  </si>
  <si>
    <t>[number_of_offers_received] [varchar](255) NULL,</t>
  </si>
  <si>
    <t>[commercial_item_acquisition_procedures_code] [varchar](255) NULL,</t>
  </si>
  <si>
    <t>[commercial_item_acquisition_procedures] [varchar](255) NULL,</t>
  </si>
  <si>
    <t>[small_business_competitiveness_demonstration_program] [varchar](255) NULL,</t>
  </si>
  <si>
    <t>[a76_fair_act_action_code] [varchar](255) NULL,</t>
  </si>
  <si>
    <t>[a76_fair_act_action] [varchar](255) NULL,</t>
  </si>
  <si>
    <t>[fed_biz_opps_code] [varchar](255) NULL,</t>
  </si>
  <si>
    <t>[fed_biz_opps] [varchar](255) NULL,</t>
  </si>
  <si>
    <t>[local_area_set_aside_code] [varchar](255) NULL,</t>
  </si>
  <si>
    <t>[local_area_set_aside] [varchar](255) NULL,</t>
  </si>
  <si>
    <t>[price_evaluation_adjustment_preference_percent_difference] [varchar](255) NULL,</t>
  </si>
  <si>
    <t>[clinger_cohen_act_planning_code] [varchar](255) NULL,</t>
  </si>
  <si>
    <t>[clinger_cohen_act_planning] [varchar](255) NULL,</t>
  </si>
  <si>
    <t>[materials_supplies_articles_equipment_code] [varchar](255) NULL,</t>
  </si>
  <si>
    <t>[materials_supplies_articles_equipment] [varchar](255) NULL,</t>
  </si>
  <si>
    <t>[labor_standards_code] [varchar](255) NULL,</t>
  </si>
  <si>
    <t>[labor_standards] [varchar](255) NULL,</t>
  </si>
  <si>
    <t>[construction_wage_rate_requirements_code] [varchar](255) NULL,</t>
  </si>
  <si>
    <t>[construction_wage_rate_requirements] [varchar](255) NULL,</t>
  </si>
  <si>
    <t>[interagency_contracting_authority_code] [varchar](255) NULL,</t>
  </si>
  <si>
    <t>[interagency_contracting_authority] [varchar](255) NULL,</t>
  </si>
  <si>
    <t>[other_statutory_authority] [varchar](4000) NULL,</t>
  </si>
  <si>
    <t>[program_acronym] [varchar](255) NULL,</t>
  </si>
  <si>
    <t>[parent_award_type_code] [varchar](255) NULL,</t>
  </si>
  <si>
    <t>[parent_award_type] [varchar](255) NULL,</t>
  </si>
  <si>
    <t>[parent_award_single_or_multiple_code] [varchar](255) NULL,</t>
  </si>
  <si>
    <t>[parent_award_single_or_multiple] [varchar](255) NULL,</t>
  </si>
  <si>
    <t>[major_program] [varchar](255) NULL,</t>
  </si>
  <si>
    <t>[national_interest_action_code] [varchar](255) NULL,</t>
  </si>
  <si>
    <t>[national_interest_action] [varchar](255) NULL,</t>
  </si>
  <si>
    <t>[cost_or_pricing_data_code] [varchar](255) NULL,</t>
  </si>
  <si>
    <t>[cost_or_pricing_data] [varchar](255) NULL,</t>
  </si>
  <si>
    <t>[cost_accounting_standards_clause_code] [varchar](255) NULL,</t>
  </si>
  <si>
    <t>[cost_accounting_standards_clause] [varchar](255) NULL,</t>
  </si>
  <si>
    <t>[sea_transportation_code] [varchar](255) NULL,</t>
  </si>
  <si>
    <t>[sea_transportation] [varchar](255) NULL,</t>
  </si>
  <si>
    <t>[undefinitized_action_code] [varchar](255) NULL,</t>
  </si>
  <si>
    <t>[undefinitized_action] [varchar](255) NULL,</t>
  </si>
  <si>
    <t>[consolidated_contract_code] [varchar](255) NULL,</t>
  </si>
  <si>
    <t>[consolidated_contract] [varchar](255) NULL,</t>
  </si>
  <si>
    <t>[performance_based_service_acquisition_code] [varchar](255) NULL,</t>
  </si>
  <si>
    <t>[performance_based_service_acquisition] [varchar](255) NULL,</t>
  </si>
  <si>
    <t>[multi_year_contract_code] [varchar](255) NULL,</t>
  </si>
  <si>
    <t>[multi_year_contract] [varchar](255) NULL,</t>
  </si>
  <si>
    <t>[contract_financing_code] [varchar](255) NULL,</t>
  </si>
  <si>
    <t>[contract_financing] [varchar](255) NULL,</t>
  </si>
  <si>
    <t>[purchase_card_as_payment_method_code] [varchar](255) NULL,</t>
  </si>
  <si>
    <t>[purchase_card_as_payment_method] [varchar](255) NULL,</t>
  </si>
  <si>
    <t>[contingency_humanitarian_or_peacekeeping_operation_code] [varchar](255) NULL,</t>
  </si>
  <si>
    <t>[contingency_humanitarian_or_peacekeeping_operation] [varchar](255) NULL,</t>
  </si>
  <si>
    <t>[american_indian_owned_business] [varchar](255) NULL,</t>
  </si>
  <si>
    <t>[indian_tribe_federally_recognized] [varchar](255) NULL,</t>
  </si>
  <si>
    <t>[veteran_owned_business] [varchar](255) NULL,</t>
  </si>
  <si>
    <t>[service_disabled_veteran_owned_business] [varchar](255) NULL,</t>
  </si>
  <si>
    <t>[woman_owned_business] [varchar](255) NULL,</t>
  </si>
  <si>
    <t>[women_owned_small_business] [varchar](255) NULL,</t>
  </si>
  <si>
    <t>[economically_disadvantaged_women_owned_small_business] [varchar](255) NULL,</t>
  </si>
  <si>
    <t>[joint_venture_women_owned_small_business] [varchar](255) NULL,</t>
  </si>
  <si>
    <t>[joint_venture_economic_disadvantaged_women_owned_small_bus] [varchar](255) NULL,</t>
  </si>
  <si>
    <t>[minority_owned_business] [varchar](255) NULL,</t>
  </si>
  <si>
    <t>[subcontinent_asian_asian_indian_american_owned_business] [varchar](255) NULL,</t>
  </si>
  <si>
    <t>[asian_pacific_american_owned_business] [varchar](255) NULL,</t>
  </si>
  <si>
    <t>[black_american_owned_business] [varchar](255) NULL,</t>
  </si>
  <si>
    <t>[hispanic_american_owned_business] [varchar](255) NULL,</t>
  </si>
  <si>
    <t>[native_american_owned_business] [varchar](255) NULL,</t>
  </si>
  <si>
    <t>[other_minority_owned_business] [varchar](255) NULL,</t>
  </si>
  <si>
    <t>[contracting_officers_determination_of_business_size] [varchar](255) NULL,</t>
  </si>
  <si>
    <t>[contracting_officers_determination_of_business_size_code] [varchar](255) NULL,</t>
  </si>
  <si>
    <t>[emerging_small_business] [varchar](255) NULL,</t>
  </si>
  <si>
    <t>[community_developed_corporation_owned_firm] [varchar](255) NULL,</t>
  </si>
  <si>
    <t>[labor_surplus_area_firm] [varchar](255) NULL,</t>
  </si>
  <si>
    <t>[us_federal_government] [varchar](255) NULL,</t>
  </si>
  <si>
    <t>[federally_funded_research_and_development_corp] [varchar](255) NULL,</t>
  </si>
  <si>
    <t>[federal_agency] [varchar](255) NULL,</t>
  </si>
  <si>
    <t>[us_state_government] [varchar](255) NULL,</t>
  </si>
  <si>
    <t>[us_local_government] [varchar](255) NULL,</t>
  </si>
  <si>
    <t>[city_local_government] [varchar](255) NULL,</t>
  </si>
  <si>
    <t>[county_local_government] [varchar](255) NULL,</t>
  </si>
  <si>
    <t>[inter_municipal_local_government] [varchar](255) NULL,</t>
  </si>
  <si>
    <t>[local_government_owned] [varchar](255) NULL,</t>
  </si>
  <si>
    <t>[municipality_local_government] [varchar](255) NULL,</t>
  </si>
  <si>
    <t>[school_district_local_government] [varchar](255) NULL,</t>
  </si>
  <si>
    <t>[township_local_government] [varchar](255) NULL,</t>
  </si>
  <si>
    <t>[us_tribal_government] [varchar](255) NULL,</t>
  </si>
  <si>
    <t>[foreign_government] [varchar](255) NULL,</t>
  </si>
  <si>
    <t>[corporate_entity_not_tax_exempt] [varchar](255) NULL,</t>
  </si>
  <si>
    <t>[corporate_entity_tax_exempt] [varchar](255) NULL,</t>
  </si>
  <si>
    <t>[partnership_or_limited_liability_partnership] [varchar](255) NULL,</t>
  </si>
  <si>
    <t>[sole_proprietorship] [varchar](255) NULL,</t>
  </si>
  <si>
    <t>[small_agricultural_cooperative] [varchar](255) NULL,</t>
  </si>
  <si>
    <t>[international_organization] [varchar](255) NULL,</t>
  </si>
  <si>
    <t>[us_government_entity] [varchar](255) NULL,</t>
  </si>
  <si>
    <t>[community_development_corporation] [varchar](255) NULL,</t>
  </si>
  <si>
    <t>[domestic_shelter] [varchar](255) NULL,</t>
  </si>
  <si>
    <t>[educational_institution] [varchar](255) NULL,</t>
  </si>
  <si>
    <t>[foundation] [varchar](255) NULL,</t>
  </si>
  <si>
    <t>[hospital_flag] [varchar](255) NULL,</t>
  </si>
  <si>
    <t>[manufacturer_of_goods] [varchar](255) NULL,</t>
  </si>
  <si>
    <t>[veterinary_hospital] [varchar](255) NULL,</t>
  </si>
  <si>
    <t>[hispanic_servicing_institution] [varchar](255) NULL,</t>
  </si>
  <si>
    <t>[receives_contracts] [varchar](255) NULL,</t>
  </si>
  <si>
    <t>[airport_authority] [varchar](255) NULL,</t>
  </si>
  <si>
    <t>[council_of_governments] [varchar](255) NULL,</t>
  </si>
  <si>
    <t>[housing_authorities_public_tribal] [varchar](255) NULL,</t>
  </si>
  <si>
    <t>[interstate_entity] [varchar](255) NULL,</t>
  </si>
  <si>
    <t>[planning_commission] [varchar](255) NULL,</t>
  </si>
  <si>
    <t>[port_authority] [varchar](255) NULL,</t>
  </si>
  <si>
    <t>[transit_authority] [varchar](255) NULL,</t>
  </si>
  <si>
    <t>[subchapter_scorporation] [varchar](255) NULL,</t>
  </si>
  <si>
    <t>[limited_liability_corporation] [varchar](255) NULL,</t>
  </si>
  <si>
    <t>[for_profit_organization] [varchar](255) NULL,</t>
  </si>
  <si>
    <t>[nonprofit_organization] [varchar](255) NULL,</t>
  </si>
  <si>
    <t>[other_not_for_profit_organization] [varchar](255) NULL,</t>
  </si>
  <si>
    <t>[the_ability_one_program] [varchar](255) NULL,</t>
  </si>
  <si>
    <t>[private_university_or_college] [varchar](255) NULL,</t>
  </si>
  <si>
    <t>[state_controlled_institution_of_higher_learning] [varchar](255) NULL,</t>
  </si>
  <si>
    <t>[1862_land_grant_college] [varchar](255) NULL,</t>
  </si>
  <si>
    <t>[1890_land_grant_college] [varchar](255) NULL,</t>
  </si>
  <si>
    <t>[1994_land_grant_college] [varchar](255) NULL,</t>
  </si>
  <si>
    <t>[minority_institution] [varchar](255) NULL,</t>
  </si>
  <si>
    <t>[historically_black_college] [varchar](255) NULL,</t>
  </si>
  <si>
    <t>[tribal_college] [varchar](255) NULL,</t>
  </si>
  <si>
    <t>[alaskan_native_servicing_institution] [varchar](255) NULL,</t>
  </si>
  <si>
    <t>[native_hawaiian_servicing_institution] [varchar](255) NULL,</t>
  </si>
  <si>
    <t>[school_of_forestry] [varchar](255) NULL,</t>
  </si>
  <si>
    <t>[veterinary_college] [varchar](255) NULL,</t>
  </si>
  <si>
    <t>[dot_certified_disadvantage] [varchar](255) NULL,</t>
  </si>
  <si>
    <t>[self_certified_small_disadvantaged_business] [varchar](255) NULL,</t>
  </si>
  <si>
    <t>[small_disadvantaged_business] [varchar](255) NULL,</t>
  </si>
  <si>
    <t>[c8a_program_participant] [varchar](255) NULL,</t>
  </si>
  <si>
    <t>[historically_underutilized_business_zone_hubzone_firm] [varchar](255) NULL,</t>
  </si>
  <si>
    <t>[sba_certified_8a_joint_venture] [varchar](255) NULL,</t>
  </si>
  <si>
    <t>[CSISmodifiedDate] [datetime2](7) NOT NULL,</t>
  </si>
  <si>
    <t>[CSIScreatedDate] [datetime2](7) NOT NULL,</t>
  </si>
  <si>
    <t>[IsDuplicateUTI] [bit] NULL,</t>
  </si>
  <si>
    <t>[current_total_value_of_award] [varchar](255) NULL,</t>
  </si>
  <si>
    <t>[potential_total_value_of_award] [varchar](255) NULL,</t>
  </si>
  <si>
    <t>[sam_exception_description] [varchar](255) NULL,</t>
  </si>
  <si>
    <t>[cage_code] [varchar](255) NULL,</t>
  </si>
  <si>
    <t>[award_or_idv_flag] [varchar](255) NULL,</t>
  </si>
  <si>
    <t>[inherently_governmental_functions] [varchar](255) NULL,</t>
  </si>
  <si>
    <t>[inherently_governmental_functions_description] [varchar](255) NULL,</t>
  </si>
  <si>
    <t>[organizational_type] [varchar](255) NULL,</t>
  </si>
  <si>
    <t>[number_of_employees] [varchar](255) NULL,</t>
  </si>
  <si>
    <t>[annual_revenues] [varchar](255) NULL,</t>
  </si>
  <si>
    <t>[total_dollars_obligated] [varchar](255) NULL,</t>
  </si>
  <si>
    <t>[foreign_funding_description] [varchar](255) NULL,</t>
  </si>
  <si>
    <t>[contract_transaction_unique_key] [varchar](255) NULL,</t>
  </si>
  <si>
    <t>[contract_award_unique_key] [varchar](255) NULL,</t>
  </si>
  <si>
    <t>[solicitation_date] [varchar](255) NULL,</t>
  </si>
  <si>
    <t>[treasury_accounts_funding_this_award] [varchar](4000) NULL,</t>
  </si>
  <si>
    <t>[federal_accounts_funding_this_award] [varchar](4000) NULL,</t>
  </si>
  <si>
    <t>[highly_compensated_officer_1_name] [varchar](255) NULL,</t>
  </si>
  <si>
    <t>[highly_compensated_officer_1_amount] [varchar](255) NULL,</t>
  </si>
  <si>
    <t>[highly_compensated_officer_2_name] [varchar](255) NULL,</t>
  </si>
  <si>
    <t>[highly_compensated_officer_2_amount] [varchar](255) NULL,</t>
  </si>
  <si>
    <t>[highly_compensated_officer_3_name] [varchar](255) NULL,</t>
  </si>
  <si>
    <t>[highly_compensated_officer_3_amount] [varchar](255) NULL,</t>
  </si>
  <si>
    <t>[highly_compensated_officer_4_name] [varchar](255) NULL,</t>
  </si>
  <si>
    <t>[highly_compensated_officer_4_amount] [varchar](255) NULL,</t>
  </si>
  <si>
    <t>[highly_compensated_officer_5_name] [varchar](255) NULL,</t>
  </si>
  <si>
    <t>[highly_compensated_officer_5_amount] [varchar](255) NULL,</t>
  </si>
  <si>
    <t>[usaspending_permalink] [varchar](500) NULL,</t>
  </si>
  <si>
    <t>[action_date_fiscal_year] [varchar](255) NULL,</t>
  </si>
  <si>
    <t>[disaster_emergency_fund_codes_for_overall_award] [varchar](4000) NULL,</t>
  </si>
  <si>
    <t>[object_classes_funding_this_award] [varchar](4000) NULL,</t>
  </si>
  <si>
    <t>[program_activities_funding_this_award] [varchar](5000) NULL,</t>
  </si>
  <si>
    <t>[recipient_county_name] [varchar](255) NULL,</t>
  </si>
  <si>
    <t>[recipient_uei] [varchar](255) NULL,</t>
  </si>
  <si>
    <t>[recipient_parent_uei] [varchar](255) NULL,</t>
  </si>
  <si>
    <t>) ON [PRIMARY]</t>
  </si>
  <si>
    <t/>
  </si>
  <si>
    <t>[prime_award_base_transaction_description] [varchar](4008) NULL,</t>
  </si>
  <si>
    <t>[recipient_name_raw] [varchar](255) NULL,</t>
  </si>
  <si>
    <t>ALTER TABLE [ErrorLogging].[FPDSstage1] ADD  CONSTRAINT [DF__FPDSbetaV__CSISm__6FAB3F2B]  DEFAULT (getdate()) FOR [CSISmodifiedDate]</t>
  </si>
  <si>
    <t>ALTER TABLE [ErrorLogging].[FPDSstage1] ADD  CONSTRAINT [DF__FPDSbetaV__CSISc__709F6364]  DEFAULT (getdate()) FOR [CSIScreatedDate]</t>
  </si>
  <si>
    <t>Name Match</t>
  </si>
  <si>
    <t>colname</t>
  </si>
  <si>
    <t>contract_transaction_unique_key</t>
  </si>
  <si>
    <t>contract_award_unique_key</t>
  </si>
  <si>
    <t>award_id_piid</t>
  </si>
  <si>
    <t>modification_number</t>
  </si>
  <si>
    <t>transaction_number</t>
  </si>
  <si>
    <t>parent_award_agency_id</t>
  </si>
  <si>
    <t>parent_award_agency_name</t>
  </si>
  <si>
    <t>parent_award_id_piid</t>
  </si>
  <si>
    <t>parent_award_modification_number</t>
  </si>
  <si>
    <t>federal_action_obligation</t>
  </si>
  <si>
    <t>total_dollars_obligated</t>
  </si>
  <si>
    <t>base_and_exercised_options_value</t>
  </si>
  <si>
    <t>current_total_value_of_award</t>
  </si>
  <si>
    <t>base_and_all_options_value</t>
  </si>
  <si>
    <t>potential_total_value_of_award</t>
  </si>
  <si>
    <t>disaster_emergency_fund_codes_for_overall_award</t>
  </si>
  <si>
    <t>action_date</t>
  </si>
  <si>
    <t>action_date_fiscal_year</t>
  </si>
  <si>
    <t>period_of_performance_start_date</t>
  </si>
  <si>
    <t>period_of_performance_current_end_date</t>
  </si>
  <si>
    <t>period_of_performance_potential_end_date</t>
  </si>
  <si>
    <t>ordering_period_end_date</t>
  </si>
  <si>
    <t>solicitation_date</t>
  </si>
  <si>
    <t>awarding_agency_code</t>
  </si>
  <si>
    <t>awarding_agency_name</t>
  </si>
  <si>
    <t>awarding_sub_agency_code</t>
  </si>
  <si>
    <t>awarding_sub_agency_name</t>
  </si>
  <si>
    <t>awarding_office_code</t>
  </si>
  <si>
    <t>awarding_office_name</t>
  </si>
  <si>
    <t>funding_agency_code</t>
  </si>
  <si>
    <t>funding_agency_name</t>
  </si>
  <si>
    <t>funding_sub_agency_code</t>
  </si>
  <si>
    <t>funding_sub_agency_name</t>
  </si>
  <si>
    <t>funding_office_code</t>
  </si>
  <si>
    <t>funding_office_name</t>
  </si>
  <si>
    <t>treasury_accounts_funding_this_award</t>
  </si>
  <si>
    <t>federal_accounts_funding_this_award</t>
  </si>
  <si>
    <t>object_classes_funding_this_award</t>
  </si>
  <si>
    <t>program_activities_funding_this_award</t>
  </si>
  <si>
    <t>foreign_funding</t>
  </si>
  <si>
    <t>foreign_funding_description</t>
  </si>
  <si>
    <t>sam_exception</t>
  </si>
  <si>
    <t>sam_exception_description</t>
  </si>
  <si>
    <t>recipient_uei</t>
  </si>
  <si>
    <t>recipient_duns</t>
  </si>
  <si>
    <t>recipient_name</t>
  </si>
  <si>
    <t>recipient_doing_business_as_name</t>
  </si>
  <si>
    <t>cage_code</t>
  </si>
  <si>
    <t>recipient_parent_uei</t>
  </si>
  <si>
    <t>recipient_parent_duns</t>
  </si>
  <si>
    <t>recipient_parent_name</t>
  </si>
  <si>
    <t>recipient_country_code</t>
  </si>
  <si>
    <t>recipient_country_name</t>
  </si>
  <si>
    <t>recipient_address_line_1</t>
  </si>
  <si>
    <t>recipient_address_line_2</t>
  </si>
  <si>
    <t>recipient_city_name</t>
  </si>
  <si>
    <t>recipient_county_name</t>
  </si>
  <si>
    <t>recipient_state_code</t>
  </si>
  <si>
    <t>recipient_state_name</t>
  </si>
  <si>
    <t>recipient_zip_4_code</t>
  </si>
  <si>
    <t>recipient_congressional_district</t>
  </si>
  <si>
    <t>recipient_phone_number</t>
  </si>
  <si>
    <t>recipient_fax_number</t>
  </si>
  <si>
    <t>primary_place_of_performance_country_code</t>
  </si>
  <si>
    <t>primary_place_of_performance_country_name</t>
  </si>
  <si>
    <t>primary_place_of_performance_city_name</t>
  </si>
  <si>
    <t>primary_place_of_performance_county_name</t>
  </si>
  <si>
    <t>primary_place_of_performance_state_code</t>
  </si>
  <si>
    <t>primary_place_of_performance_state_name</t>
  </si>
  <si>
    <t>primary_place_of_performance_zip_4</t>
  </si>
  <si>
    <t>primary_place_of_performance_congressional_district</t>
  </si>
  <si>
    <t>award_or_idv_flag</t>
  </si>
  <si>
    <t>award_type_code</t>
  </si>
  <si>
    <t>award_type</t>
  </si>
  <si>
    <t>idv_type_code</t>
  </si>
  <si>
    <t>idv_type</t>
  </si>
  <si>
    <t>multiple_or_single_award_idv_code</t>
  </si>
  <si>
    <t>multiple_or_single_award_idv</t>
  </si>
  <si>
    <t>type_of_idc_code</t>
  </si>
  <si>
    <t>type_of_idc</t>
  </si>
  <si>
    <t>type_of_contract_pricing_code</t>
  </si>
  <si>
    <t>type_of_contract_pricing</t>
  </si>
  <si>
    <t>prime_award_base_transaction_description</t>
  </si>
  <si>
    <t>action_type_code</t>
  </si>
  <si>
    <t>action_type</t>
  </si>
  <si>
    <t>solicitation_identifier</t>
  </si>
  <si>
    <t>number_of_actions</t>
  </si>
  <si>
    <t>inherently_governmental_functions</t>
  </si>
  <si>
    <t>inherently_governmental_functions_description</t>
  </si>
  <si>
    <t>product_or_service_code</t>
  </si>
  <si>
    <t>product_or_service_code_description</t>
  </si>
  <si>
    <t>contract_bundling_code</t>
  </si>
  <si>
    <t>contract_bundling</t>
  </si>
  <si>
    <t>dod_claimant_program_code</t>
  </si>
  <si>
    <t>dod_claimant_program_description</t>
  </si>
  <si>
    <t>naics_code</t>
  </si>
  <si>
    <t>naics_description</t>
  </si>
  <si>
    <t>recovered_materials_sustainability_code</t>
  </si>
  <si>
    <t>recovered_materials_sustainability</t>
  </si>
  <si>
    <t>domestic_or_foreign_entity_code</t>
  </si>
  <si>
    <t>domestic_or_foreign_entity</t>
  </si>
  <si>
    <t>dod_acquisition_program_code</t>
  </si>
  <si>
    <t>dod_acquisition_program_description</t>
  </si>
  <si>
    <t>information_technology_commercial_item_category_code</t>
  </si>
  <si>
    <t>information_technology_commercial_item_category</t>
  </si>
  <si>
    <t>epa_designated_product_code</t>
  </si>
  <si>
    <t>epa_designated_product</t>
  </si>
  <si>
    <t>country_of_product_or_service_origin_code</t>
  </si>
  <si>
    <t>country_of_product_or_service_origin</t>
  </si>
  <si>
    <t>place_of_manufacture_code</t>
  </si>
  <si>
    <t>place_of_manufacture</t>
  </si>
  <si>
    <t>subcontracting_plan_code</t>
  </si>
  <si>
    <t>subcontracting_plan</t>
  </si>
  <si>
    <t>extent_competed_code</t>
  </si>
  <si>
    <t>extent_competed</t>
  </si>
  <si>
    <t>solicitation_procedures_code</t>
  </si>
  <si>
    <t>solicitation_procedures</t>
  </si>
  <si>
    <t>type_of_set_aside_code</t>
  </si>
  <si>
    <t>type_of_set_aside</t>
  </si>
  <si>
    <t>evaluated_preference_code</t>
  </si>
  <si>
    <t>evaluated_preference</t>
  </si>
  <si>
    <t>research_code</t>
  </si>
  <si>
    <t>research</t>
  </si>
  <si>
    <t>fair_opportunity_limited_sources_code</t>
  </si>
  <si>
    <t>fair_opportunity_limited_sources</t>
  </si>
  <si>
    <t>other_than_full_and_open_competition_code</t>
  </si>
  <si>
    <t>other_than_full_and_open_competition</t>
  </si>
  <si>
    <t>number_of_offers_received</t>
  </si>
  <si>
    <t>small_business_competitiveness_demonstration_program</t>
  </si>
  <si>
    <t>a76_fair_act_action_code</t>
  </si>
  <si>
    <t>a76_fair_act_action</t>
  </si>
  <si>
    <t>fed_biz_opps_code</t>
  </si>
  <si>
    <t>fed_biz_opps</t>
  </si>
  <si>
    <t>local_area_set_aside_code</t>
  </si>
  <si>
    <t>local_area_set_aside</t>
  </si>
  <si>
    <t>price_evaluation_adjustment_preference_percent_difference</t>
  </si>
  <si>
    <t>clinger_cohen_act_planning_code</t>
  </si>
  <si>
    <t>clinger_cohen_act_planning</t>
  </si>
  <si>
    <t>materials_supplies_articles_equipment_code</t>
  </si>
  <si>
    <t>materials_supplies_articles_equipment</t>
  </si>
  <si>
    <t>labor_standards_code</t>
  </si>
  <si>
    <t>labor_standards</t>
  </si>
  <si>
    <t>construction_wage_rate_requirements_code</t>
  </si>
  <si>
    <t>construction_wage_rate_requirements</t>
  </si>
  <si>
    <t>interagency_contracting_authority_code</t>
  </si>
  <si>
    <t>interagency_contracting_authority</t>
  </si>
  <si>
    <t>other_statutory_authority</t>
  </si>
  <si>
    <t>program_acronym</t>
  </si>
  <si>
    <t>parent_award_type_code</t>
  </si>
  <si>
    <t>parent_award_type</t>
  </si>
  <si>
    <t>parent_award_single_or_multiple_code</t>
  </si>
  <si>
    <t>parent_award_single_or_multiple</t>
  </si>
  <si>
    <t>major_program</t>
  </si>
  <si>
    <t>national_interest_action_code</t>
  </si>
  <si>
    <t>national_interest_action</t>
  </si>
  <si>
    <t>cost_or_pricing_data_code</t>
  </si>
  <si>
    <t>cost_or_pricing_data</t>
  </si>
  <si>
    <t>cost_accounting_standards_clause_code</t>
  </si>
  <si>
    <t>cost_accounting_standards_clause</t>
  </si>
  <si>
    <t>sea_transportation_code</t>
  </si>
  <si>
    <t>sea_transportation</t>
  </si>
  <si>
    <t>undefinitized_action_code</t>
  </si>
  <si>
    <t>undefinitized_action</t>
  </si>
  <si>
    <t>consolidated_contract_code</t>
  </si>
  <si>
    <t>consolidated_contract</t>
  </si>
  <si>
    <t>performance_based_service_acquisition_code</t>
  </si>
  <si>
    <t>performance_based_service_acquisition</t>
  </si>
  <si>
    <t>multi_year_contract_code</t>
  </si>
  <si>
    <t>multi_year_contract</t>
  </si>
  <si>
    <t>contract_financing_code</t>
  </si>
  <si>
    <t>contract_financing</t>
  </si>
  <si>
    <t>purchase_card_as_payment_method_code</t>
  </si>
  <si>
    <t>purchase_card_as_payment_method</t>
  </si>
  <si>
    <t>contingency_humanitarian_or_peacekeeping_operation_code</t>
  </si>
  <si>
    <t>contingency_humanitarian_or_peacekeeping_operation</t>
  </si>
  <si>
    <t>american_indian_owned_business</t>
  </si>
  <si>
    <t>indian_tribe_federally_recognized</t>
  </si>
  <si>
    <t>veteran_owned_business</t>
  </si>
  <si>
    <t>service_disabled_veteran_owned_business</t>
  </si>
  <si>
    <t>woman_owned_business</t>
  </si>
  <si>
    <t>women_owned_small_business</t>
  </si>
  <si>
    <t>economically_disadvantaged_women_owned_small_business</t>
  </si>
  <si>
    <t>joint_venture_women_owned_small_business</t>
  </si>
  <si>
    <t>joint_venture_economic_disadvantaged_women_owned_small_bus</t>
  </si>
  <si>
    <t>minority_owned_business</t>
  </si>
  <si>
    <t>subcontinent_asian_asian_indian_american_owned_business</t>
  </si>
  <si>
    <t>asian_pacific_american_owned_business</t>
  </si>
  <si>
    <t>black_american_owned_business</t>
  </si>
  <si>
    <t>hispanic_american_owned_business</t>
  </si>
  <si>
    <t>native_american_owned_business</t>
  </si>
  <si>
    <t>other_minority_owned_business</t>
  </si>
  <si>
    <t>contracting_officers_determination_of_business_size</t>
  </si>
  <si>
    <t>contracting_officers_determination_of_business_size_code</t>
  </si>
  <si>
    <t>emerging_small_business</t>
  </si>
  <si>
    <t>community_developed_corporation_owned_firm</t>
  </si>
  <si>
    <t>labor_surplus_area_firm</t>
  </si>
  <si>
    <t>us_federal_government</t>
  </si>
  <si>
    <t>federally_funded_research_and_development_corp</t>
  </si>
  <si>
    <t>federal_agency</t>
  </si>
  <si>
    <t>us_state_government</t>
  </si>
  <si>
    <t>us_local_government</t>
  </si>
  <si>
    <t>city_local_government</t>
  </si>
  <si>
    <t>county_local_government</t>
  </si>
  <si>
    <t>inter_municipal_local_government</t>
  </si>
  <si>
    <t>local_government_owned</t>
  </si>
  <si>
    <t>municipality_local_government</t>
  </si>
  <si>
    <t>school_district_local_government</t>
  </si>
  <si>
    <t>township_local_government</t>
  </si>
  <si>
    <t>us_tribal_government</t>
  </si>
  <si>
    <t>foreign_government</t>
  </si>
  <si>
    <t>organizational_type</t>
  </si>
  <si>
    <t>corporate_entity_not_tax_exempt</t>
  </si>
  <si>
    <t>corporate_entity_tax_exempt</t>
  </si>
  <si>
    <t>partnership_or_limited_liability_partnership</t>
  </si>
  <si>
    <t>sole_proprietorship</t>
  </si>
  <si>
    <t>small_agricultural_cooperative</t>
  </si>
  <si>
    <t>international_organization</t>
  </si>
  <si>
    <t>us_government_entity</t>
  </si>
  <si>
    <t>community_development_corporation</t>
  </si>
  <si>
    <t>domestic_shelter</t>
  </si>
  <si>
    <t>educational_institution</t>
  </si>
  <si>
    <t>foundation</t>
  </si>
  <si>
    <t>hospital_flag</t>
  </si>
  <si>
    <t>manufacturer_of_goods</t>
  </si>
  <si>
    <t>veterinary_hospital</t>
  </si>
  <si>
    <t>hispanic_servicing_institution</t>
  </si>
  <si>
    <t>receives_contracts</t>
  </si>
  <si>
    <t>airport_authority</t>
  </si>
  <si>
    <t>council_of_governments</t>
  </si>
  <si>
    <t>housing_authorities_public_tribal</t>
  </si>
  <si>
    <t>interstate_entity</t>
  </si>
  <si>
    <t>planning_commission</t>
  </si>
  <si>
    <t>port_authority</t>
  </si>
  <si>
    <t>transit_authority</t>
  </si>
  <si>
    <t>subchapter_scorporation</t>
  </si>
  <si>
    <t>limited_liability_corporation</t>
  </si>
  <si>
    <t>for_profit_organization</t>
  </si>
  <si>
    <t>nonprofit_organization</t>
  </si>
  <si>
    <t>other_not_for_profit_organization</t>
  </si>
  <si>
    <t>the_ability_one_program</t>
  </si>
  <si>
    <t>private_university_or_college</t>
  </si>
  <si>
    <t>state_controlled_institution_of_higher_learning</t>
  </si>
  <si>
    <t>1862_land_grant_college</t>
  </si>
  <si>
    <t>1890_land_grant_college</t>
  </si>
  <si>
    <t>1994_land_grant_college</t>
  </si>
  <si>
    <t>minority_institution</t>
  </si>
  <si>
    <t>historically_black_college</t>
  </si>
  <si>
    <t>tribal_college</t>
  </si>
  <si>
    <t>alaskan_native_servicing_institution</t>
  </si>
  <si>
    <t>native_hawaiian_servicing_institution</t>
  </si>
  <si>
    <t>school_of_forestry</t>
  </si>
  <si>
    <t>veterinary_college</t>
  </si>
  <si>
    <t>dot_certified_disadvantage</t>
  </si>
  <si>
    <t>self_certified_small_disadvantaged_business</t>
  </si>
  <si>
    <t>small_disadvantaged_business</t>
  </si>
  <si>
    <t>c8a_program_participant</t>
  </si>
  <si>
    <t>historically_underutilized_business_zone_hubzone_firm</t>
  </si>
  <si>
    <t>sba_certified_8a_joint_venture</t>
  </si>
  <si>
    <t>highly_compensated_officer_1_name</t>
  </si>
  <si>
    <t>highly_compensated_officer_1_amount</t>
  </si>
  <si>
    <t>highly_compensated_officer_2_name</t>
  </si>
  <si>
    <t>highly_compensated_officer_2_amount</t>
  </si>
  <si>
    <t>highly_compensated_officer_3_name</t>
  </si>
  <si>
    <t>highly_compensated_officer_3_amount</t>
  </si>
  <si>
    <t>highly_compensated_officer_4_name</t>
  </si>
  <si>
    <t>highly_compensated_officer_4_amount</t>
  </si>
  <si>
    <t>highly_compensated_officer_5_name</t>
  </si>
  <si>
    <t>highly_compensated_officer_5_amount</t>
  </si>
  <si>
    <t>usaspending_permalink</t>
  </si>
  <si>
    <t>last_modified_date</t>
  </si>
  <si>
    <t>maxlen</t>
  </si>
  <si>
    <t>stage1size</t>
  </si>
  <si>
    <t>total_outlayed_amount_for_overall_award</t>
  </si>
  <si>
    <t>outlayed_amount_from_COVID-19_supplementals_for_overall_award</t>
  </si>
  <si>
    <t>obligated_amount_from_COVID-19_supplementals_for_overall_award</t>
  </si>
  <si>
    <t>outlayed_amount_from_IIJA_supplemental_for_overall_award</t>
  </si>
  <si>
    <t>obligated_amount_from_IIJA_supplemental_for_overall_award</t>
  </si>
  <si>
    <t>recipient_name_raw</t>
  </si>
  <si>
    <t>recipient_parent_name_raw</t>
  </si>
  <si>
    <t>prime_award_transaction_recipient_county_fips_code</t>
  </si>
  <si>
    <t>prime_award_transaction_recipient_state_fips_code</t>
  </si>
  <si>
    <t>prime_award_transaction_place_of_performance_county_fips_code</t>
  </si>
  <si>
    <t>prime_award_transaction_place_of_performance_state_fips_code</t>
  </si>
  <si>
    <t>transaction_description</t>
  </si>
  <si>
    <t>simplified_procedures_for_certain_commercial_items_code</t>
  </si>
  <si>
    <t>simplified_procedures_for_certain_commercial_items</t>
  </si>
  <si>
    <t>government_furnished_property_code</t>
  </si>
  <si>
    <t>government_furnished_property</t>
  </si>
  <si>
    <t>alaskan_native_corporation_owned_firm</t>
  </si>
  <si>
    <t>native_hawaiian_organization_owned_firm</t>
  </si>
  <si>
    <t>tribally_owned_firm</t>
  </si>
  <si>
    <t>receives_financial_assistance</t>
  </si>
  <si>
    <t>receives_contracts_and_financial_assistance</t>
  </si>
  <si>
    <t>foreign_owned</t>
  </si>
  <si>
    <t>[government_furnished_property] [varchar](255) NULL,</t>
  </si>
  <si>
    <t>[transaction_description] [varchar](4008) NULL,</t>
  </si>
  <si>
    <t>[simplified_procedures_for_certain_commercial_items_code] [varchar](255) NULL,</t>
  </si>
  <si>
    <t>[simplified_procedures_for_certain_commercial_items] [varchar](255) NULL,</t>
  </si>
  <si>
    <t>[government_furnished_property_code] [varchar](255) NULL,</t>
  </si>
  <si>
    <t>[alaskan_native_corporation_owned_firm] [varchar](255) NULL,</t>
  </si>
  <si>
    <t>[native_hawaiian_organization_owned_firm] [varchar](255) NULL,</t>
  </si>
  <si>
    <t>[tribally_owned_firm] [varchar](255) NULL,</t>
  </si>
  <si>
    <t>[receives_financial_assistance] [varchar](255) NULL,</t>
  </si>
  <si>
    <t>[receives_contracts_and_financial_assistance] [varchar](255) NULL,</t>
  </si>
  <si>
    <t>[foreign_owned] [varchar](255) NULL,</t>
  </si>
  <si>
    <t>[recipient_parent_name_raw] [varchar](255) NULL,</t>
  </si>
  <si>
    <t>[prime_award_transaction_recipient_county_fips_code] [varchar](255) NULL,</t>
  </si>
  <si>
    <t>[prime_award_transaction_recipient_state_fips_code] [varchar](255) NULL,</t>
  </si>
  <si>
    <t>[prime_award_transaction_place_of_performance_county_fips_code] [varchar](255) NULL,</t>
  </si>
  <si>
    <t>[prime_award_transaction_place_of_performance_state_fips_code] [varchar](255) NULL,</t>
  </si>
  <si>
    <t>[prime_award_transaction_recipient_cd_original] [varchar](255) NULL,</t>
  </si>
  <si>
    <t>[prime_award_transaction_recipient_cd_current] [varchar](255) NULL,</t>
  </si>
  <si>
    <t>[prime_award_transaction_place_of_performance_cd_original] [varchar](255) NULL,</t>
  </si>
  <si>
    <t>[prime_award_transaction_place_of_performance_cd_current] [varchar](255) NULL,</t>
  </si>
  <si>
    <t>[outlayed_amount_from_COVID-19_supplementals_for_overall_award] [varchar](255) NULL,</t>
  </si>
  <si>
    <t>[obligated_amount_from_COVID-19_supplementals_for_overall_award] [varchar](255) NULL,</t>
  </si>
  <si>
    <t>[obligated_amount_from_IIJA_supplemental_for_overall_award] [varchar](255) NULL,</t>
  </si>
  <si>
    <t>[outlayed_amount_from_IIJA_supplemental_for_overall_award] [varchar](255) NULL,</t>
  </si>
  <si>
    <t>/****** Object:  Table [ErrorLogging].[FPDSstage1]    Script Date: 8/31/2023 5:01:57 PM ******/</t>
  </si>
  <si>
    <t>[total_outlayed_amount_for_overall_award] [varchar](255) NULL,</t>
  </si>
  <si>
    <t>[USAspending_file_name] [varchar](255)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</si>
</sst>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tabSelected="1" topLeftCell="A8" workbookViewId="0">
      <selection activeCell="C18" sqref="C18"/>
    </sheetView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7" max="7" width="68.5703125" customWidth="1"/>
    <col min="8" max="8" width="19.28515625" customWidth="1"/>
  </cols>
  <sheetData>
    <row r="1" spans="1:13" x14ac:dyDescent="0.25">
      <c r="A1" t="s">
        <v>607</v>
      </c>
    </row>
    <row r="2" spans="1:13" x14ac:dyDescent="0.25">
      <c r="A2" t="s">
        <v>0</v>
      </c>
    </row>
    <row r="3" spans="1:13" x14ac:dyDescent="0.25">
      <c r="A3" t="s">
        <v>1</v>
      </c>
    </row>
    <row r="5" spans="1:13" x14ac:dyDescent="0.25">
      <c r="A5" t="s">
        <v>2</v>
      </c>
    </row>
    <row r="6" spans="1:13" x14ac:dyDescent="0.25">
      <c r="A6" t="s">
        <v>1</v>
      </c>
      <c r="G6" t="s">
        <v>282</v>
      </c>
      <c r="H6" s="1"/>
      <c r="K6" t="s">
        <v>288</v>
      </c>
      <c r="L6" t="s">
        <v>559</v>
      </c>
      <c r="M6" t="s">
        <v>560</v>
      </c>
    </row>
    <row r="7" spans="1:13" x14ac:dyDescent="0.25">
      <c r="H7" t="s">
        <v>69</v>
      </c>
      <c r="K7" t="s">
        <v>289</v>
      </c>
      <c r="L7">
        <v>61</v>
      </c>
      <c r="M7">
        <v>255</v>
      </c>
    </row>
    <row r="8" spans="1:13" x14ac:dyDescent="0.25">
      <c r="A8" t="s">
        <v>3</v>
      </c>
      <c r="C8" t="s">
        <v>288</v>
      </c>
      <c r="D8" t="s">
        <v>560</v>
      </c>
      <c r="F8" t="s">
        <v>287</v>
      </c>
      <c r="H8" t="s">
        <v>75</v>
      </c>
      <c r="K8" t="s">
        <v>290</v>
      </c>
      <c r="L8">
        <v>60</v>
      </c>
      <c r="M8">
        <v>255</v>
      </c>
    </row>
    <row r="9" spans="1:13" x14ac:dyDescent="0.25">
      <c r="B9" t="s">
        <v>583</v>
      </c>
      <c r="C9" t="str">
        <f t="shared" ref="C7:C70" si="0">MID(B9,2,FIND("]",B9)-2)</f>
        <v>government_furnished_property</v>
      </c>
      <c r="D9" t="str">
        <f t="shared" ref="D6:D69" si="1">MID(LEFT(RIGHT(B9,11),FIND(")",RIGHT(B9,11))-1),IF(LEFT(RIGHT(B9,11),1)="(",2,1),999)</f>
        <v>255</v>
      </c>
      <c r="E9" t="str">
        <f t="shared" ref="E6:E69" si="2">IF(D9&lt;&gt;"255",B9,"")</f>
        <v/>
      </c>
      <c r="F9">
        <f t="shared" ref="F6:F69" si="3">VLOOKUP(C9,col_match,3,FALSE)</f>
        <v>255</v>
      </c>
      <c r="H9" t="s">
        <v>132</v>
      </c>
      <c r="K9" t="s">
        <v>291</v>
      </c>
      <c r="L9">
        <v>30</v>
      </c>
      <c r="M9">
        <v>255</v>
      </c>
    </row>
    <row r="10" spans="1:13" x14ac:dyDescent="0.25">
      <c r="B10" t="s">
        <v>4</v>
      </c>
      <c r="C10" t="str">
        <f t="shared" si="0"/>
        <v>research</v>
      </c>
      <c r="D10" t="str">
        <f t="shared" si="1"/>
        <v>255</v>
      </c>
      <c r="E10" t="str">
        <f t="shared" si="2"/>
        <v/>
      </c>
      <c r="F10">
        <f t="shared" si="3"/>
        <v>255</v>
      </c>
      <c r="H10" t="s">
        <v>243</v>
      </c>
      <c r="K10" t="s">
        <v>292</v>
      </c>
      <c r="L10">
        <v>20</v>
      </c>
      <c r="M10">
        <v>255</v>
      </c>
    </row>
    <row r="11" spans="1:13" x14ac:dyDescent="0.25">
      <c r="B11" t="s">
        <v>5</v>
      </c>
      <c r="C11" t="str">
        <f t="shared" si="0"/>
        <v>last_modified_date</v>
      </c>
      <c r="D11" t="str">
        <f t="shared" si="1"/>
        <v>255</v>
      </c>
      <c r="E11" t="str">
        <f t="shared" si="2"/>
        <v/>
      </c>
      <c r="F11">
        <f t="shared" si="3"/>
        <v>255</v>
      </c>
      <c r="H11" t="s">
        <v>244</v>
      </c>
      <c r="K11" t="s">
        <v>293</v>
      </c>
      <c r="L11">
        <v>2</v>
      </c>
      <c r="M11">
        <v>255</v>
      </c>
    </row>
    <row r="12" spans="1:13" x14ac:dyDescent="0.25">
      <c r="B12" t="s">
        <v>6</v>
      </c>
      <c r="C12" t="str">
        <f t="shared" si="0"/>
        <v>award_id_piid</v>
      </c>
      <c r="D12" t="str">
        <f t="shared" si="1"/>
        <v>255</v>
      </c>
      <c r="E12" t="str">
        <f t="shared" si="2"/>
        <v/>
      </c>
      <c r="F12">
        <f t="shared" si="3"/>
        <v>255</v>
      </c>
      <c r="H12" t="s">
        <v>245</v>
      </c>
      <c r="K12" t="s">
        <v>294</v>
      </c>
      <c r="L12">
        <v>4</v>
      </c>
      <c r="M12">
        <v>255</v>
      </c>
    </row>
    <row r="13" spans="1:13" x14ac:dyDescent="0.25">
      <c r="B13" t="s">
        <v>7</v>
      </c>
      <c r="C13" t="str">
        <f t="shared" si="0"/>
        <v>modification_number</v>
      </c>
      <c r="D13" t="str">
        <f t="shared" si="1"/>
        <v>255</v>
      </c>
      <c r="E13" t="str">
        <f t="shared" si="2"/>
        <v/>
      </c>
      <c r="F13">
        <f t="shared" si="3"/>
        <v>255</v>
      </c>
      <c r="H13" t="s">
        <v>261</v>
      </c>
      <c r="K13" t="s">
        <v>295</v>
      </c>
      <c r="L13">
        <v>67</v>
      </c>
      <c r="M13">
        <v>255</v>
      </c>
    </row>
    <row r="14" spans="1:13" x14ac:dyDescent="0.25">
      <c r="B14" t="s">
        <v>8</v>
      </c>
      <c r="C14" t="str">
        <f t="shared" si="0"/>
        <v>transaction_number</v>
      </c>
      <c r="D14" t="str">
        <f t="shared" si="1"/>
        <v>255</v>
      </c>
      <c r="E14" t="str">
        <f t="shared" si="2"/>
        <v/>
      </c>
      <c r="F14">
        <f t="shared" si="3"/>
        <v>255</v>
      </c>
      <c r="H14" t="s">
        <v>262</v>
      </c>
      <c r="K14" t="s">
        <v>296</v>
      </c>
      <c r="L14">
        <v>20</v>
      </c>
      <c r="M14">
        <v>255</v>
      </c>
    </row>
    <row r="15" spans="1:13" x14ac:dyDescent="0.25">
      <c r="B15" t="s">
        <v>9</v>
      </c>
      <c r="C15" t="str">
        <f t="shared" si="0"/>
        <v>parent_award_agency_id</v>
      </c>
      <c r="D15" t="str">
        <f t="shared" si="1"/>
        <v>255</v>
      </c>
      <c r="E15" t="str">
        <f t="shared" si="2"/>
        <v/>
      </c>
      <c r="F15">
        <f t="shared" si="3"/>
        <v>255</v>
      </c>
      <c r="H15" t="s">
        <v>273</v>
      </c>
      <c r="K15" t="s">
        <v>297</v>
      </c>
      <c r="L15">
        <v>21</v>
      </c>
      <c r="M15">
        <v>255</v>
      </c>
    </row>
    <row r="16" spans="1:13" x14ac:dyDescent="0.25">
      <c r="B16" t="s">
        <v>10</v>
      </c>
      <c r="C16" t="str">
        <f t="shared" si="0"/>
        <v>parent_award_agency_name</v>
      </c>
      <c r="D16" t="str">
        <f t="shared" si="1"/>
        <v>255</v>
      </c>
      <c r="E16" t="str">
        <f t="shared" si="2"/>
        <v/>
      </c>
      <c r="F16">
        <f t="shared" si="3"/>
        <v>255</v>
      </c>
      <c r="H16" t="s">
        <v>275</v>
      </c>
      <c r="K16" t="s">
        <v>298</v>
      </c>
      <c r="L16">
        <v>13</v>
      </c>
      <c r="M16">
        <v>255</v>
      </c>
    </row>
    <row r="17" spans="2:13" x14ac:dyDescent="0.25">
      <c r="B17" t="s">
        <v>11</v>
      </c>
      <c r="C17" t="str">
        <f t="shared" si="0"/>
        <v>parent_award_id_piid</v>
      </c>
      <c r="D17" t="str">
        <f t="shared" si="1"/>
        <v>255</v>
      </c>
      <c r="E17" t="str">
        <f t="shared" si="2"/>
        <v/>
      </c>
      <c r="F17">
        <f t="shared" si="3"/>
        <v>255</v>
      </c>
      <c r="H17" t="s">
        <v>276</v>
      </c>
      <c r="K17" t="s">
        <v>299</v>
      </c>
      <c r="L17">
        <v>14</v>
      </c>
      <c r="M17">
        <v>255</v>
      </c>
    </row>
    <row r="18" spans="2:13" x14ac:dyDescent="0.25">
      <c r="B18" t="s">
        <v>12</v>
      </c>
      <c r="C18" t="str">
        <f t="shared" si="0"/>
        <v>parent_award_modification_number</v>
      </c>
      <c r="D18" t="str">
        <f t="shared" si="1"/>
        <v>255</v>
      </c>
      <c r="E18" t="str">
        <f t="shared" si="2"/>
        <v/>
      </c>
      <c r="F18">
        <f t="shared" si="3"/>
        <v>255</v>
      </c>
      <c r="H18" t="s">
        <v>277</v>
      </c>
      <c r="K18" t="s">
        <v>561</v>
      </c>
      <c r="L18">
        <v>14</v>
      </c>
      <c r="M18">
        <v>255</v>
      </c>
    </row>
    <row r="19" spans="2:13" x14ac:dyDescent="0.25">
      <c r="B19" t="s">
        <v>13</v>
      </c>
      <c r="C19" t="str">
        <f t="shared" si="0"/>
        <v>federal_action_obligation</v>
      </c>
      <c r="D19" t="str">
        <f t="shared" si="1"/>
        <v>255</v>
      </c>
      <c r="E19" t="str">
        <f t="shared" si="2"/>
        <v/>
      </c>
      <c r="F19">
        <f t="shared" si="3"/>
        <v>255</v>
      </c>
      <c r="H19" t="s">
        <v>283</v>
      </c>
      <c r="K19" t="s">
        <v>300</v>
      </c>
      <c r="L19">
        <v>13</v>
      </c>
      <c r="M19">
        <v>255</v>
      </c>
    </row>
    <row r="20" spans="2:13" x14ac:dyDescent="0.25">
      <c r="B20" t="s">
        <v>14</v>
      </c>
      <c r="C20" t="str">
        <f t="shared" si="0"/>
        <v>base_and_exercised_options_value</v>
      </c>
      <c r="D20" t="str">
        <f t="shared" si="1"/>
        <v>255</v>
      </c>
      <c r="E20" t="str">
        <f t="shared" si="2"/>
        <v/>
      </c>
      <c r="F20">
        <f t="shared" si="3"/>
        <v>255</v>
      </c>
      <c r="K20" t="s">
        <v>301</v>
      </c>
      <c r="L20">
        <v>14</v>
      </c>
      <c r="M20">
        <v>255</v>
      </c>
    </row>
    <row r="21" spans="2:13" x14ac:dyDescent="0.25">
      <c r="B21" t="s">
        <v>15</v>
      </c>
      <c r="C21" t="str">
        <f t="shared" si="0"/>
        <v>base_and_all_options_value</v>
      </c>
      <c r="D21" t="str">
        <f t="shared" si="1"/>
        <v>255</v>
      </c>
      <c r="E21" t="str">
        <f t="shared" si="2"/>
        <v/>
      </c>
      <c r="F21">
        <f t="shared" si="3"/>
        <v>255</v>
      </c>
      <c r="K21" t="s">
        <v>302</v>
      </c>
      <c r="L21">
        <v>13</v>
      </c>
      <c r="M21">
        <v>255</v>
      </c>
    </row>
    <row r="22" spans="2:13" x14ac:dyDescent="0.25">
      <c r="B22" t="s">
        <v>16</v>
      </c>
      <c r="C22" t="str">
        <f t="shared" si="0"/>
        <v>action_date</v>
      </c>
      <c r="D22" t="str">
        <f t="shared" si="1"/>
        <v>255</v>
      </c>
      <c r="E22" t="str">
        <f t="shared" si="2"/>
        <v/>
      </c>
      <c r="F22">
        <f t="shared" si="3"/>
        <v>255</v>
      </c>
      <c r="K22" t="s">
        <v>303</v>
      </c>
      <c r="L22">
        <v>14</v>
      </c>
      <c r="M22">
        <v>255</v>
      </c>
    </row>
    <row r="23" spans="2:13" x14ac:dyDescent="0.25">
      <c r="B23" t="s">
        <v>17</v>
      </c>
      <c r="C23" t="str">
        <f t="shared" si="0"/>
        <v>period_of_performance_start_date</v>
      </c>
      <c r="D23" t="str">
        <f t="shared" si="1"/>
        <v>255</v>
      </c>
      <c r="E23" t="str">
        <f t="shared" si="2"/>
        <v/>
      </c>
      <c r="F23">
        <f t="shared" si="3"/>
        <v>255</v>
      </c>
      <c r="K23" t="s">
        <v>304</v>
      </c>
      <c r="L23">
        <v>308</v>
      </c>
      <c r="M23">
        <v>4000</v>
      </c>
    </row>
    <row r="24" spans="2:13" x14ac:dyDescent="0.25">
      <c r="B24" t="s">
        <v>18</v>
      </c>
      <c r="C24" t="str">
        <f t="shared" si="0"/>
        <v>period_of_performance_current_end_date</v>
      </c>
      <c r="D24" t="str">
        <f t="shared" si="1"/>
        <v>255</v>
      </c>
      <c r="E24" t="str">
        <f t="shared" si="2"/>
        <v/>
      </c>
      <c r="F24">
        <f t="shared" si="3"/>
        <v>255</v>
      </c>
      <c r="K24" t="s">
        <v>562</v>
      </c>
      <c r="L24">
        <v>12</v>
      </c>
      <c r="M24">
        <v>255</v>
      </c>
    </row>
    <row r="25" spans="2:13" x14ac:dyDescent="0.25">
      <c r="B25" t="s">
        <v>19</v>
      </c>
      <c r="C25" t="str">
        <f t="shared" si="0"/>
        <v>period_of_performance_potential_end_date</v>
      </c>
      <c r="D25" t="str">
        <f t="shared" si="1"/>
        <v>255</v>
      </c>
      <c r="E25" t="str">
        <f t="shared" si="2"/>
        <v/>
      </c>
      <c r="F25">
        <f t="shared" si="3"/>
        <v>255</v>
      </c>
      <c r="K25" t="s">
        <v>563</v>
      </c>
      <c r="L25">
        <v>14</v>
      </c>
      <c r="M25">
        <v>255</v>
      </c>
    </row>
    <row r="26" spans="2:13" x14ac:dyDescent="0.25">
      <c r="B26" t="s">
        <v>20</v>
      </c>
      <c r="C26" t="str">
        <f t="shared" si="0"/>
        <v>ordering_period_end_date</v>
      </c>
      <c r="D26" t="str">
        <f t="shared" si="1"/>
        <v>255</v>
      </c>
      <c r="E26" t="str">
        <f t="shared" si="2"/>
        <v/>
      </c>
      <c r="F26">
        <f t="shared" si="3"/>
        <v>255</v>
      </c>
      <c r="K26" t="s">
        <v>564</v>
      </c>
      <c r="L26">
        <v>11</v>
      </c>
      <c r="M26">
        <v>255</v>
      </c>
    </row>
    <row r="27" spans="2:13" x14ac:dyDescent="0.25">
      <c r="B27" t="s">
        <v>21</v>
      </c>
      <c r="C27" t="str">
        <f t="shared" si="0"/>
        <v>awarding_agency_code</v>
      </c>
      <c r="D27" t="str">
        <f t="shared" si="1"/>
        <v>255</v>
      </c>
      <c r="E27" t="str">
        <f t="shared" si="2"/>
        <v/>
      </c>
      <c r="F27">
        <f t="shared" si="3"/>
        <v>255</v>
      </c>
      <c r="K27" t="s">
        <v>565</v>
      </c>
      <c r="L27">
        <v>11</v>
      </c>
      <c r="M27">
        <v>255</v>
      </c>
    </row>
    <row r="28" spans="2:13" x14ac:dyDescent="0.25">
      <c r="B28" t="s">
        <v>22</v>
      </c>
      <c r="C28" t="str">
        <f t="shared" si="0"/>
        <v>awarding_agency_name</v>
      </c>
      <c r="D28" t="str">
        <f t="shared" si="1"/>
        <v>255</v>
      </c>
      <c r="E28" t="str">
        <f t="shared" si="2"/>
        <v/>
      </c>
      <c r="F28">
        <f t="shared" si="3"/>
        <v>255</v>
      </c>
      <c r="K28" t="s">
        <v>305</v>
      </c>
      <c r="L28">
        <v>5</v>
      </c>
      <c r="M28">
        <v>255</v>
      </c>
    </row>
    <row r="29" spans="2:13" x14ac:dyDescent="0.25">
      <c r="B29" t="s">
        <v>23</v>
      </c>
      <c r="C29" t="str">
        <f t="shared" si="0"/>
        <v>awarding_sub_agency_code</v>
      </c>
      <c r="D29" t="str">
        <f t="shared" si="1"/>
        <v>255</v>
      </c>
      <c r="E29" t="str">
        <f t="shared" si="2"/>
        <v/>
      </c>
      <c r="F29">
        <f t="shared" si="3"/>
        <v>255</v>
      </c>
      <c r="K29" t="s">
        <v>306</v>
      </c>
      <c r="L29">
        <v>4</v>
      </c>
      <c r="M29">
        <v>255</v>
      </c>
    </row>
    <row r="30" spans="2:13" x14ac:dyDescent="0.25">
      <c r="B30" t="s">
        <v>24</v>
      </c>
      <c r="C30" t="str">
        <f t="shared" si="0"/>
        <v>awarding_sub_agency_name</v>
      </c>
      <c r="D30" t="str">
        <f t="shared" si="1"/>
        <v>255</v>
      </c>
      <c r="E30" t="str">
        <f t="shared" si="2"/>
        <v/>
      </c>
      <c r="F30">
        <f t="shared" si="3"/>
        <v>255</v>
      </c>
      <c r="K30" t="s">
        <v>307</v>
      </c>
      <c r="L30">
        <v>5</v>
      </c>
      <c r="M30">
        <v>255</v>
      </c>
    </row>
    <row r="31" spans="2:13" x14ac:dyDescent="0.25">
      <c r="B31" t="s">
        <v>25</v>
      </c>
      <c r="C31" t="str">
        <f t="shared" si="0"/>
        <v>awarding_office_code</v>
      </c>
      <c r="D31" t="str">
        <f t="shared" si="1"/>
        <v>255</v>
      </c>
      <c r="E31" t="str">
        <f t="shared" si="2"/>
        <v/>
      </c>
      <c r="F31">
        <f t="shared" si="3"/>
        <v>255</v>
      </c>
      <c r="K31" t="s">
        <v>308</v>
      </c>
      <c r="L31">
        <v>5</v>
      </c>
      <c r="M31">
        <v>255</v>
      </c>
    </row>
    <row r="32" spans="2:13" x14ac:dyDescent="0.25">
      <c r="B32" t="s">
        <v>26</v>
      </c>
      <c r="C32" t="str">
        <f t="shared" si="0"/>
        <v>awarding_office_name</v>
      </c>
      <c r="D32" t="str">
        <f t="shared" si="1"/>
        <v>255</v>
      </c>
      <c r="E32" t="str">
        <f t="shared" si="2"/>
        <v/>
      </c>
      <c r="F32">
        <f t="shared" si="3"/>
        <v>255</v>
      </c>
      <c r="K32" t="s">
        <v>309</v>
      </c>
      <c r="L32">
        <v>11</v>
      </c>
      <c r="M32">
        <v>255</v>
      </c>
    </row>
    <row r="33" spans="2:13" x14ac:dyDescent="0.25">
      <c r="B33" t="s">
        <v>27</v>
      </c>
      <c r="C33" t="str">
        <f t="shared" si="0"/>
        <v>funding_agency_code</v>
      </c>
      <c r="D33" t="str">
        <f t="shared" si="1"/>
        <v>255</v>
      </c>
      <c r="E33" t="str">
        <f t="shared" si="2"/>
        <v/>
      </c>
      <c r="F33">
        <f t="shared" si="3"/>
        <v>255</v>
      </c>
      <c r="K33" t="s">
        <v>310</v>
      </c>
      <c r="L33">
        <v>6</v>
      </c>
      <c r="M33">
        <v>255</v>
      </c>
    </row>
    <row r="34" spans="2:13" x14ac:dyDescent="0.25">
      <c r="B34" t="s">
        <v>28</v>
      </c>
      <c r="C34" t="str">
        <f t="shared" si="0"/>
        <v>funding_agency_name</v>
      </c>
      <c r="D34" t="str">
        <f t="shared" si="1"/>
        <v>255</v>
      </c>
      <c r="E34" t="str">
        <f t="shared" si="2"/>
        <v/>
      </c>
      <c r="F34">
        <f t="shared" si="3"/>
        <v>255</v>
      </c>
      <c r="K34" t="s">
        <v>311</v>
      </c>
      <c r="L34">
        <v>5</v>
      </c>
      <c r="M34">
        <v>255</v>
      </c>
    </row>
    <row r="35" spans="2:13" x14ac:dyDescent="0.25">
      <c r="B35" t="s">
        <v>29</v>
      </c>
      <c r="C35" t="str">
        <f t="shared" si="0"/>
        <v>funding_sub_agency_code</v>
      </c>
      <c r="D35" t="str">
        <f t="shared" si="1"/>
        <v>255</v>
      </c>
      <c r="E35" t="str">
        <f t="shared" si="2"/>
        <v/>
      </c>
      <c r="F35">
        <f t="shared" si="3"/>
        <v>255</v>
      </c>
      <c r="K35" t="s">
        <v>312</v>
      </c>
      <c r="L35">
        <v>4</v>
      </c>
      <c r="M35">
        <v>255</v>
      </c>
    </row>
    <row r="36" spans="2:13" x14ac:dyDescent="0.25">
      <c r="B36" t="s">
        <v>30</v>
      </c>
      <c r="C36" t="str">
        <f t="shared" si="0"/>
        <v>funding_sub_agency_name</v>
      </c>
      <c r="D36" t="str">
        <f t="shared" si="1"/>
        <v>255</v>
      </c>
      <c r="E36" t="str">
        <f t="shared" si="2"/>
        <v/>
      </c>
      <c r="F36">
        <f t="shared" si="3"/>
        <v>255</v>
      </c>
      <c r="K36" t="s">
        <v>313</v>
      </c>
      <c r="L36">
        <v>69</v>
      </c>
      <c r="M36">
        <v>255</v>
      </c>
    </row>
    <row r="37" spans="2:13" x14ac:dyDescent="0.25">
      <c r="B37" t="s">
        <v>31</v>
      </c>
      <c r="C37" t="str">
        <f t="shared" si="0"/>
        <v>funding_office_code</v>
      </c>
      <c r="D37" t="str">
        <f t="shared" si="1"/>
        <v>255</v>
      </c>
      <c r="E37" t="str">
        <f t="shared" si="2"/>
        <v/>
      </c>
      <c r="F37">
        <f t="shared" si="3"/>
        <v>255</v>
      </c>
      <c r="K37" t="s">
        <v>314</v>
      </c>
      <c r="L37">
        <v>4</v>
      </c>
      <c r="M37">
        <v>255</v>
      </c>
    </row>
    <row r="38" spans="2:13" x14ac:dyDescent="0.25">
      <c r="B38" t="s">
        <v>32</v>
      </c>
      <c r="C38" t="str">
        <f t="shared" si="0"/>
        <v>funding_office_name</v>
      </c>
      <c r="D38" t="str">
        <f t="shared" si="1"/>
        <v>255</v>
      </c>
      <c r="E38" t="str">
        <f t="shared" si="2"/>
        <v/>
      </c>
      <c r="F38">
        <f t="shared" si="3"/>
        <v>255</v>
      </c>
      <c r="K38" t="s">
        <v>315</v>
      </c>
      <c r="L38">
        <v>96</v>
      </c>
      <c r="M38">
        <v>255</v>
      </c>
    </row>
    <row r="39" spans="2:13" x14ac:dyDescent="0.25">
      <c r="B39" t="s">
        <v>33</v>
      </c>
      <c r="C39" t="str">
        <f t="shared" si="0"/>
        <v>foreign_funding</v>
      </c>
      <c r="D39" t="str">
        <f t="shared" si="1"/>
        <v>255</v>
      </c>
      <c r="E39" t="str">
        <f t="shared" si="2"/>
        <v/>
      </c>
      <c r="F39">
        <f t="shared" si="3"/>
        <v>255</v>
      </c>
      <c r="K39" t="s">
        <v>316</v>
      </c>
      <c r="L39">
        <v>6</v>
      </c>
      <c r="M39">
        <v>255</v>
      </c>
    </row>
    <row r="40" spans="2:13" x14ac:dyDescent="0.25">
      <c r="B40" t="s">
        <v>34</v>
      </c>
      <c r="C40" t="str">
        <f t="shared" si="0"/>
        <v>sam_exception</v>
      </c>
      <c r="D40" t="str">
        <f t="shared" si="1"/>
        <v>255</v>
      </c>
      <c r="E40" t="str">
        <f t="shared" si="2"/>
        <v/>
      </c>
      <c r="F40">
        <f t="shared" si="3"/>
        <v>255</v>
      </c>
      <c r="K40" t="s">
        <v>317</v>
      </c>
      <c r="L40">
        <v>67</v>
      </c>
      <c r="M40">
        <v>255</v>
      </c>
    </row>
    <row r="41" spans="2:13" x14ac:dyDescent="0.25">
      <c r="B41" t="s">
        <v>35</v>
      </c>
      <c r="C41" t="str">
        <f t="shared" si="0"/>
        <v>recipient_duns</v>
      </c>
      <c r="D41" t="str">
        <f t="shared" si="1"/>
        <v>255</v>
      </c>
      <c r="E41" t="str">
        <f t="shared" si="2"/>
        <v/>
      </c>
      <c r="F41">
        <f t="shared" si="3"/>
        <v>255</v>
      </c>
      <c r="K41" t="s">
        <v>318</v>
      </c>
      <c r="L41">
        <v>4</v>
      </c>
      <c r="M41">
        <v>255</v>
      </c>
    </row>
    <row r="42" spans="2:13" x14ac:dyDescent="0.25">
      <c r="B42" t="s">
        <v>36</v>
      </c>
      <c r="C42" t="str">
        <f t="shared" si="0"/>
        <v>recipient_name</v>
      </c>
      <c r="D42" t="str">
        <f t="shared" si="1"/>
        <v>255</v>
      </c>
      <c r="E42" t="str">
        <f t="shared" si="2"/>
        <v/>
      </c>
      <c r="F42">
        <f t="shared" si="3"/>
        <v>255</v>
      </c>
      <c r="K42" t="s">
        <v>319</v>
      </c>
      <c r="L42">
        <v>69</v>
      </c>
      <c r="M42">
        <v>255</v>
      </c>
    </row>
    <row r="43" spans="2:13" x14ac:dyDescent="0.25">
      <c r="B43" t="s">
        <v>37</v>
      </c>
      <c r="C43" t="str">
        <f t="shared" si="0"/>
        <v>recipient_doing_business_as_name</v>
      </c>
      <c r="D43" t="str">
        <f t="shared" si="1"/>
        <v>255</v>
      </c>
      <c r="E43" t="str">
        <f t="shared" si="2"/>
        <v/>
      </c>
      <c r="F43">
        <f t="shared" si="3"/>
        <v>255</v>
      </c>
      <c r="K43" t="s">
        <v>320</v>
      </c>
      <c r="L43">
        <v>4</v>
      </c>
      <c r="M43">
        <v>255</v>
      </c>
    </row>
    <row r="44" spans="2:13" x14ac:dyDescent="0.25">
      <c r="B44" t="s">
        <v>38</v>
      </c>
      <c r="C44" t="str">
        <f t="shared" si="0"/>
        <v>recipient_parent_name</v>
      </c>
      <c r="D44" t="str">
        <f t="shared" si="1"/>
        <v>255</v>
      </c>
      <c r="E44" t="str">
        <f t="shared" si="2"/>
        <v/>
      </c>
      <c r="F44">
        <f t="shared" si="3"/>
        <v>255</v>
      </c>
      <c r="K44" t="s">
        <v>321</v>
      </c>
      <c r="L44">
        <v>96</v>
      </c>
      <c r="M44">
        <v>255</v>
      </c>
    </row>
    <row r="45" spans="2:13" x14ac:dyDescent="0.25">
      <c r="B45" t="s">
        <v>39</v>
      </c>
      <c r="C45" t="str">
        <f t="shared" si="0"/>
        <v>recipient_parent_duns</v>
      </c>
      <c r="D45" t="str">
        <f t="shared" si="1"/>
        <v>255</v>
      </c>
      <c r="E45" t="str">
        <f t="shared" si="2"/>
        <v/>
      </c>
      <c r="F45">
        <f t="shared" si="3"/>
        <v>255</v>
      </c>
      <c r="K45" t="s">
        <v>322</v>
      </c>
      <c r="L45">
        <v>6</v>
      </c>
      <c r="M45">
        <v>255</v>
      </c>
    </row>
    <row r="46" spans="2:13" x14ac:dyDescent="0.25">
      <c r="B46" t="s">
        <v>40</v>
      </c>
      <c r="C46" t="str">
        <f t="shared" si="0"/>
        <v>recipient_country_code</v>
      </c>
      <c r="D46" t="str">
        <f t="shared" si="1"/>
        <v>255</v>
      </c>
      <c r="E46" t="str">
        <f t="shared" si="2"/>
        <v/>
      </c>
      <c r="F46">
        <f t="shared" si="3"/>
        <v>255</v>
      </c>
      <c r="K46" t="s">
        <v>323</v>
      </c>
      <c r="L46">
        <v>85</v>
      </c>
      <c r="M46">
        <v>255</v>
      </c>
    </row>
    <row r="47" spans="2:13" x14ac:dyDescent="0.25">
      <c r="B47" t="s">
        <v>41</v>
      </c>
      <c r="C47" t="str">
        <f t="shared" si="0"/>
        <v>recipient_country_name</v>
      </c>
      <c r="D47" t="str">
        <f t="shared" si="1"/>
        <v>255</v>
      </c>
      <c r="E47" t="str">
        <f t="shared" si="2"/>
        <v/>
      </c>
      <c r="F47">
        <f t="shared" si="3"/>
        <v>255</v>
      </c>
      <c r="K47" t="s">
        <v>324</v>
      </c>
      <c r="L47">
        <v>2017</v>
      </c>
      <c r="M47">
        <v>4000</v>
      </c>
    </row>
    <row r="48" spans="2:13" x14ac:dyDescent="0.25">
      <c r="B48" t="s">
        <v>42</v>
      </c>
      <c r="C48" t="str">
        <f t="shared" si="0"/>
        <v>recipient_address_line_1</v>
      </c>
      <c r="D48" t="str">
        <f t="shared" si="1"/>
        <v>255</v>
      </c>
      <c r="E48" t="str">
        <f t="shared" si="2"/>
        <v/>
      </c>
      <c r="F48">
        <f t="shared" si="3"/>
        <v>255</v>
      </c>
      <c r="K48" t="s">
        <v>325</v>
      </c>
      <c r="L48">
        <v>242</v>
      </c>
      <c r="M48">
        <v>4000</v>
      </c>
    </row>
    <row r="49" spans="2:13" x14ac:dyDescent="0.25">
      <c r="B49" t="s">
        <v>43</v>
      </c>
      <c r="C49" t="str">
        <f t="shared" si="0"/>
        <v>recipient_address_line_2</v>
      </c>
      <c r="D49" t="str">
        <f t="shared" si="1"/>
        <v>255</v>
      </c>
      <c r="E49" t="str">
        <f t="shared" si="2"/>
        <v/>
      </c>
      <c r="F49">
        <f t="shared" si="3"/>
        <v>255</v>
      </c>
      <c r="K49" t="s">
        <v>326</v>
      </c>
      <c r="L49">
        <v>576</v>
      </c>
      <c r="M49">
        <v>4000</v>
      </c>
    </row>
    <row r="50" spans="2:13" x14ac:dyDescent="0.25">
      <c r="B50" t="s">
        <v>44</v>
      </c>
      <c r="C50" t="str">
        <f t="shared" si="0"/>
        <v>recipient_city_name</v>
      </c>
      <c r="D50" t="str">
        <f t="shared" si="1"/>
        <v>255</v>
      </c>
      <c r="E50" t="str">
        <f t="shared" si="2"/>
        <v/>
      </c>
      <c r="F50">
        <f t="shared" si="3"/>
        <v>255</v>
      </c>
      <c r="K50" t="s">
        <v>327</v>
      </c>
      <c r="L50">
        <v>4720</v>
      </c>
      <c r="M50">
        <v>5000</v>
      </c>
    </row>
    <row r="51" spans="2:13" x14ac:dyDescent="0.25">
      <c r="B51" t="s">
        <v>45</v>
      </c>
      <c r="C51" t="str">
        <f t="shared" si="0"/>
        <v>recipient_state_code</v>
      </c>
      <c r="D51" t="str">
        <f t="shared" si="1"/>
        <v>255</v>
      </c>
      <c r="E51" t="str">
        <f t="shared" si="2"/>
        <v/>
      </c>
      <c r="F51">
        <f t="shared" si="3"/>
        <v>255</v>
      </c>
      <c r="K51" t="s">
        <v>328</v>
      </c>
      <c r="L51">
        <v>1</v>
      </c>
      <c r="M51">
        <v>255</v>
      </c>
    </row>
    <row r="52" spans="2:13" x14ac:dyDescent="0.25">
      <c r="B52" t="s">
        <v>46</v>
      </c>
      <c r="C52" t="str">
        <f t="shared" si="0"/>
        <v>recipient_state_name</v>
      </c>
      <c r="D52" t="str">
        <f t="shared" si="1"/>
        <v>255</v>
      </c>
      <c r="E52" t="str">
        <f t="shared" si="2"/>
        <v/>
      </c>
      <c r="F52">
        <f t="shared" si="3"/>
        <v>255</v>
      </c>
      <c r="K52" t="s">
        <v>329</v>
      </c>
      <c r="L52">
        <v>21</v>
      </c>
      <c r="M52">
        <v>255</v>
      </c>
    </row>
    <row r="53" spans="2:13" x14ac:dyDescent="0.25">
      <c r="B53" t="s">
        <v>47</v>
      </c>
      <c r="C53" t="str">
        <f t="shared" si="0"/>
        <v>recipient_zip_4_code</v>
      </c>
      <c r="D53" t="str">
        <f t="shared" si="1"/>
        <v>255</v>
      </c>
      <c r="E53" t="str">
        <f t="shared" si="2"/>
        <v/>
      </c>
      <c r="F53">
        <f t="shared" si="3"/>
        <v>255</v>
      </c>
      <c r="K53" t="s">
        <v>330</v>
      </c>
      <c r="L53">
        <v>1</v>
      </c>
      <c r="M53">
        <v>255</v>
      </c>
    </row>
    <row r="54" spans="2:13" x14ac:dyDescent="0.25">
      <c r="B54" t="s">
        <v>48</v>
      </c>
      <c r="C54" t="str">
        <f t="shared" si="0"/>
        <v>recipient_congressional_district</v>
      </c>
      <c r="D54" t="str">
        <f t="shared" si="1"/>
        <v>255</v>
      </c>
      <c r="E54" t="str">
        <f t="shared" si="2"/>
        <v/>
      </c>
      <c r="F54">
        <f t="shared" si="3"/>
        <v>255</v>
      </c>
      <c r="K54" t="s">
        <v>331</v>
      </c>
      <c r="L54">
        <v>71</v>
      </c>
      <c r="M54">
        <v>255</v>
      </c>
    </row>
    <row r="55" spans="2:13" x14ac:dyDescent="0.25">
      <c r="B55" t="s">
        <v>49</v>
      </c>
      <c r="C55" t="str">
        <f t="shared" si="0"/>
        <v>recipient_phone_number</v>
      </c>
      <c r="D55" t="str">
        <f t="shared" si="1"/>
        <v>255</v>
      </c>
      <c r="E55" t="str">
        <f t="shared" si="2"/>
        <v/>
      </c>
      <c r="F55">
        <f t="shared" si="3"/>
        <v>255</v>
      </c>
      <c r="K55" t="s">
        <v>332</v>
      </c>
      <c r="L55">
        <v>12</v>
      </c>
      <c r="M55">
        <v>255</v>
      </c>
    </row>
    <row r="56" spans="2:13" x14ac:dyDescent="0.25">
      <c r="B56" t="s">
        <v>50</v>
      </c>
      <c r="C56" t="str">
        <f t="shared" si="0"/>
        <v>recipient_fax_number</v>
      </c>
      <c r="D56" t="str">
        <f t="shared" si="1"/>
        <v>255</v>
      </c>
      <c r="E56" t="str">
        <f t="shared" si="2"/>
        <v/>
      </c>
      <c r="F56">
        <f t="shared" si="3"/>
        <v>255</v>
      </c>
      <c r="K56" t="s">
        <v>333</v>
      </c>
      <c r="L56" t="e">
        <f>-Inf</f>
        <v>#NAME?</v>
      </c>
      <c r="M56">
        <v>255</v>
      </c>
    </row>
    <row r="57" spans="2:13" x14ac:dyDescent="0.25">
      <c r="B57" t="s">
        <v>51</v>
      </c>
      <c r="C57" t="str">
        <f t="shared" si="0"/>
        <v>primary_place_of_performance_country_code</v>
      </c>
      <c r="D57" t="str">
        <f t="shared" si="1"/>
        <v>255</v>
      </c>
      <c r="E57" t="str">
        <f t="shared" si="2"/>
        <v/>
      </c>
      <c r="F57">
        <f t="shared" si="3"/>
        <v>255</v>
      </c>
      <c r="K57" t="s">
        <v>334</v>
      </c>
      <c r="L57">
        <v>120</v>
      </c>
      <c r="M57">
        <v>255</v>
      </c>
    </row>
    <row r="58" spans="2:13" x14ac:dyDescent="0.25">
      <c r="B58" t="s">
        <v>52</v>
      </c>
      <c r="C58" t="str">
        <f t="shared" si="0"/>
        <v>primary_place_of_performance_country_name</v>
      </c>
      <c r="D58" t="str">
        <f t="shared" si="1"/>
        <v>255</v>
      </c>
      <c r="E58" t="str">
        <f t="shared" si="2"/>
        <v/>
      </c>
      <c r="F58">
        <f t="shared" si="3"/>
        <v>255</v>
      </c>
      <c r="K58" t="s">
        <v>566</v>
      </c>
      <c r="L58">
        <v>115</v>
      </c>
      <c r="M58">
        <v>255</v>
      </c>
    </row>
    <row r="59" spans="2:13" x14ac:dyDescent="0.25">
      <c r="B59" t="s">
        <v>53</v>
      </c>
      <c r="C59" t="str">
        <f t="shared" si="0"/>
        <v>primary_place_of_performance_city_name</v>
      </c>
      <c r="D59" t="str">
        <f t="shared" si="1"/>
        <v>255</v>
      </c>
      <c r="E59" t="str">
        <f t="shared" si="2"/>
        <v/>
      </c>
      <c r="F59">
        <f t="shared" si="3"/>
        <v>255</v>
      </c>
      <c r="K59" t="s">
        <v>335</v>
      </c>
      <c r="L59">
        <v>120</v>
      </c>
      <c r="M59">
        <v>255</v>
      </c>
    </row>
    <row r="60" spans="2:13" x14ac:dyDescent="0.25">
      <c r="B60" t="s">
        <v>54</v>
      </c>
      <c r="C60" t="str">
        <f t="shared" si="0"/>
        <v>primary_place_of_performance_county_name</v>
      </c>
      <c r="D60" t="str">
        <f t="shared" si="1"/>
        <v>255</v>
      </c>
      <c r="E60" t="str">
        <f t="shared" si="2"/>
        <v/>
      </c>
      <c r="F60">
        <f t="shared" si="3"/>
        <v>255</v>
      </c>
      <c r="K60" t="s">
        <v>336</v>
      </c>
      <c r="L60">
        <v>5</v>
      </c>
      <c r="M60">
        <v>255</v>
      </c>
    </row>
    <row r="61" spans="2:13" x14ac:dyDescent="0.25">
      <c r="B61" t="s">
        <v>55</v>
      </c>
      <c r="C61" t="str">
        <f t="shared" si="0"/>
        <v>primary_place_of_performance_state_code</v>
      </c>
      <c r="D61" t="str">
        <f t="shared" si="1"/>
        <v>255</v>
      </c>
      <c r="E61" t="str">
        <f t="shared" si="2"/>
        <v/>
      </c>
      <c r="F61">
        <f t="shared" si="3"/>
        <v>255</v>
      </c>
      <c r="K61" t="s">
        <v>337</v>
      </c>
      <c r="L61">
        <v>12</v>
      </c>
      <c r="M61">
        <v>255</v>
      </c>
    </row>
    <row r="62" spans="2:13" x14ac:dyDescent="0.25">
      <c r="B62" t="s">
        <v>56</v>
      </c>
      <c r="C62" t="str">
        <f t="shared" si="0"/>
        <v>primary_place_of_performance_state_name</v>
      </c>
      <c r="D62" t="str">
        <f t="shared" si="1"/>
        <v>255</v>
      </c>
      <c r="E62" t="str">
        <f t="shared" si="2"/>
        <v/>
      </c>
      <c r="F62">
        <f t="shared" si="3"/>
        <v>255</v>
      </c>
      <c r="K62" t="s">
        <v>338</v>
      </c>
      <c r="L62" t="e">
        <f>-Inf</f>
        <v>#NAME?</v>
      </c>
      <c r="M62">
        <v>255</v>
      </c>
    </row>
    <row r="63" spans="2:13" x14ac:dyDescent="0.25">
      <c r="B63" t="s">
        <v>57</v>
      </c>
      <c r="C63" t="str">
        <f t="shared" si="0"/>
        <v>primary_place_of_performance_zip_4</v>
      </c>
      <c r="D63" t="str">
        <f t="shared" si="1"/>
        <v>255</v>
      </c>
      <c r="E63" t="str">
        <f t="shared" si="2"/>
        <v/>
      </c>
      <c r="F63">
        <f t="shared" si="3"/>
        <v>255</v>
      </c>
      <c r="K63" t="s">
        <v>339</v>
      </c>
      <c r="L63">
        <v>115</v>
      </c>
      <c r="M63">
        <v>255</v>
      </c>
    </row>
    <row r="64" spans="2:13" x14ac:dyDescent="0.25">
      <c r="B64" t="s">
        <v>58</v>
      </c>
      <c r="C64" t="str">
        <f t="shared" si="0"/>
        <v>primary_place_of_performance_congressional_district</v>
      </c>
      <c r="D64" t="str">
        <f t="shared" si="1"/>
        <v>255</v>
      </c>
      <c r="E64" t="str">
        <f t="shared" si="2"/>
        <v/>
      </c>
      <c r="F64">
        <f t="shared" si="3"/>
        <v>255</v>
      </c>
      <c r="K64" t="s">
        <v>567</v>
      </c>
      <c r="L64">
        <v>80</v>
      </c>
      <c r="M64">
        <v>255</v>
      </c>
    </row>
    <row r="65" spans="2:13" x14ac:dyDescent="0.25">
      <c r="B65" t="s">
        <v>59</v>
      </c>
      <c r="C65" t="str">
        <f t="shared" si="0"/>
        <v>award_type_code</v>
      </c>
      <c r="D65" t="str">
        <f t="shared" si="1"/>
        <v>255</v>
      </c>
      <c r="E65" t="str">
        <f t="shared" si="2"/>
        <v/>
      </c>
      <c r="F65">
        <f t="shared" si="3"/>
        <v>255</v>
      </c>
      <c r="K65" t="s">
        <v>340</v>
      </c>
      <c r="L65">
        <v>3</v>
      </c>
      <c r="M65">
        <v>255</v>
      </c>
    </row>
    <row r="66" spans="2:13" x14ac:dyDescent="0.25">
      <c r="B66" t="s">
        <v>60</v>
      </c>
      <c r="C66" t="str">
        <f t="shared" si="0"/>
        <v>award_type</v>
      </c>
      <c r="D66" t="str">
        <f t="shared" si="1"/>
        <v>255</v>
      </c>
      <c r="E66" t="str">
        <f t="shared" si="2"/>
        <v/>
      </c>
      <c r="F66">
        <f t="shared" si="3"/>
        <v>255</v>
      </c>
      <c r="K66" t="s">
        <v>341</v>
      </c>
      <c r="L66">
        <v>24</v>
      </c>
      <c r="M66">
        <v>255</v>
      </c>
    </row>
    <row r="67" spans="2:13" x14ac:dyDescent="0.25">
      <c r="B67" t="s">
        <v>61</v>
      </c>
      <c r="C67" t="str">
        <f t="shared" si="0"/>
        <v>idv_type_code</v>
      </c>
      <c r="D67" t="str">
        <f t="shared" si="1"/>
        <v>255</v>
      </c>
      <c r="E67" t="str">
        <f t="shared" si="2"/>
        <v/>
      </c>
      <c r="F67">
        <f t="shared" si="3"/>
        <v>255</v>
      </c>
      <c r="K67" t="s">
        <v>342</v>
      </c>
      <c r="L67">
        <v>114</v>
      </c>
      <c r="M67">
        <v>255</v>
      </c>
    </row>
    <row r="68" spans="2:13" x14ac:dyDescent="0.25">
      <c r="B68" t="s">
        <v>62</v>
      </c>
      <c r="C68" t="str">
        <f t="shared" si="0"/>
        <v>idv_type</v>
      </c>
      <c r="D68" t="str">
        <f t="shared" si="1"/>
        <v>255</v>
      </c>
      <c r="E68" t="str">
        <f t="shared" si="2"/>
        <v/>
      </c>
      <c r="F68">
        <f t="shared" si="3"/>
        <v>255</v>
      </c>
      <c r="K68" t="s">
        <v>343</v>
      </c>
      <c r="L68">
        <v>51</v>
      </c>
      <c r="M68">
        <v>255</v>
      </c>
    </row>
    <row r="69" spans="2:13" x14ac:dyDescent="0.25">
      <c r="B69" t="s">
        <v>63</v>
      </c>
      <c r="C69" t="str">
        <f t="shared" si="0"/>
        <v>multiple_or_single_award_idv_code</v>
      </c>
      <c r="D69" t="str">
        <f t="shared" si="1"/>
        <v>255</v>
      </c>
      <c r="E69" t="str">
        <f t="shared" si="2"/>
        <v/>
      </c>
      <c r="F69">
        <f t="shared" si="3"/>
        <v>255</v>
      </c>
      <c r="K69" t="s">
        <v>344</v>
      </c>
      <c r="L69">
        <v>34</v>
      </c>
      <c r="M69">
        <v>255</v>
      </c>
    </row>
    <row r="70" spans="2:13" x14ac:dyDescent="0.25">
      <c r="B70" t="s">
        <v>64</v>
      </c>
      <c r="C70" t="str">
        <f t="shared" si="0"/>
        <v>multiple_or_single_award_idv</v>
      </c>
      <c r="D70" t="str">
        <f t="shared" ref="D70:D133" si="4">MID(LEFT(RIGHT(B70,11),FIND(")",RIGHT(B70,11))-1),IF(LEFT(RIGHT(B70,11),1)="(",2,1),999)</f>
        <v>255</v>
      </c>
      <c r="E70" t="str">
        <f t="shared" ref="E70:E133" si="5">IF(D70&lt;&gt;"255",B70,"")</f>
        <v/>
      </c>
      <c r="F70">
        <f t="shared" ref="F70:F133" si="6">VLOOKUP(C70,col_match,3,FALSE)</f>
        <v>255</v>
      </c>
      <c r="K70" t="s">
        <v>568</v>
      </c>
      <c r="L70">
        <v>5</v>
      </c>
      <c r="M70">
        <v>255</v>
      </c>
    </row>
    <row r="71" spans="2:13" x14ac:dyDescent="0.25">
      <c r="B71" t="s">
        <v>65</v>
      </c>
      <c r="C71" t="str">
        <f t="shared" ref="C71:C134" si="7">MID(B71,2,FIND("]",B71)-2)</f>
        <v>type_of_idc_code</v>
      </c>
      <c r="D71" t="str">
        <f t="shared" si="4"/>
        <v>255</v>
      </c>
      <c r="E71" t="str">
        <f t="shared" si="5"/>
        <v/>
      </c>
      <c r="F71">
        <f t="shared" si="6"/>
        <v>255</v>
      </c>
      <c r="K71" t="s">
        <v>345</v>
      </c>
      <c r="L71">
        <v>23</v>
      </c>
      <c r="M71">
        <v>255</v>
      </c>
    </row>
    <row r="72" spans="2:13" x14ac:dyDescent="0.25">
      <c r="B72" t="s">
        <v>66</v>
      </c>
      <c r="C72" t="str">
        <f t="shared" si="7"/>
        <v>type_of_idc</v>
      </c>
      <c r="D72" t="str">
        <f t="shared" si="4"/>
        <v>255</v>
      </c>
      <c r="E72" t="str">
        <f t="shared" si="5"/>
        <v/>
      </c>
      <c r="F72">
        <f t="shared" si="6"/>
        <v>255</v>
      </c>
      <c r="H72" s="1" t="s">
        <v>572</v>
      </c>
      <c r="K72" t="s">
        <v>569</v>
      </c>
      <c r="L72">
        <v>2</v>
      </c>
      <c r="M72">
        <v>255</v>
      </c>
    </row>
    <row r="73" spans="2:13" x14ac:dyDescent="0.25">
      <c r="B73" t="s">
        <v>67</v>
      </c>
      <c r="C73" t="str">
        <f t="shared" si="7"/>
        <v>type_of_contract_pricing_code</v>
      </c>
      <c r="D73" t="str">
        <f t="shared" si="4"/>
        <v>255</v>
      </c>
      <c r="E73" t="str">
        <f t="shared" si="5"/>
        <v/>
      </c>
      <c r="F73">
        <f t="shared" si="6"/>
        <v>255</v>
      </c>
      <c r="K73" t="s">
        <v>346</v>
      </c>
      <c r="L73">
        <v>2</v>
      </c>
      <c r="M73">
        <v>255</v>
      </c>
    </row>
    <row r="74" spans="2:13" x14ac:dyDescent="0.25">
      <c r="B74" t="s">
        <v>68</v>
      </c>
      <c r="C74" t="str">
        <f t="shared" si="7"/>
        <v>type_of_contract_pricing</v>
      </c>
      <c r="D74" t="str">
        <f t="shared" si="4"/>
        <v>255</v>
      </c>
      <c r="E74" t="str">
        <f t="shared" si="5"/>
        <v/>
      </c>
      <c r="F74">
        <f t="shared" si="6"/>
        <v>255</v>
      </c>
      <c r="K74" t="s">
        <v>347</v>
      </c>
      <c r="L74">
        <v>35</v>
      </c>
      <c r="M74">
        <v>255</v>
      </c>
    </row>
    <row r="75" spans="2:13" x14ac:dyDescent="0.25">
      <c r="B75" t="s">
        <v>584</v>
      </c>
      <c r="C75" t="str">
        <f t="shared" si="7"/>
        <v>transaction_description</v>
      </c>
      <c r="D75" t="str">
        <f t="shared" si="4"/>
        <v>4008</v>
      </c>
      <c r="E75" t="str">
        <f t="shared" si="5"/>
        <v>[transaction_description] [varchar](4008) NULL,</v>
      </c>
      <c r="F75">
        <f t="shared" si="6"/>
        <v>4008</v>
      </c>
      <c r="K75" t="s">
        <v>348</v>
      </c>
      <c r="L75">
        <v>15</v>
      </c>
      <c r="M75">
        <v>255</v>
      </c>
    </row>
    <row r="76" spans="2:13" x14ac:dyDescent="0.25">
      <c r="B76" t="s">
        <v>70</v>
      </c>
      <c r="C76" t="str">
        <f t="shared" si="7"/>
        <v>action_type_code</v>
      </c>
      <c r="D76" t="str">
        <f t="shared" si="4"/>
        <v>255</v>
      </c>
      <c r="E76" t="str">
        <f t="shared" si="5"/>
        <v/>
      </c>
      <c r="F76">
        <f t="shared" si="6"/>
        <v>255</v>
      </c>
      <c r="K76" t="s">
        <v>349</v>
      </c>
      <c r="L76">
        <v>2</v>
      </c>
      <c r="M76">
        <v>255</v>
      </c>
    </row>
    <row r="77" spans="2:13" x14ac:dyDescent="0.25">
      <c r="B77" t="s">
        <v>71</v>
      </c>
      <c r="C77" t="str">
        <f t="shared" si="7"/>
        <v>action_type</v>
      </c>
      <c r="D77" t="str">
        <f t="shared" si="4"/>
        <v>255</v>
      </c>
      <c r="E77" t="str">
        <f t="shared" si="5"/>
        <v/>
      </c>
      <c r="F77">
        <f t="shared" si="6"/>
        <v>255</v>
      </c>
      <c r="K77" t="s">
        <v>350</v>
      </c>
      <c r="L77">
        <v>17</v>
      </c>
      <c r="M77">
        <v>255</v>
      </c>
    </row>
    <row r="78" spans="2:13" x14ac:dyDescent="0.25">
      <c r="B78" t="s">
        <v>72</v>
      </c>
      <c r="C78" t="str">
        <f t="shared" si="7"/>
        <v>solicitation_identifier</v>
      </c>
      <c r="D78" t="str">
        <f t="shared" si="4"/>
        <v>255</v>
      </c>
      <c r="E78" t="str">
        <f t="shared" si="5"/>
        <v/>
      </c>
      <c r="F78">
        <f t="shared" si="6"/>
        <v>255</v>
      </c>
      <c r="K78" t="s">
        <v>351</v>
      </c>
      <c r="L78">
        <v>14</v>
      </c>
      <c r="M78">
        <v>255</v>
      </c>
    </row>
    <row r="79" spans="2:13" x14ac:dyDescent="0.25">
      <c r="B79" t="s">
        <v>73</v>
      </c>
      <c r="C79" t="str">
        <f t="shared" si="7"/>
        <v>number_of_actions</v>
      </c>
      <c r="D79" t="str">
        <f t="shared" si="4"/>
        <v>255</v>
      </c>
      <c r="E79" t="str">
        <f t="shared" si="5"/>
        <v/>
      </c>
      <c r="F79">
        <f t="shared" si="6"/>
        <v>255</v>
      </c>
      <c r="K79" t="s">
        <v>352</v>
      </c>
      <c r="L79">
        <v>3</v>
      </c>
      <c r="M79">
        <v>255</v>
      </c>
    </row>
    <row r="80" spans="2:13" x14ac:dyDescent="0.25">
      <c r="B80" t="s">
        <v>74</v>
      </c>
      <c r="C80" t="str">
        <f t="shared" si="7"/>
        <v>product_or_service_code</v>
      </c>
      <c r="D80" t="str">
        <f t="shared" si="4"/>
        <v>255</v>
      </c>
      <c r="E80" t="str">
        <f t="shared" si="5"/>
        <v/>
      </c>
      <c r="F80">
        <f t="shared" si="6"/>
        <v>255</v>
      </c>
      <c r="K80" t="s">
        <v>353</v>
      </c>
      <c r="L80">
        <v>45</v>
      </c>
      <c r="M80">
        <v>255</v>
      </c>
    </row>
    <row r="81" spans="2:13" x14ac:dyDescent="0.25">
      <c r="B81" t="s">
        <v>75</v>
      </c>
      <c r="C81" t="str">
        <f t="shared" si="7"/>
        <v>product_or_service_code_description</v>
      </c>
      <c r="D81" t="str">
        <f t="shared" si="4"/>
        <v>512</v>
      </c>
      <c r="E81" t="str">
        <f t="shared" si="5"/>
        <v>[product_or_service_code_description] [varchar](512) NULL,</v>
      </c>
      <c r="F81">
        <f t="shared" si="6"/>
        <v>512</v>
      </c>
      <c r="K81" t="s">
        <v>354</v>
      </c>
      <c r="L81">
        <v>27</v>
      </c>
      <c r="M81">
        <v>255</v>
      </c>
    </row>
    <row r="82" spans="2:13" x14ac:dyDescent="0.25">
      <c r="B82" t="s">
        <v>76</v>
      </c>
      <c r="C82" t="str">
        <f t="shared" si="7"/>
        <v>contract_bundling_code</v>
      </c>
      <c r="D82" t="str">
        <f t="shared" si="4"/>
        <v>255</v>
      </c>
      <c r="E82" t="str">
        <f t="shared" si="5"/>
        <v/>
      </c>
      <c r="F82">
        <f t="shared" si="6"/>
        <v>255</v>
      </c>
      <c r="K82" t="s">
        <v>570</v>
      </c>
      <c r="L82">
        <v>5</v>
      </c>
      <c r="M82">
        <v>255</v>
      </c>
    </row>
    <row r="83" spans="2:13" x14ac:dyDescent="0.25">
      <c r="B83" t="s">
        <v>77</v>
      </c>
      <c r="C83" t="str">
        <f t="shared" si="7"/>
        <v>contract_bundling</v>
      </c>
      <c r="D83" t="str">
        <f t="shared" si="4"/>
        <v>255</v>
      </c>
      <c r="E83" t="str">
        <f t="shared" si="5"/>
        <v/>
      </c>
      <c r="F83">
        <f t="shared" si="6"/>
        <v>255</v>
      </c>
      <c r="K83" t="s">
        <v>355</v>
      </c>
      <c r="L83">
        <v>22</v>
      </c>
      <c r="M83">
        <v>255</v>
      </c>
    </row>
    <row r="84" spans="2:13" x14ac:dyDescent="0.25">
      <c r="B84" t="s">
        <v>78</v>
      </c>
      <c r="C84" t="str">
        <f t="shared" si="7"/>
        <v>dod_claimant_program_code</v>
      </c>
      <c r="D84" t="str">
        <f t="shared" si="4"/>
        <v>255</v>
      </c>
      <c r="E84" t="str">
        <f t="shared" si="5"/>
        <v/>
      </c>
      <c r="F84">
        <f t="shared" si="6"/>
        <v>255</v>
      </c>
      <c r="K84" t="s">
        <v>571</v>
      </c>
      <c r="L84">
        <v>2</v>
      </c>
      <c r="M84">
        <v>255</v>
      </c>
    </row>
    <row r="85" spans="2:13" x14ac:dyDescent="0.25">
      <c r="B85" t="s">
        <v>79</v>
      </c>
      <c r="C85" t="str">
        <f t="shared" si="7"/>
        <v>dod_claimant_program_description</v>
      </c>
      <c r="D85" t="str">
        <f t="shared" si="4"/>
        <v>255</v>
      </c>
      <c r="E85" t="str">
        <f t="shared" si="5"/>
        <v/>
      </c>
      <c r="F85">
        <f t="shared" si="6"/>
        <v>255</v>
      </c>
      <c r="K85" t="s">
        <v>356</v>
      </c>
      <c r="L85">
        <v>2</v>
      </c>
      <c r="M85">
        <v>255</v>
      </c>
    </row>
    <row r="86" spans="2:13" x14ac:dyDescent="0.25">
      <c r="B86" t="s">
        <v>80</v>
      </c>
      <c r="C86" t="str">
        <f t="shared" si="7"/>
        <v>naics_code</v>
      </c>
      <c r="D86" t="str">
        <f t="shared" si="4"/>
        <v>255</v>
      </c>
      <c r="E86" t="str">
        <f t="shared" si="5"/>
        <v/>
      </c>
      <c r="F86">
        <f t="shared" si="6"/>
        <v>255</v>
      </c>
      <c r="K86" t="s">
        <v>357</v>
      </c>
      <c r="L86">
        <v>26</v>
      </c>
      <c r="M86">
        <v>255</v>
      </c>
    </row>
    <row r="87" spans="2:13" x14ac:dyDescent="0.25">
      <c r="B87" t="s">
        <v>81</v>
      </c>
      <c r="C87" t="str">
        <f t="shared" si="7"/>
        <v>naics_description</v>
      </c>
      <c r="D87" t="str">
        <f t="shared" si="4"/>
        <v>255</v>
      </c>
      <c r="E87" t="str">
        <f t="shared" si="5"/>
        <v/>
      </c>
      <c r="F87">
        <f t="shared" si="6"/>
        <v>255</v>
      </c>
      <c r="K87" t="s">
        <v>358</v>
      </c>
      <c r="L87">
        <v>10</v>
      </c>
      <c r="M87">
        <v>255</v>
      </c>
    </row>
    <row r="88" spans="2:13" x14ac:dyDescent="0.25">
      <c r="B88" t="s">
        <v>82</v>
      </c>
      <c r="C88" t="str">
        <f t="shared" si="7"/>
        <v>recovered_materials_sustainability_code</v>
      </c>
      <c r="D88" t="str">
        <f t="shared" si="4"/>
        <v>255</v>
      </c>
      <c r="E88" t="str">
        <f t="shared" si="5"/>
        <v/>
      </c>
      <c r="F88">
        <f t="shared" si="6"/>
        <v>255</v>
      </c>
      <c r="K88" t="s">
        <v>359</v>
      </c>
      <c r="L88">
        <v>2</v>
      </c>
      <c r="M88">
        <v>255</v>
      </c>
    </row>
    <row r="89" spans="2:13" x14ac:dyDescent="0.25">
      <c r="B89" t="s">
        <v>83</v>
      </c>
      <c r="C89" t="str">
        <f t="shared" si="7"/>
        <v>recovered_materials_sustainability</v>
      </c>
      <c r="D89" t="str">
        <f t="shared" si="4"/>
        <v>255</v>
      </c>
      <c r="E89" t="str">
        <f t="shared" si="5"/>
        <v/>
      </c>
      <c r="F89">
        <f t="shared" si="6"/>
        <v>255</v>
      </c>
      <c r="K89" t="s">
        <v>360</v>
      </c>
      <c r="L89">
        <v>5</v>
      </c>
      <c r="M89">
        <v>255</v>
      </c>
    </row>
    <row r="90" spans="2:13" x14ac:dyDescent="0.25">
      <c r="B90" t="s">
        <v>84</v>
      </c>
      <c r="C90" t="str">
        <f t="shared" si="7"/>
        <v>domestic_or_foreign_entity_code</v>
      </c>
      <c r="D90" t="str">
        <f t="shared" si="4"/>
        <v>255</v>
      </c>
      <c r="E90" t="str">
        <f t="shared" si="5"/>
        <v/>
      </c>
      <c r="F90">
        <f t="shared" si="6"/>
        <v>255</v>
      </c>
      <c r="K90" t="s">
        <v>361</v>
      </c>
      <c r="L90">
        <v>1</v>
      </c>
      <c r="M90">
        <v>255</v>
      </c>
    </row>
    <row r="91" spans="2:13" x14ac:dyDescent="0.25">
      <c r="B91" t="s">
        <v>85</v>
      </c>
      <c r="C91" t="str">
        <f t="shared" si="7"/>
        <v>domestic_or_foreign_entity</v>
      </c>
      <c r="D91" t="str">
        <f t="shared" si="4"/>
        <v>255</v>
      </c>
      <c r="E91" t="str">
        <f t="shared" si="5"/>
        <v/>
      </c>
      <c r="F91">
        <f t="shared" si="6"/>
        <v>255</v>
      </c>
      <c r="K91" t="s">
        <v>362</v>
      </c>
      <c r="L91">
        <v>19</v>
      </c>
      <c r="M91">
        <v>255</v>
      </c>
    </row>
    <row r="92" spans="2:13" x14ac:dyDescent="0.25">
      <c r="B92" t="s">
        <v>86</v>
      </c>
      <c r="C92" t="str">
        <f t="shared" si="7"/>
        <v>dod_acquisition_program_code</v>
      </c>
      <c r="D92" t="str">
        <f t="shared" si="4"/>
        <v>255</v>
      </c>
      <c r="E92" t="str">
        <f t="shared" si="5"/>
        <v/>
      </c>
      <c r="F92">
        <f t="shared" si="6"/>
        <v>255</v>
      </c>
      <c r="K92" t="s">
        <v>363</v>
      </c>
      <c r="L92">
        <v>1</v>
      </c>
      <c r="M92">
        <v>255</v>
      </c>
    </row>
    <row r="93" spans="2:13" x14ac:dyDescent="0.25">
      <c r="B93" t="s">
        <v>87</v>
      </c>
      <c r="C93" t="str">
        <f t="shared" si="7"/>
        <v>dod_acquisition_program_description</v>
      </c>
      <c r="D93" t="str">
        <f t="shared" si="4"/>
        <v>255</v>
      </c>
      <c r="E93" t="str">
        <f t="shared" si="5"/>
        <v/>
      </c>
      <c r="F93">
        <f t="shared" si="6"/>
        <v>255</v>
      </c>
      <c r="K93" t="s">
        <v>364</v>
      </c>
      <c r="L93">
        <v>4</v>
      </c>
      <c r="M93">
        <v>255</v>
      </c>
    </row>
    <row r="94" spans="2:13" x14ac:dyDescent="0.25">
      <c r="B94" t="s">
        <v>88</v>
      </c>
      <c r="C94" t="str">
        <f t="shared" si="7"/>
        <v>information_technology_commercial_item_category_code</v>
      </c>
      <c r="D94" t="str">
        <f t="shared" si="4"/>
        <v>255</v>
      </c>
      <c r="E94" t="str">
        <f t="shared" si="5"/>
        <v/>
      </c>
      <c r="F94">
        <f t="shared" si="6"/>
        <v>255</v>
      </c>
      <c r="K94" t="s">
        <v>365</v>
      </c>
      <c r="L94">
        <v>1</v>
      </c>
      <c r="M94">
        <v>255</v>
      </c>
    </row>
    <row r="95" spans="2:13" x14ac:dyDescent="0.25">
      <c r="B95" t="s">
        <v>89</v>
      </c>
      <c r="C95" t="str">
        <f t="shared" si="7"/>
        <v>information_technology_commercial_item_category</v>
      </c>
      <c r="D95" t="str">
        <f t="shared" si="4"/>
        <v>255</v>
      </c>
      <c r="E95" t="str">
        <f t="shared" si="5"/>
        <v/>
      </c>
      <c r="F95">
        <f t="shared" si="6"/>
        <v>255</v>
      </c>
      <c r="K95" t="s">
        <v>366</v>
      </c>
      <c r="L95">
        <v>14</v>
      </c>
      <c r="M95">
        <v>255</v>
      </c>
    </row>
    <row r="96" spans="2:13" x14ac:dyDescent="0.25">
      <c r="B96" t="s">
        <v>90</v>
      </c>
      <c r="C96" t="str">
        <f t="shared" si="7"/>
        <v>epa_designated_product_code</v>
      </c>
      <c r="D96" t="str">
        <f t="shared" si="4"/>
        <v>255</v>
      </c>
      <c r="E96" t="str">
        <f t="shared" si="5"/>
        <v/>
      </c>
      <c r="F96">
        <f t="shared" si="6"/>
        <v>255</v>
      </c>
      <c r="K96" t="s">
        <v>367</v>
      </c>
      <c r="L96">
        <v>1</v>
      </c>
      <c r="M96">
        <v>255</v>
      </c>
    </row>
    <row r="97" spans="2:13" x14ac:dyDescent="0.25">
      <c r="B97" t="s">
        <v>91</v>
      </c>
      <c r="C97" t="str">
        <f t="shared" si="7"/>
        <v>epa_designated_product</v>
      </c>
      <c r="D97" t="str">
        <f t="shared" si="4"/>
        <v>255</v>
      </c>
      <c r="E97" t="str">
        <f t="shared" si="5"/>
        <v/>
      </c>
      <c r="F97">
        <f t="shared" si="6"/>
        <v>255</v>
      </c>
      <c r="K97" t="s">
        <v>368</v>
      </c>
      <c r="L97">
        <v>41</v>
      </c>
      <c r="M97">
        <v>255</v>
      </c>
    </row>
    <row r="98" spans="2:13" x14ac:dyDescent="0.25">
      <c r="B98" t="s">
        <v>92</v>
      </c>
      <c r="C98" t="str">
        <f t="shared" si="7"/>
        <v>country_of_product_or_service_origin_code</v>
      </c>
      <c r="D98" t="str">
        <f t="shared" si="4"/>
        <v>255</v>
      </c>
      <c r="E98" t="str">
        <f t="shared" si="5"/>
        <v/>
      </c>
      <c r="F98">
        <f t="shared" si="6"/>
        <v>255</v>
      </c>
      <c r="K98" t="s">
        <v>369</v>
      </c>
      <c r="L98">
        <v>1</v>
      </c>
      <c r="M98">
        <v>255</v>
      </c>
    </row>
    <row r="99" spans="2:13" x14ac:dyDescent="0.25">
      <c r="B99" t="s">
        <v>93</v>
      </c>
      <c r="C99" t="str">
        <f t="shared" si="7"/>
        <v>country_of_product_or_service_origin</v>
      </c>
      <c r="D99" t="str">
        <f t="shared" si="4"/>
        <v>255</v>
      </c>
      <c r="E99" t="str">
        <f t="shared" si="5"/>
        <v/>
      </c>
      <c r="F99">
        <f t="shared" si="6"/>
        <v>255</v>
      </c>
      <c r="K99" t="s">
        <v>370</v>
      </c>
      <c r="L99">
        <v>91</v>
      </c>
      <c r="M99">
        <v>255</v>
      </c>
    </row>
    <row r="100" spans="2:13" x14ac:dyDescent="0.25">
      <c r="B100" t="s">
        <v>94</v>
      </c>
      <c r="C100" t="str">
        <f t="shared" si="7"/>
        <v>place_of_manufacture_code</v>
      </c>
      <c r="D100" t="str">
        <f t="shared" si="4"/>
        <v>255</v>
      </c>
      <c r="E100" t="str">
        <f t="shared" si="5"/>
        <v/>
      </c>
      <c r="F100">
        <f t="shared" si="6"/>
        <v>255</v>
      </c>
      <c r="K100" t="s">
        <v>572</v>
      </c>
      <c r="L100">
        <v>3251</v>
      </c>
      <c r="M100">
        <v>4008</v>
      </c>
    </row>
    <row r="101" spans="2:13" x14ac:dyDescent="0.25">
      <c r="B101" t="s">
        <v>95</v>
      </c>
      <c r="C101" t="str">
        <f t="shared" si="7"/>
        <v>place_of_manufacture</v>
      </c>
      <c r="D101" t="str">
        <f t="shared" si="4"/>
        <v>255</v>
      </c>
      <c r="E101" t="str">
        <f t="shared" si="5"/>
        <v/>
      </c>
      <c r="F101">
        <f t="shared" si="6"/>
        <v>255</v>
      </c>
      <c r="K101" t="s">
        <v>371</v>
      </c>
      <c r="L101">
        <v>3907</v>
      </c>
      <c r="M101">
        <v>4008</v>
      </c>
    </row>
    <row r="102" spans="2:13" x14ac:dyDescent="0.25">
      <c r="B102" t="s">
        <v>96</v>
      </c>
      <c r="C102" t="str">
        <f t="shared" si="7"/>
        <v>subcontracting_plan_code</v>
      </c>
      <c r="D102" t="str">
        <f t="shared" si="4"/>
        <v>255</v>
      </c>
      <c r="E102" t="str">
        <f t="shared" si="5"/>
        <v/>
      </c>
      <c r="F102">
        <f t="shared" si="6"/>
        <v>255</v>
      </c>
      <c r="K102" t="s">
        <v>372</v>
      </c>
      <c r="L102">
        <v>1</v>
      </c>
      <c r="M102">
        <v>255</v>
      </c>
    </row>
    <row r="103" spans="2:13" x14ac:dyDescent="0.25">
      <c r="B103" t="s">
        <v>97</v>
      </c>
      <c r="C103" t="str">
        <f t="shared" si="7"/>
        <v>subcontracting_plan</v>
      </c>
      <c r="D103" t="str">
        <f t="shared" si="4"/>
        <v>255</v>
      </c>
      <c r="E103" t="str">
        <f t="shared" si="5"/>
        <v/>
      </c>
      <c r="F103">
        <f t="shared" si="6"/>
        <v>255</v>
      </c>
      <c r="K103" t="s">
        <v>373</v>
      </c>
      <c r="L103">
        <v>61</v>
      </c>
      <c r="M103">
        <v>255</v>
      </c>
    </row>
    <row r="104" spans="2:13" x14ac:dyDescent="0.25">
      <c r="B104" t="s">
        <v>98</v>
      </c>
      <c r="C104" t="str">
        <f t="shared" si="7"/>
        <v>extent_competed_code</v>
      </c>
      <c r="D104" t="str">
        <f t="shared" si="4"/>
        <v>255</v>
      </c>
      <c r="E104" t="str">
        <f t="shared" si="5"/>
        <v/>
      </c>
      <c r="F104">
        <f t="shared" si="6"/>
        <v>255</v>
      </c>
      <c r="K104" t="s">
        <v>374</v>
      </c>
      <c r="L104">
        <v>25</v>
      </c>
      <c r="M104">
        <v>255</v>
      </c>
    </row>
    <row r="105" spans="2:13" x14ac:dyDescent="0.25">
      <c r="B105" t="s">
        <v>99</v>
      </c>
      <c r="C105" t="str">
        <f t="shared" si="7"/>
        <v>extent_competed</v>
      </c>
      <c r="D105" t="str">
        <f t="shared" si="4"/>
        <v>255</v>
      </c>
      <c r="E105" t="str">
        <f t="shared" si="5"/>
        <v/>
      </c>
      <c r="F105">
        <f t="shared" si="6"/>
        <v>255</v>
      </c>
      <c r="K105" t="s">
        <v>375</v>
      </c>
      <c r="L105">
        <v>7</v>
      </c>
      <c r="M105">
        <v>255</v>
      </c>
    </row>
    <row r="106" spans="2:13" x14ac:dyDescent="0.25">
      <c r="B106" t="s">
        <v>100</v>
      </c>
      <c r="C106" t="str">
        <f t="shared" si="7"/>
        <v>solicitation_procedures_code</v>
      </c>
      <c r="D106" t="str">
        <f t="shared" si="4"/>
        <v>255</v>
      </c>
      <c r="E106" t="str">
        <f t="shared" si="5"/>
        <v/>
      </c>
      <c r="F106">
        <f t="shared" si="6"/>
        <v>255</v>
      </c>
      <c r="K106" t="s">
        <v>376</v>
      </c>
      <c r="L106">
        <v>5</v>
      </c>
      <c r="M106">
        <v>255</v>
      </c>
    </row>
    <row r="107" spans="2:13" x14ac:dyDescent="0.25">
      <c r="B107" t="s">
        <v>101</v>
      </c>
      <c r="C107" t="str">
        <f t="shared" si="7"/>
        <v>solicitation_procedures</v>
      </c>
      <c r="D107" t="str">
        <f t="shared" si="4"/>
        <v>255</v>
      </c>
      <c r="E107" t="str">
        <f t="shared" si="5"/>
        <v/>
      </c>
      <c r="F107">
        <f t="shared" si="6"/>
        <v>255</v>
      </c>
      <c r="K107" t="s">
        <v>377</v>
      </c>
      <c r="L107">
        <v>37</v>
      </c>
      <c r="M107">
        <v>255</v>
      </c>
    </row>
    <row r="108" spans="2:13" x14ac:dyDescent="0.25">
      <c r="B108" t="s">
        <v>102</v>
      </c>
      <c r="C108" t="str">
        <f t="shared" si="7"/>
        <v>type_of_set_aside_code</v>
      </c>
      <c r="D108" t="str">
        <f t="shared" si="4"/>
        <v>255</v>
      </c>
      <c r="E108" t="str">
        <f t="shared" si="5"/>
        <v/>
      </c>
      <c r="F108">
        <f t="shared" si="6"/>
        <v>255</v>
      </c>
      <c r="K108" t="s">
        <v>378</v>
      </c>
      <c r="L108">
        <v>4</v>
      </c>
      <c r="M108">
        <v>255</v>
      </c>
    </row>
    <row r="109" spans="2:13" x14ac:dyDescent="0.25">
      <c r="B109" t="s">
        <v>103</v>
      </c>
      <c r="C109" t="str">
        <f t="shared" si="7"/>
        <v>type_of_set_aside</v>
      </c>
      <c r="D109" t="str">
        <f t="shared" si="4"/>
        <v>255</v>
      </c>
      <c r="E109" t="str">
        <f t="shared" si="5"/>
        <v/>
      </c>
      <c r="F109">
        <f t="shared" si="6"/>
        <v>255</v>
      </c>
      <c r="K109" t="s">
        <v>379</v>
      </c>
      <c r="L109">
        <v>100</v>
      </c>
      <c r="M109">
        <v>512</v>
      </c>
    </row>
    <row r="110" spans="2:13" x14ac:dyDescent="0.25">
      <c r="B110" t="s">
        <v>104</v>
      </c>
      <c r="C110" t="str">
        <f t="shared" si="7"/>
        <v>evaluated_preference_code</v>
      </c>
      <c r="D110" t="str">
        <f t="shared" si="4"/>
        <v>255</v>
      </c>
      <c r="E110" t="str">
        <f t="shared" si="5"/>
        <v/>
      </c>
      <c r="F110">
        <f t="shared" si="6"/>
        <v>255</v>
      </c>
      <c r="K110" t="s">
        <v>380</v>
      </c>
      <c r="L110">
        <v>1</v>
      </c>
      <c r="M110">
        <v>255</v>
      </c>
    </row>
    <row r="111" spans="2:13" x14ac:dyDescent="0.25">
      <c r="B111" t="s">
        <v>105</v>
      </c>
      <c r="C111" t="str">
        <f t="shared" si="7"/>
        <v>evaluated_preference</v>
      </c>
      <c r="D111" t="str">
        <f t="shared" si="4"/>
        <v>255</v>
      </c>
      <c r="E111" t="str">
        <f t="shared" si="5"/>
        <v/>
      </c>
      <c r="F111">
        <f t="shared" si="6"/>
        <v>255</v>
      </c>
      <c r="K111" t="s">
        <v>381</v>
      </c>
      <c r="L111">
        <v>53</v>
      </c>
      <c r="M111">
        <v>255</v>
      </c>
    </row>
    <row r="112" spans="2:13" x14ac:dyDescent="0.25">
      <c r="B112" t="s">
        <v>106</v>
      </c>
      <c r="C112" t="str">
        <f t="shared" si="7"/>
        <v>research_code</v>
      </c>
      <c r="D112" t="str">
        <f t="shared" si="4"/>
        <v>255</v>
      </c>
      <c r="E112" t="str">
        <f t="shared" si="5"/>
        <v/>
      </c>
      <c r="F112">
        <f t="shared" si="6"/>
        <v>255</v>
      </c>
      <c r="K112" t="s">
        <v>382</v>
      </c>
      <c r="L112">
        <v>3</v>
      </c>
      <c r="M112">
        <v>255</v>
      </c>
    </row>
    <row r="113" spans="2:13" x14ac:dyDescent="0.25">
      <c r="B113" t="s">
        <v>107</v>
      </c>
      <c r="C113" t="str">
        <f t="shared" si="7"/>
        <v>fair_opportunity_limited_sources_code</v>
      </c>
      <c r="D113" t="str">
        <f t="shared" si="4"/>
        <v>255</v>
      </c>
      <c r="E113" t="str">
        <f t="shared" si="5"/>
        <v/>
      </c>
      <c r="F113">
        <f t="shared" si="6"/>
        <v>255</v>
      </c>
      <c r="K113" t="s">
        <v>383</v>
      </c>
      <c r="L113">
        <v>60</v>
      </c>
      <c r="M113">
        <v>255</v>
      </c>
    </row>
    <row r="114" spans="2:13" x14ac:dyDescent="0.25">
      <c r="B114" t="s">
        <v>108</v>
      </c>
      <c r="C114" t="str">
        <f t="shared" si="7"/>
        <v>fair_opportunity_limited_sources</v>
      </c>
      <c r="D114" t="str">
        <f t="shared" si="4"/>
        <v>255</v>
      </c>
      <c r="E114" t="str">
        <f t="shared" si="5"/>
        <v/>
      </c>
      <c r="F114">
        <f t="shared" si="6"/>
        <v>255</v>
      </c>
      <c r="K114" t="s">
        <v>384</v>
      </c>
      <c r="L114">
        <v>6</v>
      </c>
      <c r="M114">
        <v>255</v>
      </c>
    </row>
    <row r="115" spans="2:13" x14ac:dyDescent="0.25">
      <c r="B115" t="s">
        <v>109</v>
      </c>
      <c r="C115" t="str">
        <f t="shared" si="7"/>
        <v>other_than_full_and_open_competition_code</v>
      </c>
      <c r="D115" t="str">
        <f t="shared" si="4"/>
        <v>255</v>
      </c>
      <c r="E115" t="str">
        <f t="shared" si="5"/>
        <v/>
      </c>
      <c r="F115">
        <f t="shared" si="6"/>
        <v>255</v>
      </c>
      <c r="K115" t="s">
        <v>385</v>
      </c>
      <c r="L115">
        <v>118</v>
      </c>
      <c r="M115">
        <v>255</v>
      </c>
    </row>
    <row r="116" spans="2:13" x14ac:dyDescent="0.25">
      <c r="B116" t="s">
        <v>110</v>
      </c>
      <c r="C116" t="str">
        <f t="shared" si="7"/>
        <v>other_than_full_and_open_competition</v>
      </c>
      <c r="D116" t="str">
        <f t="shared" si="4"/>
        <v>255</v>
      </c>
      <c r="E116" t="str">
        <f t="shared" si="5"/>
        <v/>
      </c>
      <c r="F116">
        <f t="shared" si="6"/>
        <v>255</v>
      </c>
      <c r="K116" t="s">
        <v>386</v>
      </c>
      <c r="L116">
        <v>1</v>
      </c>
      <c r="M116">
        <v>255</v>
      </c>
    </row>
    <row r="117" spans="2:13" x14ac:dyDescent="0.25">
      <c r="B117" t="s">
        <v>111</v>
      </c>
      <c r="C117" t="str">
        <f t="shared" si="7"/>
        <v>number_of_offers_received</v>
      </c>
      <c r="D117" t="str">
        <f t="shared" si="4"/>
        <v>255</v>
      </c>
      <c r="E117" t="str">
        <f t="shared" si="5"/>
        <v/>
      </c>
      <c r="F117">
        <f t="shared" si="6"/>
        <v>255</v>
      </c>
      <c r="K117" t="s">
        <v>387</v>
      </c>
      <c r="L117">
        <v>72</v>
      </c>
      <c r="M117">
        <v>255</v>
      </c>
    </row>
    <row r="118" spans="2:13" x14ac:dyDescent="0.25">
      <c r="B118" t="s">
        <v>585</v>
      </c>
      <c r="C118" t="str">
        <f t="shared" si="7"/>
        <v>simplified_procedures_for_certain_commercial_items_code</v>
      </c>
      <c r="D118" t="str">
        <f t="shared" si="4"/>
        <v>255</v>
      </c>
      <c r="E118" t="str">
        <f t="shared" si="5"/>
        <v/>
      </c>
      <c r="F118">
        <f t="shared" si="6"/>
        <v>255</v>
      </c>
      <c r="H118" s="1"/>
      <c r="K118" t="s">
        <v>388</v>
      </c>
      <c r="L118">
        <v>1</v>
      </c>
      <c r="M118">
        <v>255</v>
      </c>
    </row>
    <row r="119" spans="2:13" x14ac:dyDescent="0.25">
      <c r="B119" t="s">
        <v>586</v>
      </c>
      <c r="C119" t="str">
        <f t="shared" si="7"/>
        <v>simplified_procedures_for_certain_commercial_items</v>
      </c>
      <c r="D119" t="str">
        <f t="shared" si="4"/>
        <v>255</v>
      </c>
      <c r="E119" t="str">
        <f t="shared" si="5"/>
        <v/>
      </c>
      <c r="F119">
        <f t="shared" si="6"/>
        <v>255</v>
      </c>
      <c r="H119" s="1"/>
      <c r="K119" t="s">
        <v>389</v>
      </c>
      <c r="L119">
        <v>51</v>
      </c>
      <c r="M119">
        <v>255</v>
      </c>
    </row>
    <row r="120" spans="2:13" x14ac:dyDescent="0.25">
      <c r="B120" t="s">
        <v>114</v>
      </c>
      <c r="C120" t="str">
        <f t="shared" si="7"/>
        <v>small_business_competitiveness_demonstration_program</v>
      </c>
      <c r="D120" t="str">
        <f t="shared" si="4"/>
        <v>255</v>
      </c>
      <c r="E120" t="str">
        <f t="shared" si="5"/>
        <v/>
      </c>
      <c r="F120">
        <f t="shared" si="6"/>
        <v>255</v>
      </c>
      <c r="K120" t="s">
        <v>390</v>
      </c>
      <c r="L120">
        <v>4</v>
      </c>
      <c r="M120">
        <v>255</v>
      </c>
    </row>
    <row r="121" spans="2:13" x14ac:dyDescent="0.25">
      <c r="B121" t="s">
        <v>112</v>
      </c>
      <c r="C121" t="str">
        <f t="shared" si="7"/>
        <v>commercial_item_acquisition_procedures_code</v>
      </c>
      <c r="D121" t="str">
        <f t="shared" si="4"/>
        <v>255</v>
      </c>
      <c r="E121" t="str">
        <f t="shared" si="5"/>
        <v/>
      </c>
      <c r="F121" t="e">
        <f t="shared" si="6"/>
        <v>#N/A</v>
      </c>
      <c r="K121" t="s">
        <v>391</v>
      </c>
      <c r="L121">
        <v>33</v>
      </c>
      <c r="M121">
        <v>255</v>
      </c>
    </row>
    <row r="122" spans="2:13" x14ac:dyDescent="0.25">
      <c r="B122" t="s">
        <v>113</v>
      </c>
      <c r="C122" t="str">
        <f t="shared" si="7"/>
        <v>commercial_item_acquisition_procedures</v>
      </c>
      <c r="D122" t="str">
        <f t="shared" si="4"/>
        <v>255</v>
      </c>
      <c r="E122" t="str">
        <f t="shared" si="5"/>
        <v/>
      </c>
      <c r="F122" t="e">
        <f t="shared" si="6"/>
        <v>#N/A</v>
      </c>
      <c r="K122" t="s">
        <v>392</v>
      </c>
      <c r="L122">
        <v>1</v>
      </c>
      <c r="M122">
        <v>255</v>
      </c>
    </row>
    <row r="123" spans="2:13" x14ac:dyDescent="0.25">
      <c r="B123" t="s">
        <v>115</v>
      </c>
      <c r="C123" t="str">
        <f t="shared" si="7"/>
        <v>a76_fair_act_action_code</v>
      </c>
      <c r="D123" t="str">
        <f t="shared" si="4"/>
        <v>255</v>
      </c>
      <c r="E123" t="str">
        <f t="shared" si="5"/>
        <v/>
      </c>
      <c r="F123">
        <f t="shared" si="6"/>
        <v>255</v>
      </c>
      <c r="K123" t="s">
        <v>393</v>
      </c>
      <c r="L123">
        <v>48</v>
      </c>
      <c r="M123">
        <v>255</v>
      </c>
    </row>
    <row r="124" spans="2:13" x14ac:dyDescent="0.25">
      <c r="B124" t="s">
        <v>116</v>
      </c>
      <c r="C124" t="str">
        <f t="shared" si="7"/>
        <v>a76_fair_act_action</v>
      </c>
      <c r="D124" t="str">
        <f t="shared" si="4"/>
        <v>255</v>
      </c>
      <c r="E124" t="str">
        <f t="shared" si="5"/>
        <v/>
      </c>
      <c r="F124">
        <f t="shared" si="6"/>
        <v>255</v>
      </c>
      <c r="K124" t="s">
        <v>394</v>
      </c>
      <c r="L124">
        <v>1</v>
      </c>
      <c r="M124">
        <v>255</v>
      </c>
    </row>
    <row r="125" spans="2:13" x14ac:dyDescent="0.25">
      <c r="B125" t="s">
        <v>117</v>
      </c>
      <c r="C125" t="str">
        <f t="shared" si="7"/>
        <v>fed_biz_opps_code</v>
      </c>
      <c r="D125" t="str">
        <f t="shared" si="4"/>
        <v>255</v>
      </c>
      <c r="E125" t="str">
        <f t="shared" si="5"/>
        <v/>
      </c>
      <c r="F125">
        <f t="shared" si="6"/>
        <v>255</v>
      </c>
      <c r="K125" t="s">
        <v>395</v>
      </c>
      <c r="L125">
        <v>27</v>
      </c>
      <c r="M125">
        <v>255</v>
      </c>
    </row>
    <row r="126" spans="2:13" x14ac:dyDescent="0.25">
      <c r="B126" t="s">
        <v>118</v>
      </c>
      <c r="C126" t="str">
        <f t="shared" si="7"/>
        <v>fed_biz_opps</v>
      </c>
      <c r="D126" t="str">
        <f t="shared" si="4"/>
        <v>255</v>
      </c>
      <c r="E126" t="str">
        <f t="shared" si="5"/>
        <v/>
      </c>
      <c r="F126">
        <f t="shared" si="6"/>
        <v>255</v>
      </c>
      <c r="K126" t="s">
        <v>396</v>
      </c>
      <c r="L126">
        <v>3</v>
      </c>
      <c r="M126">
        <v>255</v>
      </c>
    </row>
    <row r="127" spans="2:13" x14ac:dyDescent="0.25">
      <c r="B127" t="s">
        <v>119</v>
      </c>
      <c r="C127" t="str">
        <f t="shared" si="7"/>
        <v>local_area_set_aside_code</v>
      </c>
      <c r="D127" t="str">
        <f t="shared" si="4"/>
        <v>255</v>
      </c>
      <c r="E127" t="str">
        <f t="shared" si="5"/>
        <v/>
      </c>
      <c r="F127">
        <f t="shared" si="6"/>
        <v>255</v>
      </c>
      <c r="K127" t="s">
        <v>397</v>
      </c>
      <c r="L127">
        <v>36</v>
      </c>
      <c r="M127">
        <v>255</v>
      </c>
    </row>
    <row r="128" spans="2:13" x14ac:dyDescent="0.25">
      <c r="B128" t="s">
        <v>120</v>
      </c>
      <c r="C128" t="str">
        <f t="shared" si="7"/>
        <v>local_area_set_aside</v>
      </c>
      <c r="D128" t="str">
        <f t="shared" si="4"/>
        <v>255</v>
      </c>
      <c r="E128" t="str">
        <f t="shared" si="5"/>
        <v/>
      </c>
      <c r="F128">
        <f t="shared" si="6"/>
        <v>255</v>
      </c>
      <c r="K128" t="s">
        <v>398</v>
      </c>
      <c r="L128">
        <v>1</v>
      </c>
      <c r="M128">
        <v>255</v>
      </c>
    </row>
    <row r="129" spans="2:13" x14ac:dyDescent="0.25">
      <c r="B129" t="s">
        <v>121</v>
      </c>
      <c r="C129" t="str">
        <f t="shared" si="7"/>
        <v>price_evaluation_adjustment_preference_percent_difference</v>
      </c>
      <c r="D129" t="str">
        <f t="shared" si="4"/>
        <v>255</v>
      </c>
      <c r="E129" t="str">
        <f t="shared" si="5"/>
        <v/>
      </c>
      <c r="F129">
        <f t="shared" si="6"/>
        <v>255</v>
      </c>
      <c r="K129" t="s">
        <v>399</v>
      </c>
      <c r="L129">
        <v>109</v>
      </c>
      <c r="M129">
        <v>255</v>
      </c>
    </row>
    <row r="130" spans="2:13" x14ac:dyDescent="0.25">
      <c r="B130" t="s">
        <v>122</v>
      </c>
      <c r="C130" t="str">
        <f t="shared" si="7"/>
        <v>clinger_cohen_act_planning_code</v>
      </c>
      <c r="D130" t="str">
        <f t="shared" si="4"/>
        <v>255</v>
      </c>
      <c r="E130" t="str">
        <f t="shared" si="5"/>
        <v/>
      </c>
      <c r="F130">
        <f t="shared" si="6"/>
        <v>255</v>
      </c>
      <c r="K130" t="s">
        <v>400</v>
      </c>
      <c r="L130">
        <v>1</v>
      </c>
      <c r="M130">
        <v>255</v>
      </c>
    </row>
    <row r="131" spans="2:13" x14ac:dyDescent="0.25">
      <c r="B131" t="s">
        <v>123</v>
      </c>
      <c r="C131" t="str">
        <f t="shared" si="7"/>
        <v>clinger_cohen_act_planning</v>
      </c>
      <c r="D131" t="str">
        <f t="shared" si="4"/>
        <v>255</v>
      </c>
      <c r="E131" t="str">
        <f t="shared" si="5"/>
        <v/>
      </c>
      <c r="F131">
        <f t="shared" si="6"/>
        <v>255</v>
      </c>
      <c r="K131" t="s">
        <v>401</v>
      </c>
      <c r="L131">
        <v>51</v>
      </c>
      <c r="M131">
        <v>255</v>
      </c>
    </row>
    <row r="132" spans="2:13" x14ac:dyDescent="0.25">
      <c r="B132" t="s">
        <v>124</v>
      </c>
      <c r="C132" t="str">
        <f t="shared" si="7"/>
        <v>materials_supplies_articles_equipment_code</v>
      </c>
      <c r="D132" t="str">
        <f t="shared" si="4"/>
        <v>255</v>
      </c>
      <c r="E132" t="str">
        <f t="shared" si="5"/>
        <v/>
      </c>
      <c r="F132">
        <f t="shared" si="6"/>
        <v>255</v>
      </c>
      <c r="K132" t="s">
        <v>402</v>
      </c>
      <c r="L132">
        <v>3</v>
      </c>
      <c r="M132">
        <v>255</v>
      </c>
    </row>
    <row r="133" spans="2:13" x14ac:dyDescent="0.25">
      <c r="B133" t="s">
        <v>125</v>
      </c>
      <c r="C133" t="str">
        <f t="shared" si="7"/>
        <v>materials_supplies_articles_equipment</v>
      </c>
      <c r="D133" t="str">
        <f t="shared" si="4"/>
        <v>255</v>
      </c>
      <c r="E133" t="str">
        <f t="shared" si="5"/>
        <v/>
      </c>
      <c r="F133">
        <f t="shared" si="6"/>
        <v>255</v>
      </c>
      <c r="K133" t="s">
        <v>403</v>
      </c>
      <c r="L133">
        <v>52</v>
      </c>
      <c r="M133">
        <v>255</v>
      </c>
    </row>
    <row r="134" spans="2:13" x14ac:dyDescent="0.25">
      <c r="B134" t="s">
        <v>126</v>
      </c>
      <c r="C134" t="str">
        <f t="shared" si="7"/>
        <v>labor_standards_code</v>
      </c>
      <c r="D134" t="str">
        <f t="shared" ref="D134:D197" si="8">MID(LEFT(RIGHT(B134,11),FIND(")",RIGHT(B134,11))-1),IF(LEFT(RIGHT(B134,11),1)="(",2,1),999)</f>
        <v>255</v>
      </c>
      <c r="E134" t="str">
        <f t="shared" ref="E134:E197" si="9">IF(D134&lt;&gt;"255",B134,"")</f>
        <v/>
      </c>
      <c r="F134">
        <f t="shared" ref="F134:F197" si="10">VLOOKUP(C134,col_match,3,FALSE)</f>
        <v>255</v>
      </c>
      <c r="K134" t="s">
        <v>404</v>
      </c>
      <c r="L134">
        <v>4</v>
      </c>
      <c r="M134">
        <v>255</v>
      </c>
    </row>
    <row r="135" spans="2:13" x14ac:dyDescent="0.25">
      <c r="B135" t="s">
        <v>127</v>
      </c>
      <c r="C135" t="str">
        <f t="shared" ref="C135:C198" si="11">MID(B135,2,FIND("]",B135)-2)</f>
        <v>labor_standards</v>
      </c>
      <c r="D135" t="str">
        <f t="shared" si="8"/>
        <v>255</v>
      </c>
      <c r="E135" t="str">
        <f t="shared" si="9"/>
        <v/>
      </c>
      <c r="F135">
        <f t="shared" si="10"/>
        <v>255</v>
      </c>
      <c r="K135" t="s">
        <v>405</v>
      </c>
      <c r="L135">
        <v>42</v>
      </c>
      <c r="M135">
        <v>255</v>
      </c>
    </row>
    <row r="136" spans="2:13" x14ac:dyDescent="0.25">
      <c r="B136" t="s">
        <v>128</v>
      </c>
      <c r="C136" t="str">
        <f t="shared" si="11"/>
        <v>construction_wage_rate_requirements_code</v>
      </c>
      <c r="D136" t="str">
        <f t="shared" si="8"/>
        <v>255</v>
      </c>
      <c r="E136" t="str">
        <f t="shared" si="9"/>
        <v/>
      </c>
      <c r="F136">
        <f t="shared" si="10"/>
        <v>255</v>
      </c>
      <c r="K136" t="s">
        <v>406</v>
      </c>
      <c r="L136">
        <v>8</v>
      </c>
      <c r="M136">
        <v>255</v>
      </c>
    </row>
    <row r="137" spans="2:13" x14ac:dyDescent="0.25">
      <c r="B137" t="s">
        <v>129</v>
      </c>
      <c r="C137" t="str">
        <f t="shared" si="11"/>
        <v>construction_wage_rate_requirements</v>
      </c>
      <c r="D137" t="str">
        <f t="shared" si="8"/>
        <v>255</v>
      </c>
      <c r="E137" t="str">
        <f t="shared" si="9"/>
        <v/>
      </c>
      <c r="F137">
        <f t="shared" si="10"/>
        <v>255</v>
      </c>
      <c r="K137" t="s">
        <v>407</v>
      </c>
      <c r="L137">
        <v>65</v>
      </c>
      <c r="M137">
        <v>255</v>
      </c>
    </row>
    <row r="138" spans="2:13" x14ac:dyDescent="0.25">
      <c r="B138" t="s">
        <v>130</v>
      </c>
      <c r="C138" t="str">
        <f t="shared" si="11"/>
        <v>interagency_contracting_authority_code</v>
      </c>
      <c r="D138" t="str">
        <f t="shared" si="8"/>
        <v>255</v>
      </c>
      <c r="E138" t="str">
        <f t="shared" si="9"/>
        <v/>
      </c>
      <c r="F138">
        <f t="shared" si="10"/>
        <v>255</v>
      </c>
      <c r="K138" t="s">
        <v>408</v>
      </c>
      <c r="L138">
        <v>4</v>
      </c>
      <c r="M138">
        <v>255</v>
      </c>
    </row>
    <row r="139" spans="2:13" x14ac:dyDescent="0.25">
      <c r="B139" t="s">
        <v>131</v>
      </c>
      <c r="C139" t="str">
        <f t="shared" si="11"/>
        <v>interagency_contracting_authority</v>
      </c>
      <c r="D139" t="str">
        <f t="shared" si="8"/>
        <v>255</v>
      </c>
      <c r="E139" t="str">
        <f t="shared" si="9"/>
        <v/>
      </c>
      <c r="F139">
        <f t="shared" si="10"/>
        <v>255</v>
      </c>
      <c r="K139" t="s">
        <v>409</v>
      </c>
      <c r="L139">
        <v>24</v>
      </c>
      <c r="M139">
        <v>255</v>
      </c>
    </row>
    <row r="140" spans="2:13" x14ac:dyDescent="0.25">
      <c r="B140" t="s">
        <v>132</v>
      </c>
      <c r="C140" t="str">
        <f t="shared" si="11"/>
        <v>other_statutory_authority</v>
      </c>
      <c r="D140" t="str">
        <f t="shared" si="8"/>
        <v>4000</v>
      </c>
      <c r="E140" t="str">
        <f t="shared" si="9"/>
        <v>[other_statutory_authority] [varchar](4000) NULL,</v>
      </c>
      <c r="F140">
        <f t="shared" si="10"/>
        <v>4000</v>
      </c>
      <c r="K140" t="s">
        <v>410</v>
      </c>
      <c r="L140">
        <v>3</v>
      </c>
      <c r="M140">
        <v>255</v>
      </c>
    </row>
    <row r="141" spans="2:13" x14ac:dyDescent="0.25">
      <c r="B141" t="s">
        <v>133</v>
      </c>
      <c r="C141" t="str">
        <f t="shared" si="11"/>
        <v>program_acronym</v>
      </c>
      <c r="D141" t="str">
        <f t="shared" si="8"/>
        <v>255</v>
      </c>
      <c r="E141" t="str">
        <f t="shared" si="9"/>
        <v/>
      </c>
      <c r="F141">
        <f t="shared" si="10"/>
        <v>255</v>
      </c>
      <c r="K141" t="s">
        <v>411</v>
      </c>
      <c r="L141">
        <v>59</v>
      </c>
      <c r="M141">
        <v>255</v>
      </c>
    </row>
    <row r="142" spans="2:13" x14ac:dyDescent="0.25">
      <c r="B142" t="s">
        <v>134</v>
      </c>
      <c r="C142" t="str">
        <f t="shared" si="11"/>
        <v>parent_award_type_code</v>
      </c>
      <c r="D142" t="str">
        <f t="shared" si="8"/>
        <v>255</v>
      </c>
      <c r="E142" t="str">
        <f t="shared" si="9"/>
        <v/>
      </c>
      <c r="F142">
        <f t="shared" si="10"/>
        <v>255</v>
      </c>
      <c r="K142" t="s">
        <v>412</v>
      </c>
      <c r="L142">
        <v>4</v>
      </c>
      <c r="M142">
        <v>255</v>
      </c>
    </row>
    <row r="143" spans="2:13" x14ac:dyDescent="0.25">
      <c r="B143" t="s">
        <v>135</v>
      </c>
      <c r="C143" t="str">
        <f t="shared" si="11"/>
        <v>parent_award_type</v>
      </c>
      <c r="D143" t="str">
        <f t="shared" si="8"/>
        <v>255</v>
      </c>
      <c r="E143" t="str">
        <f t="shared" si="9"/>
        <v/>
      </c>
      <c r="F143">
        <f t="shared" si="10"/>
        <v>255</v>
      </c>
      <c r="K143" t="s">
        <v>413</v>
      </c>
      <c r="L143">
        <v>53</v>
      </c>
      <c r="M143">
        <v>255</v>
      </c>
    </row>
    <row r="144" spans="2:13" x14ac:dyDescent="0.25">
      <c r="B144" t="s">
        <v>136</v>
      </c>
      <c r="C144" t="str">
        <f t="shared" si="11"/>
        <v>parent_award_single_or_multiple_code</v>
      </c>
      <c r="D144" t="str">
        <f t="shared" si="8"/>
        <v>255</v>
      </c>
      <c r="E144" t="str">
        <f t="shared" si="9"/>
        <v/>
      </c>
      <c r="F144">
        <f t="shared" si="10"/>
        <v>255</v>
      </c>
      <c r="K144" t="s">
        <v>414</v>
      </c>
      <c r="L144">
        <v>3</v>
      </c>
      <c r="M144">
        <v>255</v>
      </c>
    </row>
    <row r="145" spans="2:13" x14ac:dyDescent="0.25">
      <c r="B145" t="s">
        <v>137</v>
      </c>
      <c r="C145" t="str">
        <f t="shared" si="11"/>
        <v>parent_award_single_or_multiple</v>
      </c>
      <c r="D145" t="str">
        <f t="shared" si="8"/>
        <v>255</v>
      </c>
      <c r="E145" t="str">
        <f t="shared" si="9"/>
        <v/>
      </c>
      <c r="F145">
        <f t="shared" si="10"/>
        <v>255</v>
      </c>
      <c r="K145" t="s">
        <v>415</v>
      </c>
      <c r="L145">
        <v>52</v>
      </c>
      <c r="M145">
        <v>255</v>
      </c>
    </row>
    <row r="146" spans="2:13" x14ac:dyDescent="0.25">
      <c r="B146" t="s">
        <v>138</v>
      </c>
      <c r="C146" t="str">
        <f t="shared" si="11"/>
        <v>major_program</v>
      </c>
      <c r="D146" t="str">
        <f t="shared" si="8"/>
        <v>255</v>
      </c>
      <c r="E146" t="str">
        <f t="shared" si="9"/>
        <v/>
      </c>
      <c r="F146">
        <f t="shared" si="10"/>
        <v>255</v>
      </c>
      <c r="K146" t="s">
        <v>416</v>
      </c>
      <c r="L146">
        <v>3</v>
      </c>
      <c r="M146">
        <v>255</v>
      </c>
    </row>
    <row r="147" spans="2:13" x14ac:dyDescent="0.25">
      <c r="B147" t="s">
        <v>139</v>
      </c>
      <c r="C147" t="str">
        <f t="shared" si="11"/>
        <v>national_interest_action_code</v>
      </c>
      <c r="D147" t="str">
        <f t="shared" si="8"/>
        <v>255</v>
      </c>
      <c r="E147" t="str">
        <f t="shared" si="9"/>
        <v/>
      </c>
      <c r="F147">
        <f t="shared" si="10"/>
        <v>255</v>
      </c>
      <c r="K147" t="s">
        <v>417</v>
      </c>
      <c r="L147">
        <v>5</v>
      </c>
      <c r="M147">
        <v>255</v>
      </c>
    </row>
    <row r="148" spans="2:13" x14ac:dyDescent="0.25">
      <c r="B148" t="s">
        <v>140</v>
      </c>
      <c r="C148" t="str">
        <f t="shared" si="11"/>
        <v>national_interest_action</v>
      </c>
      <c r="D148" t="str">
        <f t="shared" si="8"/>
        <v>255</v>
      </c>
      <c r="E148" t="str">
        <f t="shared" si="9"/>
        <v/>
      </c>
      <c r="F148">
        <f t="shared" si="10"/>
        <v>255</v>
      </c>
      <c r="K148" t="s">
        <v>573</v>
      </c>
      <c r="L148">
        <v>1</v>
      </c>
      <c r="M148">
        <v>255</v>
      </c>
    </row>
    <row r="149" spans="2:13" x14ac:dyDescent="0.25">
      <c r="B149" t="s">
        <v>141</v>
      </c>
      <c r="C149" t="str">
        <f t="shared" si="11"/>
        <v>cost_or_pricing_data_code</v>
      </c>
      <c r="D149" t="str">
        <f t="shared" si="8"/>
        <v>255</v>
      </c>
      <c r="E149" t="str">
        <f t="shared" si="9"/>
        <v/>
      </c>
      <c r="F149">
        <f t="shared" si="10"/>
        <v>255</v>
      </c>
      <c r="K149" t="s">
        <v>574</v>
      </c>
      <c r="L149">
        <v>3</v>
      </c>
      <c r="M149">
        <v>255</v>
      </c>
    </row>
    <row r="150" spans="2:13" x14ac:dyDescent="0.25">
      <c r="B150" t="s">
        <v>142</v>
      </c>
      <c r="C150" t="str">
        <f t="shared" si="11"/>
        <v>cost_or_pricing_data</v>
      </c>
      <c r="D150" t="str">
        <f t="shared" si="8"/>
        <v>255</v>
      </c>
      <c r="E150" t="str">
        <f t="shared" si="9"/>
        <v/>
      </c>
      <c r="F150">
        <f t="shared" si="10"/>
        <v>255</v>
      </c>
      <c r="H150" s="1" t="s">
        <v>575</v>
      </c>
      <c r="K150" t="s">
        <v>418</v>
      </c>
      <c r="L150">
        <v>1</v>
      </c>
      <c r="M150">
        <v>255</v>
      </c>
    </row>
    <row r="151" spans="2:13" x14ac:dyDescent="0.25">
      <c r="B151" t="s">
        <v>143</v>
      </c>
      <c r="C151" t="str">
        <f t="shared" si="11"/>
        <v>cost_accounting_standards_clause_code</v>
      </c>
      <c r="D151" t="str">
        <f t="shared" si="8"/>
        <v>255</v>
      </c>
      <c r="E151" t="str">
        <f t="shared" si="9"/>
        <v/>
      </c>
      <c r="F151">
        <f t="shared" si="10"/>
        <v>255</v>
      </c>
      <c r="K151" t="s">
        <v>419</v>
      </c>
      <c r="L151">
        <v>3</v>
      </c>
      <c r="M151">
        <v>255</v>
      </c>
    </row>
    <row r="152" spans="2:13" x14ac:dyDescent="0.25">
      <c r="B152" t="s">
        <v>144</v>
      </c>
      <c r="C152" t="str">
        <f t="shared" si="11"/>
        <v>cost_accounting_standards_clause</v>
      </c>
      <c r="D152" t="str">
        <f t="shared" si="8"/>
        <v>255</v>
      </c>
      <c r="E152" t="str">
        <f t="shared" si="9"/>
        <v/>
      </c>
      <c r="F152">
        <f t="shared" si="10"/>
        <v>255</v>
      </c>
      <c r="K152" t="s">
        <v>420</v>
      </c>
      <c r="L152">
        <v>1</v>
      </c>
      <c r="M152">
        <v>255</v>
      </c>
    </row>
    <row r="153" spans="2:13" x14ac:dyDescent="0.25">
      <c r="B153" t="s">
        <v>587</v>
      </c>
      <c r="C153" t="str">
        <f t="shared" si="11"/>
        <v>government_furnished_property_code</v>
      </c>
      <c r="D153" t="str">
        <f t="shared" si="8"/>
        <v>255</v>
      </c>
      <c r="E153" t="str">
        <f t="shared" si="9"/>
        <v/>
      </c>
      <c r="F153">
        <f t="shared" si="10"/>
        <v>255</v>
      </c>
      <c r="K153" t="s">
        <v>421</v>
      </c>
      <c r="L153">
        <v>14</v>
      </c>
      <c r="M153">
        <v>255</v>
      </c>
    </row>
    <row r="154" spans="2:13" x14ac:dyDescent="0.25">
      <c r="B154" t="s">
        <v>145</v>
      </c>
      <c r="C154" t="str">
        <f t="shared" si="11"/>
        <v>sea_transportation_code</v>
      </c>
      <c r="D154" t="str">
        <f t="shared" si="8"/>
        <v>255</v>
      </c>
      <c r="E154" t="str">
        <f t="shared" si="9"/>
        <v/>
      </c>
      <c r="F154">
        <f t="shared" si="10"/>
        <v>255</v>
      </c>
      <c r="K154" t="s">
        <v>422</v>
      </c>
      <c r="L154">
        <v>1</v>
      </c>
      <c r="M154">
        <v>255</v>
      </c>
    </row>
    <row r="155" spans="2:13" x14ac:dyDescent="0.25">
      <c r="B155" t="s">
        <v>146</v>
      </c>
      <c r="C155" t="str">
        <f t="shared" si="11"/>
        <v>sea_transportation</v>
      </c>
      <c r="D155" t="str">
        <f t="shared" si="8"/>
        <v>255</v>
      </c>
      <c r="E155" t="str">
        <f t="shared" si="9"/>
        <v/>
      </c>
      <c r="F155">
        <f t="shared" si="10"/>
        <v>255</v>
      </c>
      <c r="K155" t="s">
        <v>423</v>
      </c>
      <c r="L155">
        <v>3</v>
      </c>
      <c r="M155">
        <v>255</v>
      </c>
    </row>
    <row r="156" spans="2:13" x14ac:dyDescent="0.25">
      <c r="B156" t="s">
        <v>147</v>
      </c>
      <c r="C156" t="str">
        <f t="shared" si="11"/>
        <v>undefinitized_action_code</v>
      </c>
      <c r="D156" t="str">
        <f t="shared" si="8"/>
        <v>255</v>
      </c>
      <c r="E156" t="str">
        <f t="shared" si="9"/>
        <v/>
      </c>
      <c r="F156">
        <f t="shared" si="10"/>
        <v>255</v>
      </c>
      <c r="K156" t="s">
        <v>424</v>
      </c>
      <c r="L156">
        <v>2</v>
      </c>
      <c r="M156">
        <v>255</v>
      </c>
    </row>
    <row r="157" spans="2:13" x14ac:dyDescent="0.25">
      <c r="B157" t="s">
        <v>148</v>
      </c>
      <c r="C157" t="str">
        <f t="shared" si="11"/>
        <v>undefinitized_action</v>
      </c>
      <c r="D157" t="str">
        <f t="shared" si="8"/>
        <v>255</v>
      </c>
      <c r="E157" t="str">
        <f t="shared" si="9"/>
        <v/>
      </c>
      <c r="F157">
        <f t="shared" si="10"/>
        <v>255</v>
      </c>
      <c r="K157" t="s">
        <v>425</v>
      </c>
      <c r="L157">
        <v>1</v>
      </c>
      <c r="M157">
        <v>255</v>
      </c>
    </row>
    <row r="158" spans="2:13" x14ac:dyDescent="0.25">
      <c r="B158" t="s">
        <v>149</v>
      </c>
      <c r="C158" t="str">
        <f t="shared" si="11"/>
        <v>consolidated_contract_code</v>
      </c>
      <c r="D158" t="str">
        <f t="shared" si="8"/>
        <v>255</v>
      </c>
      <c r="E158" t="str">
        <f t="shared" si="9"/>
        <v/>
      </c>
      <c r="F158">
        <f t="shared" si="10"/>
        <v>255</v>
      </c>
      <c r="K158" t="s">
        <v>426</v>
      </c>
      <c r="L158">
        <v>3</v>
      </c>
      <c r="M158">
        <v>255</v>
      </c>
    </row>
    <row r="159" spans="2:13" x14ac:dyDescent="0.25">
      <c r="B159" t="s">
        <v>150</v>
      </c>
      <c r="C159" t="str">
        <f t="shared" si="11"/>
        <v>consolidated_contract</v>
      </c>
      <c r="D159" t="str">
        <f t="shared" si="8"/>
        <v>255</v>
      </c>
      <c r="E159" t="str">
        <f t="shared" si="9"/>
        <v/>
      </c>
      <c r="F159">
        <f t="shared" si="10"/>
        <v>255</v>
      </c>
      <c r="K159" t="s">
        <v>427</v>
      </c>
      <c r="L159">
        <v>1</v>
      </c>
      <c r="M159">
        <v>255</v>
      </c>
    </row>
    <row r="160" spans="2:13" x14ac:dyDescent="0.25">
      <c r="B160" t="s">
        <v>151</v>
      </c>
      <c r="C160" t="str">
        <f t="shared" si="11"/>
        <v>performance_based_service_acquisition_code</v>
      </c>
      <c r="D160" t="str">
        <f t="shared" si="8"/>
        <v>255</v>
      </c>
      <c r="E160" t="str">
        <f t="shared" si="9"/>
        <v/>
      </c>
      <c r="F160">
        <f t="shared" si="10"/>
        <v>255</v>
      </c>
      <c r="K160" t="s">
        <v>428</v>
      </c>
      <c r="L160">
        <v>14</v>
      </c>
      <c r="M160">
        <v>255</v>
      </c>
    </row>
    <row r="161" spans="2:13" x14ac:dyDescent="0.25">
      <c r="B161" t="s">
        <v>152</v>
      </c>
      <c r="C161" t="str">
        <f t="shared" si="11"/>
        <v>performance_based_service_acquisition</v>
      </c>
      <c r="D161" t="str">
        <f t="shared" si="8"/>
        <v>255</v>
      </c>
      <c r="E161" t="str">
        <f t="shared" si="9"/>
        <v/>
      </c>
      <c r="F161">
        <f t="shared" si="10"/>
        <v>255</v>
      </c>
      <c r="K161" t="s">
        <v>429</v>
      </c>
      <c r="L161">
        <v>1</v>
      </c>
      <c r="M161">
        <v>255</v>
      </c>
    </row>
    <row r="162" spans="2:13" x14ac:dyDescent="0.25">
      <c r="B162" t="s">
        <v>153</v>
      </c>
      <c r="C162" t="str">
        <f t="shared" si="11"/>
        <v>multi_year_contract_code</v>
      </c>
      <c r="D162" t="str">
        <f t="shared" si="8"/>
        <v>255</v>
      </c>
      <c r="E162" t="str">
        <f t="shared" si="9"/>
        <v/>
      </c>
      <c r="F162">
        <f t="shared" si="10"/>
        <v>255</v>
      </c>
      <c r="K162" t="s">
        <v>430</v>
      </c>
      <c r="L162">
        <v>14</v>
      </c>
      <c r="M162">
        <v>255</v>
      </c>
    </row>
    <row r="163" spans="2:13" x14ac:dyDescent="0.25">
      <c r="B163" t="s">
        <v>154</v>
      </c>
      <c r="C163" t="str">
        <f t="shared" si="11"/>
        <v>multi_year_contract</v>
      </c>
      <c r="D163" t="str">
        <f t="shared" si="8"/>
        <v>255</v>
      </c>
      <c r="E163" t="str">
        <f t="shared" si="9"/>
        <v/>
      </c>
      <c r="F163">
        <f t="shared" si="10"/>
        <v>255</v>
      </c>
      <c r="K163" t="s">
        <v>431</v>
      </c>
      <c r="L163">
        <v>1</v>
      </c>
      <c r="M163">
        <v>255</v>
      </c>
    </row>
    <row r="164" spans="2:13" x14ac:dyDescent="0.25">
      <c r="B164" t="s">
        <v>155</v>
      </c>
      <c r="C164" t="str">
        <f t="shared" si="11"/>
        <v>contract_financing_code</v>
      </c>
      <c r="D164" t="str">
        <f t="shared" si="8"/>
        <v>255</v>
      </c>
      <c r="E164" t="str">
        <f t="shared" si="9"/>
        <v/>
      </c>
      <c r="F164">
        <f t="shared" si="10"/>
        <v>255</v>
      </c>
      <c r="K164" t="s">
        <v>432</v>
      </c>
      <c r="L164">
        <v>14</v>
      </c>
      <c r="M164">
        <v>255</v>
      </c>
    </row>
    <row r="165" spans="2:13" x14ac:dyDescent="0.25">
      <c r="B165" t="s">
        <v>156</v>
      </c>
      <c r="C165" t="str">
        <f t="shared" si="11"/>
        <v>contract_financing</v>
      </c>
      <c r="D165" t="str">
        <f t="shared" si="8"/>
        <v>255</v>
      </c>
      <c r="E165" t="str">
        <f t="shared" si="9"/>
        <v/>
      </c>
      <c r="F165">
        <f t="shared" si="10"/>
        <v>255</v>
      </c>
      <c r="K165" t="s">
        <v>433</v>
      </c>
      <c r="L165">
        <v>1</v>
      </c>
      <c r="M165">
        <v>255</v>
      </c>
    </row>
    <row r="166" spans="2:13" x14ac:dyDescent="0.25">
      <c r="B166" t="s">
        <v>157</v>
      </c>
      <c r="C166" t="str">
        <f t="shared" si="11"/>
        <v>purchase_card_as_payment_method_code</v>
      </c>
      <c r="D166" t="str">
        <f t="shared" si="8"/>
        <v>255</v>
      </c>
      <c r="E166" t="str">
        <f t="shared" si="9"/>
        <v/>
      </c>
      <c r="F166">
        <f t="shared" si="10"/>
        <v>255</v>
      </c>
      <c r="K166" t="s">
        <v>434</v>
      </c>
      <c r="L166">
        <v>25</v>
      </c>
      <c r="M166">
        <v>255</v>
      </c>
    </row>
    <row r="167" spans="2:13" x14ac:dyDescent="0.25">
      <c r="B167" t="s">
        <v>158</v>
      </c>
      <c r="C167" t="str">
        <f t="shared" si="11"/>
        <v>purchase_card_as_payment_method</v>
      </c>
      <c r="D167" t="str">
        <f t="shared" si="8"/>
        <v>255</v>
      </c>
      <c r="E167" t="str">
        <f t="shared" si="9"/>
        <v/>
      </c>
      <c r="F167">
        <f t="shared" si="10"/>
        <v>255</v>
      </c>
      <c r="H167" s="1" t="s">
        <v>577</v>
      </c>
      <c r="K167" t="s">
        <v>435</v>
      </c>
      <c r="L167">
        <v>100</v>
      </c>
      <c r="M167">
        <v>4000</v>
      </c>
    </row>
    <row r="168" spans="2:13" x14ac:dyDescent="0.25">
      <c r="B168" t="s">
        <v>159</v>
      </c>
      <c r="C168" t="str">
        <f t="shared" si="11"/>
        <v>contingency_humanitarian_or_peacekeeping_operation_code</v>
      </c>
      <c r="D168" t="str">
        <f t="shared" si="8"/>
        <v>255</v>
      </c>
      <c r="E168" t="str">
        <f t="shared" si="9"/>
        <v/>
      </c>
      <c r="F168">
        <f t="shared" si="10"/>
        <v>255</v>
      </c>
      <c r="K168" t="s">
        <v>436</v>
      </c>
      <c r="L168">
        <v>25</v>
      </c>
      <c r="M168">
        <v>255</v>
      </c>
    </row>
    <row r="169" spans="2:13" x14ac:dyDescent="0.25">
      <c r="B169" t="s">
        <v>160</v>
      </c>
      <c r="C169" t="str">
        <f t="shared" si="11"/>
        <v>contingency_humanitarian_or_peacekeeping_operation</v>
      </c>
      <c r="D169" t="str">
        <f t="shared" si="8"/>
        <v>255</v>
      </c>
      <c r="E169" t="str">
        <f t="shared" si="9"/>
        <v/>
      </c>
      <c r="F169">
        <f t="shared" si="10"/>
        <v>255</v>
      </c>
      <c r="K169" t="s">
        <v>437</v>
      </c>
      <c r="L169">
        <v>1</v>
      </c>
      <c r="M169">
        <v>255</v>
      </c>
    </row>
    <row r="170" spans="2:13" x14ac:dyDescent="0.25">
      <c r="B170" t="s">
        <v>588</v>
      </c>
      <c r="C170" t="str">
        <f t="shared" si="11"/>
        <v>alaskan_native_corporation_owned_firm</v>
      </c>
      <c r="D170" t="str">
        <f t="shared" si="8"/>
        <v>255</v>
      </c>
      <c r="E170" t="str">
        <f t="shared" si="9"/>
        <v/>
      </c>
      <c r="F170">
        <f t="shared" si="10"/>
        <v>255</v>
      </c>
      <c r="H170" s="1" t="s">
        <v>578</v>
      </c>
      <c r="K170" t="s">
        <v>438</v>
      </c>
      <c r="L170">
        <v>4</v>
      </c>
      <c r="M170">
        <v>255</v>
      </c>
    </row>
    <row r="171" spans="2:13" x14ac:dyDescent="0.25">
      <c r="B171" t="s">
        <v>161</v>
      </c>
      <c r="C171" t="str">
        <f t="shared" si="11"/>
        <v>american_indian_owned_business</v>
      </c>
      <c r="D171" t="str">
        <f t="shared" si="8"/>
        <v>255</v>
      </c>
      <c r="E171" t="str">
        <f t="shared" si="9"/>
        <v/>
      </c>
      <c r="F171">
        <f t="shared" si="10"/>
        <v>255</v>
      </c>
      <c r="H171" s="1" t="s">
        <v>579</v>
      </c>
      <c r="K171" t="s">
        <v>439</v>
      </c>
      <c r="L171">
        <v>1</v>
      </c>
      <c r="M171">
        <v>255</v>
      </c>
    </row>
    <row r="172" spans="2:13" x14ac:dyDescent="0.25">
      <c r="B172" t="s">
        <v>162</v>
      </c>
      <c r="C172" t="str">
        <f t="shared" si="11"/>
        <v>indian_tribe_federally_recognized</v>
      </c>
      <c r="D172" t="str">
        <f t="shared" si="8"/>
        <v>255</v>
      </c>
      <c r="E172" t="str">
        <f t="shared" si="9"/>
        <v/>
      </c>
      <c r="F172">
        <f t="shared" si="10"/>
        <v>255</v>
      </c>
      <c r="K172" t="s">
        <v>440</v>
      </c>
      <c r="L172">
        <v>14</v>
      </c>
      <c r="M172">
        <v>255</v>
      </c>
    </row>
    <row r="173" spans="2:13" x14ac:dyDescent="0.25">
      <c r="B173" t="s">
        <v>589</v>
      </c>
      <c r="C173" t="str">
        <f t="shared" si="11"/>
        <v>native_hawaiian_organization_owned_firm</v>
      </c>
      <c r="D173" t="str">
        <f t="shared" si="8"/>
        <v>255</v>
      </c>
      <c r="E173" t="str">
        <f t="shared" si="9"/>
        <v/>
      </c>
      <c r="F173">
        <f t="shared" si="10"/>
        <v>255</v>
      </c>
      <c r="K173" t="s">
        <v>441</v>
      </c>
      <c r="L173">
        <v>100</v>
      </c>
      <c r="M173">
        <v>255</v>
      </c>
    </row>
    <row r="174" spans="2:13" x14ac:dyDescent="0.25">
      <c r="B174" t="s">
        <v>590</v>
      </c>
      <c r="C174" t="str">
        <f t="shared" si="11"/>
        <v>tribally_owned_firm</v>
      </c>
      <c r="D174" t="str">
        <f t="shared" si="8"/>
        <v>255</v>
      </c>
      <c r="E174" t="str">
        <f t="shared" si="9"/>
        <v/>
      </c>
      <c r="F174">
        <f t="shared" si="10"/>
        <v>255</v>
      </c>
      <c r="K174" t="s">
        <v>442</v>
      </c>
      <c r="L174">
        <v>4</v>
      </c>
      <c r="M174">
        <v>255</v>
      </c>
    </row>
    <row r="175" spans="2:13" x14ac:dyDescent="0.25">
      <c r="B175" t="s">
        <v>163</v>
      </c>
      <c r="C175" t="str">
        <f t="shared" si="11"/>
        <v>veteran_owned_business</v>
      </c>
      <c r="D175" t="str">
        <f t="shared" si="8"/>
        <v>255</v>
      </c>
      <c r="E175" t="str">
        <f t="shared" si="9"/>
        <v/>
      </c>
      <c r="F175">
        <f t="shared" si="10"/>
        <v>255</v>
      </c>
      <c r="K175" t="s">
        <v>443</v>
      </c>
      <c r="L175">
        <v>34</v>
      </c>
      <c r="M175">
        <v>255</v>
      </c>
    </row>
    <row r="176" spans="2:13" x14ac:dyDescent="0.25">
      <c r="B176" t="s">
        <v>164</v>
      </c>
      <c r="C176" t="str">
        <f t="shared" si="11"/>
        <v>service_disabled_veteran_owned_business</v>
      </c>
      <c r="D176" t="str">
        <f t="shared" si="8"/>
        <v>255</v>
      </c>
      <c r="E176" t="str">
        <f t="shared" si="9"/>
        <v/>
      </c>
      <c r="F176">
        <f t="shared" si="10"/>
        <v>255</v>
      </c>
      <c r="K176" t="s">
        <v>444</v>
      </c>
      <c r="L176">
        <v>1</v>
      </c>
      <c r="M176">
        <v>255</v>
      </c>
    </row>
    <row r="177" spans="2:13" x14ac:dyDescent="0.25">
      <c r="B177" t="s">
        <v>165</v>
      </c>
      <c r="C177" t="str">
        <f t="shared" si="11"/>
        <v>woman_owned_business</v>
      </c>
      <c r="D177" t="str">
        <f t="shared" si="8"/>
        <v>255</v>
      </c>
      <c r="E177" t="str">
        <f t="shared" si="9"/>
        <v/>
      </c>
      <c r="F177">
        <f t="shared" si="10"/>
        <v>255</v>
      </c>
      <c r="K177" t="s">
        <v>445</v>
      </c>
      <c r="L177">
        <v>21</v>
      </c>
      <c r="M177">
        <v>255</v>
      </c>
    </row>
    <row r="178" spans="2:13" x14ac:dyDescent="0.25">
      <c r="B178" t="s">
        <v>166</v>
      </c>
      <c r="C178" t="str">
        <f t="shared" si="11"/>
        <v>women_owned_small_business</v>
      </c>
      <c r="D178" t="str">
        <f t="shared" si="8"/>
        <v>255</v>
      </c>
      <c r="E178" t="str">
        <f t="shared" si="9"/>
        <v/>
      </c>
      <c r="F178">
        <f t="shared" si="10"/>
        <v>255</v>
      </c>
      <c r="K178" t="s">
        <v>446</v>
      </c>
      <c r="L178">
        <v>1</v>
      </c>
      <c r="M178">
        <v>255</v>
      </c>
    </row>
    <row r="179" spans="2:13" x14ac:dyDescent="0.25">
      <c r="B179" t="s">
        <v>167</v>
      </c>
      <c r="C179" t="str">
        <f t="shared" si="11"/>
        <v>economically_disadvantaged_women_owned_small_business</v>
      </c>
      <c r="D179" t="str">
        <f t="shared" si="8"/>
        <v>255</v>
      </c>
      <c r="E179" t="str">
        <f t="shared" si="9"/>
        <v/>
      </c>
      <c r="F179">
        <f t="shared" si="10"/>
        <v>255</v>
      </c>
      <c r="K179" t="s">
        <v>447</v>
      </c>
      <c r="L179">
        <v>30</v>
      </c>
      <c r="M179">
        <v>255</v>
      </c>
    </row>
    <row r="180" spans="2:13" x14ac:dyDescent="0.25">
      <c r="B180" t="s">
        <v>168</v>
      </c>
      <c r="C180" t="str">
        <f t="shared" si="11"/>
        <v>joint_venture_women_owned_small_business</v>
      </c>
      <c r="D180" t="str">
        <f t="shared" si="8"/>
        <v>255</v>
      </c>
      <c r="E180" t="str">
        <f t="shared" si="9"/>
        <v/>
      </c>
      <c r="F180">
        <f t="shared" si="10"/>
        <v>255</v>
      </c>
      <c r="K180" t="s">
        <v>575</v>
      </c>
      <c r="L180">
        <v>1</v>
      </c>
      <c r="M180">
        <v>255</v>
      </c>
    </row>
    <row r="181" spans="2:13" x14ac:dyDescent="0.25">
      <c r="B181" t="s">
        <v>169</v>
      </c>
      <c r="C181" t="str">
        <f t="shared" si="11"/>
        <v>joint_venture_economic_disadvantaged_women_owned_small_bus</v>
      </c>
      <c r="D181" t="str">
        <f t="shared" si="8"/>
        <v>255</v>
      </c>
      <c r="E181" t="str">
        <f t="shared" si="9"/>
        <v/>
      </c>
      <c r="F181">
        <f t="shared" si="10"/>
        <v>255</v>
      </c>
      <c r="K181" t="s">
        <v>576</v>
      </c>
      <c r="L181">
        <v>32</v>
      </c>
      <c r="M181">
        <v>255</v>
      </c>
    </row>
    <row r="182" spans="2:13" x14ac:dyDescent="0.25">
      <c r="B182" t="s">
        <v>170</v>
      </c>
      <c r="C182" t="str">
        <f t="shared" si="11"/>
        <v>minority_owned_business</v>
      </c>
      <c r="D182" t="str">
        <f t="shared" si="8"/>
        <v>255</v>
      </c>
      <c r="E182" t="str">
        <f t="shared" si="9"/>
        <v/>
      </c>
      <c r="F182">
        <f t="shared" si="10"/>
        <v>255</v>
      </c>
      <c r="K182" t="s">
        <v>448</v>
      </c>
      <c r="L182">
        <v>1</v>
      </c>
      <c r="M182">
        <v>255</v>
      </c>
    </row>
    <row r="183" spans="2:13" x14ac:dyDescent="0.25">
      <c r="B183" t="s">
        <v>171</v>
      </c>
      <c r="C183" t="str">
        <f t="shared" si="11"/>
        <v>subcontinent_asian_asian_indian_american_owned_business</v>
      </c>
      <c r="D183" t="str">
        <f t="shared" si="8"/>
        <v>255</v>
      </c>
      <c r="E183" t="str">
        <f t="shared" si="9"/>
        <v/>
      </c>
      <c r="F183">
        <f t="shared" si="10"/>
        <v>255</v>
      </c>
      <c r="K183" t="s">
        <v>449</v>
      </c>
      <c r="L183">
        <v>7</v>
      </c>
      <c r="M183">
        <v>255</v>
      </c>
    </row>
    <row r="184" spans="2:13" x14ac:dyDescent="0.25">
      <c r="B184" t="s">
        <v>172</v>
      </c>
      <c r="C184" t="str">
        <f t="shared" si="11"/>
        <v>asian_pacific_american_owned_business</v>
      </c>
      <c r="D184" t="str">
        <f t="shared" si="8"/>
        <v>255</v>
      </c>
      <c r="E184" t="str">
        <f t="shared" si="9"/>
        <v/>
      </c>
      <c r="F184">
        <f t="shared" si="10"/>
        <v>255</v>
      </c>
      <c r="K184" t="s">
        <v>450</v>
      </c>
      <c r="L184">
        <v>1</v>
      </c>
      <c r="M184">
        <v>255</v>
      </c>
    </row>
    <row r="185" spans="2:13" x14ac:dyDescent="0.25">
      <c r="B185" t="s">
        <v>173</v>
      </c>
      <c r="C185" t="str">
        <f t="shared" si="11"/>
        <v>black_american_owned_business</v>
      </c>
      <c r="D185" t="str">
        <f t="shared" si="8"/>
        <v>255</v>
      </c>
      <c r="E185" t="str">
        <f t="shared" si="9"/>
        <v/>
      </c>
      <c r="F185">
        <f t="shared" si="10"/>
        <v>255</v>
      </c>
      <c r="K185" t="s">
        <v>451</v>
      </c>
      <c r="L185">
        <v>26</v>
      </c>
      <c r="M185">
        <v>255</v>
      </c>
    </row>
    <row r="186" spans="2:13" x14ac:dyDescent="0.25">
      <c r="B186" t="s">
        <v>174</v>
      </c>
      <c r="C186" t="str">
        <f t="shared" si="11"/>
        <v>hispanic_american_owned_business</v>
      </c>
      <c r="D186" t="str">
        <f t="shared" si="8"/>
        <v>255</v>
      </c>
      <c r="E186" t="str">
        <f t="shared" si="9"/>
        <v/>
      </c>
      <c r="F186">
        <f t="shared" si="10"/>
        <v>255</v>
      </c>
      <c r="K186" t="s">
        <v>452</v>
      </c>
      <c r="L186">
        <v>1</v>
      </c>
      <c r="M186">
        <v>255</v>
      </c>
    </row>
    <row r="187" spans="2:13" x14ac:dyDescent="0.25">
      <c r="B187" t="s">
        <v>175</v>
      </c>
      <c r="C187" t="str">
        <f t="shared" si="11"/>
        <v>native_american_owned_business</v>
      </c>
      <c r="D187" t="str">
        <f t="shared" si="8"/>
        <v>255</v>
      </c>
      <c r="E187" t="str">
        <f t="shared" si="9"/>
        <v/>
      </c>
      <c r="F187">
        <f t="shared" si="10"/>
        <v>255</v>
      </c>
      <c r="K187" t="s">
        <v>453</v>
      </c>
      <c r="L187">
        <v>56</v>
      </c>
      <c r="M187">
        <v>255</v>
      </c>
    </row>
    <row r="188" spans="2:13" x14ac:dyDescent="0.25">
      <c r="B188" t="s">
        <v>176</v>
      </c>
      <c r="C188" t="str">
        <f t="shared" si="11"/>
        <v>other_minority_owned_business</v>
      </c>
      <c r="D188" t="str">
        <f t="shared" si="8"/>
        <v>255</v>
      </c>
      <c r="E188" t="str">
        <f t="shared" si="9"/>
        <v/>
      </c>
      <c r="F188">
        <f t="shared" si="10"/>
        <v>255</v>
      </c>
      <c r="K188" t="s">
        <v>454</v>
      </c>
      <c r="L188">
        <v>1</v>
      </c>
      <c r="M188">
        <v>255</v>
      </c>
    </row>
    <row r="189" spans="2:13" x14ac:dyDescent="0.25">
      <c r="B189" t="s">
        <v>177</v>
      </c>
      <c r="C189" t="str">
        <f t="shared" si="11"/>
        <v>contracting_officers_determination_of_business_size</v>
      </c>
      <c r="D189" t="str">
        <f t="shared" si="8"/>
        <v>255</v>
      </c>
      <c r="E189" t="str">
        <f t="shared" si="9"/>
        <v/>
      </c>
      <c r="F189">
        <f t="shared" si="10"/>
        <v>255</v>
      </c>
      <c r="K189" t="s">
        <v>455</v>
      </c>
      <c r="L189">
        <v>35</v>
      </c>
      <c r="M189">
        <v>255</v>
      </c>
    </row>
    <row r="190" spans="2:13" x14ac:dyDescent="0.25">
      <c r="B190" t="s">
        <v>178</v>
      </c>
      <c r="C190" t="str">
        <f t="shared" si="11"/>
        <v>contracting_officers_determination_of_business_size_code</v>
      </c>
      <c r="D190" t="str">
        <f t="shared" si="8"/>
        <v>255</v>
      </c>
      <c r="E190" t="str">
        <f t="shared" si="9"/>
        <v/>
      </c>
      <c r="F190">
        <f t="shared" si="10"/>
        <v>255</v>
      </c>
      <c r="K190" t="s">
        <v>456</v>
      </c>
      <c r="L190">
        <v>1</v>
      </c>
      <c r="M190">
        <v>255</v>
      </c>
    </row>
    <row r="191" spans="2:13" x14ac:dyDescent="0.25">
      <c r="B191" t="s">
        <v>179</v>
      </c>
      <c r="C191" t="str">
        <f t="shared" si="11"/>
        <v>emerging_small_business</v>
      </c>
      <c r="D191" t="str">
        <f t="shared" si="8"/>
        <v>255</v>
      </c>
      <c r="E191" t="str">
        <f t="shared" si="9"/>
        <v/>
      </c>
      <c r="F191">
        <f t="shared" si="10"/>
        <v>255</v>
      </c>
      <c r="K191" t="s">
        <v>457</v>
      </c>
      <c r="L191">
        <v>3</v>
      </c>
      <c r="M191">
        <v>255</v>
      </c>
    </row>
    <row r="192" spans="2:13" x14ac:dyDescent="0.25">
      <c r="B192" t="s">
        <v>180</v>
      </c>
      <c r="C192" t="str">
        <f t="shared" si="11"/>
        <v>community_developed_corporation_owned_firm</v>
      </c>
      <c r="D192" t="str">
        <f t="shared" si="8"/>
        <v>255</v>
      </c>
      <c r="E192" t="str">
        <f t="shared" si="9"/>
        <v/>
      </c>
      <c r="F192">
        <f t="shared" si="10"/>
        <v>255</v>
      </c>
      <c r="K192" t="s">
        <v>458</v>
      </c>
      <c r="L192">
        <v>1</v>
      </c>
      <c r="M192">
        <v>255</v>
      </c>
    </row>
    <row r="193" spans="2:13" x14ac:dyDescent="0.25">
      <c r="B193" t="s">
        <v>181</v>
      </c>
      <c r="C193" t="str">
        <f t="shared" si="11"/>
        <v>labor_surplus_area_firm</v>
      </c>
      <c r="D193" t="str">
        <f t="shared" si="8"/>
        <v>255</v>
      </c>
      <c r="E193" t="str">
        <f t="shared" si="9"/>
        <v/>
      </c>
      <c r="F193">
        <f t="shared" si="10"/>
        <v>255</v>
      </c>
      <c r="K193" t="s">
        <v>459</v>
      </c>
      <c r="L193">
        <v>45</v>
      </c>
      <c r="M193">
        <v>255</v>
      </c>
    </row>
    <row r="194" spans="2:13" x14ac:dyDescent="0.25">
      <c r="B194" t="s">
        <v>182</v>
      </c>
      <c r="C194" t="str">
        <f t="shared" si="11"/>
        <v>us_federal_government</v>
      </c>
      <c r="D194" t="str">
        <f t="shared" si="8"/>
        <v>255</v>
      </c>
      <c r="E194" t="str">
        <f t="shared" si="9"/>
        <v/>
      </c>
      <c r="F194">
        <f t="shared" si="10"/>
        <v>255</v>
      </c>
      <c r="K194" t="s">
        <v>460</v>
      </c>
      <c r="L194">
        <v>1</v>
      </c>
      <c r="M194">
        <v>255</v>
      </c>
    </row>
    <row r="195" spans="2:13" x14ac:dyDescent="0.25">
      <c r="B195" t="s">
        <v>183</v>
      </c>
      <c r="C195" t="str">
        <f t="shared" si="11"/>
        <v>federally_funded_research_and_development_corp</v>
      </c>
      <c r="D195" t="str">
        <f t="shared" si="8"/>
        <v>255</v>
      </c>
      <c r="E195" t="str">
        <f t="shared" si="9"/>
        <v/>
      </c>
      <c r="F195">
        <f t="shared" si="10"/>
        <v>255</v>
      </c>
      <c r="K195" t="s">
        <v>461</v>
      </c>
      <c r="L195">
        <v>3</v>
      </c>
      <c r="M195">
        <v>255</v>
      </c>
    </row>
    <row r="196" spans="2:13" x14ac:dyDescent="0.25">
      <c r="B196" t="s">
        <v>184</v>
      </c>
      <c r="C196" t="str">
        <f t="shared" si="11"/>
        <v>federal_agency</v>
      </c>
      <c r="D196" t="str">
        <f t="shared" si="8"/>
        <v>255</v>
      </c>
      <c r="E196" t="str">
        <f t="shared" si="9"/>
        <v/>
      </c>
      <c r="F196">
        <f t="shared" si="10"/>
        <v>255</v>
      </c>
      <c r="K196" t="s">
        <v>462</v>
      </c>
      <c r="L196">
        <v>1</v>
      </c>
      <c r="M196">
        <v>255</v>
      </c>
    </row>
    <row r="197" spans="2:13" x14ac:dyDescent="0.25">
      <c r="B197" t="s">
        <v>185</v>
      </c>
      <c r="C197" t="str">
        <f t="shared" si="11"/>
        <v>us_state_government</v>
      </c>
      <c r="D197" t="str">
        <f t="shared" si="8"/>
        <v>255</v>
      </c>
      <c r="E197" t="str">
        <f t="shared" si="9"/>
        <v/>
      </c>
      <c r="F197">
        <f t="shared" si="10"/>
        <v>255</v>
      </c>
      <c r="K197" t="s">
        <v>463</v>
      </c>
      <c r="L197">
        <v>74</v>
      </c>
      <c r="M197">
        <v>255</v>
      </c>
    </row>
    <row r="198" spans="2:13" x14ac:dyDescent="0.25">
      <c r="B198" t="s">
        <v>186</v>
      </c>
      <c r="C198" t="str">
        <f t="shared" si="11"/>
        <v>us_local_government</v>
      </c>
      <c r="D198" t="str">
        <f t="shared" ref="D198:D261" si="12">MID(LEFT(RIGHT(B198,11),FIND(")",RIGHT(B198,11))-1),IF(LEFT(RIGHT(B198,11),1)="(",2,1),999)</f>
        <v>255</v>
      </c>
      <c r="E198" t="str">
        <f t="shared" ref="E198:E261" si="13">IF(D198&lt;&gt;"255",B198,"")</f>
        <v/>
      </c>
      <c r="F198">
        <f t="shared" ref="F198:F261" si="14">VLOOKUP(C198,col_match,3,FALSE)</f>
        <v>255</v>
      </c>
      <c r="K198" t="s">
        <v>577</v>
      </c>
      <c r="L198">
        <v>5</v>
      </c>
      <c r="M198">
        <v>255</v>
      </c>
    </row>
    <row r="199" spans="2:13" x14ac:dyDescent="0.25">
      <c r="B199" t="s">
        <v>187</v>
      </c>
      <c r="C199" t="str">
        <f t="shared" ref="C199:C262" si="15">MID(B199,2,FIND("]",B199)-2)</f>
        <v>city_local_government</v>
      </c>
      <c r="D199" t="str">
        <f t="shared" si="12"/>
        <v>255</v>
      </c>
      <c r="E199" t="str">
        <f t="shared" si="13"/>
        <v/>
      </c>
      <c r="F199">
        <f t="shared" si="14"/>
        <v>255</v>
      </c>
      <c r="K199" t="s">
        <v>464</v>
      </c>
      <c r="L199">
        <v>5</v>
      </c>
      <c r="M199">
        <v>255</v>
      </c>
    </row>
    <row r="200" spans="2:13" x14ac:dyDescent="0.25">
      <c r="B200" t="s">
        <v>188</v>
      </c>
      <c r="C200" t="str">
        <f t="shared" si="15"/>
        <v>county_local_government</v>
      </c>
      <c r="D200" t="str">
        <f t="shared" si="12"/>
        <v>255</v>
      </c>
      <c r="E200" t="str">
        <f t="shared" si="13"/>
        <v/>
      </c>
      <c r="F200">
        <f t="shared" si="14"/>
        <v>255</v>
      </c>
      <c r="K200" t="s">
        <v>465</v>
      </c>
      <c r="L200">
        <v>5</v>
      </c>
      <c r="M200">
        <v>255</v>
      </c>
    </row>
    <row r="201" spans="2:13" x14ac:dyDescent="0.25">
      <c r="B201" t="s">
        <v>189</v>
      </c>
      <c r="C201" t="str">
        <f t="shared" si="15"/>
        <v>inter_municipal_local_government</v>
      </c>
      <c r="D201" t="str">
        <f t="shared" si="12"/>
        <v>255</v>
      </c>
      <c r="E201" t="str">
        <f t="shared" si="13"/>
        <v/>
      </c>
      <c r="F201">
        <f t="shared" si="14"/>
        <v>255</v>
      </c>
      <c r="K201" t="s">
        <v>578</v>
      </c>
      <c r="L201">
        <v>5</v>
      </c>
      <c r="M201">
        <v>255</v>
      </c>
    </row>
    <row r="202" spans="2:13" x14ac:dyDescent="0.25">
      <c r="B202" t="s">
        <v>190</v>
      </c>
      <c r="C202" t="str">
        <f t="shared" si="15"/>
        <v>local_government_owned</v>
      </c>
      <c r="D202" t="str">
        <f t="shared" si="12"/>
        <v>255</v>
      </c>
      <c r="E202" t="str">
        <f t="shared" si="13"/>
        <v/>
      </c>
      <c r="F202">
        <f t="shared" si="14"/>
        <v>255</v>
      </c>
      <c r="K202" t="s">
        <v>579</v>
      </c>
      <c r="L202">
        <v>5</v>
      </c>
      <c r="M202">
        <v>255</v>
      </c>
    </row>
    <row r="203" spans="2:13" x14ac:dyDescent="0.25">
      <c r="B203" t="s">
        <v>191</v>
      </c>
      <c r="C203" t="str">
        <f t="shared" si="15"/>
        <v>municipality_local_government</v>
      </c>
      <c r="D203" t="str">
        <f t="shared" si="12"/>
        <v>255</v>
      </c>
      <c r="E203" t="str">
        <f t="shared" si="13"/>
        <v/>
      </c>
      <c r="F203">
        <f t="shared" si="14"/>
        <v>255</v>
      </c>
      <c r="K203" t="s">
        <v>466</v>
      </c>
      <c r="L203">
        <v>5</v>
      </c>
      <c r="M203">
        <v>255</v>
      </c>
    </row>
    <row r="204" spans="2:13" x14ac:dyDescent="0.25">
      <c r="B204" t="s">
        <v>192</v>
      </c>
      <c r="C204" t="str">
        <f t="shared" si="15"/>
        <v>school_district_local_government</v>
      </c>
      <c r="D204" t="str">
        <f t="shared" si="12"/>
        <v>255</v>
      </c>
      <c r="E204" t="str">
        <f t="shared" si="13"/>
        <v/>
      </c>
      <c r="F204">
        <f t="shared" si="14"/>
        <v>255</v>
      </c>
      <c r="K204" t="s">
        <v>467</v>
      </c>
      <c r="L204">
        <v>5</v>
      </c>
      <c r="M204">
        <v>255</v>
      </c>
    </row>
    <row r="205" spans="2:13" x14ac:dyDescent="0.25">
      <c r="B205" t="s">
        <v>193</v>
      </c>
      <c r="C205" t="str">
        <f t="shared" si="15"/>
        <v>township_local_government</v>
      </c>
      <c r="D205" t="str">
        <f t="shared" si="12"/>
        <v>255</v>
      </c>
      <c r="E205" t="str">
        <f t="shared" si="13"/>
        <v/>
      </c>
      <c r="F205">
        <f t="shared" si="14"/>
        <v>255</v>
      </c>
      <c r="K205" t="s">
        <v>468</v>
      </c>
      <c r="L205">
        <v>5</v>
      </c>
      <c r="M205">
        <v>255</v>
      </c>
    </row>
    <row r="206" spans="2:13" x14ac:dyDescent="0.25">
      <c r="B206" t="s">
        <v>194</v>
      </c>
      <c r="C206" t="str">
        <f t="shared" si="15"/>
        <v>us_tribal_government</v>
      </c>
      <c r="D206" t="str">
        <f t="shared" si="12"/>
        <v>255</v>
      </c>
      <c r="E206" t="str">
        <f t="shared" si="13"/>
        <v/>
      </c>
      <c r="F206">
        <f t="shared" si="14"/>
        <v>255</v>
      </c>
      <c r="K206" t="s">
        <v>469</v>
      </c>
      <c r="L206">
        <v>5</v>
      </c>
      <c r="M206">
        <v>255</v>
      </c>
    </row>
    <row r="207" spans="2:13" x14ac:dyDescent="0.25">
      <c r="B207" t="s">
        <v>195</v>
      </c>
      <c r="C207" t="str">
        <f t="shared" si="15"/>
        <v>foreign_government</v>
      </c>
      <c r="D207" t="str">
        <f t="shared" si="12"/>
        <v>255</v>
      </c>
      <c r="E207" t="str">
        <f t="shared" si="13"/>
        <v/>
      </c>
      <c r="F207">
        <f t="shared" si="14"/>
        <v>255</v>
      </c>
      <c r="K207" t="s">
        <v>470</v>
      </c>
      <c r="L207">
        <v>5</v>
      </c>
      <c r="M207">
        <v>255</v>
      </c>
    </row>
    <row r="208" spans="2:13" x14ac:dyDescent="0.25">
      <c r="B208" t="s">
        <v>196</v>
      </c>
      <c r="C208" t="str">
        <f t="shared" si="15"/>
        <v>corporate_entity_not_tax_exempt</v>
      </c>
      <c r="D208" t="str">
        <f t="shared" si="12"/>
        <v>255</v>
      </c>
      <c r="E208" t="str">
        <f t="shared" si="13"/>
        <v/>
      </c>
      <c r="F208">
        <f t="shared" si="14"/>
        <v>255</v>
      </c>
      <c r="K208" t="s">
        <v>471</v>
      </c>
      <c r="L208">
        <v>5</v>
      </c>
      <c r="M208">
        <v>255</v>
      </c>
    </row>
    <row r="209" spans="2:13" x14ac:dyDescent="0.25">
      <c r="B209" t="s">
        <v>197</v>
      </c>
      <c r="C209" t="str">
        <f t="shared" si="15"/>
        <v>corporate_entity_tax_exempt</v>
      </c>
      <c r="D209" t="str">
        <f t="shared" si="12"/>
        <v>255</v>
      </c>
      <c r="E209" t="str">
        <f t="shared" si="13"/>
        <v/>
      </c>
      <c r="F209">
        <f t="shared" si="14"/>
        <v>255</v>
      </c>
      <c r="K209" t="s">
        <v>472</v>
      </c>
      <c r="L209">
        <v>5</v>
      </c>
      <c r="M209">
        <v>255</v>
      </c>
    </row>
    <row r="210" spans="2:13" x14ac:dyDescent="0.25">
      <c r="B210" t="s">
        <v>198</v>
      </c>
      <c r="C210" t="str">
        <f t="shared" si="15"/>
        <v>partnership_or_limited_liability_partnership</v>
      </c>
      <c r="D210" t="str">
        <f t="shared" si="12"/>
        <v>255</v>
      </c>
      <c r="E210" t="str">
        <f t="shared" si="13"/>
        <v/>
      </c>
      <c r="F210">
        <f t="shared" si="14"/>
        <v>255</v>
      </c>
      <c r="K210" t="s">
        <v>473</v>
      </c>
      <c r="L210">
        <v>5</v>
      </c>
      <c r="M210">
        <v>255</v>
      </c>
    </row>
    <row r="211" spans="2:13" x14ac:dyDescent="0.25">
      <c r="B211" t="s">
        <v>199</v>
      </c>
      <c r="C211" t="str">
        <f t="shared" si="15"/>
        <v>sole_proprietorship</v>
      </c>
      <c r="D211" t="str">
        <f t="shared" si="12"/>
        <v>255</v>
      </c>
      <c r="E211" t="str">
        <f t="shared" si="13"/>
        <v/>
      </c>
      <c r="F211">
        <f t="shared" si="14"/>
        <v>255</v>
      </c>
      <c r="K211" t="s">
        <v>474</v>
      </c>
      <c r="L211">
        <v>5</v>
      </c>
      <c r="M211">
        <v>255</v>
      </c>
    </row>
    <row r="212" spans="2:13" x14ac:dyDescent="0.25">
      <c r="B212" t="s">
        <v>200</v>
      </c>
      <c r="C212" t="str">
        <f t="shared" si="15"/>
        <v>small_agricultural_cooperative</v>
      </c>
      <c r="D212" t="str">
        <f t="shared" si="12"/>
        <v>255</v>
      </c>
      <c r="E212" t="str">
        <f t="shared" si="13"/>
        <v/>
      </c>
      <c r="F212">
        <f t="shared" si="14"/>
        <v>255</v>
      </c>
      <c r="K212" t="s">
        <v>475</v>
      </c>
      <c r="L212">
        <v>5</v>
      </c>
      <c r="M212">
        <v>255</v>
      </c>
    </row>
    <row r="213" spans="2:13" x14ac:dyDescent="0.25">
      <c r="B213" t="s">
        <v>201</v>
      </c>
      <c r="C213" t="str">
        <f t="shared" si="15"/>
        <v>international_organization</v>
      </c>
      <c r="D213" t="str">
        <f t="shared" si="12"/>
        <v>255</v>
      </c>
      <c r="E213" t="str">
        <f t="shared" si="13"/>
        <v/>
      </c>
      <c r="F213">
        <f t="shared" si="14"/>
        <v>255</v>
      </c>
      <c r="K213" t="s">
        <v>476</v>
      </c>
      <c r="L213">
        <v>5</v>
      </c>
      <c r="M213">
        <v>255</v>
      </c>
    </row>
    <row r="214" spans="2:13" x14ac:dyDescent="0.25">
      <c r="B214" t="s">
        <v>202</v>
      </c>
      <c r="C214" t="str">
        <f t="shared" si="15"/>
        <v>us_government_entity</v>
      </c>
      <c r="D214" t="str">
        <f t="shared" si="12"/>
        <v>255</v>
      </c>
      <c r="E214" t="str">
        <f t="shared" si="13"/>
        <v/>
      </c>
      <c r="F214">
        <f t="shared" si="14"/>
        <v>255</v>
      </c>
      <c r="K214" t="s">
        <v>477</v>
      </c>
      <c r="L214">
        <v>5</v>
      </c>
      <c r="M214">
        <v>255</v>
      </c>
    </row>
    <row r="215" spans="2:13" x14ac:dyDescent="0.25">
      <c r="B215" t="s">
        <v>203</v>
      </c>
      <c r="C215" t="str">
        <f t="shared" si="15"/>
        <v>community_development_corporation</v>
      </c>
      <c r="D215" t="str">
        <f t="shared" si="12"/>
        <v>255</v>
      </c>
      <c r="E215" t="str">
        <f t="shared" si="13"/>
        <v/>
      </c>
      <c r="F215">
        <f t="shared" si="14"/>
        <v>255</v>
      </c>
      <c r="K215" t="s">
        <v>478</v>
      </c>
      <c r="L215">
        <v>5</v>
      </c>
      <c r="M215">
        <v>255</v>
      </c>
    </row>
    <row r="216" spans="2:13" x14ac:dyDescent="0.25">
      <c r="B216" t="s">
        <v>204</v>
      </c>
      <c r="C216" t="str">
        <f t="shared" si="15"/>
        <v>domestic_shelter</v>
      </c>
      <c r="D216" t="str">
        <f t="shared" si="12"/>
        <v>255</v>
      </c>
      <c r="E216" t="str">
        <f t="shared" si="13"/>
        <v/>
      </c>
      <c r="F216">
        <f t="shared" si="14"/>
        <v>255</v>
      </c>
      <c r="K216" t="s">
        <v>479</v>
      </c>
      <c r="L216">
        <v>5</v>
      </c>
      <c r="M216">
        <v>255</v>
      </c>
    </row>
    <row r="217" spans="2:13" x14ac:dyDescent="0.25">
      <c r="B217" t="s">
        <v>205</v>
      </c>
      <c r="C217" t="str">
        <f t="shared" si="15"/>
        <v>educational_institution</v>
      </c>
      <c r="D217" t="str">
        <f t="shared" si="12"/>
        <v>255</v>
      </c>
      <c r="E217" t="str">
        <f t="shared" si="13"/>
        <v/>
      </c>
      <c r="F217">
        <f t="shared" si="14"/>
        <v>255</v>
      </c>
      <c r="K217" t="s">
        <v>480</v>
      </c>
      <c r="L217">
        <v>25</v>
      </c>
      <c r="M217">
        <v>255</v>
      </c>
    </row>
    <row r="218" spans="2:13" x14ac:dyDescent="0.25">
      <c r="B218" t="s">
        <v>206</v>
      </c>
      <c r="C218" t="str">
        <f t="shared" si="15"/>
        <v>foundation</v>
      </c>
      <c r="D218" t="str">
        <f t="shared" si="12"/>
        <v>255</v>
      </c>
      <c r="E218" t="str">
        <f t="shared" si="13"/>
        <v/>
      </c>
      <c r="F218">
        <f t="shared" si="14"/>
        <v>255</v>
      </c>
      <c r="K218" t="s">
        <v>481</v>
      </c>
      <c r="L218">
        <v>1</v>
      </c>
      <c r="M218">
        <v>255</v>
      </c>
    </row>
    <row r="219" spans="2:13" x14ac:dyDescent="0.25">
      <c r="B219" t="s">
        <v>207</v>
      </c>
      <c r="C219" t="str">
        <f t="shared" si="15"/>
        <v>hospital_flag</v>
      </c>
      <c r="D219" t="str">
        <f t="shared" si="12"/>
        <v>255</v>
      </c>
      <c r="E219" t="str">
        <f t="shared" si="13"/>
        <v/>
      </c>
      <c r="F219">
        <f t="shared" si="14"/>
        <v>255</v>
      </c>
      <c r="K219" t="s">
        <v>482</v>
      </c>
      <c r="L219">
        <v>5</v>
      </c>
      <c r="M219">
        <v>255</v>
      </c>
    </row>
    <row r="220" spans="2:13" x14ac:dyDescent="0.25">
      <c r="B220" t="s">
        <v>208</v>
      </c>
      <c r="C220" t="str">
        <f t="shared" si="15"/>
        <v>manufacturer_of_goods</v>
      </c>
      <c r="D220" t="str">
        <f t="shared" si="12"/>
        <v>255</v>
      </c>
      <c r="E220" t="str">
        <f t="shared" si="13"/>
        <v/>
      </c>
      <c r="F220">
        <f t="shared" si="14"/>
        <v>255</v>
      </c>
      <c r="K220" t="s">
        <v>483</v>
      </c>
      <c r="L220">
        <v>5</v>
      </c>
      <c r="M220">
        <v>255</v>
      </c>
    </row>
    <row r="221" spans="2:13" x14ac:dyDescent="0.25">
      <c r="B221" t="s">
        <v>209</v>
      </c>
      <c r="C221" t="str">
        <f t="shared" si="15"/>
        <v>veterinary_hospital</v>
      </c>
      <c r="D221" t="str">
        <f t="shared" si="12"/>
        <v>255</v>
      </c>
      <c r="E221" t="str">
        <f t="shared" si="13"/>
        <v/>
      </c>
      <c r="F221">
        <f t="shared" si="14"/>
        <v>255</v>
      </c>
      <c r="H221" s="1" t="s">
        <v>580</v>
      </c>
      <c r="K221" t="s">
        <v>484</v>
      </c>
      <c r="L221">
        <v>5</v>
      </c>
      <c r="M221">
        <v>255</v>
      </c>
    </row>
    <row r="222" spans="2:13" x14ac:dyDescent="0.25">
      <c r="B222" t="s">
        <v>210</v>
      </c>
      <c r="C222" t="str">
        <f t="shared" si="15"/>
        <v>hispanic_servicing_institution</v>
      </c>
      <c r="D222" t="str">
        <f t="shared" si="12"/>
        <v>255</v>
      </c>
      <c r="E222" t="str">
        <f t="shared" si="13"/>
        <v/>
      </c>
      <c r="F222">
        <f t="shared" si="14"/>
        <v>255</v>
      </c>
      <c r="H222" s="1" t="s">
        <v>581</v>
      </c>
      <c r="K222" t="s">
        <v>485</v>
      </c>
      <c r="L222">
        <v>5</v>
      </c>
      <c r="M222">
        <v>255</v>
      </c>
    </row>
    <row r="223" spans="2:13" x14ac:dyDescent="0.25">
      <c r="B223" t="s">
        <v>211</v>
      </c>
      <c r="C223" t="str">
        <f t="shared" si="15"/>
        <v>receives_contracts</v>
      </c>
      <c r="D223" t="str">
        <f t="shared" si="12"/>
        <v>255</v>
      </c>
      <c r="E223" t="str">
        <f t="shared" si="13"/>
        <v/>
      </c>
      <c r="F223">
        <f t="shared" si="14"/>
        <v>255</v>
      </c>
      <c r="K223" t="s">
        <v>486</v>
      </c>
      <c r="L223">
        <v>5</v>
      </c>
      <c r="M223">
        <v>255</v>
      </c>
    </row>
    <row r="224" spans="2:13" x14ac:dyDescent="0.25">
      <c r="B224" t="s">
        <v>591</v>
      </c>
      <c r="C224" t="str">
        <f t="shared" si="15"/>
        <v>receives_financial_assistance</v>
      </c>
      <c r="D224" t="str">
        <f t="shared" si="12"/>
        <v>255</v>
      </c>
      <c r="E224" t="str">
        <f t="shared" si="13"/>
        <v/>
      </c>
      <c r="F224">
        <f t="shared" si="14"/>
        <v>255</v>
      </c>
      <c r="K224" t="s">
        <v>487</v>
      </c>
      <c r="L224">
        <v>5</v>
      </c>
      <c r="M224">
        <v>255</v>
      </c>
    </row>
    <row r="225" spans="2:13" x14ac:dyDescent="0.25">
      <c r="B225" t="s">
        <v>592</v>
      </c>
      <c r="C225" t="str">
        <f t="shared" si="15"/>
        <v>receives_contracts_and_financial_assistance</v>
      </c>
      <c r="D225" t="str">
        <f t="shared" si="12"/>
        <v>255</v>
      </c>
      <c r="E225" t="str">
        <f t="shared" si="13"/>
        <v/>
      </c>
      <c r="F225">
        <f t="shared" si="14"/>
        <v>255</v>
      </c>
      <c r="K225" t="s">
        <v>488</v>
      </c>
      <c r="L225">
        <v>5</v>
      </c>
      <c r="M225">
        <v>255</v>
      </c>
    </row>
    <row r="226" spans="2:13" x14ac:dyDescent="0.25">
      <c r="B226" t="s">
        <v>212</v>
      </c>
      <c r="C226" t="str">
        <f t="shared" si="15"/>
        <v>airport_authority</v>
      </c>
      <c r="D226" t="str">
        <f t="shared" si="12"/>
        <v>255</v>
      </c>
      <c r="E226" t="str">
        <f t="shared" si="13"/>
        <v/>
      </c>
      <c r="F226">
        <f t="shared" si="14"/>
        <v>255</v>
      </c>
      <c r="K226" t="s">
        <v>489</v>
      </c>
      <c r="L226">
        <v>5</v>
      </c>
      <c r="M226">
        <v>255</v>
      </c>
    </row>
    <row r="227" spans="2:13" x14ac:dyDescent="0.25">
      <c r="B227" t="s">
        <v>213</v>
      </c>
      <c r="C227" t="str">
        <f t="shared" si="15"/>
        <v>council_of_governments</v>
      </c>
      <c r="D227" t="str">
        <f t="shared" si="12"/>
        <v>255</v>
      </c>
      <c r="E227" t="str">
        <f t="shared" si="13"/>
        <v/>
      </c>
      <c r="F227">
        <f t="shared" si="14"/>
        <v>255</v>
      </c>
      <c r="K227" t="s">
        <v>490</v>
      </c>
      <c r="L227">
        <v>5</v>
      </c>
      <c r="M227">
        <v>255</v>
      </c>
    </row>
    <row r="228" spans="2:13" x14ac:dyDescent="0.25">
      <c r="B228" t="s">
        <v>214</v>
      </c>
      <c r="C228" t="str">
        <f t="shared" si="15"/>
        <v>housing_authorities_public_tribal</v>
      </c>
      <c r="D228" t="str">
        <f t="shared" si="12"/>
        <v>255</v>
      </c>
      <c r="E228" t="str">
        <f t="shared" si="13"/>
        <v/>
      </c>
      <c r="F228">
        <f t="shared" si="14"/>
        <v>255</v>
      </c>
      <c r="K228" t="s">
        <v>491</v>
      </c>
      <c r="L228">
        <v>5</v>
      </c>
      <c r="M228">
        <v>255</v>
      </c>
    </row>
    <row r="229" spans="2:13" x14ac:dyDescent="0.25">
      <c r="B229" t="s">
        <v>215</v>
      </c>
      <c r="C229" t="str">
        <f t="shared" si="15"/>
        <v>interstate_entity</v>
      </c>
      <c r="D229" t="str">
        <f t="shared" si="12"/>
        <v>255</v>
      </c>
      <c r="E229" t="str">
        <f t="shared" si="13"/>
        <v/>
      </c>
      <c r="F229">
        <f t="shared" si="14"/>
        <v>255</v>
      </c>
      <c r="K229" t="s">
        <v>492</v>
      </c>
      <c r="L229">
        <v>5</v>
      </c>
      <c r="M229">
        <v>255</v>
      </c>
    </row>
    <row r="230" spans="2:13" x14ac:dyDescent="0.25">
      <c r="B230" t="s">
        <v>216</v>
      </c>
      <c r="C230" t="str">
        <f t="shared" si="15"/>
        <v>planning_commission</v>
      </c>
      <c r="D230" t="str">
        <f t="shared" si="12"/>
        <v>255</v>
      </c>
      <c r="E230" t="str">
        <f t="shared" si="13"/>
        <v/>
      </c>
      <c r="F230">
        <f t="shared" si="14"/>
        <v>255</v>
      </c>
      <c r="K230" t="s">
        <v>493</v>
      </c>
      <c r="L230">
        <v>5</v>
      </c>
      <c r="M230">
        <v>255</v>
      </c>
    </row>
    <row r="231" spans="2:13" x14ac:dyDescent="0.25">
      <c r="B231" t="s">
        <v>217</v>
      </c>
      <c r="C231" t="str">
        <f t="shared" si="15"/>
        <v>port_authority</v>
      </c>
      <c r="D231" t="str">
        <f t="shared" si="12"/>
        <v>255</v>
      </c>
      <c r="E231" t="str">
        <f t="shared" si="13"/>
        <v/>
      </c>
      <c r="F231">
        <f t="shared" si="14"/>
        <v>255</v>
      </c>
      <c r="K231" t="s">
        <v>494</v>
      </c>
      <c r="L231">
        <v>5</v>
      </c>
      <c r="M231">
        <v>255</v>
      </c>
    </row>
    <row r="232" spans="2:13" x14ac:dyDescent="0.25">
      <c r="B232" t="s">
        <v>218</v>
      </c>
      <c r="C232" t="str">
        <f t="shared" si="15"/>
        <v>transit_authority</v>
      </c>
      <c r="D232" t="str">
        <f t="shared" si="12"/>
        <v>255</v>
      </c>
      <c r="E232" t="str">
        <f t="shared" si="13"/>
        <v/>
      </c>
      <c r="F232">
        <f t="shared" si="14"/>
        <v>255</v>
      </c>
      <c r="H232" s="1" t="s">
        <v>582</v>
      </c>
      <c r="K232" t="s">
        <v>495</v>
      </c>
      <c r="L232">
        <v>5</v>
      </c>
      <c r="M232">
        <v>255</v>
      </c>
    </row>
    <row r="233" spans="2:13" x14ac:dyDescent="0.25">
      <c r="B233" t="s">
        <v>219</v>
      </c>
      <c r="C233" t="str">
        <f t="shared" si="15"/>
        <v>subchapter_scorporation</v>
      </c>
      <c r="D233" t="str">
        <f t="shared" si="12"/>
        <v>255</v>
      </c>
      <c r="E233" t="str">
        <f t="shared" si="13"/>
        <v/>
      </c>
      <c r="F233">
        <f t="shared" si="14"/>
        <v>255</v>
      </c>
      <c r="K233" t="s">
        <v>496</v>
      </c>
      <c r="L233">
        <v>5</v>
      </c>
      <c r="M233">
        <v>255</v>
      </c>
    </row>
    <row r="234" spans="2:13" x14ac:dyDescent="0.25">
      <c r="B234" t="s">
        <v>220</v>
      </c>
      <c r="C234" t="str">
        <f t="shared" si="15"/>
        <v>limited_liability_corporation</v>
      </c>
      <c r="D234" t="str">
        <f t="shared" si="12"/>
        <v>255</v>
      </c>
      <c r="E234" t="str">
        <f t="shared" si="13"/>
        <v/>
      </c>
      <c r="F234">
        <f t="shared" si="14"/>
        <v>255</v>
      </c>
      <c r="K234" t="s">
        <v>497</v>
      </c>
      <c r="L234">
        <v>5</v>
      </c>
      <c r="M234">
        <v>255</v>
      </c>
    </row>
    <row r="235" spans="2:13" x14ac:dyDescent="0.25">
      <c r="B235" t="s">
        <v>593</v>
      </c>
      <c r="C235" t="str">
        <f t="shared" si="15"/>
        <v>foreign_owned</v>
      </c>
      <c r="D235" t="str">
        <f t="shared" si="12"/>
        <v>255</v>
      </c>
      <c r="E235" t="str">
        <f t="shared" si="13"/>
        <v/>
      </c>
      <c r="F235">
        <f t="shared" si="14"/>
        <v>255</v>
      </c>
      <c r="K235" t="s">
        <v>498</v>
      </c>
      <c r="L235">
        <v>5</v>
      </c>
      <c r="M235">
        <v>255</v>
      </c>
    </row>
    <row r="236" spans="2:13" x14ac:dyDescent="0.25">
      <c r="B236" t="s">
        <v>221</v>
      </c>
      <c r="C236" t="str">
        <f t="shared" si="15"/>
        <v>for_profit_organization</v>
      </c>
      <c r="D236" t="str">
        <f t="shared" si="12"/>
        <v>255</v>
      </c>
      <c r="E236" t="str">
        <f t="shared" si="13"/>
        <v/>
      </c>
      <c r="F236">
        <f t="shared" si="14"/>
        <v>255</v>
      </c>
      <c r="K236" t="s">
        <v>499</v>
      </c>
      <c r="L236">
        <v>24</v>
      </c>
      <c r="M236">
        <v>255</v>
      </c>
    </row>
    <row r="237" spans="2:13" x14ac:dyDescent="0.25">
      <c r="B237" t="s">
        <v>222</v>
      </c>
      <c r="C237" t="str">
        <f t="shared" si="15"/>
        <v>nonprofit_organization</v>
      </c>
      <c r="D237" t="str">
        <f t="shared" si="12"/>
        <v>255</v>
      </c>
      <c r="E237" t="str">
        <f t="shared" si="13"/>
        <v/>
      </c>
      <c r="F237">
        <f t="shared" si="14"/>
        <v>255</v>
      </c>
      <c r="K237" t="s">
        <v>500</v>
      </c>
      <c r="L237">
        <v>5</v>
      </c>
      <c r="M237">
        <v>255</v>
      </c>
    </row>
    <row r="238" spans="2:13" x14ac:dyDescent="0.25">
      <c r="B238" t="s">
        <v>223</v>
      </c>
      <c r="C238" t="str">
        <f t="shared" si="15"/>
        <v>other_not_for_profit_organization</v>
      </c>
      <c r="D238" t="str">
        <f t="shared" si="12"/>
        <v>255</v>
      </c>
      <c r="E238" t="str">
        <f t="shared" si="13"/>
        <v/>
      </c>
      <c r="F238">
        <f t="shared" si="14"/>
        <v>255</v>
      </c>
      <c r="K238" t="s">
        <v>501</v>
      </c>
      <c r="L238">
        <v>5</v>
      </c>
      <c r="M238">
        <v>255</v>
      </c>
    </row>
    <row r="239" spans="2:13" x14ac:dyDescent="0.25">
      <c r="B239" t="s">
        <v>224</v>
      </c>
      <c r="C239" t="str">
        <f t="shared" si="15"/>
        <v>the_ability_one_program</v>
      </c>
      <c r="D239" t="str">
        <f t="shared" si="12"/>
        <v>255</v>
      </c>
      <c r="E239" t="str">
        <f t="shared" si="13"/>
        <v/>
      </c>
      <c r="F239">
        <f t="shared" si="14"/>
        <v>255</v>
      </c>
      <c r="K239" t="s">
        <v>502</v>
      </c>
      <c r="L239">
        <v>5</v>
      </c>
      <c r="M239">
        <v>255</v>
      </c>
    </row>
    <row r="240" spans="2:13" x14ac:dyDescent="0.25">
      <c r="B240" t="s">
        <v>225</v>
      </c>
      <c r="C240" t="str">
        <f t="shared" si="15"/>
        <v>private_university_or_college</v>
      </c>
      <c r="D240" t="str">
        <f t="shared" si="12"/>
        <v>255</v>
      </c>
      <c r="E240" t="str">
        <f t="shared" si="13"/>
        <v/>
      </c>
      <c r="F240">
        <f t="shared" si="14"/>
        <v>255</v>
      </c>
      <c r="K240" t="s">
        <v>503</v>
      </c>
      <c r="L240">
        <v>5</v>
      </c>
      <c r="M240">
        <v>255</v>
      </c>
    </row>
    <row r="241" spans="2:13" x14ac:dyDescent="0.25">
      <c r="B241" t="s">
        <v>226</v>
      </c>
      <c r="C241" t="str">
        <f t="shared" si="15"/>
        <v>state_controlled_institution_of_higher_learning</v>
      </c>
      <c r="D241" t="str">
        <f t="shared" si="12"/>
        <v>255</v>
      </c>
      <c r="E241" t="str">
        <f t="shared" si="13"/>
        <v/>
      </c>
      <c r="F241">
        <f t="shared" si="14"/>
        <v>255</v>
      </c>
      <c r="K241" t="s">
        <v>504</v>
      </c>
      <c r="L241">
        <v>5</v>
      </c>
      <c r="M241">
        <v>255</v>
      </c>
    </row>
    <row r="242" spans="2:13" x14ac:dyDescent="0.25">
      <c r="B242" t="s">
        <v>227</v>
      </c>
      <c r="C242" t="str">
        <f t="shared" si="15"/>
        <v>1862_land_grant_college</v>
      </c>
      <c r="D242" t="str">
        <f t="shared" si="12"/>
        <v>255</v>
      </c>
      <c r="E242" t="str">
        <f t="shared" si="13"/>
        <v/>
      </c>
      <c r="F242">
        <f t="shared" si="14"/>
        <v>255</v>
      </c>
      <c r="K242" t="s">
        <v>505</v>
      </c>
      <c r="L242">
        <v>5</v>
      </c>
      <c r="M242">
        <v>255</v>
      </c>
    </row>
    <row r="243" spans="2:13" x14ac:dyDescent="0.25">
      <c r="B243" t="s">
        <v>228</v>
      </c>
      <c r="C243" t="str">
        <f t="shared" si="15"/>
        <v>1890_land_grant_college</v>
      </c>
      <c r="D243" t="str">
        <f t="shared" si="12"/>
        <v>255</v>
      </c>
      <c r="E243" t="str">
        <f t="shared" si="13"/>
        <v/>
      </c>
      <c r="F243">
        <f t="shared" si="14"/>
        <v>255</v>
      </c>
      <c r="K243" t="s">
        <v>506</v>
      </c>
      <c r="L243">
        <v>5</v>
      </c>
      <c r="M243">
        <v>255</v>
      </c>
    </row>
    <row r="244" spans="2:13" x14ac:dyDescent="0.25">
      <c r="B244" t="s">
        <v>229</v>
      </c>
      <c r="C244" t="str">
        <f t="shared" si="15"/>
        <v>1994_land_grant_college</v>
      </c>
      <c r="D244" t="str">
        <f t="shared" si="12"/>
        <v>255</v>
      </c>
      <c r="E244" t="str">
        <f t="shared" si="13"/>
        <v/>
      </c>
      <c r="F244">
        <f t="shared" si="14"/>
        <v>255</v>
      </c>
      <c r="K244" t="s">
        <v>507</v>
      </c>
      <c r="L244">
        <v>5</v>
      </c>
      <c r="M244">
        <v>255</v>
      </c>
    </row>
    <row r="245" spans="2:13" x14ac:dyDescent="0.25">
      <c r="B245" t="s">
        <v>230</v>
      </c>
      <c r="C245" t="str">
        <f t="shared" si="15"/>
        <v>minority_institution</v>
      </c>
      <c r="D245" t="str">
        <f t="shared" si="12"/>
        <v>255</v>
      </c>
      <c r="E245" t="str">
        <f t="shared" si="13"/>
        <v/>
      </c>
      <c r="F245">
        <f t="shared" si="14"/>
        <v>255</v>
      </c>
      <c r="K245" t="s">
        <v>508</v>
      </c>
      <c r="L245">
        <v>5</v>
      </c>
      <c r="M245">
        <v>255</v>
      </c>
    </row>
    <row r="246" spans="2:13" x14ac:dyDescent="0.25">
      <c r="B246" t="s">
        <v>231</v>
      </c>
      <c r="C246" t="str">
        <f t="shared" si="15"/>
        <v>historically_black_college</v>
      </c>
      <c r="D246" t="str">
        <f t="shared" si="12"/>
        <v>255</v>
      </c>
      <c r="E246" t="str">
        <f t="shared" si="13"/>
        <v/>
      </c>
      <c r="F246">
        <f t="shared" si="14"/>
        <v>255</v>
      </c>
      <c r="K246" t="s">
        <v>509</v>
      </c>
      <c r="L246">
        <v>5</v>
      </c>
      <c r="M246">
        <v>255</v>
      </c>
    </row>
    <row r="247" spans="2:13" x14ac:dyDescent="0.25">
      <c r="B247" t="s">
        <v>232</v>
      </c>
      <c r="C247" t="str">
        <f t="shared" si="15"/>
        <v>tribal_college</v>
      </c>
      <c r="D247" t="str">
        <f t="shared" si="12"/>
        <v>255</v>
      </c>
      <c r="E247" t="str">
        <f t="shared" si="13"/>
        <v/>
      </c>
      <c r="F247">
        <f t="shared" si="14"/>
        <v>255</v>
      </c>
      <c r="K247" t="s">
        <v>510</v>
      </c>
      <c r="L247">
        <v>5</v>
      </c>
      <c r="M247">
        <v>255</v>
      </c>
    </row>
    <row r="248" spans="2:13" x14ac:dyDescent="0.25">
      <c r="B248" t="s">
        <v>233</v>
      </c>
      <c r="C248" t="str">
        <f t="shared" si="15"/>
        <v>alaskan_native_servicing_institution</v>
      </c>
      <c r="D248" t="str">
        <f t="shared" si="12"/>
        <v>255</v>
      </c>
      <c r="E248" t="str">
        <f t="shared" si="13"/>
        <v/>
      </c>
      <c r="F248">
        <f t="shared" si="14"/>
        <v>255</v>
      </c>
      <c r="K248" t="s">
        <v>511</v>
      </c>
      <c r="L248">
        <v>5</v>
      </c>
      <c r="M248">
        <v>255</v>
      </c>
    </row>
    <row r="249" spans="2:13" x14ac:dyDescent="0.25">
      <c r="B249" t="s">
        <v>234</v>
      </c>
      <c r="C249" t="str">
        <f t="shared" si="15"/>
        <v>native_hawaiian_servicing_institution</v>
      </c>
      <c r="D249" t="str">
        <f t="shared" si="12"/>
        <v>255</v>
      </c>
      <c r="E249" t="str">
        <f t="shared" si="13"/>
        <v/>
      </c>
      <c r="F249">
        <f t="shared" si="14"/>
        <v>255</v>
      </c>
      <c r="K249" t="s">
        <v>512</v>
      </c>
      <c r="L249">
        <v>5</v>
      </c>
      <c r="M249">
        <v>255</v>
      </c>
    </row>
    <row r="250" spans="2:13" x14ac:dyDescent="0.25">
      <c r="B250" t="s">
        <v>235</v>
      </c>
      <c r="C250" t="str">
        <f t="shared" si="15"/>
        <v>school_of_forestry</v>
      </c>
      <c r="D250" t="str">
        <f t="shared" si="12"/>
        <v>255</v>
      </c>
      <c r="E250" t="str">
        <f t="shared" si="13"/>
        <v/>
      </c>
      <c r="F250">
        <f t="shared" si="14"/>
        <v>255</v>
      </c>
      <c r="K250" t="s">
        <v>513</v>
      </c>
      <c r="L250">
        <v>5</v>
      </c>
      <c r="M250">
        <v>255</v>
      </c>
    </row>
    <row r="251" spans="2:13" x14ac:dyDescent="0.25">
      <c r="B251" t="s">
        <v>236</v>
      </c>
      <c r="C251" t="str">
        <f t="shared" si="15"/>
        <v>veterinary_college</v>
      </c>
      <c r="D251" t="str">
        <f t="shared" si="12"/>
        <v>255</v>
      </c>
      <c r="E251" t="str">
        <f t="shared" si="13"/>
        <v/>
      </c>
      <c r="F251">
        <f t="shared" si="14"/>
        <v>255</v>
      </c>
      <c r="K251" t="s">
        <v>514</v>
      </c>
      <c r="L251">
        <v>5</v>
      </c>
      <c r="M251">
        <v>255</v>
      </c>
    </row>
    <row r="252" spans="2:13" x14ac:dyDescent="0.25">
      <c r="B252" t="s">
        <v>237</v>
      </c>
      <c r="C252" t="str">
        <f t="shared" si="15"/>
        <v>dot_certified_disadvantage</v>
      </c>
      <c r="D252" t="str">
        <f t="shared" si="12"/>
        <v>255</v>
      </c>
      <c r="E252" t="str">
        <f t="shared" si="13"/>
        <v/>
      </c>
      <c r="F252">
        <f t="shared" si="14"/>
        <v>255</v>
      </c>
      <c r="K252" t="s">
        <v>515</v>
      </c>
      <c r="L252">
        <v>5</v>
      </c>
      <c r="M252">
        <v>255</v>
      </c>
    </row>
    <row r="253" spans="2:13" x14ac:dyDescent="0.25">
      <c r="B253" t="s">
        <v>238</v>
      </c>
      <c r="C253" t="str">
        <f t="shared" si="15"/>
        <v>self_certified_small_disadvantaged_business</v>
      </c>
      <c r="D253" t="str">
        <f t="shared" si="12"/>
        <v>255</v>
      </c>
      <c r="E253" t="str">
        <f t="shared" si="13"/>
        <v/>
      </c>
      <c r="F253">
        <f t="shared" si="14"/>
        <v>255</v>
      </c>
      <c r="K253" t="s">
        <v>580</v>
      </c>
      <c r="L253">
        <v>5</v>
      </c>
      <c r="M253">
        <v>255</v>
      </c>
    </row>
    <row r="254" spans="2:13" x14ac:dyDescent="0.25">
      <c r="B254" t="s">
        <v>239</v>
      </c>
      <c r="C254" t="str">
        <f t="shared" si="15"/>
        <v>small_disadvantaged_business</v>
      </c>
      <c r="D254" t="str">
        <f t="shared" si="12"/>
        <v>255</v>
      </c>
      <c r="E254" t="str">
        <f t="shared" si="13"/>
        <v/>
      </c>
      <c r="F254">
        <f t="shared" si="14"/>
        <v>255</v>
      </c>
      <c r="K254" t="s">
        <v>581</v>
      </c>
      <c r="L254">
        <v>5</v>
      </c>
      <c r="M254">
        <v>255</v>
      </c>
    </row>
    <row r="255" spans="2:13" x14ac:dyDescent="0.25">
      <c r="B255" t="s">
        <v>240</v>
      </c>
      <c r="C255" t="str">
        <f t="shared" si="15"/>
        <v>c8a_program_participant</v>
      </c>
      <c r="D255" t="str">
        <f t="shared" si="12"/>
        <v>255</v>
      </c>
      <c r="E255" t="str">
        <f t="shared" si="13"/>
        <v/>
      </c>
      <c r="F255">
        <f t="shared" si="14"/>
        <v>255</v>
      </c>
      <c r="K255" t="s">
        <v>516</v>
      </c>
      <c r="L255">
        <v>5</v>
      </c>
      <c r="M255">
        <v>255</v>
      </c>
    </row>
    <row r="256" spans="2:13" x14ac:dyDescent="0.25">
      <c r="B256" t="s">
        <v>241</v>
      </c>
      <c r="C256" t="str">
        <f t="shared" si="15"/>
        <v>historically_underutilized_business_zone_hubzone_firm</v>
      </c>
      <c r="D256" t="str">
        <f t="shared" si="12"/>
        <v>255</v>
      </c>
      <c r="E256" t="str">
        <f t="shared" si="13"/>
        <v/>
      </c>
      <c r="F256">
        <f t="shared" si="14"/>
        <v>255</v>
      </c>
      <c r="K256" t="s">
        <v>517</v>
      </c>
      <c r="L256">
        <v>5</v>
      </c>
      <c r="M256">
        <v>255</v>
      </c>
    </row>
    <row r="257" spans="2:13" x14ac:dyDescent="0.25">
      <c r="B257" t="s">
        <v>242</v>
      </c>
      <c r="C257" t="str">
        <f t="shared" si="15"/>
        <v>sba_certified_8a_joint_venture</v>
      </c>
      <c r="D257" t="str">
        <f t="shared" si="12"/>
        <v>255</v>
      </c>
      <c r="E257" t="str">
        <f t="shared" si="13"/>
        <v/>
      </c>
      <c r="F257">
        <f t="shared" si="14"/>
        <v>255</v>
      </c>
      <c r="K257" t="s">
        <v>518</v>
      </c>
      <c r="L257">
        <v>5</v>
      </c>
      <c r="M257">
        <v>255</v>
      </c>
    </row>
    <row r="258" spans="2:13" x14ac:dyDescent="0.25">
      <c r="B258" t="s">
        <v>243</v>
      </c>
      <c r="C258" t="str">
        <f t="shared" si="15"/>
        <v>CSISmodifiedDate</v>
      </c>
      <c r="D258" t="str">
        <f t="shared" si="12"/>
        <v/>
      </c>
      <c r="E258" t="str">
        <f t="shared" si="13"/>
        <v>[CSISmodifiedDate] [datetime2](7) NOT NULL,</v>
      </c>
      <c r="F258" t="e">
        <f t="shared" si="14"/>
        <v>#N/A</v>
      </c>
      <c r="K258" t="s">
        <v>519</v>
      </c>
      <c r="L258">
        <v>5</v>
      </c>
      <c r="M258">
        <v>255</v>
      </c>
    </row>
    <row r="259" spans="2:13" x14ac:dyDescent="0.25">
      <c r="B259" t="s">
        <v>244</v>
      </c>
      <c r="C259" t="str">
        <f t="shared" si="15"/>
        <v>CSIScreatedDate</v>
      </c>
      <c r="D259" t="str">
        <f t="shared" si="12"/>
        <v/>
      </c>
      <c r="E259" t="str">
        <f t="shared" si="13"/>
        <v>[CSIScreatedDate] [datetime2](7) NOT NULL,</v>
      </c>
      <c r="F259" t="e">
        <f t="shared" si="14"/>
        <v>#N/A</v>
      </c>
      <c r="K259" t="s">
        <v>520</v>
      </c>
      <c r="L259">
        <v>5</v>
      </c>
      <c r="M259">
        <v>255</v>
      </c>
    </row>
    <row r="260" spans="2:13" x14ac:dyDescent="0.25">
      <c r="B260" t="s">
        <v>245</v>
      </c>
      <c r="C260" t="str">
        <f t="shared" si="15"/>
        <v>IsDuplicateUTI</v>
      </c>
      <c r="D260" t="e">
        <f t="shared" si="12"/>
        <v>#VALUE!</v>
      </c>
      <c r="E260" t="e">
        <f t="shared" si="13"/>
        <v>#VALUE!</v>
      </c>
      <c r="F260" t="e">
        <f t="shared" si="14"/>
        <v>#N/A</v>
      </c>
      <c r="K260" t="s">
        <v>521</v>
      </c>
      <c r="L260">
        <v>5</v>
      </c>
      <c r="M260">
        <v>255</v>
      </c>
    </row>
    <row r="261" spans="2:13" x14ac:dyDescent="0.25">
      <c r="B261" t="s">
        <v>246</v>
      </c>
      <c r="C261" t="str">
        <f t="shared" si="15"/>
        <v>current_total_value_of_award</v>
      </c>
      <c r="D261" t="str">
        <f t="shared" si="12"/>
        <v>255</v>
      </c>
      <c r="E261" t="str">
        <f t="shared" si="13"/>
        <v/>
      </c>
      <c r="F261">
        <f t="shared" si="14"/>
        <v>255</v>
      </c>
      <c r="K261" t="s">
        <v>522</v>
      </c>
      <c r="L261">
        <v>5</v>
      </c>
      <c r="M261">
        <v>255</v>
      </c>
    </row>
    <row r="262" spans="2:13" x14ac:dyDescent="0.25">
      <c r="B262" t="s">
        <v>247</v>
      </c>
      <c r="C262" t="str">
        <f t="shared" si="15"/>
        <v>potential_total_value_of_award</v>
      </c>
      <c r="D262" t="str">
        <f t="shared" ref="D262:D294" si="16">MID(LEFT(RIGHT(B262,11),FIND(")",RIGHT(B262,11))-1),IF(LEFT(RIGHT(B262,11),1)="(",2,1),999)</f>
        <v>255</v>
      </c>
      <c r="E262" t="str">
        <f t="shared" ref="E262:E295" si="17">IF(D262&lt;&gt;"255",B262,"")</f>
        <v/>
      </c>
      <c r="F262">
        <f t="shared" ref="F262:F311" si="18">VLOOKUP(C262,col_match,3,FALSE)</f>
        <v>255</v>
      </c>
      <c r="K262" t="s">
        <v>523</v>
      </c>
      <c r="L262">
        <v>5</v>
      </c>
      <c r="M262">
        <v>255</v>
      </c>
    </row>
    <row r="263" spans="2:13" x14ac:dyDescent="0.25">
      <c r="B263" t="s">
        <v>248</v>
      </c>
      <c r="C263" t="str">
        <f t="shared" ref="C263:C295" si="19">MID(B263,2,FIND("]",B263)-2)</f>
        <v>sam_exception_description</v>
      </c>
      <c r="D263" t="str">
        <f t="shared" si="16"/>
        <v>255</v>
      </c>
      <c r="E263" t="str">
        <f t="shared" si="17"/>
        <v/>
      </c>
      <c r="F263">
        <f t="shared" si="18"/>
        <v>255</v>
      </c>
      <c r="K263" t="s">
        <v>524</v>
      </c>
      <c r="L263">
        <v>5</v>
      </c>
      <c r="M263">
        <v>255</v>
      </c>
    </row>
    <row r="264" spans="2:13" x14ac:dyDescent="0.25">
      <c r="B264" t="s">
        <v>249</v>
      </c>
      <c r="C264" t="str">
        <f t="shared" si="19"/>
        <v>cage_code</v>
      </c>
      <c r="D264" t="str">
        <f t="shared" si="16"/>
        <v>255</v>
      </c>
      <c r="E264" t="str">
        <f t="shared" si="17"/>
        <v/>
      </c>
      <c r="F264">
        <f t="shared" si="18"/>
        <v>255</v>
      </c>
      <c r="K264" t="s">
        <v>582</v>
      </c>
      <c r="L264">
        <v>5</v>
      </c>
      <c r="M264">
        <v>255</v>
      </c>
    </row>
    <row r="265" spans="2:13" x14ac:dyDescent="0.25">
      <c r="B265" t="s">
        <v>250</v>
      </c>
      <c r="C265" t="str">
        <f t="shared" si="19"/>
        <v>award_or_idv_flag</v>
      </c>
      <c r="D265" t="str">
        <f t="shared" si="16"/>
        <v>255</v>
      </c>
      <c r="E265" t="str">
        <f t="shared" si="17"/>
        <v/>
      </c>
      <c r="F265">
        <f t="shared" si="18"/>
        <v>255</v>
      </c>
      <c r="K265" t="s">
        <v>525</v>
      </c>
      <c r="L265">
        <v>5</v>
      </c>
      <c r="M265">
        <v>255</v>
      </c>
    </row>
    <row r="266" spans="2:13" x14ac:dyDescent="0.25">
      <c r="B266" t="s">
        <v>251</v>
      </c>
      <c r="C266" t="str">
        <f t="shared" si="19"/>
        <v>inherently_governmental_functions</v>
      </c>
      <c r="D266" t="str">
        <f t="shared" si="16"/>
        <v>255</v>
      </c>
      <c r="E266" t="str">
        <f t="shared" si="17"/>
        <v/>
      </c>
      <c r="F266">
        <f t="shared" si="18"/>
        <v>255</v>
      </c>
      <c r="K266" t="s">
        <v>526</v>
      </c>
      <c r="L266">
        <v>5</v>
      </c>
      <c r="M266">
        <v>255</v>
      </c>
    </row>
    <row r="267" spans="2:13" x14ac:dyDescent="0.25">
      <c r="B267" t="s">
        <v>252</v>
      </c>
      <c r="C267" t="str">
        <f t="shared" si="19"/>
        <v>inherently_governmental_functions_description</v>
      </c>
      <c r="D267" t="str">
        <f t="shared" si="16"/>
        <v>255</v>
      </c>
      <c r="E267" t="str">
        <f t="shared" si="17"/>
        <v/>
      </c>
      <c r="F267">
        <f t="shared" si="18"/>
        <v>255</v>
      </c>
      <c r="K267" t="s">
        <v>527</v>
      </c>
      <c r="L267">
        <v>5</v>
      </c>
      <c r="M267">
        <v>255</v>
      </c>
    </row>
    <row r="268" spans="2:13" x14ac:dyDescent="0.25">
      <c r="B268" t="s">
        <v>253</v>
      </c>
      <c r="C268" t="str">
        <f t="shared" si="19"/>
        <v>organizational_type</v>
      </c>
      <c r="D268" t="str">
        <f t="shared" si="16"/>
        <v>255</v>
      </c>
      <c r="E268" t="str">
        <f t="shared" si="17"/>
        <v/>
      </c>
      <c r="F268">
        <f t="shared" si="18"/>
        <v>255</v>
      </c>
      <c r="K268" t="s">
        <v>528</v>
      </c>
      <c r="L268">
        <v>5</v>
      </c>
      <c r="M268">
        <v>255</v>
      </c>
    </row>
    <row r="269" spans="2:13" x14ac:dyDescent="0.25">
      <c r="B269" t="s">
        <v>254</v>
      </c>
      <c r="C269" t="str">
        <f t="shared" si="19"/>
        <v>number_of_employees</v>
      </c>
      <c r="D269" t="str">
        <f t="shared" si="16"/>
        <v>255</v>
      </c>
      <c r="E269" t="str">
        <f t="shared" si="17"/>
        <v/>
      </c>
      <c r="F269" t="e">
        <f t="shared" si="18"/>
        <v>#N/A</v>
      </c>
      <c r="K269" t="s">
        <v>529</v>
      </c>
      <c r="L269">
        <v>5</v>
      </c>
      <c r="M269">
        <v>255</v>
      </c>
    </row>
    <row r="270" spans="2:13" x14ac:dyDescent="0.25">
      <c r="B270" t="s">
        <v>255</v>
      </c>
      <c r="C270" t="str">
        <f t="shared" si="19"/>
        <v>annual_revenues</v>
      </c>
      <c r="D270" t="str">
        <f t="shared" si="16"/>
        <v>255</v>
      </c>
      <c r="E270" t="str">
        <f t="shared" si="17"/>
        <v/>
      </c>
      <c r="F270" t="e">
        <f t="shared" si="18"/>
        <v>#N/A</v>
      </c>
      <c r="K270" t="s">
        <v>530</v>
      </c>
      <c r="L270">
        <v>5</v>
      </c>
      <c r="M270">
        <v>255</v>
      </c>
    </row>
    <row r="271" spans="2:13" x14ac:dyDescent="0.25">
      <c r="B271" t="s">
        <v>256</v>
      </c>
      <c r="C271" t="str">
        <f t="shared" si="19"/>
        <v>total_dollars_obligated</v>
      </c>
      <c r="D271" t="str">
        <f t="shared" si="16"/>
        <v>255</v>
      </c>
      <c r="E271" t="str">
        <f t="shared" si="17"/>
        <v/>
      </c>
      <c r="F271">
        <f t="shared" si="18"/>
        <v>255</v>
      </c>
      <c r="K271" t="s">
        <v>531</v>
      </c>
      <c r="L271">
        <v>5</v>
      </c>
      <c r="M271">
        <v>255</v>
      </c>
    </row>
    <row r="272" spans="2:13" x14ac:dyDescent="0.25">
      <c r="B272" t="s">
        <v>257</v>
      </c>
      <c r="C272" t="str">
        <f t="shared" si="19"/>
        <v>foreign_funding_description</v>
      </c>
      <c r="D272" t="str">
        <f t="shared" si="16"/>
        <v>255</v>
      </c>
      <c r="E272" t="str">
        <f t="shared" si="17"/>
        <v/>
      </c>
      <c r="F272">
        <f t="shared" si="18"/>
        <v>255</v>
      </c>
      <c r="K272" t="s">
        <v>532</v>
      </c>
      <c r="L272">
        <v>5</v>
      </c>
      <c r="M272">
        <v>255</v>
      </c>
    </row>
    <row r="273" spans="2:13" x14ac:dyDescent="0.25">
      <c r="B273" t="s">
        <v>258</v>
      </c>
      <c r="C273" t="str">
        <f t="shared" si="19"/>
        <v>contract_transaction_unique_key</v>
      </c>
      <c r="D273" t="str">
        <f t="shared" si="16"/>
        <v>255</v>
      </c>
      <c r="E273" t="str">
        <f t="shared" si="17"/>
        <v/>
      </c>
      <c r="F273">
        <f t="shared" si="18"/>
        <v>255</v>
      </c>
      <c r="K273" t="s">
        <v>533</v>
      </c>
      <c r="L273">
        <v>5</v>
      </c>
      <c r="M273">
        <v>255</v>
      </c>
    </row>
    <row r="274" spans="2:13" x14ac:dyDescent="0.25">
      <c r="B274" t="s">
        <v>259</v>
      </c>
      <c r="C274" t="str">
        <f t="shared" si="19"/>
        <v>contract_award_unique_key</v>
      </c>
      <c r="D274" t="str">
        <f t="shared" si="16"/>
        <v>255</v>
      </c>
      <c r="E274" t="str">
        <f t="shared" si="17"/>
        <v/>
      </c>
      <c r="F274">
        <f t="shared" si="18"/>
        <v>255</v>
      </c>
      <c r="K274" t="s">
        <v>534</v>
      </c>
      <c r="L274">
        <v>5</v>
      </c>
      <c r="M274">
        <v>255</v>
      </c>
    </row>
    <row r="275" spans="2:13" x14ac:dyDescent="0.25">
      <c r="B275" t="s">
        <v>260</v>
      </c>
      <c r="C275" t="str">
        <f t="shared" si="19"/>
        <v>solicitation_date</v>
      </c>
      <c r="D275" t="str">
        <f t="shared" si="16"/>
        <v>255</v>
      </c>
      <c r="E275" t="str">
        <f t="shared" si="17"/>
        <v/>
      </c>
      <c r="F275">
        <f t="shared" si="18"/>
        <v>255</v>
      </c>
      <c r="K275" t="s">
        <v>535</v>
      </c>
      <c r="L275">
        <v>5</v>
      </c>
      <c r="M275">
        <v>255</v>
      </c>
    </row>
    <row r="276" spans="2:13" x14ac:dyDescent="0.25">
      <c r="B276" t="s">
        <v>261</v>
      </c>
      <c r="C276" t="str">
        <f t="shared" si="19"/>
        <v>treasury_accounts_funding_this_award</v>
      </c>
      <c r="D276" t="str">
        <f t="shared" si="16"/>
        <v>4000</v>
      </c>
      <c r="E276" t="str">
        <f t="shared" si="17"/>
        <v>[treasury_accounts_funding_this_award] [varchar](4000) NULL,</v>
      </c>
      <c r="F276">
        <f t="shared" si="18"/>
        <v>4000</v>
      </c>
      <c r="K276" t="s">
        <v>536</v>
      </c>
      <c r="L276">
        <v>5</v>
      </c>
      <c r="M276">
        <v>255</v>
      </c>
    </row>
    <row r="277" spans="2:13" x14ac:dyDescent="0.25">
      <c r="B277" t="s">
        <v>262</v>
      </c>
      <c r="C277" t="str">
        <f t="shared" si="19"/>
        <v>federal_accounts_funding_this_award</v>
      </c>
      <c r="D277" t="str">
        <f t="shared" si="16"/>
        <v>4000</v>
      </c>
      <c r="E277" t="str">
        <f t="shared" si="17"/>
        <v>[federal_accounts_funding_this_award] [varchar](4000) NULL,</v>
      </c>
      <c r="F277">
        <f t="shared" si="18"/>
        <v>4000</v>
      </c>
      <c r="K277" t="s">
        <v>537</v>
      </c>
      <c r="L277">
        <v>5</v>
      </c>
      <c r="M277">
        <v>255</v>
      </c>
    </row>
    <row r="278" spans="2:13" x14ac:dyDescent="0.25">
      <c r="B278" t="s">
        <v>263</v>
      </c>
      <c r="C278" t="str">
        <f t="shared" si="19"/>
        <v>highly_compensated_officer_1_name</v>
      </c>
      <c r="D278" t="str">
        <f t="shared" si="16"/>
        <v>255</v>
      </c>
      <c r="E278" t="str">
        <f t="shared" si="17"/>
        <v/>
      </c>
      <c r="F278">
        <f t="shared" si="18"/>
        <v>255</v>
      </c>
      <c r="K278" t="s">
        <v>538</v>
      </c>
      <c r="L278">
        <v>5</v>
      </c>
      <c r="M278">
        <v>255</v>
      </c>
    </row>
    <row r="279" spans="2:13" x14ac:dyDescent="0.25">
      <c r="B279" t="s">
        <v>264</v>
      </c>
      <c r="C279" t="str">
        <f t="shared" si="19"/>
        <v>highly_compensated_officer_1_amount</v>
      </c>
      <c r="D279" t="str">
        <f t="shared" si="16"/>
        <v>255</v>
      </c>
      <c r="E279" t="str">
        <f t="shared" si="17"/>
        <v/>
      </c>
      <c r="F279">
        <f t="shared" si="18"/>
        <v>255</v>
      </c>
      <c r="K279" t="s">
        <v>539</v>
      </c>
      <c r="L279">
        <v>5</v>
      </c>
      <c r="M279">
        <v>255</v>
      </c>
    </row>
    <row r="280" spans="2:13" x14ac:dyDescent="0.25">
      <c r="B280" t="s">
        <v>265</v>
      </c>
      <c r="C280" t="str">
        <f t="shared" si="19"/>
        <v>highly_compensated_officer_2_name</v>
      </c>
      <c r="D280" t="str">
        <f t="shared" si="16"/>
        <v>255</v>
      </c>
      <c r="E280" t="str">
        <f t="shared" si="17"/>
        <v/>
      </c>
      <c r="F280">
        <f t="shared" si="18"/>
        <v>255</v>
      </c>
      <c r="K280" t="s">
        <v>540</v>
      </c>
      <c r="L280">
        <v>5</v>
      </c>
      <c r="M280">
        <v>255</v>
      </c>
    </row>
    <row r="281" spans="2:13" x14ac:dyDescent="0.25">
      <c r="B281" t="s">
        <v>266</v>
      </c>
      <c r="C281" t="str">
        <f t="shared" si="19"/>
        <v>highly_compensated_officer_2_amount</v>
      </c>
      <c r="D281" t="str">
        <f t="shared" si="16"/>
        <v>255</v>
      </c>
      <c r="E281" t="str">
        <f t="shared" si="17"/>
        <v/>
      </c>
      <c r="F281">
        <f t="shared" si="18"/>
        <v>255</v>
      </c>
      <c r="K281" t="s">
        <v>541</v>
      </c>
      <c r="L281">
        <v>5</v>
      </c>
      <c r="M281">
        <v>255</v>
      </c>
    </row>
    <row r="282" spans="2:13" x14ac:dyDescent="0.25">
      <c r="B282" t="s">
        <v>267</v>
      </c>
      <c r="C282" t="str">
        <f t="shared" si="19"/>
        <v>highly_compensated_officer_3_name</v>
      </c>
      <c r="D282" t="str">
        <f t="shared" si="16"/>
        <v>255</v>
      </c>
      <c r="E282" t="str">
        <f t="shared" si="17"/>
        <v/>
      </c>
      <c r="F282">
        <f t="shared" si="18"/>
        <v>255</v>
      </c>
      <c r="K282" t="s">
        <v>542</v>
      </c>
      <c r="L282">
        <v>5</v>
      </c>
      <c r="M282">
        <v>255</v>
      </c>
    </row>
    <row r="283" spans="2:13" x14ac:dyDescent="0.25">
      <c r="B283" t="s">
        <v>268</v>
      </c>
      <c r="C283" t="str">
        <f t="shared" si="19"/>
        <v>highly_compensated_officer_3_amount</v>
      </c>
      <c r="D283" t="str">
        <f t="shared" si="16"/>
        <v>255</v>
      </c>
      <c r="E283" t="str">
        <f t="shared" si="17"/>
        <v/>
      </c>
      <c r="F283">
        <f t="shared" si="18"/>
        <v>255</v>
      </c>
      <c r="K283" t="s">
        <v>543</v>
      </c>
      <c r="L283">
        <v>5</v>
      </c>
      <c r="M283">
        <v>255</v>
      </c>
    </row>
    <row r="284" spans="2:13" x14ac:dyDescent="0.25">
      <c r="B284" t="s">
        <v>269</v>
      </c>
      <c r="C284" t="str">
        <f t="shared" si="19"/>
        <v>highly_compensated_officer_4_name</v>
      </c>
      <c r="D284" t="str">
        <f t="shared" si="16"/>
        <v>255</v>
      </c>
      <c r="E284" t="str">
        <f t="shared" si="17"/>
        <v/>
      </c>
      <c r="F284">
        <f t="shared" si="18"/>
        <v>255</v>
      </c>
      <c r="K284" t="s">
        <v>544</v>
      </c>
      <c r="L284">
        <v>5</v>
      </c>
      <c r="M284">
        <v>255</v>
      </c>
    </row>
    <row r="285" spans="2:13" x14ac:dyDescent="0.25">
      <c r="B285" t="s">
        <v>270</v>
      </c>
      <c r="C285" t="str">
        <f t="shared" si="19"/>
        <v>highly_compensated_officer_4_amount</v>
      </c>
      <c r="D285" t="str">
        <f t="shared" si="16"/>
        <v>255</v>
      </c>
      <c r="E285" t="str">
        <f t="shared" si="17"/>
        <v/>
      </c>
      <c r="F285">
        <f t="shared" si="18"/>
        <v>255</v>
      </c>
      <c r="K285" t="s">
        <v>545</v>
      </c>
      <c r="L285">
        <v>5</v>
      </c>
      <c r="M285">
        <v>255</v>
      </c>
    </row>
    <row r="286" spans="2:13" x14ac:dyDescent="0.25">
      <c r="B286" t="s">
        <v>271</v>
      </c>
      <c r="C286" t="str">
        <f t="shared" si="19"/>
        <v>highly_compensated_officer_5_name</v>
      </c>
      <c r="D286" t="str">
        <f t="shared" si="16"/>
        <v>255</v>
      </c>
      <c r="E286" t="str">
        <f t="shared" si="17"/>
        <v/>
      </c>
      <c r="F286">
        <f t="shared" si="18"/>
        <v>255</v>
      </c>
      <c r="K286" t="s">
        <v>546</v>
      </c>
      <c r="L286">
        <v>5</v>
      </c>
      <c r="M286">
        <v>255</v>
      </c>
    </row>
    <row r="287" spans="2:13" x14ac:dyDescent="0.25">
      <c r="B287" t="s">
        <v>272</v>
      </c>
      <c r="C287" t="str">
        <f t="shared" si="19"/>
        <v>highly_compensated_officer_5_amount</v>
      </c>
      <c r="D287" t="str">
        <f t="shared" si="16"/>
        <v>255</v>
      </c>
      <c r="E287" t="str">
        <f t="shared" si="17"/>
        <v/>
      </c>
      <c r="F287">
        <f t="shared" si="18"/>
        <v>255</v>
      </c>
      <c r="K287" t="s">
        <v>547</v>
      </c>
      <c r="L287">
        <v>73</v>
      </c>
      <c r="M287">
        <v>255</v>
      </c>
    </row>
    <row r="288" spans="2:13" x14ac:dyDescent="0.25">
      <c r="B288" t="s">
        <v>273</v>
      </c>
      <c r="C288" t="str">
        <f t="shared" si="19"/>
        <v>usaspending_permalink</v>
      </c>
      <c r="D288" t="str">
        <f t="shared" si="16"/>
        <v>500</v>
      </c>
      <c r="E288" t="str">
        <f t="shared" si="17"/>
        <v>[usaspending_permalink] [varchar](500) NULL,</v>
      </c>
      <c r="F288">
        <f t="shared" si="18"/>
        <v>500</v>
      </c>
      <c r="G288" t="b">
        <f>H288=C288</f>
        <v>0</v>
      </c>
      <c r="H288" s="1" t="s">
        <v>562</v>
      </c>
      <c r="K288" t="s">
        <v>548</v>
      </c>
      <c r="L288">
        <v>14</v>
      </c>
      <c r="M288">
        <v>255</v>
      </c>
    </row>
    <row r="289" spans="2:13" x14ac:dyDescent="0.25">
      <c r="B289" t="s">
        <v>274</v>
      </c>
      <c r="C289" t="str">
        <f t="shared" si="19"/>
        <v>action_date_fiscal_year</v>
      </c>
      <c r="D289" t="str">
        <f t="shared" si="16"/>
        <v>255</v>
      </c>
      <c r="E289" t="str">
        <f t="shared" si="17"/>
        <v/>
      </c>
      <c r="F289">
        <f t="shared" si="18"/>
        <v>255</v>
      </c>
      <c r="G289" t="b">
        <f>H289=C289</f>
        <v>0</v>
      </c>
      <c r="H289" s="1" t="s">
        <v>563</v>
      </c>
      <c r="K289" t="s">
        <v>549</v>
      </c>
      <c r="L289">
        <v>73</v>
      </c>
      <c r="M289">
        <v>255</v>
      </c>
    </row>
    <row r="290" spans="2:13" x14ac:dyDescent="0.25">
      <c r="B290" t="s">
        <v>275</v>
      </c>
      <c r="C290" t="str">
        <f t="shared" si="19"/>
        <v>disaster_emergency_fund_codes_for_overall_award</v>
      </c>
      <c r="D290" t="str">
        <f t="shared" si="16"/>
        <v>4000</v>
      </c>
      <c r="E290" t="str">
        <f t="shared" si="17"/>
        <v>[disaster_emergency_fund_codes_for_overall_award] [varchar](4000) NULL,</v>
      </c>
      <c r="F290">
        <f t="shared" si="18"/>
        <v>4000</v>
      </c>
      <c r="K290" t="s">
        <v>550</v>
      </c>
      <c r="L290">
        <v>9</v>
      </c>
      <c r="M290">
        <v>255</v>
      </c>
    </row>
    <row r="291" spans="2:13" x14ac:dyDescent="0.25">
      <c r="B291" t="s">
        <v>603</v>
      </c>
      <c r="C291" t="str">
        <f t="shared" si="19"/>
        <v>outlayed_amount_from_COVID-19_supplementals_for_overall_award</v>
      </c>
      <c r="D291" t="str">
        <f t="shared" si="16"/>
        <v>255</v>
      </c>
      <c r="E291" t="str">
        <f t="shared" si="17"/>
        <v/>
      </c>
      <c r="F291">
        <f t="shared" si="18"/>
        <v>255</v>
      </c>
      <c r="K291" t="s">
        <v>551</v>
      </c>
      <c r="L291">
        <v>73</v>
      </c>
      <c r="M291">
        <v>255</v>
      </c>
    </row>
    <row r="292" spans="2:13" x14ac:dyDescent="0.25">
      <c r="B292" t="s">
        <v>604</v>
      </c>
      <c r="C292" t="str">
        <f t="shared" si="19"/>
        <v>obligated_amount_from_COVID-19_supplementals_for_overall_award</v>
      </c>
      <c r="D292" t="str">
        <f>MID(LEFT(RIGHT(B292,11),FIND(")",RIGHT(B292,11))-1),IF(LEFT(RIGHT(B292,11),1)="(",2,1),999)</f>
        <v>255</v>
      </c>
      <c r="E292" t="str">
        <f t="shared" si="17"/>
        <v/>
      </c>
      <c r="F292">
        <f t="shared" si="18"/>
        <v>255</v>
      </c>
      <c r="K292" t="s">
        <v>552</v>
      </c>
      <c r="L292">
        <v>9</v>
      </c>
      <c r="M292">
        <v>255</v>
      </c>
    </row>
    <row r="293" spans="2:13" x14ac:dyDescent="0.25">
      <c r="B293" t="s">
        <v>276</v>
      </c>
      <c r="C293" t="str">
        <f t="shared" si="19"/>
        <v>object_classes_funding_this_award</v>
      </c>
      <c r="D293" t="str">
        <f t="shared" si="16"/>
        <v>4000</v>
      </c>
      <c r="E293" t="str">
        <f t="shared" si="17"/>
        <v>[object_classes_funding_this_award] [varchar](4000) NULL,</v>
      </c>
      <c r="F293">
        <f t="shared" si="18"/>
        <v>4000</v>
      </c>
      <c r="K293" t="s">
        <v>553</v>
      </c>
      <c r="L293">
        <v>73</v>
      </c>
      <c r="M293">
        <v>255</v>
      </c>
    </row>
    <row r="294" spans="2:13" x14ac:dyDescent="0.25">
      <c r="B294" t="s">
        <v>277</v>
      </c>
      <c r="C294" t="str">
        <f t="shared" si="19"/>
        <v>program_activities_funding_this_award</v>
      </c>
      <c r="D294" t="str">
        <f t="shared" si="16"/>
        <v>5000</v>
      </c>
      <c r="E294" t="str">
        <f t="shared" si="17"/>
        <v>[program_activities_funding_this_award] [varchar](5000) NULL,</v>
      </c>
      <c r="F294">
        <f t="shared" si="18"/>
        <v>5000</v>
      </c>
      <c r="K294" t="s">
        <v>554</v>
      </c>
      <c r="L294">
        <v>9</v>
      </c>
      <c r="M294">
        <v>255</v>
      </c>
    </row>
    <row r="295" spans="2:13" x14ac:dyDescent="0.25">
      <c r="B295" t="s">
        <v>278</v>
      </c>
      <c r="C295" t="str">
        <f t="shared" si="19"/>
        <v>recipient_county_name</v>
      </c>
      <c r="D295" t="str">
        <f>MID(LEFT(RIGHT(B295,11),FIND(")",RIGHT(B295,11))-1),IF(LEFT(RIGHT(B295,11),1)="(",2,1),999)</f>
        <v>255</v>
      </c>
      <c r="E295" t="str">
        <f t="shared" si="17"/>
        <v/>
      </c>
      <c r="F295">
        <f t="shared" si="18"/>
        <v>255</v>
      </c>
      <c r="K295" t="s">
        <v>555</v>
      </c>
      <c r="L295">
        <v>73</v>
      </c>
      <c r="M295">
        <v>255</v>
      </c>
    </row>
    <row r="296" spans="2:13" x14ac:dyDescent="0.25">
      <c r="B296" t="s">
        <v>279</v>
      </c>
      <c r="C296" t="str">
        <f t="shared" ref="C296:C311" si="20">MID(B296,2,FIND("]",B296)-2)</f>
        <v>recipient_uei</v>
      </c>
      <c r="D296" t="str">
        <f t="shared" ref="D296:D311" si="21">MID(LEFT(RIGHT(B296,11),FIND(")",RIGHT(B296,11))-1),IF(LEFT(RIGHT(B296,11),1)="(",2,1),999)</f>
        <v>255</v>
      </c>
      <c r="E296" t="str">
        <f t="shared" ref="E296:E311" si="22">IF(D296&lt;&gt;"255",B296,"")</f>
        <v/>
      </c>
      <c r="F296">
        <f t="shared" si="18"/>
        <v>255</v>
      </c>
      <c r="K296" t="s">
        <v>556</v>
      </c>
      <c r="L296">
        <v>9</v>
      </c>
      <c r="M296">
        <v>255</v>
      </c>
    </row>
    <row r="297" spans="2:13" x14ac:dyDescent="0.25">
      <c r="B297" t="s">
        <v>280</v>
      </c>
      <c r="C297" t="str">
        <f t="shared" si="20"/>
        <v>recipient_parent_uei</v>
      </c>
      <c r="D297" t="str">
        <f t="shared" si="21"/>
        <v>255</v>
      </c>
      <c r="E297" t="str">
        <f t="shared" si="22"/>
        <v/>
      </c>
      <c r="F297">
        <f t="shared" si="18"/>
        <v>255</v>
      </c>
      <c r="K297" t="s">
        <v>557</v>
      </c>
      <c r="L297">
        <v>95</v>
      </c>
      <c r="M297">
        <v>500</v>
      </c>
    </row>
    <row r="298" spans="2:13" x14ac:dyDescent="0.25">
      <c r="B298" t="s">
        <v>283</v>
      </c>
      <c r="C298" t="str">
        <f t="shared" si="20"/>
        <v>prime_award_base_transaction_description</v>
      </c>
      <c r="D298" t="str">
        <f t="shared" si="21"/>
        <v>4008</v>
      </c>
      <c r="E298" t="str">
        <f t="shared" si="22"/>
        <v>[prime_award_base_transaction_description] [varchar](4008) NULL,</v>
      </c>
      <c r="F298">
        <f t="shared" si="18"/>
        <v>4008</v>
      </c>
      <c r="K298" t="s">
        <v>558</v>
      </c>
      <c r="L298">
        <v>5</v>
      </c>
      <c r="M298">
        <v>255</v>
      </c>
    </row>
    <row r="299" spans="2:13" x14ac:dyDescent="0.25">
      <c r="B299" t="s">
        <v>605</v>
      </c>
      <c r="C299" t="str">
        <f t="shared" si="20"/>
        <v>obligated_amount_from_IIJA_supplemental_for_overall_award</v>
      </c>
      <c r="D299" t="str">
        <f t="shared" si="21"/>
        <v>255</v>
      </c>
      <c r="E299" t="str">
        <f t="shared" si="22"/>
        <v/>
      </c>
      <c r="F299">
        <f t="shared" si="18"/>
        <v>255</v>
      </c>
    </row>
    <row r="300" spans="2:13" x14ac:dyDescent="0.25">
      <c r="B300" t="s">
        <v>606</v>
      </c>
      <c r="C300" t="str">
        <f t="shared" si="20"/>
        <v>outlayed_amount_from_IIJA_supplemental_for_overall_award</v>
      </c>
      <c r="D300" t="str">
        <f t="shared" si="21"/>
        <v>255</v>
      </c>
      <c r="E300" t="str">
        <f t="shared" si="22"/>
        <v/>
      </c>
      <c r="F300">
        <f t="shared" si="18"/>
        <v>255</v>
      </c>
    </row>
    <row r="301" spans="2:13" x14ac:dyDescent="0.25">
      <c r="B301" t="s">
        <v>284</v>
      </c>
      <c r="C301" t="str">
        <f t="shared" si="20"/>
        <v>recipient_name_raw</v>
      </c>
      <c r="D301" t="str">
        <f t="shared" si="21"/>
        <v>255</v>
      </c>
      <c r="E301" t="str">
        <f t="shared" si="22"/>
        <v/>
      </c>
      <c r="F301">
        <f t="shared" si="18"/>
        <v>255</v>
      </c>
    </row>
    <row r="302" spans="2:13" x14ac:dyDescent="0.25">
      <c r="B302" t="s">
        <v>594</v>
      </c>
      <c r="C302" t="str">
        <f t="shared" si="20"/>
        <v>recipient_parent_name_raw</v>
      </c>
      <c r="D302" t="str">
        <f t="shared" si="21"/>
        <v>255</v>
      </c>
      <c r="E302" t="str">
        <f t="shared" si="22"/>
        <v/>
      </c>
      <c r="F302">
        <f t="shared" si="18"/>
        <v>255</v>
      </c>
    </row>
    <row r="303" spans="2:13" x14ac:dyDescent="0.25">
      <c r="B303" t="s">
        <v>595</v>
      </c>
      <c r="C303" t="str">
        <f t="shared" si="20"/>
        <v>prime_award_transaction_recipient_county_fips_code</v>
      </c>
      <c r="D303" t="str">
        <f t="shared" si="21"/>
        <v>255</v>
      </c>
      <c r="E303" t="str">
        <f t="shared" si="22"/>
        <v/>
      </c>
      <c r="F303">
        <f t="shared" si="18"/>
        <v>255</v>
      </c>
    </row>
    <row r="304" spans="2:13" x14ac:dyDescent="0.25">
      <c r="B304" t="s">
        <v>596</v>
      </c>
      <c r="C304" t="str">
        <f t="shared" si="20"/>
        <v>prime_award_transaction_recipient_state_fips_code</v>
      </c>
      <c r="D304" t="str">
        <f t="shared" si="21"/>
        <v>255</v>
      </c>
      <c r="E304" t="str">
        <f t="shared" si="22"/>
        <v/>
      </c>
      <c r="F304">
        <f t="shared" si="18"/>
        <v>255</v>
      </c>
    </row>
    <row r="305" spans="1:6" x14ac:dyDescent="0.25">
      <c r="B305" t="s">
        <v>597</v>
      </c>
      <c r="C305" t="str">
        <f t="shared" si="20"/>
        <v>prime_award_transaction_place_of_performance_county_fips_code</v>
      </c>
      <c r="D305" t="str">
        <f t="shared" si="21"/>
        <v>255</v>
      </c>
      <c r="E305" t="str">
        <f t="shared" si="22"/>
        <v/>
      </c>
      <c r="F305">
        <f t="shared" si="18"/>
        <v>255</v>
      </c>
    </row>
    <row r="306" spans="1:6" x14ac:dyDescent="0.25">
      <c r="B306" t="s">
        <v>598</v>
      </c>
      <c r="C306" t="str">
        <f t="shared" si="20"/>
        <v>prime_award_transaction_place_of_performance_state_fips_code</v>
      </c>
      <c r="D306" t="str">
        <f t="shared" si="21"/>
        <v>255</v>
      </c>
      <c r="E306" t="str">
        <f t="shared" si="22"/>
        <v/>
      </c>
      <c r="F306">
        <f t="shared" si="18"/>
        <v>255</v>
      </c>
    </row>
    <row r="307" spans="1:6" x14ac:dyDescent="0.25">
      <c r="B307" t="s">
        <v>599</v>
      </c>
      <c r="C307" t="str">
        <f t="shared" si="20"/>
        <v>prime_award_transaction_recipient_cd_original</v>
      </c>
      <c r="D307" t="str">
        <f t="shared" si="21"/>
        <v>255</v>
      </c>
      <c r="E307" t="str">
        <f t="shared" si="22"/>
        <v/>
      </c>
      <c r="F307" t="e">
        <f t="shared" si="18"/>
        <v>#N/A</v>
      </c>
    </row>
    <row r="308" spans="1:6" x14ac:dyDescent="0.25">
      <c r="B308" t="s">
        <v>600</v>
      </c>
      <c r="C308" t="str">
        <f t="shared" si="20"/>
        <v>prime_award_transaction_recipient_cd_current</v>
      </c>
      <c r="D308" t="str">
        <f t="shared" si="21"/>
        <v>255</v>
      </c>
      <c r="E308" t="str">
        <f t="shared" si="22"/>
        <v/>
      </c>
      <c r="F308" t="e">
        <f t="shared" si="18"/>
        <v>#N/A</v>
      </c>
    </row>
    <row r="309" spans="1:6" x14ac:dyDescent="0.25">
      <c r="B309" t="s">
        <v>601</v>
      </c>
      <c r="C309" t="str">
        <f t="shared" si="20"/>
        <v>prime_award_transaction_place_of_performance_cd_original</v>
      </c>
      <c r="D309" t="str">
        <f t="shared" si="21"/>
        <v>255</v>
      </c>
      <c r="E309" t="str">
        <f t="shared" si="22"/>
        <v/>
      </c>
      <c r="F309" t="e">
        <f t="shared" si="18"/>
        <v>#N/A</v>
      </c>
    </row>
    <row r="310" spans="1:6" x14ac:dyDescent="0.25">
      <c r="B310" t="s">
        <v>602</v>
      </c>
      <c r="C310" t="str">
        <f t="shared" si="20"/>
        <v>prime_award_transaction_place_of_performance_cd_current</v>
      </c>
      <c r="D310" t="str">
        <f t="shared" si="21"/>
        <v>255</v>
      </c>
      <c r="E310" t="str">
        <f t="shared" si="22"/>
        <v/>
      </c>
      <c r="F310" t="e">
        <f t="shared" si="18"/>
        <v>#N/A</v>
      </c>
    </row>
    <row r="311" spans="1:6" x14ac:dyDescent="0.25">
      <c r="B311" t="s">
        <v>608</v>
      </c>
      <c r="C311" t="str">
        <f t="shared" si="20"/>
        <v>total_outlayed_amount_for_overall_award</v>
      </c>
      <c r="D311" t="str">
        <f t="shared" si="21"/>
        <v>255</v>
      </c>
      <c r="E311" t="str">
        <f t="shared" si="22"/>
        <v/>
      </c>
      <c r="F311">
        <f t="shared" si="18"/>
        <v>255</v>
      </c>
    </row>
    <row r="312" spans="1:6" x14ac:dyDescent="0.25">
      <c r="B312" t="s">
        <v>609</v>
      </c>
      <c r="C312" t="str">
        <f t="shared" ref="C312" si="23">MID(B312,2,FIND("]",B312)-2)</f>
        <v>USAspending_file_name</v>
      </c>
      <c r="D312" t="str">
        <f>MID(LEFT(RIGHT(B312,11),FIND(")",RIGHT(B312,11))-1),IF(LEFT(RIGHT(B312,11),1)="(",2,1),999)</f>
        <v>](255</v>
      </c>
      <c r="E312" t="str">
        <f t="shared" ref="E312" si="24">IF(D312&lt;&gt;"255",B312,"")</f>
        <v>[USAspending_file_name] [varchar](255) NULL</v>
      </c>
      <c r="F312" t="e">
        <f t="shared" ref="F312" si="25">VLOOKUP(C312,col_match,3,FALSE)</f>
        <v>#N/A</v>
      </c>
    </row>
    <row r="313" spans="1:6" x14ac:dyDescent="0.25">
      <c r="A313" t="s">
        <v>281</v>
      </c>
    </row>
    <row r="314" spans="1:6" x14ac:dyDescent="0.25">
      <c r="A314" t="s">
        <v>1</v>
      </c>
    </row>
    <row r="316" spans="1:6" x14ac:dyDescent="0.25">
      <c r="A316" t="s">
        <v>285</v>
      </c>
    </row>
    <row r="317" spans="1:6" x14ac:dyDescent="0.25">
      <c r="A317" t="s">
        <v>1</v>
      </c>
    </row>
    <row r="319" spans="1:6" x14ac:dyDescent="0.25">
      <c r="A319" t="s">
        <v>286</v>
      </c>
    </row>
    <row r="320" spans="1:6" x14ac:dyDescent="0.25">
      <c r="A320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ErrorLogging.FPDSstage1.Table</vt:lpstr>
      <vt:lpstr>col_match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2023-04-24T11:39:09Z</cp:lastPrinted>
  <dcterms:created xsi:type="dcterms:W3CDTF">2023-04-24T11:36:02Z</dcterms:created>
  <dcterms:modified xsi:type="dcterms:W3CDTF">2023-08-31T21:08:45Z</dcterms:modified>
</cp:coreProperties>
</file>