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2015-09 Joint Development\Research\JSF F-35\"/>
    </mc:Choice>
  </mc:AlternateContent>
  <bookViews>
    <workbookView xWindow="0" yWindow="0" windowWidth="21600" windowHeight="9510" firstSheet="8" activeTab="8"/>
  </bookViews>
  <sheets>
    <sheet name="CostSummary" sheetId="1" r:id="rId1"/>
    <sheet name="Funding Summary" sheetId="2" r:id="rId2"/>
    <sheet name="Low Rate Initial Production" sheetId="3" r:id="rId3"/>
    <sheet name="Foreign Military Sales" sheetId="4" r:id="rId4"/>
    <sheet name="Unit Cost " sheetId="5" r:id="rId5"/>
    <sheet name="Cost Variance" sheetId="6" r:id="rId6"/>
    <sheet name="Contracts " sheetId="7" r:id="rId7"/>
    <sheet name="Deliveries and Expenditures" sheetId="8" r:id="rId8"/>
    <sheet name="Operating and Support Cost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10" i="1"/>
  <c r="G10" i="1"/>
  <c r="G11" i="1"/>
  <c r="G12" i="1"/>
  <c r="G13" i="1"/>
  <c r="G14" i="1"/>
  <c r="G15" i="1"/>
  <c r="G16" i="1"/>
  <c r="G19" i="1"/>
</calcChain>
</file>

<file path=xl/sharedStrings.xml><?xml version="1.0" encoding="utf-8"?>
<sst xmlns="http://schemas.openxmlformats.org/spreadsheetml/2006/main" count="1771" uniqueCount="319">
  <si>
    <t>Cost Summary</t>
  </si>
  <si>
    <t>BY $M</t>
  </si>
  <si>
    <t>BY2002</t>
  </si>
  <si>
    <t>$M</t>
  </si>
  <si>
    <t>Appropriation</t>
  </si>
  <si>
    <t>SAR Baseline Dev Est</t>
  </si>
  <si>
    <t>Current APB Objective/Threshold</t>
  </si>
  <si>
    <t xml:space="preserve">RDT&amp;E </t>
  </si>
  <si>
    <t>--</t>
  </si>
  <si>
    <t>Procurement</t>
  </si>
  <si>
    <t>Flyaway</t>
  </si>
  <si>
    <t>Recurring</t>
  </si>
  <si>
    <t>Support</t>
  </si>
  <si>
    <t>Other Support</t>
  </si>
  <si>
    <r>
      <t xml:space="preserve">Initial Spares  </t>
    </r>
    <r>
      <rPr>
        <u/>
        <sz val="10.5"/>
        <color theme="1"/>
        <rFont val="Arial"/>
        <family val="2"/>
      </rPr>
      <t xml:space="preserve"> </t>
    </r>
  </si>
  <si>
    <t>MILCON</t>
  </si>
  <si>
    <t xml:space="preserve">Acq O&amp;M </t>
  </si>
  <si>
    <t>Total</t>
  </si>
  <si>
    <t>TY $M</t>
  </si>
  <si>
    <t>Current APB Objective</t>
  </si>
  <si>
    <t>Current Estimate</t>
  </si>
  <si>
    <t>Non Recurring</t>
  </si>
  <si>
    <t>Total Acquisition Cost and Quantity</t>
  </si>
  <si>
    <t>Total Acquisition Quantity</t>
  </si>
  <si>
    <t>Quantity</t>
  </si>
  <si>
    <t>SAR Baseline</t>
  </si>
  <si>
    <t>Dev Est</t>
  </si>
  <si>
    <t>Current APB</t>
  </si>
  <si>
    <t xml:space="preserve">Procurement </t>
  </si>
  <si>
    <t>Appropriation and Quantity Summary</t>
  </si>
  <si>
    <t>RDT&amp;E</t>
  </si>
  <si>
    <t xml:space="preserve">PB 2012 Total </t>
  </si>
  <si>
    <t xml:space="preserve">PB 2011 Total </t>
  </si>
  <si>
    <t xml:space="preserve">Delta </t>
  </si>
  <si>
    <t>Prior</t>
  </si>
  <si>
    <t>FY2011</t>
  </si>
  <si>
    <t>FY2012</t>
  </si>
  <si>
    <t>FY2013</t>
  </si>
  <si>
    <t>FY2014</t>
  </si>
  <si>
    <t>FY2015</t>
  </si>
  <si>
    <t>FY2016</t>
  </si>
  <si>
    <t>To</t>
  </si>
  <si>
    <t>Complete</t>
  </si>
  <si>
    <t>FY 2012 President's Budget / December 2010 SAR (TY$ M)</t>
  </si>
  <si>
    <t xml:space="preserve">Quantity </t>
  </si>
  <si>
    <t>Undistributed</t>
  </si>
  <si>
    <t>Development</t>
  </si>
  <si>
    <t>Production</t>
  </si>
  <si>
    <t>PB 2012 Total</t>
  </si>
  <si>
    <t>PB 2011 Total</t>
  </si>
  <si>
    <t>Delta</t>
  </si>
  <si>
    <t>To Complete</t>
  </si>
  <si>
    <t>Fiscal Year</t>
  </si>
  <si>
    <t>End Item Recurring Flyaway TY $M</t>
  </si>
  <si>
    <t>Non End Item Recurring Flyaway TY $M</t>
  </si>
  <si>
    <t>Non Recurring Flyaway TY $M</t>
  </si>
  <si>
    <t>Total Flyaway TY $M</t>
  </si>
  <si>
    <t>Total Support TY $M</t>
  </si>
  <si>
    <t>Total Program TY $M</t>
  </si>
  <si>
    <t>Subtotal</t>
  </si>
  <si>
    <r>
      <t xml:space="preserve">Annual Funding </t>
    </r>
    <r>
      <rPr>
        <b/>
        <sz val="10.5"/>
        <color rgb="FFFF0000"/>
        <rFont val="Arial"/>
        <family val="2"/>
      </rPr>
      <t>TY$</t>
    </r>
    <r>
      <rPr>
        <b/>
        <sz val="10.5"/>
        <color theme="1"/>
        <rFont val="Arial"/>
        <family val="2"/>
      </rPr>
      <t>, RDT&amp;E, Navy</t>
    </r>
  </si>
  <si>
    <t>BY 2002 $M</t>
  </si>
  <si>
    <t>End Item Recurring Flyaway BY 2002 $M</t>
  </si>
  <si>
    <t>Non End Item Recurring Flyaway BY 2002 $M</t>
  </si>
  <si>
    <t>Non Recurring Flyaway BY 2002 $M</t>
  </si>
  <si>
    <t>Total Flyaway BY 2002 $M</t>
  </si>
  <si>
    <t>Total Support BY 2002 $M</t>
  </si>
  <si>
    <t>Total Program BY 2002 $M</t>
  </si>
  <si>
    <r>
      <t xml:space="preserve">Annual Funding </t>
    </r>
    <r>
      <rPr>
        <b/>
        <sz val="10.5"/>
        <color rgb="FFFF0000"/>
        <rFont val="Arial"/>
        <family val="2"/>
      </rPr>
      <t>BY$,</t>
    </r>
    <r>
      <rPr>
        <b/>
        <sz val="10.5"/>
        <color theme="1"/>
        <rFont val="Arial"/>
        <family val="2"/>
      </rPr>
      <t xml:space="preserve"> RDT&amp;E, Navy</t>
    </r>
  </si>
  <si>
    <r>
      <t xml:space="preserve">Annual Funding </t>
    </r>
    <r>
      <rPr>
        <b/>
        <sz val="10.5"/>
        <color rgb="FFFF0000"/>
        <rFont val="Arial"/>
        <family val="2"/>
      </rPr>
      <t>TY$</t>
    </r>
    <r>
      <rPr>
        <b/>
        <sz val="10.5"/>
        <color theme="1"/>
        <rFont val="Arial"/>
        <family val="2"/>
      </rPr>
      <t xml:space="preserve">, RDT&amp;E, Air Force </t>
    </r>
  </si>
  <si>
    <r>
      <t>Annual Funding B</t>
    </r>
    <r>
      <rPr>
        <b/>
        <sz val="10.5"/>
        <color rgb="FFFF0000"/>
        <rFont val="Arial"/>
        <family val="2"/>
      </rPr>
      <t>Y$</t>
    </r>
    <r>
      <rPr>
        <b/>
        <sz val="10.5"/>
        <color theme="1"/>
        <rFont val="Arial"/>
        <family val="2"/>
      </rPr>
      <t xml:space="preserve">, RDT&amp;E, Air Force </t>
    </r>
  </si>
  <si>
    <r>
      <t xml:space="preserve">Annual Funding </t>
    </r>
    <r>
      <rPr>
        <b/>
        <sz val="10.5"/>
        <color rgb="FFFF0000"/>
        <rFont val="Arial"/>
        <family val="2"/>
      </rPr>
      <t>TY$</t>
    </r>
    <r>
      <rPr>
        <b/>
        <sz val="10.5"/>
        <color theme="1"/>
        <rFont val="Arial"/>
        <family val="2"/>
      </rPr>
      <t xml:space="preserve">, RDT&amp;E, Defense-Wide </t>
    </r>
  </si>
  <si>
    <r>
      <t>Annual Funding B</t>
    </r>
    <r>
      <rPr>
        <b/>
        <sz val="10.5"/>
        <color rgb="FFFF0000"/>
        <rFont val="Arial"/>
        <family val="2"/>
      </rPr>
      <t>Y$</t>
    </r>
    <r>
      <rPr>
        <b/>
        <sz val="10.5"/>
        <color theme="1"/>
        <rFont val="Arial"/>
        <family val="2"/>
      </rPr>
      <t>, RDT&amp;E, Defense-Wide</t>
    </r>
  </si>
  <si>
    <r>
      <t xml:space="preserve">Annual Funding </t>
    </r>
    <r>
      <rPr>
        <b/>
        <sz val="10.5"/>
        <color rgb="FFFF0000"/>
        <rFont val="Arial"/>
        <family val="2"/>
      </rPr>
      <t>TY$</t>
    </r>
    <r>
      <rPr>
        <b/>
        <sz val="10.5"/>
        <color theme="1"/>
        <rFont val="Arial"/>
        <family val="2"/>
      </rPr>
      <t>, RDT&amp;E, Non Treasury Funds</t>
    </r>
  </si>
  <si>
    <r>
      <t>Annual Funding B</t>
    </r>
    <r>
      <rPr>
        <b/>
        <sz val="10.5"/>
        <color rgb="FFFF0000"/>
        <rFont val="Arial"/>
        <family val="2"/>
      </rPr>
      <t>Y$</t>
    </r>
    <r>
      <rPr>
        <b/>
        <sz val="10.5"/>
        <color theme="1"/>
        <rFont val="Arial"/>
        <family val="2"/>
      </rPr>
      <t xml:space="preserve">, RDT&amp;E, Non Treasury Funds </t>
    </r>
  </si>
  <si>
    <r>
      <t xml:space="preserve">Annual Funding </t>
    </r>
    <r>
      <rPr>
        <b/>
        <sz val="10.5"/>
        <color rgb="FFFF0000"/>
        <rFont val="Arial"/>
        <family val="2"/>
      </rPr>
      <t>TY$</t>
    </r>
    <r>
      <rPr>
        <b/>
        <sz val="10.5"/>
        <color theme="1"/>
        <rFont val="Arial"/>
        <family val="2"/>
      </rPr>
      <t>, Aircraft Procurement, Navy</t>
    </r>
  </si>
  <si>
    <r>
      <t>Annual Funding B</t>
    </r>
    <r>
      <rPr>
        <b/>
        <sz val="10.5"/>
        <color rgb="FFFF0000"/>
        <rFont val="Arial"/>
        <family val="2"/>
      </rPr>
      <t>Y$</t>
    </r>
    <r>
      <rPr>
        <b/>
        <sz val="10.5"/>
        <color theme="1"/>
        <rFont val="Arial"/>
        <family val="2"/>
      </rPr>
      <t xml:space="preserve">, Aircraft Procurement, Navy </t>
    </r>
  </si>
  <si>
    <t>End Item Recurring Flyaway (Aligned with Quantity) BY 2002 $M</t>
  </si>
  <si>
    <t>Cost Quantity Information, Aircraft Procurement, Navy</t>
  </si>
  <si>
    <r>
      <t xml:space="preserve">Annual Funding </t>
    </r>
    <r>
      <rPr>
        <b/>
        <sz val="10.5"/>
        <color rgb="FFFF0000"/>
        <rFont val="Arial"/>
        <family val="2"/>
      </rPr>
      <t>TY$</t>
    </r>
    <r>
      <rPr>
        <b/>
        <sz val="10.5"/>
        <color theme="1"/>
        <rFont val="Arial"/>
        <family val="2"/>
      </rPr>
      <t xml:space="preserve">, Aircraft Procurement, Air Force </t>
    </r>
  </si>
  <si>
    <r>
      <t>Annual Funding B</t>
    </r>
    <r>
      <rPr>
        <b/>
        <sz val="10.5"/>
        <color rgb="FFFF0000"/>
        <rFont val="Arial"/>
        <family val="2"/>
      </rPr>
      <t>Y$</t>
    </r>
    <r>
      <rPr>
        <b/>
        <sz val="10.5"/>
        <color theme="1"/>
        <rFont val="Arial"/>
        <family val="2"/>
      </rPr>
      <t xml:space="preserve">, Aircraft Procurement, Air Force </t>
    </r>
  </si>
  <si>
    <t xml:space="preserve">Annual Funding TY $, Military Construction, Navy and Marine Corps </t>
  </si>
  <si>
    <t xml:space="preserve">Annual Funding BY $, Military Construction, Navy and Marine Corps </t>
  </si>
  <si>
    <t xml:space="preserve">Annual Funding BY $, Military Construction, Air Force </t>
  </si>
  <si>
    <t xml:space="preserve">Annual Funding TY $, Military Construction, Air Force </t>
  </si>
  <si>
    <t>ADM</t>
  </si>
  <si>
    <t xml:space="preserve">Low Rate Initial Production </t>
  </si>
  <si>
    <t>Approved Quantity</t>
  </si>
  <si>
    <t>Approval Date</t>
  </si>
  <si>
    <t>Reference</t>
  </si>
  <si>
    <t>Start Year</t>
  </si>
  <si>
    <t>End Year</t>
  </si>
  <si>
    <t>Initial LRIP Decision</t>
  </si>
  <si>
    <t>Current Total LRIP</t>
  </si>
  <si>
    <t>Foreign Military Sales</t>
  </si>
  <si>
    <t>Country</t>
  </si>
  <si>
    <t>Date of Sale</t>
  </si>
  <si>
    <t>Total Cost $M</t>
  </si>
  <si>
    <t xml:space="preserve">Memo </t>
  </si>
  <si>
    <t>Israel (IS)</t>
  </si>
  <si>
    <t>Unit Cost</t>
  </si>
  <si>
    <t>Current UCR Baseline</t>
  </si>
  <si>
    <t>Cost</t>
  </si>
  <si>
    <t>Unit Cost Report</t>
  </si>
  <si>
    <t>Program Acquisition Unit Cost (PAUC)</t>
  </si>
  <si>
    <t>Average Procurement Unit Cost (APUC)</t>
  </si>
  <si>
    <t xml:space="preserve">BY 2002 $M </t>
  </si>
  <si>
    <t>BY % Change</t>
  </si>
  <si>
    <t>Original UCR Baseline</t>
  </si>
  <si>
    <t>Current Estimate (DEC 2010 SAR)</t>
  </si>
  <si>
    <t>Unit Cost History</t>
  </si>
  <si>
    <t>N/A</t>
  </si>
  <si>
    <t>Original APB</t>
  </si>
  <si>
    <t>APB as of JAN 2006</t>
  </si>
  <si>
    <t>Revised Original APB</t>
  </si>
  <si>
    <t>Prior APB</t>
  </si>
  <si>
    <t>Prior Annual SAR</t>
  </si>
  <si>
    <t xml:space="preserve">Current Estimate </t>
  </si>
  <si>
    <t>PAUC</t>
  </si>
  <si>
    <t>APUC</t>
  </si>
  <si>
    <t xml:space="preserve">SAR Unit Cost History </t>
  </si>
  <si>
    <t>Current SAR Baseline to Current Estimate (TY $M)</t>
  </si>
  <si>
    <t>Initial PAUC Dev Est</t>
  </si>
  <si>
    <t xml:space="preserve">Changes </t>
  </si>
  <si>
    <t>Econ</t>
  </si>
  <si>
    <t>Qty</t>
  </si>
  <si>
    <t>Sch</t>
  </si>
  <si>
    <t>Eng</t>
  </si>
  <si>
    <t>Est</t>
  </si>
  <si>
    <t>Oth</t>
  </si>
  <si>
    <t>Spt</t>
  </si>
  <si>
    <t xml:space="preserve">Total </t>
  </si>
  <si>
    <t>PAUC Current Est</t>
  </si>
  <si>
    <t>Date</t>
  </si>
  <si>
    <t>Initial APUC Dev Est</t>
  </si>
  <si>
    <t>APUC Current Est</t>
  </si>
  <si>
    <t xml:space="preserve">SAR Baseline History </t>
  </si>
  <si>
    <t>Item/Event</t>
  </si>
  <si>
    <t xml:space="preserve">SAR Planning Estimate (PE) </t>
  </si>
  <si>
    <t>SAR Development Estimate (DE)</t>
  </si>
  <si>
    <t>SAR Production Estimate (PdE)</t>
  </si>
  <si>
    <t>Milestone I</t>
  </si>
  <si>
    <t>Milestone B</t>
  </si>
  <si>
    <t>Milestone C</t>
  </si>
  <si>
    <t>IOC</t>
  </si>
  <si>
    <t>Total Cost (TY $M)</t>
  </si>
  <si>
    <t>Total Quantity</t>
  </si>
  <si>
    <t xml:space="preserve">Prog. Acq. Unit Cost (PAUC) </t>
  </si>
  <si>
    <t>TBD</t>
  </si>
  <si>
    <t xml:space="preserve">Cost Variance Summary </t>
  </si>
  <si>
    <t>Summary Then Year $M</t>
  </si>
  <si>
    <t>Proc</t>
  </si>
  <si>
    <t>SAR Baseline (Dev Est)</t>
  </si>
  <si>
    <t>Previous Changes</t>
  </si>
  <si>
    <t>Economic</t>
  </si>
  <si>
    <t>Schedule</t>
  </si>
  <si>
    <t>Engineering</t>
  </si>
  <si>
    <t>Estimating</t>
  </si>
  <si>
    <t>Other</t>
  </si>
  <si>
    <t>Current Changes</t>
  </si>
  <si>
    <t>Total Changes</t>
  </si>
  <si>
    <t>CE - Cost Variance</t>
  </si>
  <si>
    <t xml:space="preserve">CE - Cost &amp; Funding </t>
  </si>
  <si>
    <t>+936.2</t>
  </si>
  <si>
    <t>-7553.3</t>
  </si>
  <si>
    <t>-4.9</t>
  </si>
  <si>
    <t>-6595.0</t>
  </si>
  <si>
    <t>+157.0</t>
  </si>
  <si>
    <t>-25434.9</t>
  </si>
  <si>
    <t>-25277.9</t>
  </si>
  <si>
    <t>+7866.9</t>
  </si>
  <si>
    <t>+23895.5</t>
  </si>
  <si>
    <t>+31762.4</t>
  </si>
  <si>
    <t>+3122.5</t>
  </si>
  <si>
    <t>+9414.0</t>
  </si>
  <si>
    <t>+252.8</t>
  </si>
  <si>
    <t>+12789.3</t>
  </si>
  <si>
    <t>+3658.5</t>
  </si>
  <si>
    <t>+69592.0</t>
  </si>
  <si>
    <t>-1696.7</t>
  </si>
  <si>
    <t>+71553.8</t>
  </si>
  <si>
    <t>+11020.3</t>
  </si>
  <si>
    <t>+15768.1</t>
  </si>
  <si>
    <t>+80933.6</t>
  </si>
  <si>
    <t>-1448.8</t>
  </si>
  <si>
    <t>+95252.9</t>
  </si>
  <si>
    <t>+63</t>
  </si>
  <si>
    <t>-1449.8</t>
  </si>
  <si>
    <t>-1386.8</t>
  </si>
  <si>
    <t>+31511.0</t>
  </si>
  <si>
    <t>+3151.0</t>
  </si>
  <si>
    <t>+4165.6</t>
  </si>
  <si>
    <t>+35415.4</t>
  </si>
  <si>
    <t>+39581.0</t>
  </si>
  <si>
    <t>+9794.7</t>
  </si>
  <si>
    <t>+4228.6</t>
  </si>
  <si>
    <t>+46911.3</t>
  </si>
  <si>
    <t>+51139.9</t>
  </si>
  <si>
    <t>+19996.7</t>
  </si>
  <si>
    <t>+127844.9</t>
  </si>
  <si>
    <t>+146392.8</t>
  </si>
  <si>
    <t>Summary Base Year 2002 $M</t>
  </si>
  <si>
    <t>+130.6</t>
  </si>
  <si>
    <t>-16249.1</t>
  </si>
  <si>
    <t>-16118.5</t>
  </si>
  <si>
    <t>+6779.4</t>
  </si>
  <si>
    <t>+2017.7</t>
  </si>
  <si>
    <t>+8797.1</t>
  </si>
  <si>
    <t>+2814.6</t>
  </si>
  <si>
    <t>+6644.8</t>
  </si>
  <si>
    <t>+227.3</t>
  </si>
  <si>
    <t>+9686.7</t>
  </si>
  <si>
    <t>+3111.4</t>
  </si>
  <si>
    <t>+50538.8</t>
  </si>
  <si>
    <t>-1269.9</t>
  </si>
  <si>
    <t>+52380.3</t>
  </si>
  <si>
    <t>+6753.0</t>
  </si>
  <si>
    <t>+12836.0</t>
  </si>
  <si>
    <t>+49705.2</t>
  </si>
  <si>
    <t>-1042.6</t>
  </si>
  <si>
    <t>+61498.6</t>
  </si>
  <si>
    <t>+3249.8</t>
  </si>
  <si>
    <t>+22353.5</t>
  </si>
  <si>
    <t>+25603.3</t>
  </si>
  <si>
    <t>+6397.8</t>
  </si>
  <si>
    <t>+28751.3</t>
  </si>
  <si>
    <t>+32001.1</t>
  </si>
  <si>
    <t>+16085.8</t>
  </si>
  <si>
    <t>+78456.5</t>
  </si>
  <si>
    <t>+93499.7</t>
  </si>
  <si>
    <t>Contract Name: JSF Air System  SDD</t>
  </si>
  <si>
    <t>Initial Contract Price ($M)</t>
  </si>
  <si>
    <t>Current Contract Price ($M)</t>
  </si>
  <si>
    <t>Estimated Price At Completion ($M)</t>
  </si>
  <si>
    <t>Target</t>
  </si>
  <si>
    <t>Ceiling</t>
  </si>
  <si>
    <t>Contractor</t>
  </si>
  <si>
    <t>Program Manager</t>
  </si>
  <si>
    <t>Schedule Variance</t>
  </si>
  <si>
    <t>Previous Cumulative Variances</t>
  </si>
  <si>
    <t>Net Change</t>
  </si>
  <si>
    <t>Variance</t>
  </si>
  <si>
    <t>Cost Variance</t>
  </si>
  <si>
    <t>Cumulative Variances to Date</t>
  </si>
  <si>
    <t>-998.8</t>
  </si>
  <si>
    <t>-391.5</t>
  </si>
  <si>
    <t>-727.4</t>
  </si>
  <si>
    <t>-271.4</t>
  </si>
  <si>
    <t>-358.4</t>
  </si>
  <si>
    <t>-33.1</t>
  </si>
  <si>
    <t>Contract Name: Propulsion JSF F135 SDD</t>
  </si>
  <si>
    <t>-77.2</t>
  </si>
  <si>
    <t>-50.5</t>
  </si>
  <si>
    <t>+10.1</t>
  </si>
  <si>
    <t>-66.0</t>
  </si>
  <si>
    <t>-87.3</t>
  </si>
  <si>
    <t>+15.5</t>
  </si>
  <si>
    <t>Contract Name: F136 Propulsion Sys SDD</t>
  </si>
  <si>
    <t>-140.5</t>
  </si>
  <si>
    <t>-47.0</t>
  </si>
  <si>
    <t>-107.8</t>
  </si>
  <si>
    <t>-29.7</t>
  </si>
  <si>
    <t>-32.7</t>
  </si>
  <si>
    <t>-17.3</t>
  </si>
  <si>
    <t>Contract Name: JSF Air System LRIP 2</t>
  </si>
  <si>
    <t>-250.9</t>
  </si>
  <si>
    <t>-130.1</t>
  </si>
  <si>
    <t>-71.4</t>
  </si>
  <si>
    <t>-179.5</t>
  </si>
  <si>
    <t>-110.4</t>
  </si>
  <si>
    <t>-19.7</t>
  </si>
  <si>
    <t>Contract Name: JSF F135 LRIP 2</t>
  </si>
  <si>
    <t>-36.7</t>
  </si>
  <si>
    <t>-29.8</t>
  </si>
  <si>
    <t>Contract Name: JSF Air System LRIP 3</t>
  </si>
  <si>
    <t>-163.5</t>
  </si>
  <si>
    <t>-136.5</t>
  </si>
  <si>
    <t>-14.8</t>
  </si>
  <si>
    <t>-1.9</t>
  </si>
  <si>
    <t>-148.7</t>
  </si>
  <si>
    <t>-134.6</t>
  </si>
  <si>
    <t>Contract Name: JSF F135 LRIP 3</t>
  </si>
  <si>
    <t>-11.8</t>
  </si>
  <si>
    <t>-108.3</t>
  </si>
  <si>
    <t>-0.4</t>
  </si>
  <si>
    <t>+0.4</t>
  </si>
  <si>
    <t>-11.4</t>
  </si>
  <si>
    <t>-108.7</t>
  </si>
  <si>
    <t>Contract Name: JSF Air System LRIP 4</t>
  </si>
  <si>
    <t>Expenditures and Appropriations (TY $M)</t>
  </si>
  <si>
    <t>Total Acquisition Cost</t>
  </si>
  <si>
    <t>Years Appropriated</t>
  </si>
  <si>
    <t>Percent Years Appropriated</t>
  </si>
  <si>
    <t>Appropriated to Date</t>
  </si>
  <si>
    <t>Total Funding Years</t>
  </si>
  <si>
    <t>Percent Appropriated</t>
  </si>
  <si>
    <t>Deliveries to Date</t>
  </si>
  <si>
    <t>Plan to Date</t>
  </si>
  <si>
    <t>Actual to Date</t>
  </si>
  <si>
    <t xml:space="preserve">Percent Delivered </t>
  </si>
  <si>
    <t>Total Program Quantities Delivered</t>
  </si>
  <si>
    <t>Expenditures to Date</t>
  </si>
  <si>
    <t>Precent Expended</t>
  </si>
  <si>
    <t>Cost Element</t>
  </si>
  <si>
    <t>F-35 Cost per Flying Hour ($)</t>
  </si>
  <si>
    <t>F-16C/D Cost per Flying Hour ($)</t>
  </si>
  <si>
    <t>Unit-Level Manpower</t>
  </si>
  <si>
    <t>Unit Operations</t>
  </si>
  <si>
    <t>Maintenance</t>
  </si>
  <si>
    <t>Sustaining Support</t>
  </si>
  <si>
    <t>Continuing System Improvements</t>
  </si>
  <si>
    <t>Indirect Support</t>
  </si>
  <si>
    <t>Total Unitized Cost (Base Year 2002 $)</t>
  </si>
  <si>
    <t>Costs BY 2002 $K</t>
  </si>
  <si>
    <t>Total O&amp;S Costs $M</t>
  </si>
  <si>
    <t>F-35</t>
  </si>
  <si>
    <t>F-16C/D</t>
  </si>
  <si>
    <t>Base Year</t>
  </si>
  <si>
    <t>Then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</si>
</sst>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7.5"/>
      <color theme="1"/>
      <name val="Times New Roman"/>
      <family val="1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u/>
      <sz val="10.5"/>
      <color theme="1"/>
      <name val="Arial"/>
      <family val="2"/>
    </font>
    <font>
      <b/>
      <sz val="10.5"/>
      <color rgb="FFFF0000"/>
      <name val="Arial"/>
      <family val="2"/>
    </font>
    <font>
      <sz val="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3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/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6"/>
    </xf>
    <xf numFmtId="0" fontId="4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 indent="4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quotePrefix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 indent="5"/>
    </xf>
    <xf numFmtId="0" fontId="6" fillId="0" borderId="0" xfId="0" applyFont="1" applyAlignment="1">
      <alignment horizontal="left" vertical="center" wrapText="1" indent="6"/>
    </xf>
    <xf numFmtId="0" fontId="6" fillId="0" borderId="4" xfId="0" applyFont="1" applyBorder="1" applyAlignment="1">
      <alignment horizontal="left" vertical="center" wrapText="1" indent="4"/>
    </xf>
    <xf numFmtId="0" fontId="6" fillId="0" borderId="4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 indent="4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 indent="3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horizontal="left" vertical="center" indent="11"/>
    </xf>
    <xf numFmtId="0" fontId="6" fillId="0" borderId="4" xfId="0" applyFont="1" applyBorder="1" applyAlignment="1">
      <alignment horizontal="left" vertical="center" wrapText="1" indent="11"/>
    </xf>
    <xf numFmtId="0" fontId="6" fillId="0" borderId="0" xfId="0" applyFont="1" applyAlignment="1">
      <alignment horizontal="left" vertical="center" wrapText="1" indent="11"/>
    </xf>
    <xf numFmtId="0" fontId="6" fillId="0" borderId="6" xfId="0" applyFont="1" applyBorder="1" applyAlignment="1">
      <alignment horizontal="left" vertical="center" wrapText="1" indent="11"/>
    </xf>
    <xf numFmtId="0" fontId="6" fillId="0" borderId="0" xfId="0" applyFont="1" applyAlignment="1">
      <alignment horizontal="left" vertical="center" wrapText="1" indent="7"/>
    </xf>
    <xf numFmtId="14" fontId="0" fillId="0" borderId="0" xfId="0" applyNumberFormat="1"/>
    <xf numFmtId="0" fontId="6" fillId="0" borderId="0" xfId="0" applyFont="1" applyAlignment="1">
      <alignment horizontal="left" vertical="center" wrapText="1" indent="8"/>
    </xf>
    <xf numFmtId="0" fontId="0" fillId="0" borderId="0" xfId="0" quotePrefix="1"/>
    <xf numFmtId="0" fontId="5" fillId="2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 indent="9"/>
    </xf>
    <xf numFmtId="17" fontId="6" fillId="0" borderId="0" xfId="0" applyNumberFormat="1" applyFont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17" fontId="6" fillId="0" borderId="0" xfId="0" applyNumberFormat="1" applyFont="1" applyAlignment="1">
      <alignment horizontal="center" vertical="center" wrapText="1"/>
    </xf>
    <xf numFmtId="0" fontId="0" fillId="0" borderId="0" xfId="0" quotePrefix="1" applyFill="1" applyBorder="1"/>
    <xf numFmtId="0" fontId="5" fillId="2" borderId="7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3"/>
    </xf>
    <xf numFmtId="0" fontId="6" fillId="0" borderId="0" xfId="0" applyFont="1" applyAlignment="1">
      <alignment horizontal="left" vertical="center" indent="4"/>
    </xf>
    <xf numFmtId="0" fontId="5" fillId="2" borderId="13" xfId="0" applyFont="1" applyFill="1" applyBorder="1" applyAlignment="1">
      <alignment horizontal="left" vertical="center" wrapText="1" indent="2"/>
    </xf>
    <xf numFmtId="0" fontId="5" fillId="2" borderId="3" xfId="0" applyFont="1" applyFill="1" applyBorder="1" applyAlignment="1">
      <alignment horizontal="left" vertical="center" wrapText="1" indent="1"/>
    </xf>
    <xf numFmtId="0" fontId="5" fillId="2" borderId="13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 vertical="center" indent="5"/>
    </xf>
    <xf numFmtId="10" fontId="0" fillId="0" borderId="0" xfId="0" applyNumberFormat="1"/>
    <xf numFmtId="0" fontId="5" fillId="0" borderId="0" xfId="0" applyFont="1" applyFill="1" applyBorder="1" applyAlignment="1">
      <alignment horizontal="left" vertical="center" wrapText="1" indent="2"/>
    </xf>
    <xf numFmtId="9" fontId="0" fillId="0" borderId="0" xfId="0" applyNumberFormat="1"/>
    <xf numFmtId="0" fontId="0" fillId="0" borderId="0" xfId="0" quotePrefix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 vertical="center" wrapText="1" indent="1"/>
    </xf>
    <xf numFmtId="0" fontId="5" fillId="2" borderId="14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5" fillId="2" borderId="15" xfId="0" applyFont="1" applyFill="1" applyBorder="1" applyAlignment="1">
      <alignment horizontal="left" vertical="center" wrapText="1" indent="2"/>
    </xf>
    <xf numFmtId="0" fontId="5" fillId="2" borderId="14" xfId="0" applyFont="1" applyFill="1" applyBorder="1" applyAlignment="1">
      <alignment horizontal="left" vertical="center" wrapText="1" indent="2"/>
    </xf>
    <xf numFmtId="0" fontId="5" fillId="2" borderId="3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0" zoomScaleNormal="80" workbookViewId="0">
      <selection activeCell="A28" sqref="A28"/>
    </sheetView>
  </sheetViews>
  <sheetFormatPr defaultRowHeight="15" x14ac:dyDescent="0.25"/>
  <cols>
    <col min="1" max="1" width="33" bestFit="1" customWidth="1"/>
    <col min="2" max="2" width="23" bestFit="1" customWidth="1"/>
    <col min="3" max="3" width="21.85546875" bestFit="1" customWidth="1"/>
    <col min="4" max="4" width="13.5703125" bestFit="1" customWidth="1"/>
    <col min="5" max="5" width="12.85546875" bestFit="1" customWidth="1"/>
    <col min="6" max="6" width="11" bestFit="1" customWidth="1"/>
    <col min="7" max="7" width="13.7109375" bestFit="1" customWidth="1"/>
  </cols>
  <sheetData>
    <row r="1" spans="1:7" x14ac:dyDescent="0.25">
      <c r="A1" s="1" t="s">
        <v>0</v>
      </c>
    </row>
    <row r="2" spans="1:7" ht="15.75" thickBot="1" x14ac:dyDescent="0.3">
      <c r="A2" s="1" t="s">
        <v>22</v>
      </c>
    </row>
    <row r="3" spans="1:7" x14ac:dyDescent="0.25">
      <c r="A3" s="88"/>
      <c r="B3" s="90"/>
      <c r="C3" s="91"/>
      <c r="D3" s="2" t="s">
        <v>2</v>
      </c>
      <c r="E3" s="79" t="s">
        <v>18</v>
      </c>
      <c r="F3" s="80"/>
      <c r="G3" s="81"/>
    </row>
    <row r="4" spans="1:7" ht="15.75" thickBot="1" x14ac:dyDescent="0.3">
      <c r="A4" s="89"/>
      <c r="B4" s="92" t="s">
        <v>1</v>
      </c>
      <c r="C4" s="93"/>
      <c r="D4" s="3" t="s">
        <v>3</v>
      </c>
      <c r="E4" s="82"/>
      <c r="F4" s="83"/>
      <c r="G4" s="84"/>
    </row>
    <row r="5" spans="1:7" ht="35.25" customHeight="1" thickBot="1" x14ac:dyDescent="0.3">
      <c r="A5" s="76" t="s">
        <v>4</v>
      </c>
      <c r="B5" s="76" t="s">
        <v>5</v>
      </c>
      <c r="C5" s="76" t="s">
        <v>6</v>
      </c>
      <c r="D5" s="76" t="s">
        <v>20</v>
      </c>
      <c r="E5" s="85"/>
      <c r="F5" s="86"/>
      <c r="G5" s="87"/>
    </row>
    <row r="6" spans="1:7" ht="35.25" customHeight="1" x14ac:dyDescent="0.25">
      <c r="A6" s="77"/>
      <c r="B6" s="94"/>
      <c r="C6" s="77"/>
      <c r="D6" s="77"/>
      <c r="E6" s="76" t="s">
        <v>5</v>
      </c>
      <c r="F6" s="76" t="s">
        <v>19</v>
      </c>
      <c r="G6" s="76" t="s">
        <v>20</v>
      </c>
    </row>
    <row r="7" spans="1:7" ht="15.75" thickBot="1" x14ac:dyDescent="0.3">
      <c r="A7" s="78"/>
      <c r="B7" s="95"/>
      <c r="C7" s="78"/>
      <c r="D7" s="78"/>
      <c r="E7" s="78"/>
      <c r="F7" s="78"/>
      <c r="G7" s="78"/>
    </row>
    <row r="8" spans="1:7" x14ac:dyDescent="0.25">
      <c r="A8" s="5"/>
      <c r="B8" s="5"/>
      <c r="C8" s="5"/>
      <c r="D8" s="5"/>
    </row>
    <row r="9" spans="1:7" x14ac:dyDescent="0.25">
      <c r="A9" s="18" t="s">
        <v>7</v>
      </c>
      <c r="B9" s="7">
        <v>32300</v>
      </c>
      <c r="C9" s="17" t="s">
        <v>8</v>
      </c>
      <c r="D9" s="7">
        <v>48385.8</v>
      </c>
      <c r="E9" s="7">
        <v>34400</v>
      </c>
      <c r="F9" s="17" t="s">
        <v>8</v>
      </c>
      <c r="G9" s="7">
        <f>--  54396.7</f>
        <v>54396.7</v>
      </c>
    </row>
    <row r="10" spans="1:7" x14ac:dyDescent="0.25">
      <c r="A10" s="18" t="s">
        <v>9</v>
      </c>
      <c r="B10" s="6">
        <v>143300</v>
      </c>
      <c r="C10" s="17" t="s">
        <v>8</v>
      </c>
      <c r="D10" s="8">
        <f>--    221756.5</f>
        <v>221756.5</v>
      </c>
      <c r="E10" s="8">
        <v>196600</v>
      </c>
      <c r="F10" s="17" t="s">
        <v>8</v>
      </c>
      <c r="G10" s="8">
        <f>-- 324444.9</f>
        <v>324444.90000000002</v>
      </c>
    </row>
    <row r="11" spans="1:7" x14ac:dyDescent="0.25">
      <c r="A11" s="7" t="s">
        <v>10</v>
      </c>
      <c r="B11" s="7">
        <v>121215.6</v>
      </c>
      <c r="C11" s="17" t="s">
        <v>8</v>
      </c>
      <c r="D11" s="7">
        <v>186521.2</v>
      </c>
      <c r="E11" s="7">
        <v>166349.70000000001</v>
      </c>
      <c r="F11" s="17" t="s">
        <v>8</v>
      </c>
      <c r="G11" s="7">
        <f>-- 274644.5</f>
        <v>274644.5</v>
      </c>
    </row>
    <row r="12" spans="1:7" x14ac:dyDescent="0.25">
      <c r="A12" s="21" t="s">
        <v>11</v>
      </c>
      <c r="B12" s="7">
        <v>116093.7</v>
      </c>
      <c r="C12" s="17" t="s">
        <v>8</v>
      </c>
      <c r="D12" s="7">
        <v>166535.1</v>
      </c>
      <c r="E12" s="7">
        <v>159390.39999999999</v>
      </c>
      <c r="F12" s="17" t="s">
        <v>8</v>
      </c>
      <c r="G12" s="7">
        <f>-- 245980.9</f>
        <v>245980.9</v>
      </c>
    </row>
    <row r="13" spans="1:7" x14ac:dyDescent="0.25">
      <c r="A13" s="21" t="s">
        <v>21</v>
      </c>
      <c r="B13" s="8">
        <v>5121.8999999999996</v>
      </c>
      <c r="C13" s="17" t="s">
        <v>8</v>
      </c>
      <c r="D13" s="8">
        <v>19986.099999999999</v>
      </c>
      <c r="E13" s="8">
        <v>6959.3</v>
      </c>
      <c r="F13" s="17" t="s">
        <v>8</v>
      </c>
      <c r="G13" s="8">
        <f>--  28663.6</f>
        <v>28663.599999999999</v>
      </c>
    </row>
    <row r="14" spans="1:7" x14ac:dyDescent="0.25">
      <c r="A14" s="11" t="s">
        <v>12</v>
      </c>
      <c r="B14" s="11">
        <v>22084.400000000001</v>
      </c>
      <c r="C14" s="17" t="s">
        <v>8</v>
      </c>
      <c r="D14" s="11">
        <v>35235.300000000003</v>
      </c>
      <c r="E14" s="11">
        <v>30250.3</v>
      </c>
      <c r="F14" s="17" t="s">
        <v>8</v>
      </c>
      <c r="G14" s="11">
        <f>--  49800.4</f>
        <v>49800.4</v>
      </c>
    </row>
    <row r="15" spans="1:7" x14ac:dyDescent="0.25">
      <c r="A15" s="22" t="s">
        <v>13</v>
      </c>
      <c r="B15" s="11">
        <v>15403.4</v>
      </c>
      <c r="C15" s="17" t="s">
        <v>8</v>
      </c>
      <c r="D15" s="11">
        <v>20343.7</v>
      </c>
      <c r="E15" s="11">
        <v>21109.3</v>
      </c>
      <c r="F15" s="17" t="s">
        <v>8</v>
      </c>
      <c r="G15" s="11">
        <f>--  27841.9</f>
        <v>27841.9</v>
      </c>
    </row>
    <row r="16" spans="1:7" x14ac:dyDescent="0.25">
      <c r="A16" s="21" t="s">
        <v>14</v>
      </c>
      <c r="B16" s="8">
        <v>6681</v>
      </c>
      <c r="C16" s="17" t="s">
        <v>8</v>
      </c>
      <c r="D16" s="8">
        <v>14891.6</v>
      </c>
      <c r="E16" s="8">
        <v>9141</v>
      </c>
      <c r="F16" s="17" t="s">
        <v>8</v>
      </c>
      <c r="G16" s="8">
        <f>--  21958.5</f>
        <v>21958.5</v>
      </c>
    </row>
    <row r="17" spans="1:7" x14ac:dyDescent="0.25">
      <c r="A17" s="18" t="s">
        <v>15</v>
      </c>
      <c r="B17" s="7">
        <v>1500</v>
      </c>
      <c r="C17" s="17" t="s">
        <v>8</v>
      </c>
      <c r="D17" s="7">
        <v>457.4</v>
      </c>
      <c r="E17" s="7">
        <v>2000</v>
      </c>
      <c r="F17" s="17" t="s">
        <v>8</v>
      </c>
      <c r="G17" s="7">
        <v>551.20000000000005</v>
      </c>
    </row>
    <row r="18" spans="1:7" x14ac:dyDescent="0.25">
      <c r="A18" s="19" t="s">
        <v>16</v>
      </c>
      <c r="B18" s="8">
        <v>0</v>
      </c>
      <c r="C18" s="17" t="s">
        <v>8</v>
      </c>
      <c r="D18" s="8">
        <v>0</v>
      </c>
      <c r="E18" s="8">
        <v>0</v>
      </c>
      <c r="F18" s="17" t="s">
        <v>8</v>
      </c>
      <c r="G18" s="8">
        <v>0</v>
      </c>
    </row>
    <row r="19" spans="1:7" x14ac:dyDescent="0.25">
      <c r="A19" s="18" t="s">
        <v>17</v>
      </c>
      <c r="B19" s="7">
        <v>177100</v>
      </c>
      <c r="C19" s="17" t="s">
        <v>8</v>
      </c>
      <c r="D19" s="7">
        <v>270599.7</v>
      </c>
      <c r="E19" s="7">
        <v>233000</v>
      </c>
      <c r="F19" s="17" t="s">
        <v>8</v>
      </c>
      <c r="G19" s="7">
        <f>-- 379392.8</f>
        <v>379392.8</v>
      </c>
    </row>
    <row r="21" spans="1:7" ht="15.75" thickBot="1" x14ac:dyDescent="0.3">
      <c r="A21" s="1" t="s">
        <v>23</v>
      </c>
    </row>
    <row r="22" spans="1:7" x14ac:dyDescent="0.25">
      <c r="A22" s="28"/>
      <c r="B22" s="2" t="s">
        <v>25</v>
      </c>
      <c r="C22" s="24"/>
      <c r="D22" s="76" t="s">
        <v>20</v>
      </c>
    </row>
    <row r="23" spans="1:7" ht="15.75" thickBot="1" x14ac:dyDescent="0.3">
      <c r="A23" s="29" t="s">
        <v>24</v>
      </c>
      <c r="B23" s="3" t="s">
        <v>26</v>
      </c>
      <c r="C23" s="25" t="s">
        <v>27</v>
      </c>
      <c r="D23" s="78"/>
    </row>
    <row r="24" spans="1:7" x14ac:dyDescent="0.25">
      <c r="A24" s="7" t="s">
        <v>7</v>
      </c>
      <c r="B24" s="26">
        <v>14</v>
      </c>
      <c r="C24" s="26">
        <v>0</v>
      </c>
      <c r="D24" s="7">
        <v>14</v>
      </c>
    </row>
    <row r="25" spans="1:7" x14ac:dyDescent="0.25">
      <c r="A25" s="8" t="s">
        <v>28</v>
      </c>
      <c r="B25" s="27">
        <v>2852</v>
      </c>
      <c r="C25" s="27">
        <v>0</v>
      </c>
      <c r="D25" s="8">
        <v>2443</v>
      </c>
    </row>
    <row r="26" spans="1:7" x14ac:dyDescent="0.25">
      <c r="A26" s="7" t="s">
        <v>17</v>
      </c>
      <c r="B26" s="26">
        <v>2866</v>
      </c>
      <c r="C26" s="26">
        <v>0</v>
      </c>
      <c r="D26" s="7">
        <v>2457</v>
      </c>
    </row>
  </sheetData>
  <mergeCells count="12">
    <mergeCell ref="A3:A4"/>
    <mergeCell ref="B3:C3"/>
    <mergeCell ref="B4:C4"/>
    <mergeCell ref="B5:B7"/>
    <mergeCell ref="A5:A7"/>
    <mergeCell ref="C5:C7"/>
    <mergeCell ref="D5:D7"/>
    <mergeCell ref="D22:D23"/>
    <mergeCell ref="E6:E7"/>
    <mergeCell ref="F6:F7"/>
    <mergeCell ref="G6:G7"/>
    <mergeCell ref="E3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topLeftCell="A316" workbookViewId="0">
      <selection activeCell="A328" sqref="A328:C328"/>
    </sheetView>
  </sheetViews>
  <sheetFormatPr defaultRowHeight="15" x14ac:dyDescent="0.25"/>
  <cols>
    <col min="1" max="2" width="20" bestFit="1" customWidth="1"/>
    <col min="3" max="3" width="11.85546875" customWidth="1"/>
    <col min="4" max="4" width="12.42578125" customWidth="1"/>
    <col min="5" max="5" width="11.7109375" customWidth="1"/>
    <col min="6" max="8" width="10.28515625" bestFit="1" customWidth="1"/>
    <col min="9" max="10" width="11.42578125" bestFit="1" customWidth="1"/>
  </cols>
  <sheetData>
    <row r="1" spans="1:11" ht="41.25" customHeight="1" thickBot="1" x14ac:dyDescent="0.3">
      <c r="A1" s="98" t="s">
        <v>29</v>
      </c>
      <c r="B1" s="98"/>
      <c r="C1" s="98"/>
      <c r="D1" s="98"/>
      <c r="E1" s="98"/>
      <c r="F1" s="98"/>
      <c r="G1" s="98"/>
      <c r="H1" s="98"/>
      <c r="I1" s="98"/>
      <c r="J1" s="93"/>
    </row>
    <row r="2" spans="1:11" ht="81.75" customHeight="1" thickBot="1" x14ac:dyDescent="0.3">
      <c r="A2" s="96" t="s">
        <v>43</v>
      </c>
      <c r="B2" s="96"/>
      <c r="C2" s="96"/>
      <c r="D2" s="96"/>
      <c r="E2" s="96"/>
      <c r="F2" s="96"/>
      <c r="G2" s="96"/>
      <c r="H2" s="96"/>
      <c r="I2" s="96"/>
      <c r="J2" s="97"/>
    </row>
    <row r="3" spans="1:11" x14ac:dyDescent="0.25">
      <c r="A3" s="23"/>
      <c r="B3" s="24"/>
      <c r="C3" s="24"/>
      <c r="D3" s="24"/>
      <c r="E3" s="24"/>
      <c r="F3" s="24"/>
      <c r="G3" s="24"/>
      <c r="H3" s="24"/>
      <c r="I3" s="2" t="s">
        <v>41</v>
      </c>
      <c r="J3" s="24"/>
    </row>
    <row r="4" spans="1:11" ht="15.75" thickBot="1" x14ac:dyDescent="0.3">
      <c r="A4" s="30" t="s">
        <v>4</v>
      </c>
      <c r="B4" s="4" t="s">
        <v>34</v>
      </c>
      <c r="C4" s="31" t="s">
        <v>35</v>
      </c>
      <c r="D4" s="31" t="s">
        <v>36</v>
      </c>
      <c r="E4" s="31" t="s">
        <v>37</v>
      </c>
      <c r="F4" s="31" t="s">
        <v>38</v>
      </c>
      <c r="G4" s="31" t="s">
        <v>39</v>
      </c>
      <c r="H4" s="31" t="s">
        <v>40</v>
      </c>
      <c r="I4" s="3" t="s">
        <v>42</v>
      </c>
      <c r="J4" s="4" t="s">
        <v>17</v>
      </c>
    </row>
    <row r="5" spans="1:11" x14ac:dyDescent="0.25">
      <c r="A5" s="13" t="s">
        <v>30</v>
      </c>
      <c r="B5" s="11">
        <v>41413.300000000003</v>
      </c>
      <c r="C5" s="11">
        <v>2450.1</v>
      </c>
      <c r="D5" s="11">
        <v>2720.5</v>
      </c>
      <c r="E5" s="11">
        <v>2583.4</v>
      </c>
      <c r="F5" s="11">
        <v>2263.5</v>
      </c>
      <c r="G5" s="11">
        <v>1733.1</v>
      </c>
      <c r="H5" s="11">
        <v>1232.8</v>
      </c>
      <c r="I5" s="11">
        <v>0</v>
      </c>
      <c r="J5" s="11">
        <v>54396.7</v>
      </c>
    </row>
    <row r="6" spans="1:11" x14ac:dyDescent="0.25">
      <c r="A6" s="9" t="s">
        <v>9</v>
      </c>
      <c r="B6" s="11">
        <v>14084.6</v>
      </c>
      <c r="C6" s="11">
        <v>7674.5</v>
      </c>
      <c r="D6" s="11">
        <v>6948.9</v>
      </c>
      <c r="E6" s="11">
        <v>7923.1</v>
      </c>
      <c r="F6" s="11">
        <v>9829.7000000000007</v>
      </c>
      <c r="G6" s="11">
        <v>11749.9</v>
      </c>
      <c r="H6" s="11">
        <v>14290.4</v>
      </c>
      <c r="I6" s="11">
        <v>251943.8</v>
      </c>
      <c r="J6" s="11">
        <v>324444.90000000002</v>
      </c>
    </row>
    <row r="7" spans="1:11" x14ac:dyDescent="0.25">
      <c r="A7" s="9" t="s">
        <v>15</v>
      </c>
      <c r="B7" s="11">
        <v>227.8</v>
      </c>
      <c r="C7" s="11">
        <v>139.69999999999999</v>
      </c>
      <c r="D7" s="11">
        <v>73.8</v>
      </c>
      <c r="E7" s="11">
        <v>82.3</v>
      </c>
      <c r="F7" s="11">
        <v>0</v>
      </c>
      <c r="G7" s="11">
        <v>27.6</v>
      </c>
      <c r="H7" s="11">
        <v>0</v>
      </c>
      <c r="I7" s="11">
        <v>0</v>
      </c>
      <c r="J7" s="20">
        <v>551.20000000000005</v>
      </c>
    </row>
    <row r="8" spans="1:11" x14ac:dyDescent="0.25">
      <c r="A8" s="16" t="s">
        <v>16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1" x14ac:dyDescent="0.25">
      <c r="A9" s="15" t="s">
        <v>31</v>
      </c>
      <c r="B9" s="7">
        <v>55725.7</v>
      </c>
      <c r="C9" s="7">
        <v>10264.299999999999</v>
      </c>
      <c r="D9" s="20">
        <v>9743.2000000000007</v>
      </c>
      <c r="E9" s="7">
        <v>10588.8</v>
      </c>
      <c r="F9" s="7">
        <v>12093.2</v>
      </c>
      <c r="G9" s="7">
        <v>13510.6</v>
      </c>
      <c r="H9" s="7">
        <v>15523.2</v>
      </c>
      <c r="I9" s="7">
        <v>251943.8</v>
      </c>
      <c r="J9" s="7">
        <v>379392.8</v>
      </c>
    </row>
    <row r="10" spans="1:11" x14ac:dyDescent="0.25">
      <c r="A10" s="16" t="s">
        <v>32</v>
      </c>
      <c r="B10" s="8">
        <v>56069.2</v>
      </c>
      <c r="C10" s="20">
        <v>11902.5</v>
      </c>
      <c r="D10" s="20">
        <v>12109.3</v>
      </c>
      <c r="E10" s="20">
        <v>14119.7</v>
      </c>
      <c r="F10" s="20">
        <v>14334.1</v>
      </c>
      <c r="G10" s="20">
        <v>14657.4</v>
      </c>
      <c r="H10" s="20">
        <v>13519.4</v>
      </c>
      <c r="I10" s="20">
        <v>191541.3</v>
      </c>
      <c r="J10" s="20">
        <v>328252.90000000002</v>
      </c>
    </row>
    <row r="11" spans="1:11" x14ac:dyDescent="0.25">
      <c r="A11" s="15" t="s">
        <v>33</v>
      </c>
      <c r="B11" s="7">
        <v>-343.5</v>
      </c>
      <c r="C11" s="7">
        <v>-1638.2</v>
      </c>
      <c r="D11" s="7">
        <v>-2366.1</v>
      </c>
      <c r="E11" s="7">
        <v>-3530.9</v>
      </c>
      <c r="F11" s="7">
        <v>-2240.9</v>
      </c>
      <c r="G11" s="7">
        <v>-1146.8</v>
      </c>
      <c r="H11" s="7">
        <v>2003.8</v>
      </c>
      <c r="I11" s="7">
        <v>60402.5</v>
      </c>
      <c r="J11" s="7">
        <v>51139.9</v>
      </c>
    </row>
    <row r="12" spans="1:11" ht="15.75" thickBot="1" x14ac:dyDescent="0.3"/>
    <row r="13" spans="1:11" ht="15.75" thickBot="1" x14ac:dyDescent="0.3">
      <c r="A13" s="96" t="s">
        <v>44</v>
      </c>
      <c r="B13" s="96" t="s">
        <v>44</v>
      </c>
      <c r="C13" s="96"/>
      <c r="D13" s="96"/>
      <c r="E13" s="96"/>
      <c r="F13" s="96"/>
      <c r="G13" s="96"/>
      <c r="H13" s="96"/>
      <c r="I13" s="96"/>
      <c r="J13" s="96"/>
      <c r="K13" s="33"/>
    </row>
    <row r="14" spans="1:11" ht="27.75" thickBot="1" x14ac:dyDescent="0.3">
      <c r="A14" s="32" t="s">
        <v>44</v>
      </c>
      <c r="B14" s="32" t="s">
        <v>45</v>
      </c>
      <c r="C14" s="32" t="s">
        <v>34</v>
      </c>
      <c r="D14" s="32" t="s">
        <v>35</v>
      </c>
      <c r="E14" s="32" t="s">
        <v>36</v>
      </c>
      <c r="F14" s="32" t="s">
        <v>37</v>
      </c>
      <c r="G14" s="32" t="s">
        <v>38</v>
      </c>
      <c r="H14" s="32" t="s">
        <v>39</v>
      </c>
      <c r="I14" s="32" t="s">
        <v>40</v>
      </c>
      <c r="J14" s="32" t="s">
        <v>51</v>
      </c>
      <c r="K14" s="32" t="s">
        <v>17</v>
      </c>
    </row>
    <row r="15" spans="1:11" x14ac:dyDescent="0.25">
      <c r="A15" s="14" t="s">
        <v>46</v>
      </c>
      <c r="B15" s="14">
        <v>14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14</v>
      </c>
    </row>
    <row r="16" spans="1:11" x14ac:dyDescent="0.25">
      <c r="A16" s="14" t="s">
        <v>47</v>
      </c>
      <c r="B16" s="14">
        <v>0</v>
      </c>
      <c r="C16" s="14">
        <v>58</v>
      </c>
      <c r="D16" s="14">
        <v>32</v>
      </c>
      <c r="E16" s="14">
        <v>32</v>
      </c>
      <c r="F16" s="14">
        <v>42</v>
      </c>
      <c r="G16" s="14">
        <v>62</v>
      </c>
      <c r="H16" s="14">
        <v>81</v>
      </c>
      <c r="I16" s="14">
        <v>108</v>
      </c>
      <c r="J16" s="14">
        <v>2028</v>
      </c>
      <c r="K16" s="14">
        <v>2443</v>
      </c>
    </row>
    <row r="17" spans="1:11" x14ac:dyDescent="0.25">
      <c r="A17" s="14" t="s">
        <v>48</v>
      </c>
      <c r="B17" s="14">
        <v>14</v>
      </c>
      <c r="C17" s="14">
        <v>58</v>
      </c>
      <c r="D17" s="14">
        <v>32</v>
      </c>
      <c r="E17" s="14">
        <v>32</v>
      </c>
      <c r="F17" s="14">
        <v>42</v>
      </c>
      <c r="G17" s="14">
        <v>62</v>
      </c>
      <c r="H17" s="14">
        <v>81</v>
      </c>
      <c r="I17" s="14">
        <v>108</v>
      </c>
      <c r="J17" s="14">
        <v>2028</v>
      </c>
      <c r="K17" s="14">
        <v>2457</v>
      </c>
    </row>
    <row r="18" spans="1:11" x14ac:dyDescent="0.25">
      <c r="A18" s="14" t="s">
        <v>49</v>
      </c>
      <c r="B18" s="14">
        <v>14</v>
      </c>
      <c r="C18" s="14">
        <v>58</v>
      </c>
      <c r="D18" s="14">
        <v>43</v>
      </c>
      <c r="E18" s="14">
        <v>45</v>
      </c>
      <c r="F18" s="14">
        <v>71</v>
      </c>
      <c r="G18" s="14">
        <v>90</v>
      </c>
      <c r="H18" s="14">
        <v>113</v>
      </c>
      <c r="I18" s="14">
        <v>130</v>
      </c>
      <c r="J18" s="14">
        <v>1893</v>
      </c>
      <c r="K18" s="14">
        <v>2457</v>
      </c>
    </row>
    <row r="19" spans="1:11" x14ac:dyDescent="0.25">
      <c r="A19" s="14" t="s">
        <v>50</v>
      </c>
      <c r="B19" s="14">
        <v>0</v>
      </c>
      <c r="C19" s="14">
        <v>0</v>
      </c>
      <c r="D19" s="14">
        <v>-11</v>
      </c>
      <c r="E19" s="14">
        <v>-13</v>
      </c>
      <c r="F19" s="14">
        <v>-29</v>
      </c>
      <c r="G19" s="14">
        <v>-28</v>
      </c>
      <c r="H19" s="14">
        <v>-32</v>
      </c>
      <c r="I19" s="14">
        <v>-22</v>
      </c>
      <c r="J19" s="14">
        <v>135</v>
      </c>
      <c r="K19" s="14">
        <v>0</v>
      </c>
    </row>
    <row r="20" spans="1:11" ht="15.75" thickBo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5.75" thickBot="1" x14ac:dyDescent="0.3">
      <c r="A21" s="96" t="s">
        <v>60</v>
      </c>
      <c r="B21" s="96"/>
      <c r="C21" s="96"/>
      <c r="D21" s="96"/>
      <c r="E21" s="96"/>
      <c r="F21" s="96"/>
      <c r="G21" s="96"/>
      <c r="H21" s="96"/>
      <c r="I21" s="97"/>
      <c r="J21" s="14"/>
      <c r="K21" s="14"/>
    </row>
    <row r="22" spans="1:11" ht="68.25" thickBot="1" x14ac:dyDescent="0.3">
      <c r="A22" s="32" t="s">
        <v>52</v>
      </c>
      <c r="B22" s="34" t="s">
        <v>24</v>
      </c>
      <c r="C22" s="34" t="s">
        <v>53</v>
      </c>
      <c r="D22" s="34" t="s">
        <v>54</v>
      </c>
      <c r="E22" s="34" t="s">
        <v>55</v>
      </c>
      <c r="F22" s="34" t="s">
        <v>56</v>
      </c>
      <c r="G22" s="34" t="s">
        <v>57</v>
      </c>
      <c r="H22" s="34" t="s">
        <v>58</v>
      </c>
      <c r="I22" s="33"/>
    </row>
    <row r="23" spans="1:11" x14ac:dyDescent="0.25">
      <c r="A23" s="9">
        <v>1994</v>
      </c>
      <c r="B23" s="11" t="s">
        <v>8</v>
      </c>
      <c r="C23" s="11" t="s">
        <v>8</v>
      </c>
      <c r="D23" s="11" t="s">
        <v>8</v>
      </c>
      <c r="E23" s="11" t="s">
        <v>8</v>
      </c>
      <c r="F23" s="11" t="s">
        <v>8</v>
      </c>
      <c r="G23" s="12" t="s">
        <v>8</v>
      </c>
      <c r="H23" s="12">
        <v>29.5</v>
      </c>
    </row>
    <row r="24" spans="1:11" x14ac:dyDescent="0.25">
      <c r="A24" s="9">
        <v>1995</v>
      </c>
      <c r="B24" s="11" t="s">
        <v>8</v>
      </c>
      <c r="C24" s="11" t="s">
        <v>8</v>
      </c>
      <c r="D24" s="11" t="s">
        <v>8</v>
      </c>
      <c r="E24" s="11" t="s">
        <v>8</v>
      </c>
      <c r="F24" s="11" t="s">
        <v>8</v>
      </c>
      <c r="G24" s="12" t="s">
        <v>8</v>
      </c>
      <c r="H24" s="12">
        <v>98.3</v>
      </c>
    </row>
    <row r="25" spans="1:11" x14ac:dyDescent="0.25">
      <c r="A25" s="9">
        <v>1996</v>
      </c>
      <c r="B25" s="11" t="s">
        <v>8</v>
      </c>
      <c r="C25" s="11" t="s">
        <v>8</v>
      </c>
      <c r="D25" s="11" t="s">
        <v>8</v>
      </c>
      <c r="E25" s="11" t="s">
        <v>8</v>
      </c>
      <c r="F25" s="11" t="s">
        <v>8</v>
      </c>
      <c r="G25" s="12" t="s">
        <v>8</v>
      </c>
      <c r="H25" s="12">
        <v>80.400000000000006</v>
      </c>
    </row>
    <row r="26" spans="1:11" x14ac:dyDescent="0.25">
      <c r="A26" s="9">
        <v>1997</v>
      </c>
      <c r="B26" s="11" t="s">
        <v>8</v>
      </c>
      <c r="C26" s="11" t="s">
        <v>8</v>
      </c>
      <c r="D26" s="11" t="s">
        <v>8</v>
      </c>
      <c r="E26" s="11" t="s">
        <v>8</v>
      </c>
      <c r="F26" s="11" t="s">
        <v>8</v>
      </c>
      <c r="G26" s="12" t="s">
        <v>8</v>
      </c>
      <c r="H26" s="10">
        <v>243.3</v>
      </c>
    </row>
    <row r="27" spans="1:11" x14ac:dyDescent="0.25">
      <c r="A27" s="9">
        <v>1998</v>
      </c>
      <c r="B27" s="11" t="s">
        <v>8</v>
      </c>
      <c r="C27" s="11" t="s">
        <v>8</v>
      </c>
      <c r="D27" s="11" t="s">
        <v>8</v>
      </c>
      <c r="E27" s="11" t="s">
        <v>8</v>
      </c>
      <c r="F27" s="11" t="s">
        <v>8</v>
      </c>
      <c r="G27" s="12" t="s">
        <v>8</v>
      </c>
      <c r="H27" s="10">
        <v>448.2</v>
      </c>
    </row>
    <row r="28" spans="1:11" x14ac:dyDescent="0.25">
      <c r="A28" s="9">
        <v>1999</v>
      </c>
      <c r="B28" s="11" t="s">
        <v>8</v>
      </c>
      <c r="C28" s="11" t="s">
        <v>8</v>
      </c>
      <c r="D28" s="11" t="s">
        <v>8</v>
      </c>
      <c r="E28" s="11" t="s">
        <v>8</v>
      </c>
      <c r="F28" s="11" t="s">
        <v>8</v>
      </c>
      <c r="G28" s="12" t="s">
        <v>8</v>
      </c>
      <c r="H28" s="10">
        <v>471.3</v>
      </c>
    </row>
    <row r="29" spans="1:11" x14ac:dyDescent="0.25">
      <c r="A29" s="9">
        <v>2000</v>
      </c>
      <c r="B29" s="11" t="s">
        <v>8</v>
      </c>
      <c r="C29" s="11" t="s">
        <v>8</v>
      </c>
      <c r="D29" s="11" t="s">
        <v>8</v>
      </c>
      <c r="E29" s="11" t="s">
        <v>8</v>
      </c>
      <c r="F29" s="11" t="s">
        <v>8</v>
      </c>
      <c r="G29" s="12" t="s">
        <v>8</v>
      </c>
      <c r="H29" s="10">
        <v>238.4</v>
      </c>
    </row>
    <row r="30" spans="1:11" x14ac:dyDescent="0.25">
      <c r="A30" s="9">
        <v>2001</v>
      </c>
      <c r="B30" s="11" t="s">
        <v>8</v>
      </c>
      <c r="C30" s="11" t="s">
        <v>8</v>
      </c>
      <c r="D30" s="11" t="s">
        <v>8</v>
      </c>
      <c r="E30" s="11" t="s">
        <v>8</v>
      </c>
      <c r="F30" s="11" t="s">
        <v>8</v>
      </c>
      <c r="G30" s="12" t="s">
        <v>8</v>
      </c>
      <c r="H30" s="10">
        <v>341.2</v>
      </c>
    </row>
    <row r="31" spans="1:11" x14ac:dyDescent="0.25">
      <c r="A31" s="9">
        <v>2002</v>
      </c>
      <c r="B31" s="11" t="s">
        <v>8</v>
      </c>
      <c r="C31" s="11" t="s">
        <v>8</v>
      </c>
      <c r="D31" s="11" t="s">
        <v>8</v>
      </c>
      <c r="E31" s="11" t="s">
        <v>8</v>
      </c>
      <c r="F31" s="11" t="s">
        <v>8</v>
      </c>
      <c r="G31" s="12" t="s">
        <v>8</v>
      </c>
      <c r="H31" s="10">
        <v>721.3</v>
      </c>
    </row>
    <row r="32" spans="1:11" x14ac:dyDescent="0.25">
      <c r="A32" s="9">
        <v>2003</v>
      </c>
      <c r="B32" s="11" t="s">
        <v>8</v>
      </c>
      <c r="C32" s="11" t="s">
        <v>8</v>
      </c>
      <c r="D32" s="11" t="s">
        <v>8</v>
      </c>
      <c r="E32" s="11" t="s">
        <v>8</v>
      </c>
      <c r="F32" s="11" t="s">
        <v>8</v>
      </c>
      <c r="G32" s="12" t="s">
        <v>8</v>
      </c>
      <c r="H32" s="13">
        <v>1640.9</v>
      </c>
    </row>
    <row r="33" spans="1:8" x14ac:dyDescent="0.25">
      <c r="A33" s="9">
        <v>2004</v>
      </c>
      <c r="B33" s="11" t="s">
        <v>8</v>
      </c>
      <c r="C33" s="11" t="s">
        <v>8</v>
      </c>
      <c r="D33" s="11" t="s">
        <v>8</v>
      </c>
      <c r="E33" s="11" t="s">
        <v>8</v>
      </c>
      <c r="F33" s="11" t="s">
        <v>8</v>
      </c>
      <c r="G33" s="12" t="s">
        <v>8</v>
      </c>
      <c r="H33" s="13">
        <v>2081.4</v>
      </c>
    </row>
    <row r="34" spans="1:8" x14ac:dyDescent="0.25">
      <c r="A34" s="9">
        <v>2005</v>
      </c>
      <c r="B34" s="11" t="s">
        <v>8</v>
      </c>
      <c r="C34" s="11" t="s">
        <v>8</v>
      </c>
      <c r="D34" s="11" t="s">
        <v>8</v>
      </c>
      <c r="E34" s="11" t="s">
        <v>8</v>
      </c>
      <c r="F34" s="11" t="s">
        <v>8</v>
      </c>
      <c r="G34" s="12" t="s">
        <v>8</v>
      </c>
      <c r="H34" s="13">
        <v>2083.8000000000002</v>
      </c>
    </row>
    <row r="35" spans="1:8" x14ac:dyDescent="0.25">
      <c r="A35" s="9">
        <v>2006</v>
      </c>
      <c r="B35" s="11" t="s">
        <v>8</v>
      </c>
      <c r="C35" s="11" t="s">
        <v>8</v>
      </c>
      <c r="D35" s="11" t="s">
        <v>8</v>
      </c>
      <c r="E35" s="11" t="s">
        <v>8</v>
      </c>
      <c r="F35" s="11" t="s">
        <v>8</v>
      </c>
      <c r="G35" s="12" t="s">
        <v>8</v>
      </c>
      <c r="H35" s="13">
        <v>2187.1</v>
      </c>
    </row>
    <row r="36" spans="1:8" x14ac:dyDescent="0.25">
      <c r="A36" s="9">
        <v>2007</v>
      </c>
      <c r="B36" s="11" t="s">
        <v>8</v>
      </c>
      <c r="C36" s="11" t="s">
        <v>8</v>
      </c>
      <c r="D36" s="11" t="s">
        <v>8</v>
      </c>
      <c r="E36" s="11" t="s">
        <v>8</v>
      </c>
      <c r="F36" s="11" t="s">
        <v>8</v>
      </c>
      <c r="G36" s="12" t="s">
        <v>8</v>
      </c>
      <c r="H36" s="13">
        <v>2109.4</v>
      </c>
    </row>
    <row r="37" spans="1:8" x14ac:dyDescent="0.25">
      <c r="A37" s="9">
        <v>2008</v>
      </c>
      <c r="B37" s="11" t="s">
        <v>8</v>
      </c>
      <c r="C37" s="11" t="s">
        <v>8</v>
      </c>
      <c r="D37" s="11" t="s">
        <v>8</v>
      </c>
      <c r="E37" s="11" t="s">
        <v>8</v>
      </c>
      <c r="F37" s="11" t="s">
        <v>8</v>
      </c>
      <c r="G37" s="12" t="s">
        <v>8</v>
      </c>
      <c r="H37" s="13">
        <v>1848.9</v>
      </c>
    </row>
    <row r="38" spans="1:8" x14ac:dyDescent="0.25">
      <c r="A38" s="9">
        <v>2009</v>
      </c>
      <c r="B38" s="11" t="s">
        <v>8</v>
      </c>
      <c r="C38" s="11" t="s">
        <v>8</v>
      </c>
      <c r="D38" s="11" t="s">
        <v>8</v>
      </c>
      <c r="E38" s="11" t="s">
        <v>8</v>
      </c>
      <c r="F38" s="11" t="s">
        <v>8</v>
      </c>
      <c r="G38" s="12" t="s">
        <v>8</v>
      </c>
      <c r="H38" s="13">
        <v>1704.3</v>
      </c>
    </row>
    <row r="39" spans="1:8" x14ac:dyDescent="0.25">
      <c r="A39" s="9">
        <v>2010</v>
      </c>
      <c r="B39" s="11" t="s">
        <v>8</v>
      </c>
      <c r="C39" s="11" t="s">
        <v>8</v>
      </c>
      <c r="D39" s="11" t="s">
        <v>8</v>
      </c>
      <c r="E39" s="11" t="s">
        <v>8</v>
      </c>
      <c r="F39" s="11" t="s">
        <v>8</v>
      </c>
      <c r="G39" s="12" t="s">
        <v>8</v>
      </c>
      <c r="H39" s="13">
        <v>1886.2</v>
      </c>
    </row>
    <row r="40" spans="1:8" x14ac:dyDescent="0.25">
      <c r="A40" s="9">
        <v>2011</v>
      </c>
      <c r="B40" s="11" t="s">
        <v>8</v>
      </c>
      <c r="C40" s="11" t="s">
        <v>8</v>
      </c>
      <c r="D40" s="11" t="s">
        <v>8</v>
      </c>
      <c r="E40" s="11" t="s">
        <v>8</v>
      </c>
      <c r="F40" s="11" t="s">
        <v>8</v>
      </c>
      <c r="G40" s="12" t="s">
        <v>8</v>
      </c>
      <c r="H40" s="13">
        <v>1318</v>
      </c>
    </row>
    <row r="41" spans="1:8" x14ac:dyDescent="0.25">
      <c r="A41" s="9">
        <v>2012</v>
      </c>
      <c r="B41" s="11" t="s">
        <v>8</v>
      </c>
      <c r="C41" s="11" t="s">
        <v>8</v>
      </c>
      <c r="D41" s="11" t="s">
        <v>8</v>
      </c>
      <c r="E41" s="11" t="s">
        <v>8</v>
      </c>
      <c r="F41" s="11" t="s">
        <v>8</v>
      </c>
      <c r="G41" s="12" t="s">
        <v>8</v>
      </c>
      <c r="H41" s="13">
        <v>1310.3</v>
      </c>
    </row>
    <row r="42" spans="1:8" x14ac:dyDescent="0.25">
      <c r="A42" s="9">
        <v>2013</v>
      </c>
      <c r="B42" s="11" t="s">
        <v>8</v>
      </c>
      <c r="C42" s="11" t="s">
        <v>8</v>
      </c>
      <c r="D42" s="11" t="s">
        <v>8</v>
      </c>
      <c r="E42" s="11" t="s">
        <v>8</v>
      </c>
      <c r="F42" s="11" t="s">
        <v>8</v>
      </c>
      <c r="G42" s="12" t="s">
        <v>8</v>
      </c>
      <c r="H42" s="13">
        <v>1373.5</v>
      </c>
    </row>
    <row r="43" spans="1:8" x14ac:dyDescent="0.25">
      <c r="A43" s="9">
        <v>2014</v>
      </c>
      <c r="B43" s="11" t="s">
        <v>8</v>
      </c>
      <c r="C43" s="11" t="s">
        <v>8</v>
      </c>
      <c r="D43" s="11" t="s">
        <v>8</v>
      </c>
      <c r="E43" s="11" t="s">
        <v>8</v>
      </c>
      <c r="F43" s="11" t="s">
        <v>8</v>
      </c>
      <c r="G43" s="12" t="s">
        <v>8</v>
      </c>
      <c r="H43" s="13">
        <v>1330</v>
      </c>
    </row>
    <row r="44" spans="1:8" x14ac:dyDescent="0.25">
      <c r="A44" s="9">
        <v>2015</v>
      </c>
      <c r="B44" s="11" t="s">
        <v>8</v>
      </c>
      <c r="C44" s="11" t="s">
        <v>8</v>
      </c>
      <c r="D44" s="11" t="s">
        <v>8</v>
      </c>
      <c r="E44" s="11" t="s">
        <v>8</v>
      </c>
      <c r="F44" s="11" t="s">
        <v>8</v>
      </c>
      <c r="G44" s="12" t="s">
        <v>8</v>
      </c>
      <c r="H44" s="13">
        <v>1124.9000000000001</v>
      </c>
    </row>
    <row r="45" spans="1:8" ht="15.75" thickBot="1" x14ac:dyDescent="0.3">
      <c r="A45" s="9">
        <v>2016</v>
      </c>
      <c r="B45" s="11" t="s">
        <v>8</v>
      </c>
      <c r="C45" s="11" t="s">
        <v>8</v>
      </c>
      <c r="D45" s="11" t="s">
        <v>8</v>
      </c>
      <c r="E45" s="11" t="s">
        <v>8</v>
      </c>
      <c r="F45" s="11" t="s">
        <v>8</v>
      </c>
      <c r="G45" s="12" t="s">
        <v>8</v>
      </c>
      <c r="H45" s="10">
        <v>871.7</v>
      </c>
    </row>
    <row r="46" spans="1:8" ht="15.75" thickBot="1" x14ac:dyDescent="0.3">
      <c r="A46" s="32" t="s">
        <v>59</v>
      </c>
      <c r="B46" s="32">
        <v>9</v>
      </c>
      <c r="C46" s="32" t="s">
        <v>8</v>
      </c>
      <c r="D46" s="32" t="s">
        <v>8</v>
      </c>
      <c r="E46" s="32" t="s">
        <v>8</v>
      </c>
      <c r="F46" s="32" t="s">
        <v>8</v>
      </c>
      <c r="G46" s="32" t="s">
        <v>8</v>
      </c>
      <c r="H46" s="32">
        <v>25542.3</v>
      </c>
    </row>
    <row r="47" spans="1:8" ht="15.75" thickBot="1" x14ac:dyDescent="0.3">
      <c r="A47" s="14"/>
      <c r="B47" s="14"/>
      <c r="C47" s="14"/>
      <c r="D47" s="14"/>
      <c r="E47" s="14"/>
      <c r="F47" s="14"/>
      <c r="G47" s="14"/>
      <c r="H47" s="14"/>
    </row>
    <row r="48" spans="1:8" ht="15.75" customHeight="1" thickBot="1" x14ac:dyDescent="0.3">
      <c r="A48" s="96" t="s">
        <v>68</v>
      </c>
      <c r="B48" s="96"/>
      <c r="C48" s="96"/>
      <c r="D48" s="96"/>
      <c r="E48" s="96"/>
      <c r="F48" s="96"/>
      <c r="G48" s="96"/>
      <c r="H48" s="96"/>
    </row>
    <row r="49" spans="1:8" ht="54" customHeight="1" x14ac:dyDescent="0.25">
      <c r="A49" s="76" t="s">
        <v>52</v>
      </c>
      <c r="B49" s="76" t="s">
        <v>24</v>
      </c>
      <c r="C49" s="76" t="s">
        <v>62</v>
      </c>
      <c r="D49" s="76" t="s">
        <v>63</v>
      </c>
      <c r="E49" s="76" t="s">
        <v>64</v>
      </c>
      <c r="F49" s="76" t="s">
        <v>65</v>
      </c>
      <c r="G49" s="76" t="s">
        <v>66</v>
      </c>
      <c r="H49" s="76" t="s">
        <v>67</v>
      </c>
    </row>
    <row r="50" spans="1:8" ht="15.75" customHeight="1" x14ac:dyDescent="0.25">
      <c r="A50" s="94"/>
      <c r="B50" s="94"/>
      <c r="C50" s="94"/>
      <c r="D50" s="94"/>
      <c r="E50" s="94"/>
      <c r="F50" s="94"/>
      <c r="G50" s="94"/>
      <c r="H50" s="94"/>
    </row>
    <row r="51" spans="1:8" x14ac:dyDescent="0.25">
      <c r="A51" s="94"/>
      <c r="B51" s="94"/>
      <c r="C51" s="94"/>
      <c r="D51" s="94"/>
      <c r="E51" s="94"/>
      <c r="F51" s="94"/>
      <c r="G51" s="94"/>
      <c r="H51" s="94"/>
    </row>
    <row r="52" spans="1:8" ht="15.75" customHeight="1" thickBot="1" x14ac:dyDescent="0.3">
      <c r="A52" s="95"/>
      <c r="B52" s="95"/>
      <c r="C52" s="95"/>
      <c r="D52" s="95"/>
      <c r="E52" s="95"/>
      <c r="F52" s="95"/>
      <c r="G52" s="95"/>
      <c r="H52" s="95"/>
    </row>
    <row r="53" spans="1:8" x14ac:dyDescent="0.25">
      <c r="A53" s="9">
        <v>1997</v>
      </c>
      <c r="B53" s="11" t="s">
        <v>8</v>
      </c>
      <c r="C53" s="11" t="s">
        <v>8</v>
      </c>
      <c r="D53" s="11" t="s">
        <v>8</v>
      </c>
      <c r="E53" s="11" t="s">
        <v>8</v>
      </c>
      <c r="F53" s="11" t="s">
        <v>8</v>
      </c>
      <c r="G53" s="35" t="s">
        <v>8</v>
      </c>
      <c r="H53" s="11">
        <v>255.9</v>
      </c>
    </row>
    <row r="54" spans="1:8" x14ac:dyDescent="0.25">
      <c r="A54" s="9">
        <v>1998</v>
      </c>
      <c r="B54" s="11" t="s">
        <v>8</v>
      </c>
      <c r="C54" s="11" t="s">
        <v>8</v>
      </c>
      <c r="D54" s="11" t="s">
        <v>8</v>
      </c>
      <c r="E54" s="11" t="s">
        <v>8</v>
      </c>
      <c r="F54" s="11" t="s">
        <v>8</v>
      </c>
      <c r="G54" s="35" t="s">
        <v>8</v>
      </c>
      <c r="H54" s="11">
        <v>467.5</v>
      </c>
    </row>
    <row r="55" spans="1:8" x14ac:dyDescent="0.25">
      <c r="A55" s="9">
        <v>1999</v>
      </c>
      <c r="B55" s="11" t="s">
        <v>8</v>
      </c>
      <c r="C55" s="11" t="s">
        <v>8</v>
      </c>
      <c r="D55" s="11" t="s">
        <v>8</v>
      </c>
      <c r="E55" s="11" t="s">
        <v>8</v>
      </c>
      <c r="F55" s="11" t="s">
        <v>8</v>
      </c>
      <c r="G55" s="35" t="s">
        <v>8</v>
      </c>
      <c r="H55" s="11">
        <v>485.9</v>
      </c>
    </row>
    <row r="56" spans="1:8" x14ac:dyDescent="0.25">
      <c r="A56" s="9">
        <v>2000</v>
      </c>
      <c r="B56" s="11" t="s">
        <v>8</v>
      </c>
      <c r="C56" s="11" t="s">
        <v>8</v>
      </c>
      <c r="D56" s="11" t="s">
        <v>8</v>
      </c>
      <c r="E56" s="11" t="s">
        <v>8</v>
      </c>
      <c r="F56" s="11" t="s">
        <v>8</v>
      </c>
      <c r="G56" s="35" t="s">
        <v>8</v>
      </c>
      <c r="H56" s="11">
        <v>242.2</v>
      </c>
    </row>
    <row r="57" spans="1:8" x14ac:dyDescent="0.25">
      <c r="A57" s="9">
        <v>2001</v>
      </c>
      <c r="B57" s="11" t="s">
        <v>8</v>
      </c>
      <c r="C57" s="11" t="s">
        <v>8</v>
      </c>
      <c r="D57" s="11" t="s">
        <v>8</v>
      </c>
      <c r="E57" s="11" t="s">
        <v>8</v>
      </c>
      <c r="F57" s="11" t="s">
        <v>8</v>
      </c>
      <c r="G57" s="35" t="s">
        <v>8</v>
      </c>
      <c r="H57" s="11">
        <v>342</v>
      </c>
    </row>
    <row r="58" spans="1:8" x14ac:dyDescent="0.25">
      <c r="A58" s="9">
        <v>2002</v>
      </c>
      <c r="B58" s="11" t="s">
        <v>8</v>
      </c>
      <c r="C58" s="11" t="s">
        <v>8</v>
      </c>
      <c r="D58" s="11" t="s">
        <v>8</v>
      </c>
      <c r="E58" s="11" t="s">
        <v>8</v>
      </c>
      <c r="F58" s="11" t="s">
        <v>8</v>
      </c>
      <c r="G58" s="35" t="s">
        <v>8</v>
      </c>
      <c r="H58" s="11">
        <v>715.7</v>
      </c>
    </row>
    <row r="59" spans="1:8" x14ac:dyDescent="0.25">
      <c r="A59" s="9">
        <v>2003</v>
      </c>
      <c r="B59" s="11" t="s">
        <v>8</v>
      </c>
      <c r="C59" s="11" t="s">
        <v>8</v>
      </c>
      <c r="D59" s="11" t="s">
        <v>8</v>
      </c>
      <c r="E59" s="11" t="s">
        <v>8</v>
      </c>
      <c r="F59" s="11" t="s">
        <v>8</v>
      </c>
      <c r="G59" s="35" t="s">
        <v>8</v>
      </c>
      <c r="H59" s="11">
        <v>1604.7</v>
      </c>
    </row>
    <row r="60" spans="1:8" x14ac:dyDescent="0.25">
      <c r="A60" s="9">
        <v>2004</v>
      </c>
      <c r="B60" s="11" t="s">
        <v>8</v>
      </c>
      <c r="C60" s="11" t="s">
        <v>8</v>
      </c>
      <c r="D60" s="11" t="s">
        <v>8</v>
      </c>
      <c r="E60" s="11" t="s">
        <v>8</v>
      </c>
      <c r="F60" s="11" t="s">
        <v>8</v>
      </c>
      <c r="G60" s="35" t="s">
        <v>8</v>
      </c>
      <c r="H60" s="11">
        <v>1980.2</v>
      </c>
    </row>
    <row r="61" spans="1:8" x14ac:dyDescent="0.25">
      <c r="A61" s="9">
        <v>2005</v>
      </c>
      <c r="B61" s="11" t="s">
        <v>8</v>
      </c>
      <c r="C61" s="11" t="s">
        <v>8</v>
      </c>
      <c r="D61" s="11" t="s">
        <v>8</v>
      </c>
      <c r="E61" s="11" t="s">
        <v>8</v>
      </c>
      <c r="F61" s="11" t="s">
        <v>8</v>
      </c>
      <c r="G61" s="35" t="s">
        <v>8</v>
      </c>
      <c r="H61" s="11">
        <v>1931.8</v>
      </c>
    </row>
    <row r="62" spans="1:8" x14ac:dyDescent="0.25">
      <c r="A62" s="9">
        <v>2006</v>
      </c>
      <c r="B62" s="11" t="s">
        <v>8</v>
      </c>
      <c r="C62" s="11" t="s">
        <v>8</v>
      </c>
      <c r="D62" s="11" t="s">
        <v>8</v>
      </c>
      <c r="E62" s="11" t="s">
        <v>8</v>
      </c>
      <c r="F62" s="11" t="s">
        <v>8</v>
      </c>
      <c r="G62" s="35" t="s">
        <v>8</v>
      </c>
      <c r="H62" s="11">
        <v>1966.1</v>
      </c>
    </row>
    <row r="63" spans="1:8" x14ac:dyDescent="0.25">
      <c r="A63" s="9">
        <v>2007</v>
      </c>
      <c r="B63" s="11" t="s">
        <v>8</v>
      </c>
      <c r="C63" s="11" t="s">
        <v>8</v>
      </c>
      <c r="D63" s="11" t="s">
        <v>8</v>
      </c>
      <c r="E63" s="11" t="s">
        <v>8</v>
      </c>
      <c r="F63" s="11" t="s">
        <v>8</v>
      </c>
      <c r="G63" s="35" t="s">
        <v>8</v>
      </c>
      <c r="H63" s="11">
        <v>1851.1</v>
      </c>
    </row>
    <row r="64" spans="1:8" x14ac:dyDescent="0.25">
      <c r="A64" s="9">
        <v>2008</v>
      </c>
      <c r="B64" s="11" t="s">
        <v>8</v>
      </c>
      <c r="C64" s="11" t="s">
        <v>8</v>
      </c>
      <c r="D64" s="11" t="s">
        <v>8</v>
      </c>
      <c r="E64" s="11" t="s">
        <v>8</v>
      </c>
      <c r="F64" s="11" t="s">
        <v>8</v>
      </c>
      <c r="G64" s="35" t="s">
        <v>8</v>
      </c>
      <c r="H64" s="11">
        <v>1593.6</v>
      </c>
    </row>
    <row r="65" spans="1:9" x14ac:dyDescent="0.25">
      <c r="A65" s="9">
        <v>2009</v>
      </c>
      <c r="B65" s="11" t="s">
        <v>8</v>
      </c>
      <c r="C65" s="11" t="s">
        <v>8</v>
      </c>
      <c r="D65" s="11" t="s">
        <v>8</v>
      </c>
      <c r="E65" s="11" t="s">
        <v>8</v>
      </c>
      <c r="F65" s="11" t="s">
        <v>8</v>
      </c>
      <c r="G65" s="35" t="s">
        <v>8</v>
      </c>
      <c r="H65" s="11">
        <v>1451.5</v>
      </c>
    </row>
    <row r="66" spans="1:9" x14ac:dyDescent="0.25">
      <c r="A66" s="9">
        <v>2010</v>
      </c>
      <c r="B66" s="11" t="s">
        <v>8</v>
      </c>
      <c r="C66" s="11" t="s">
        <v>8</v>
      </c>
      <c r="D66" s="11" t="s">
        <v>8</v>
      </c>
      <c r="E66" s="11" t="s">
        <v>8</v>
      </c>
      <c r="F66" s="11" t="s">
        <v>8</v>
      </c>
      <c r="G66" s="35" t="s">
        <v>8</v>
      </c>
      <c r="H66" s="11">
        <v>1588.2</v>
      </c>
    </row>
    <row r="67" spans="1:9" x14ac:dyDescent="0.25">
      <c r="A67" s="9">
        <v>2011</v>
      </c>
      <c r="B67" s="11" t="s">
        <v>8</v>
      </c>
      <c r="C67" s="11" t="s">
        <v>8</v>
      </c>
      <c r="D67" s="11" t="s">
        <v>8</v>
      </c>
      <c r="E67" s="11" t="s">
        <v>8</v>
      </c>
      <c r="F67" s="11" t="s">
        <v>8</v>
      </c>
      <c r="G67" s="35" t="s">
        <v>8</v>
      </c>
      <c r="H67" s="11">
        <v>1094.5999999999999</v>
      </c>
    </row>
    <row r="68" spans="1:9" x14ac:dyDescent="0.25">
      <c r="A68" s="9">
        <v>2012</v>
      </c>
      <c r="B68" s="11" t="s">
        <v>8</v>
      </c>
      <c r="C68" s="11" t="s">
        <v>8</v>
      </c>
      <c r="D68" s="11" t="s">
        <v>8</v>
      </c>
      <c r="E68" s="11" t="s">
        <v>8</v>
      </c>
      <c r="F68" s="11" t="s">
        <v>8</v>
      </c>
      <c r="G68" s="35" t="s">
        <v>8</v>
      </c>
      <c r="H68" s="11">
        <v>1071.5999999999999</v>
      </c>
    </row>
    <row r="69" spans="1:9" x14ac:dyDescent="0.25">
      <c r="A69" s="9">
        <v>2013</v>
      </c>
      <c r="B69" s="11" t="s">
        <v>8</v>
      </c>
      <c r="C69" s="11" t="s">
        <v>8</v>
      </c>
      <c r="D69" s="11" t="s">
        <v>8</v>
      </c>
      <c r="E69" s="11" t="s">
        <v>8</v>
      </c>
      <c r="F69" s="11" t="s">
        <v>8</v>
      </c>
      <c r="G69" s="35" t="s">
        <v>8</v>
      </c>
      <c r="H69" s="11">
        <v>1104.9000000000001</v>
      </c>
    </row>
    <row r="70" spans="1:9" x14ac:dyDescent="0.25">
      <c r="A70" s="9">
        <v>2014</v>
      </c>
      <c r="B70" s="11" t="s">
        <v>8</v>
      </c>
      <c r="C70" s="11" t="s">
        <v>8</v>
      </c>
      <c r="D70" s="11" t="s">
        <v>8</v>
      </c>
      <c r="E70" s="11" t="s">
        <v>8</v>
      </c>
      <c r="F70" s="11" t="s">
        <v>8</v>
      </c>
      <c r="G70" s="35" t="s">
        <v>8</v>
      </c>
      <c r="H70" s="11">
        <v>1052.0999999999999</v>
      </c>
    </row>
    <row r="71" spans="1:9" x14ac:dyDescent="0.25">
      <c r="A71" s="9">
        <v>2015</v>
      </c>
      <c r="B71" s="11" t="s">
        <v>8</v>
      </c>
      <c r="C71" s="11" t="s">
        <v>8</v>
      </c>
      <c r="D71" s="11" t="s">
        <v>8</v>
      </c>
      <c r="E71" s="11" t="s">
        <v>8</v>
      </c>
      <c r="F71" s="11" t="s">
        <v>8</v>
      </c>
      <c r="G71" s="35" t="s">
        <v>8</v>
      </c>
      <c r="H71" s="11">
        <v>875</v>
      </c>
    </row>
    <row r="72" spans="1:9" ht="15.75" thickBot="1" x14ac:dyDescent="0.3">
      <c r="A72" s="9">
        <v>2016</v>
      </c>
      <c r="B72" s="11" t="s">
        <v>8</v>
      </c>
      <c r="C72" s="11" t="s">
        <v>8</v>
      </c>
      <c r="D72" s="11" t="s">
        <v>8</v>
      </c>
      <c r="E72" s="11" t="s">
        <v>8</v>
      </c>
      <c r="F72" s="11" t="s">
        <v>8</v>
      </c>
      <c r="G72" s="35" t="s">
        <v>8</v>
      </c>
      <c r="H72" s="11">
        <v>666.7</v>
      </c>
    </row>
    <row r="73" spans="1:9" ht="15.75" thickBot="1" x14ac:dyDescent="0.3">
      <c r="A73" s="32" t="s">
        <v>59</v>
      </c>
      <c r="B73" s="37">
        <v>9</v>
      </c>
      <c r="C73" s="37" t="s">
        <v>8</v>
      </c>
      <c r="D73" s="37" t="s">
        <v>8</v>
      </c>
      <c r="E73" s="37" t="s">
        <v>8</v>
      </c>
      <c r="F73" s="37" t="s">
        <v>8</v>
      </c>
      <c r="G73" s="37" t="s">
        <v>8</v>
      </c>
      <c r="H73" s="37">
        <v>22565.8</v>
      </c>
    </row>
    <row r="74" spans="1:9" ht="15.75" thickBot="1" x14ac:dyDescent="0.3"/>
    <row r="75" spans="1:9" ht="15.75" thickBot="1" x14ac:dyDescent="0.3">
      <c r="A75" s="96" t="s">
        <v>69</v>
      </c>
      <c r="B75" s="96"/>
      <c r="C75" s="96"/>
      <c r="D75" s="96"/>
      <c r="E75" s="96"/>
      <c r="F75" s="96"/>
      <c r="G75" s="96"/>
      <c r="H75" s="96"/>
      <c r="I75" s="97"/>
    </row>
    <row r="76" spans="1:9" ht="68.25" thickBot="1" x14ac:dyDescent="0.3">
      <c r="A76" s="32" t="s">
        <v>52</v>
      </c>
      <c r="B76" s="34" t="s">
        <v>24</v>
      </c>
      <c r="C76" s="34" t="s">
        <v>53</v>
      </c>
      <c r="D76" s="34" t="s">
        <v>54</v>
      </c>
      <c r="E76" s="34" t="s">
        <v>55</v>
      </c>
      <c r="F76" s="34" t="s">
        <v>56</v>
      </c>
      <c r="G76" s="34" t="s">
        <v>57</v>
      </c>
      <c r="H76" s="34" t="s">
        <v>58</v>
      </c>
      <c r="I76" s="33"/>
    </row>
    <row r="77" spans="1:9" x14ac:dyDescent="0.25">
      <c r="A77" s="9">
        <v>1995</v>
      </c>
      <c r="B77" s="11" t="s">
        <v>8</v>
      </c>
      <c r="C77" s="11" t="s">
        <v>8</v>
      </c>
      <c r="D77" s="11" t="s">
        <v>8</v>
      </c>
      <c r="E77" s="11" t="s">
        <v>8</v>
      </c>
      <c r="F77" s="11" t="s">
        <v>8</v>
      </c>
      <c r="G77" s="12" t="s">
        <v>8</v>
      </c>
      <c r="H77" s="12">
        <v>83.8</v>
      </c>
    </row>
    <row r="78" spans="1:9" x14ac:dyDescent="0.25">
      <c r="A78" s="9">
        <v>1996</v>
      </c>
      <c r="B78" s="11" t="s">
        <v>8</v>
      </c>
      <c r="C78" s="11" t="s">
        <v>8</v>
      </c>
      <c r="D78" s="11" t="s">
        <v>8</v>
      </c>
      <c r="E78" s="11" t="s">
        <v>8</v>
      </c>
      <c r="F78" s="11" t="s">
        <v>8</v>
      </c>
      <c r="G78" s="12" t="s">
        <v>8</v>
      </c>
      <c r="H78" s="12">
        <v>81.3</v>
      </c>
    </row>
    <row r="79" spans="1:9" x14ac:dyDescent="0.25">
      <c r="A79" s="9">
        <v>1997</v>
      </c>
      <c r="B79" s="11" t="s">
        <v>8</v>
      </c>
      <c r="C79" s="11" t="s">
        <v>8</v>
      </c>
      <c r="D79" s="11" t="s">
        <v>8</v>
      </c>
      <c r="E79" s="11" t="s">
        <v>8</v>
      </c>
      <c r="F79" s="11" t="s">
        <v>8</v>
      </c>
      <c r="G79" s="12" t="s">
        <v>8</v>
      </c>
      <c r="H79" s="10">
        <v>251.6</v>
      </c>
    </row>
    <row r="80" spans="1:9" x14ac:dyDescent="0.25">
      <c r="A80" s="9">
        <v>1998</v>
      </c>
      <c r="B80" s="11" t="s">
        <v>8</v>
      </c>
      <c r="C80" s="11" t="s">
        <v>8</v>
      </c>
      <c r="D80" s="11" t="s">
        <v>8</v>
      </c>
      <c r="E80" s="11" t="s">
        <v>8</v>
      </c>
      <c r="F80" s="11" t="s">
        <v>8</v>
      </c>
      <c r="G80" s="12" t="s">
        <v>8</v>
      </c>
      <c r="H80" s="10">
        <v>444.3</v>
      </c>
    </row>
    <row r="81" spans="1:8" x14ac:dyDescent="0.25">
      <c r="A81" s="9">
        <v>1999</v>
      </c>
      <c r="B81" s="11" t="s">
        <v>8</v>
      </c>
      <c r="C81" s="11" t="s">
        <v>8</v>
      </c>
      <c r="D81" s="11" t="s">
        <v>8</v>
      </c>
      <c r="E81" s="11" t="s">
        <v>8</v>
      </c>
      <c r="F81" s="11" t="s">
        <v>8</v>
      </c>
      <c r="G81" s="12" t="s">
        <v>8</v>
      </c>
      <c r="H81" s="10">
        <v>456.1</v>
      </c>
    </row>
    <row r="82" spans="1:8" x14ac:dyDescent="0.25">
      <c r="A82" s="9">
        <v>2000</v>
      </c>
      <c r="B82" s="11" t="s">
        <v>8</v>
      </c>
      <c r="C82" s="11" t="s">
        <v>8</v>
      </c>
      <c r="D82" s="11" t="s">
        <v>8</v>
      </c>
      <c r="E82" s="11" t="s">
        <v>8</v>
      </c>
      <c r="F82" s="11" t="s">
        <v>8</v>
      </c>
      <c r="G82" s="12" t="s">
        <v>8</v>
      </c>
      <c r="H82" s="10">
        <v>249.1</v>
      </c>
    </row>
    <row r="83" spans="1:8" x14ac:dyDescent="0.25">
      <c r="A83" s="9">
        <v>2001</v>
      </c>
      <c r="B83" s="11" t="s">
        <v>8</v>
      </c>
      <c r="C83" s="11" t="s">
        <v>8</v>
      </c>
      <c r="D83" s="11" t="s">
        <v>8</v>
      </c>
      <c r="E83" s="11" t="s">
        <v>8</v>
      </c>
      <c r="F83" s="11" t="s">
        <v>8</v>
      </c>
      <c r="G83" s="12" t="s">
        <v>8</v>
      </c>
      <c r="H83" s="10">
        <v>341.2</v>
      </c>
    </row>
    <row r="84" spans="1:8" x14ac:dyDescent="0.25">
      <c r="A84" s="9">
        <v>2002</v>
      </c>
      <c r="B84" s="11" t="s">
        <v>8</v>
      </c>
      <c r="C84" s="11" t="s">
        <v>8</v>
      </c>
      <c r="D84" s="11" t="s">
        <v>8</v>
      </c>
      <c r="E84" s="11" t="s">
        <v>8</v>
      </c>
      <c r="F84" s="11" t="s">
        <v>8</v>
      </c>
      <c r="G84" s="12" t="s">
        <v>8</v>
      </c>
      <c r="H84" s="10">
        <v>712.4</v>
      </c>
    </row>
    <row r="85" spans="1:8" x14ac:dyDescent="0.25">
      <c r="A85" s="9">
        <v>2003</v>
      </c>
      <c r="B85" s="11" t="s">
        <v>8</v>
      </c>
      <c r="C85" s="11" t="s">
        <v>8</v>
      </c>
      <c r="D85" s="11" t="s">
        <v>8</v>
      </c>
      <c r="E85" s="11" t="s">
        <v>8</v>
      </c>
      <c r="F85" s="11" t="s">
        <v>8</v>
      </c>
      <c r="G85" s="12" t="s">
        <v>8</v>
      </c>
      <c r="H85" s="13">
        <v>1610.6</v>
      </c>
    </row>
    <row r="86" spans="1:8" x14ac:dyDescent="0.25">
      <c r="A86" s="9">
        <v>2004</v>
      </c>
      <c r="B86" s="11" t="s">
        <v>8</v>
      </c>
      <c r="C86" s="11" t="s">
        <v>8</v>
      </c>
      <c r="D86" s="11" t="s">
        <v>8</v>
      </c>
      <c r="E86" s="11" t="s">
        <v>8</v>
      </c>
      <c r="F86" s="11" t="s">
        <v>8</v>
      </c>
      <c r="G86" s="12" t="s">
        <v>8</v>
      </c>
      <c r="H86" s="13">
        <v>2019.9</v>
      </c>
    </row>
    <row r="87" spans="1:8" x14ac:dyDescent="0.25">
      <c r="A87" s="9">
        <v>2005</v>
      </c>
      <c r="B87" s="11" t="s">
        <v>8</v>
      </c>
      <c r="C87" s="11" t="s">
        <v>8</v>
      </c>
      <c r="D87" s="11" t="s">
        <v>8</v>
      </c>
      <c r="E87" s="11" t="s">
        <v>8</v>
      </c>
      <c r="F87" s="11" t="s">
        <v>8</v>
      </c>
      <c r="G87" s="12" t="s">
        <v>8</v>
      </c>
      <c r="H87" s="13">
        <v>2080.1</v>
      </c>
    </row>
    <row r="88" spans="1:8" x14ac:dyDescent="0.25">
      <c r="A88" s="9">
        <v>2006</v>
      </c>
      <c r="B88" s="11" t="s">
        <v>8</v>
      </c>
      <c r="C88" s="11" t="s">
        <v>8</v>
      </c>
      <c r="D88" s="11" t="s">
        <v>8</v>
      </c>
      <c r="E88" s="11" t="s">
        <v>8</v>
      </c>
      <c r="F88" s="11" t="s">
        <v>8</v>
      </c>
      <c r="G88" s="12" t="s">
        <v>8</v>
      </c>
      <c r="H88" s="13">
        <v>2264.8000000000002</v>
      </c>
    </row>
    <row r="89" spans="1:8" x14ac:dyDescent="0.25">
      <c r="A89" s="9">
        <v>2007</v>
      </c>
      <c r="B89" s="11" t="s">
        <v>8</v>
      </c>
      <c r="C89" s="11" t="s">
        <v>8</v>
      </c>
      <c r="D89" s="11" t="s">
        <v>8</v>
      </c>
      <c r="E89" s="11" t="s">
        <v>8</v>
      </c>
      <c r="F89" s="11" t="s">
        <v>8</v>
      </c>
      <c r="G89" s="12" t="s">
        <v>8</v>
      </c>
      <c r="H89" s="13">
        <v>2074</v>
      </c>
    </row>
    <row r="90" spans="1:8" x14ac:dyDescent="0.25">
      <c r="A90" s="9">
        <v>2008</v>
      </c>
      <c r="B90" s="11" t="s">
        <v>8</v>
      </c>
      <c r="C90" s="11" t="s">
        <v>8</v>
      </c>
      <c r="D90" s="11" t="s">
        <v>8</v>
      </c>
      <c r="E90" s="11" t="s">
        <v>8</v>
      </c>
      <c r="F90" s="11" t="s">
        <v>8</v>
      </c>
      <c r="G90" s="12" t="s">
        <v>8</v>
      </c>
      <c r="H90" s="13">
        <v>1955</v>
      </c>
    </row>
    <row r="91" spans="1:8" x14ac:dyDescent="0.25">
      <c r="A91" s="9">
        <v>2009</v>
      </c>
      <c r="B91" s="11" t="s">
        <v>8</v>
      </c>
      <c r="C91" s="11" t="s">
        <v>8</v>
      </c>
      <c r="D91" s="11" t="s">
        <v>8</v>
      </c>
      <c r="E91" s="11" t="s">
        <v>8</v>
      </c>
      <c r="F91" s="11" t="s">
        <v>8</v>
      </c>
      <c r="G91" s="12" t="s">
        <v>8</v>
      </c>
      <c r="H91" s="13">
        <v>1742.1</v>
      </c>
    </row>
    <row r="92" spans="1:8" x14ac:dyDescent="0.25">
      <c r="A92" s="9">
        <v>2010</v>
      </c>
      <c r="B92" s="11" t="s">
        <v>8</v>
      </c>
      <c r="C92" s="11" t="s">
        <v>8</v>
      </c>
      <c r="D92" s="11" t="s">
        <v>8</v>
      </c>
      <c r="E92" s="11" t="s">
        <v>8</v>
      </c>
      <c r="F92" s="11" t="s">
        <v>8</v>
      </c>
      <c r="G92" s="12" t="s">
        <v>8</v>
      </c>
      <c r="H92" s="13">
        <v>2033.5</v>
      </c>
    </row>
    <row r="93" spans="1:8" x14ac:dyDescent="0.25">
      <c r="A93" s="9">
        <v>2011</v>
      </c>
      <c r="B93" s="11" t="s">
        <v>8</v>
      </c>
      <c r="C93" s="11" t="s">
        <v>8</v>
      </c>
      <c r="D93" s="11" t="s">
        <v>8</v>
      </c>
      <c r="E93" s="11" t="s">
        <v>8</v>
      </c>
      <c r="F93" s="11" t="s">
        <v>8</v>
      </c>
      <c r="G93" s="12" t="s">
        <v>8</v>
      </c>
      <c r="H93" s="13">
        <v>1043.5999999999999</v>
      </c>
    </row>
    <row r="94" spans="1:8" x14ac:dyDescent="0.25">
      <c r="A94" s="9">
        <v>2012</v>
      </c>
      <c r="B94" s="11" t="s">
        <v>8</v>
      </c>
      <c r="C94" s="11" t="s">
        <v>8</v>
      </c>
      <c r="D94" s="11" t="s">
        <v>8</v>
      </c>
      <c r="E94" s="11" t="s">
        <v>8</v>
      </c>
      <c r="F94" s="11" t="s">
        <v>8</v>
      </c>
      <c r="G94" s="12" t="s">
        <v>8</v>
      </c>
      <c r="H94" s="13">
        <v>1387.9</v>
      </c>
    </row>
    <row r="95" spans="1:8" x14ac:dyDescent="0.25">
      <c r="A95" s="9">
        <v>2013</v>
      </c>
      <c r="B95" s="11" t="s">
        <v>8</v>
      </c>
      <c r="C95" s="11" t="s">
        <v>8</v>
      </c>
      <c r="D95" s="11" t="s">
        <v>8</v>
      </c>
      <c r="E95" s="11" t="s">
        <v>8</v>
      </c>
      <c r="F95" s="11" t="s">
        <v>8</v>
      </c>
      <c r="G95" s="12" t="s">
        <v>8</v>
      </c>
      <c r="H95" s="13">
        <v>1198.3</v>
      </c>
    </row>
    <row r="96" spans="1:8" x14ac:dyDescent="0.25">
      <c r="A96" s="9">
        <v>2014</v>
      </c>
      <c r="B96" s="11" t="s">
        <v>8</v>
      </c>
      <c r="C96" s="11" t="s">
        <v>8</v>
      </c>
      <c r="D96" s="11" t="s">
        <v>8</v>
      </c>
      <c r="E96" s="11" t="s">
        <v>8</v>
      </c>
      <c r="F96" s="11" t="s">
        <v>8</v>
      </c>
      <c r="G96" s="12" t="s">
        <v>8</v>
      </c>
      <c r="H96" s="10">
        <v>933.5</v>
      </c>
    </row>
    <row r="97" spans="1:9" x14ac:dyDescent="0.25">
      <c r="A97" s="9">
        <v>2015</v>
      </c>
      <c r="B97" s="11" t="s">
        <v>8</v>
      </c>
      <c r="C97" s="11" t="s">
        <v>8</v>
      </c>
      <c r="D97" s="11" t="s">
        <v>8</v>
      </c>
      <c r="E97" s="11" t="s">
        <v>8</v>
      </c>
      <c r="F97" s="11" t="s">
        <v>8</v>
      </c>
      <c r="G97" s="12" t="s">
        <v>8</v>
      </c>
      <c r="H97" s="10">
        <v>608.20000000000005</v>
      </c>
    </row>
    <row r="98" spans="1:9" ht="15.75" thickBot="1" x14ac:dyDescent="0.3">
      <c r="A98" s="9">
        <v>2016</v>
      </c>
      <c r="B98" s="11" t="s">
        <v>8</v>
      </c>
      <c r="C98" s="11" t="s">
        <v>8</v>
      </c>
      <c r="D98" s="11" t="s">
        <v>8</v>
      </c>
      <c r="E98" s="11" t="s">
        <v>8</v>
      </c>
      <c r="F98" s="11" t="s">
        <v>8</v>
      </c>
      <c r="G98" s="12" t="s">
        <v>8</v>
      </c>
      <c r="H98" s="10">
        <v>361.1</v>
      </c>
    </row>
    <row r="99" spans="1:9" ht="15.75" thickBot="1" x14ac:dyDescent="0.3">
      <c r="A99" s="32" t="s">
        <v>59</v>
      </c>
      <c r="B99" s="37">
        <v>5</v>
      </c>
      <c r="C99" s="37" t="s">
        <v>8</v>
      </c>
      <c r="D99" s="37" t="s">
        <v>8</v>
      </c>
      <c r="E99" s="37" t="s">
        <v>8</v>
      </c>
      <c r="F99" s="37" t="s">
        <v>8</v>
      </c>
      <c r="G99" s="37" t="s">
        <v>8</v>
      </c>
      <c r="H99" s="37">
        <v>23932.400000000001</v>
      </c>
    </row>
    <row r="100" spans="1:9" ht="15.75" thickBot="1" x14ac:dyDescent="0.3"/>
    <row r="101" spans="1:9" ht="15.75" thickBot="1" x14ac:dyDescent="0.3">
      <c r="A101" s="96" t="s">
        <v>70</v>
      </c>
      <c r="B101" s="96"/>
      <c r="C101" s="96"/>
      <c r="D101" s="96"/>
      <c r="E101" s="96"/>
      <c r="F101" s="96"/>
      <c r="G101" s="96"/>
      <c r="H101" s="96"/>
      <c r="I101" s="97"/>
    </row>
    <row r="102" spans="1:9" ht="68.25" thickBot="1" x14ac:dyDescent="0.3">
      <c r="A102" s="32" t="s">
        <v>52</v>
      </c>
      <c r="B102" s="34" t="s">
        <v>24</v>
      </c>
      <c r="C102" s="34" t="s">
        <v>62</v>
      </c>
      <c r="D102" s="34" t="s">
        <v>63</v>
      </c>
      <c r="E102" s="34" t="s">
        <v>64</v>
      </c>
      <c r="F102" s="34" t="s">
        <v>65</v>
      </c>
      <c r="G102" s="34" t="s">
        <v>66</v>
      </c>
      <c r="H102" s="34" t="s">
        <v>67</v>
      </c>
      <c r="I102" s="33"/>
    </row>
    <row r="103" spans="1:9" x14ac:dyDescent="0.25">
      <c r="A103" s="9">
        <v>1995</v>
      </c>
      <c r="B103" s="11" t="s">
        <v>8</v>
      </c>
      <c r="C103" s="11" t="s">
        <v>8</v>
      </c>
      <c r="D103" s="11" t="s">
        <v>8</v>
      </c>
      <c r="E103" s="11" t="s">
        <v>8</v>
      </c>
      <c r="F103" s="11" t="s">
        <v>8</v>
      </c>
      <c r="G103" s="35" t="s">
        <v>8</v>
      </c>
      <c r="H103" s="35">
        <v>90.7</v>
      </c>
    </row>
    <row r="104" spans="1:9" x14ac:dyDescent="0.25">
      <c r="A104" s="9">
        <v>1996</v>
      </c>
      <c r="B104" s="11" t="s">
        <v>8</v>
      </c>
      <c r="C104" s="11" t="s">
        <v>8</v>
      </c>
      <c r="D104" s="11" t="s">
        <v>8</v>
      </c>
      <c r="E104" s="11" t="s">
        <v>8</v>
      </c>
      <c r="F104" s="11" t="s">
        <v>8</v>
      </c>
      <c r="G104" s="35" t="s">
        <v>8</v>
      </c>
      <c r="H104" s="35">
        <v>86.5</v>
      </c>
    </row>
    <row r="105" spans="1:9" x14ac:dyDescent="0.25">
      <c r="A105" s="9">
        <v>1997</v>
      </c>
      <c r="B105" s="11" t="s">
        <v>8</v>
      </c>
      <c r="C105" s="11" t="s">
        <v>8</v>
      </c>
      <c r="D105" s="11" t="s">
        <v>8</v>
      </c>
      <c r="E105" s="11" t="s">
        <v>8</v>
      </c>
      <c r="F105" s="11" t="s">
        <v>8</v>
      </c>
      <c r="G105" s="35" t="s">
        <v>8</v>
      </c>
      <c r="H105" s="12">
        <v>264.60000000000002</v>
      </c>
    </row>
    <row r="106" spans="1:9" x14ac:dyDescent="0.25">
      <c r="A106" s="9">
        <v>1998</v>
      </c>
      <c r="B106" s="11" t="s">
        <v>8</v>
      </c>
      <c r="C106" s="11" t="s">
        <v>8</v>
      </c>
      <c r="D106" s="11" t="s">
        <v>8</v>
      </c>
      <c r="E106" s="11" t="s">
        <v>8</v>
      </c>
      <c r="F106" s="11" t="s">
        <v>8</v>
      </c>
      <c r="G106" s="35" t="s">
        <v>8</v>
      </c>
      <c r="H106" s="12">
        <v>463.4</v>
      </c>
    </row>
    <row r="107" spans="1:9" x14ac:dyDescent="0.25">
      <c r="A107" s="9">
        <v>1999</v>
      </c>
      <c r="B107" s="11" t="s">
        <v>8</v>
      </c>
      <c r="C107" s="11" t="s">
        <v>8</v>
      </c>
      <c r="D107" s="11" t="s">
        <v>8</v>
      </c>
      <c r="E107" s="11" t="s">
        <v>8</v>
      </c>
      <c r="F107" s="11" t="s">
        <v>8</v>
      </c>
      <c r="G107" s="35" t="s">
        <v>8</v>
      </c>
      <c r="H107" s="12">
        <v>470.2</v>
      </c>
    </row>
    <row r="108" spans="1:9" x14ac:dyDescent="0.25">
      <c r="A108" s="9">
        <v>2000</v>
      </c>
      <c r="B108" s="11" t="s">
        <v>8</v>
      </c>
      <c r="C108" s="11" t="s">
        <v>8</v>
      </c>
      <c r="D108" s="11" t="s">
        <v>8</v>
      </c>
      <c r="E108" s="11" t="s">
        <v>8</v>
      </c>
      <c r="F108" s="11" t="s">
        <v>8</v>
      </c>
      <c r="G108" s="35" t="s">
        <v>8</v>
      </c>
      <c r="H108" s="12">
        <v>253.1</v>
      </c>
    </row>
    <row r="109" spans="1:9" x14ac:dyDescent="0.25">
      <c r="A109" s="9">
        <v>2001</v>
      </c>
      <c r="B109" s="11" t="s">
        <v>8</v>
      </c>
      <c r="C109" s="11" t="s">
        <v>8</v>
      </c>
      <c r="D109" s="11" t="s">
        <v>8</v>
      </c>
      <c r="E109" s="11" t="s">
        <v>8</v>
      </c>
      <c r="F109" s="11" t="s">
        <v>8</v>
      </c>
      <c r="G109" s="35" t="s">
        <v>8</v>
      </c>
      <c r="H109" s="12">
        <v>342</v>
      </c>
    </row>
    <row r="110" spans="1:9" x14ac:dyDescent="0.25">
      <c r="A110" s="9">
        <v>2002</v>
      </c>
      <c r="B110" s="11" t="s">
        <v>8</v>
      </c>
      <c r="C110" s="11" t="s">
        <v>8</v>
      </c>
      <c r="D110" s="11" t="s">
        <v>8</v>
      </c>
      <c r="E110" s="11" t="s">
        <v>8</v>
      </c>
      <c r="F110" s="11" t="s">
        <v>8</v>
      </c>
      <c r="G110" s="35" t="s">
        <v>8</v>
      </c>
      <c r="H110" s="12">
        <v>706.9</v>
      </c>
    </row>
    <row r="111" spans="1:9" x14ac:dyDescent="0.25">
      <c r="A111" s="9">
        <v>2003</v>
      </c>
      <c r="B111" s="11" t="s">
        <v>8</v>
      </c>
      <c r="C111" s="11" t="s">
        <v>8</v>
      </c>
      <c r="D111" s="11" t="s">
        <v>8</v>
      </c>
      <c r="E111" s="11" t="s">
        <v>8</v>
      </c>
      <c r="F111" s="11" t="s">
        <v>8</v>
      </c>
      <c r="G111" s="35" t="s">
        <v>8</v>
      </c>
      <c r="H111" s="10">
        <v>1575.1</v>
      </c>
    </row>
    <row r="112" spans="1:9" x14ac:dyDescent="0.25">
      <c r="A112" s="9">
        <v>2004</v>
      </c>
      <c r="B112" s="11" t="s">
        <v>8</v>
      </c>
      <c r="C112" s="11" t="s">
        <v>8</v>
      </c>
      <c r="D112" s="11" t="s">
        <v>8</v>
      </c>
      <c r="E112" s="11" t="s">
        <v>8</v>
      </c>
      <c r="F112" s="11" t="s">
        <v>8</v>
      </c>
      <c r="G112" s="35" t="s">
        <v>8</v>
      </c>
      <c r="H112" s="10">
        <v>1921.7</v>
      </c>
    </row>
    <row r="113" spans="1:9" x14ac:dyDescent="0.25">
      <c r="A113" s="9">
        <v>2005</v>
      </c>
      <c r="B113" s="11" t="s">
        <v>8</v>
      </c>
      <c r="C113" s="11" t="s">
        <v>8</v>
      </c>
      <c r="D113" s="11" t="s">
        <v>8</v>
      </c>
      <c r="E113" s="11" t="s">
        <v>8</v>
      </c>
      <c r="F113" s="11" t="s">
        <v>8</v>
      </c>
      <c r="G113" s="35" t="s">
        <v>8</v>
      </c>
      <c r="H113" s="10">
        <v>1928.4</v>
      </c>
    </row>
    <row r="114" spans="1:9" x14ac:dyDescent="0.25">
      <c r="A114" s="9">
        <v>2006</v>
      </c>
      <c r="B114" s="11" t="s">
        <v>8</v>
      </c>
      <c r="C114" s="11" t="s">
        <v>8</v>
      </c>
      <c r="D114" s="11" t="s">
        <v>8</v>
      </c>
      <c r="E114" s="11" t="s">
        <v>8</v>
      </c>
      <c r="F114" s="11" t="s">
        <v>8</v>
      </c>
      <c r="G114" s="35" t="s">
        <v>8</v>
      </c>
      <c r="H114" s="10">
        <v>2036</v>
      </c>
    </row>
    <row r="115" spans="1:9" x14ac:dyDescent="0.25">
      <c r="A115" s="9">
        <v>2007</v>
      </c>
      <c r="B115" s="11" t="s">
        <v>8</v>
      </c>
      <c r="C115" s="11" t="s">
        <v>8</v>
      </c>
      <c r="D115" s="11" t="s">
        <v>8</v>
      </c>
      <c r="E115" s="11" t="s">
        <v>8</v>
      </c>
      <c r="F115" s="11" t="s">
        <v>8</v>
      </c>
      <c r="G115" s="35" t="s">
        <v>8</v>
      </c>
      <c r="H115" s="10">
        <v>1820</v>
      </c>
    </row>
    <row r="116" spans="1:9" x14ac:dyDescent="0.25">
      <c r="A116" s="9">
        <v>2008</v>
      </c>
      <c r="B116" s="11" t="s">
        <v>8</v>
      </c>
      <c r="C116" s="11" t="s">
        <v>8</v>
      </c>
      <c r="D116" s="11" t="s">
        <v>8</v>
      </c>
      <c r="E116" s="11" t="s">
        <v>8</v>
      </c>
      <c r="F116" s="11" t="s">
        <v>8</v>
      </c>
      <c r="G116" s="35" t="s">
        <v>8</v>
      </c>
      <c r="H116" s="10">
        <v>1685.1</v>
      </c>
    </row>
    <row r="117" spans="1:9" x14ac:dyDescent="0.25">
      <c r="A117" s="9">
        <v>2009</v>
      </c>
      <c r="B117" s="11" t="s">
        <v>8</v>
      </c>
      <c r="C117" s="11" t="s">
        <v>8</v>
      </c>
      <c r="D117" s="11" t="s">
        <v>8</v>
      </c>
      <c r="E117" s="11" t="s">
        <v>8</v>
      </c>
      <c r="F117" s="11" t="s">
        <v>8</v>
      </c>
      <c r="G117" s="35" t="s">
        <v>8</v>
      </c>
      <c r="H117" s="10">
        <v>1483.7</v>
      </c>
    </row>
    <row r="118" spans="1:9" x14ac:dyDescent="0.25">
      <c r="A118" s="9">
        <v>2010</v>
      </c>
      <c r="B118" s="11" t="s">
        <v>8</v>
      </c>
      <c r="C118" s="11" t="s">
        <v>8</v>
      </c>
      <c r="D118" s="11" t="s">
        <v>8</v>
      </c>
      <c r="E118" s="11" t="s">
        <v>8</v>
      </c>
      <c r="F118" s="11" t="s">
        <v>8</v>
      </c>
      <c r="G118" s="35" t="s">
        <v>8</v>
      </c>
      <c r="H118" s="10">
        <v>1712.3</v>
      </c>
    </row>
    <row r="119" spans="1:9" x14ac:dyDescent="0.25">
      <c r="A119" s="9">
        <v>2011</v>
      </c>
      <c r="B119" s="11" t="s">
        <v>8</v>
      </c>
      <c r="C119" s="11" t="s">
        <v>8</v>
      </c>
      <c r="D119" s="11" t="s">
        <v>8</v>
      </c>
      <c r="E119" s="11" t="s">
        <v>8</v>
      </c>
      <c r="F119" s="11" t="s">
        <v>8</v>
      </c>
      <c r="G119" s="35" t="s">
        <v>8</v>
      </c>
      <c r="H119" s="12">
        <v>866.7</v>
      </c>
    </row>
    <row r="120" spans="1:9" x14ac:dyDescent="0.25">
      <c r="A120" s="9">
        <v>2012</v>
      </c>
      <c r="B120" s="11" t="s">
        <v>8</v>
      </c>
      <c r="C120" s="11" t="s">
        <v>8</v>
      </c>
      <c r="D120" s="11" t="s">
        <v>8</v>
      </c>
      <c r="E120" s="11" t="s">
        <v>8</v>
      </c>
      <c r="F120" s="11" t="s">
        <v>8</v>
      </c>
      <c r="G120" s="35" t="s">
        <v>8</v>
      </c>
      <c r="H120" s="10">
        <v>1135.0999999999999</v>
      </c>
    </row>
    <row r="121" spans="1:9" x14ac:dyDescent="0.25">
      <c r="A121" s="9">
        <v>2013</v>
      </c>
      <c r="B121" s="11" t="s">
        <v>8</v>
      </c>
      <c r="C121" s="11" t="s">
        <v>8</v>
      </c>
      <c r="D121" s="11" t="s">
        <v>8</v>
      </c>
      <c r="E121" s="11" t="s">
        <v>8</v>
      </c>
      <c r="F121" s="11" t="s">
        <v>8</v>
      </c>
      <c r="G121" s="35" t="s">
        <v>8</v>
      </c>
      <c r="H121" s="12">
        <v>964</v>
      </c>
    </row>
    <row r="122" spans="1:9" x14ac:dyDescent="0.25">
      <c r="A122" s="9">
        <v>2014</v>
      </c>
      <c r="B122" s="11" t="s">
        <v>8</v>
      </c>
      <c r="C122" s="11" t="s">
        <v>8</v>
      </c>
      <c r="D122" s="11" t="s">
        <v>8</v>
      </c>
      <c r="E122" s="11" t="s">
        <v>8</v>
      </c>
      <c r="F122" s="11" t="s">
        <v>8</v>
      </c>
      <c r="G122" s="35" t="s">
        <v>8</v>
      </c>
      <c r="H122" s="12">
        <v>738.4</v>
      </c>
    </row>
    <row r="123" spans="1:9" x14ac:dyDescent="0.25">
      <c r="A123" s="9">
        <v>2015</v>
      </c>
      <c r="B123" s="11" t="s">
        <v>8</v>
      </c>
      <c r="C123" s="11" t="s">
        <v>8</v>
      </c>
      <c r="D123" s="11" t="s">
        <v>8</v>
      </c>
      <c r="E123" s="11" t="s">
        <v>8</v>
      </c>
      <c r="F123" s="11" t="s">
        <v>8</v>
      </c>
      <c r="G123" s="35" t="s">
        <v>8</v>
      </c>
      <c r="H123" s="12">
        <v>473.1</v>
      </c>
    </row>
    <row r="124" spans="1:9" ht="15.75" thickBot="1" x14ac:dyDescent="0.3">
      <c r="A124" s="9">
        <v>2016</v>
      </c>
      <c r="B124" s="11" t="s">
        <v>8</v>
      </c>
      <c r="C124" s="11" t="s">
        <v>8</v>
      </c>
      <c r="D124" s="11" t="s">
        <v>8</v>
      </c>
      <c r="E124" s="11" t="s">
        <v>8</v>
      </c>
      <c r="F124" s="11" t="s">
        <v>8</v>
      </c>
      <c r="G124" s="35" t="s">
        <v>8</v>
      </c>
      <c r="H124" s="12">
        <v>276.2</v>
      </c>
    </row>
    <row r="125" spans="1:9" ht="15.75" thickBot="1" x14ac:dyDescent="0.3">
      <c r="A125" s="32" t="s">
        <v>59</v>
      </c>
      <c r="B125" s="37">
        <v>5</v>
      </c>
      <c r="C125" s="37" t="s">
        <v>8</v>
      </c>
      <c r="D125" s="37" t="s">
        <v>8</v>
      </c>
      <c r="E125" s="37" t="s">
        <v>8</v>
      </c>
      <c r="F125" s="37" t="s">
        <v>8</v>
      </c>
      <c r="G125" s="37" t="s">
        <v>8</v>
      </c>
      <c r="H125" s="37">
        <v>21293.200000000001</v>
      </c>
    </row>
    <row r="126" spans="1:9" ht="15.75" thickBot="1" x14ac:dyDescent="0.3"/>
    <row r="127" spans="1:9" ht="15.75" thickBot="1" x14ac:dyDescent="0.3">
      <c r="A127" s="96" t="s">
        <v>71</v>
      </c>
      <c r="B127" s="96"/>
      <c r="C127" s="96"/>
      <c r="D127" s="96"/>
      <c r="E127" s="96"/>
      <c r="F127" s="96"/>
      <c r="G127" s="96"/>
      <c r="H127" s="96"/>
      <c r="I127" s="97"/>
    </row>
    <row r="128" spans="1:9" ht="68.25" thickBot="1" x14ac:dyDescent="0.3">
      <c r="A128" s="32" t="s">
        <v>52</v>
      </c>
      <c r="B128" s="34" t="s">
        <v>24</v>
      </c>
      <c r="C128" s="34" t="s">
        <v>53</v>
      </c>
      <c r="D128" s="34" t="s">
        <v>54</v>
      </c>
      <c r="E128" s="34" t="s">
        <v>55</v>
      </c>
      <c r="F128" s="34" t="s">
        <v>56</v>
      </c>
      <c r="G128" s="34" t="s">
        <v>57</v>
      </c>
      <c r="H128" s="34" t="s">
        <v>58</v>
      </c>
      <c r="I128" s="33"/>
    </row>
    <row r="129" spans="1:9" x14ac:dyDescent="0.25">
      <c r="A129" s="9">
        <v>1996</v>
      </c>
      <c r="B129" s="11" t="s">
        <v>8</v>
      </c>
      <c r="C129" s="11" t="s">
        <v>8</v>
      </c>
      <c r="D129" s="11" t="s">
        <v>8</v>
      </c>
      <c r="E129" s="11" t="s">
        <v>8</v>
      </c>
      <c r="F129" s="11" t="s">
        <v>8</v>
      </c>
      <c r="G129" s="11" t="s">
        <v>8</v>
      </c>
      <c r="H129" s="10">
        <v>28.9</v>
      </c>
    </row>
    <row r="130" spans="1:9" x14ac:dyDescent="0.25">
      <c r="A130" s="9">
        <v>1997</v>
      </c>
      <c r="B130" s="11" t="s">
        <v>8</v>
      </c>
      <c r="C130" s="11" t="s">
        <v>8</v>
      </c>
      <c r="D130" s="11" t="s">
        <v>8</v>
      </c>
      <c r="E130" s="11" t="s">
        <v>8</v>
      </c>
      <c r="F130" s="11" t="s">
        <v>8</v>
      </c>
      <c r="G130" s="11" t="s">
        <v>8</v>
      </c>
      <c r="H130" s="10">
        <v>68.2</v>
      </c>
    </row>
    <row r="131" spans="1:9" ht="15.75" thickBot="1" x14ac:dyDescent="0.3">
      <c r="A131" s="9">
        <v>1998</v>
      </c>
      <c r="B131" s="11" t="s">
        <v>8</v>
      </c>
      <c r="C131" s="11" t="s">
        <v>8</v>
      </c>
      <c r="D131" s="11" t="s">
        <v>8</v>
      </c>
      <c r="E131" s="11" t="s">
        <v>8</v>
      </c>
      <c r="F131" s="11" t="s">
        <v>8</v>
      </c>
      <c r="G131" s="11" t="s">
        <v>8</v>
      </c>
      <c r="H131" s="10">
        <v>20.9</v>
      </c>
    </row>
    <row r="132" spans="1:9" ht="15.75" thickBot="1" x14ac:dyDescent="0.3">
      <c r="A132" s="32" t="s">
        <v>59</v>
      </c>
      <c r="B132" s="38" t="s">
        <v>8</v>
      </c>
      <c r="C132" s="37" t="s">
        <v>8</v>
      </c>
      <c r="D132" s="37" t="s">
        <v>8</v>
      </c>
      <c r="E132" s="37" t="s">
        <v>8</v>
      </c>
      <c r="F132" s="37" t="s">
        <v>8</v>
      </c>
      <c r="G132" s="37" t="s">
        <v>8</v>
      </c>
      <c r="H132" s="37">
        <v>118</v>
      </c>
    </row>
    <row r="133" spans="1:9" ht="15.75" thickBot="1" x14ac:dyDescent="0.3"/>
    <row r="134" spans="1:9" ht="15.75" thickBot="1" x14ac:dyDescent="0.3">
      <c r="A134" s="96" t="s">
        <v>72</v>
      </c>
      <c r="B134" s="96"/>
      <c r="C134" s="96"/>
      <c r="D134" s="96"/>
      <c r="E134" s="96"/>
      <c r="F134" s="96"/>
      <c r="G134" s="96"/>
      <c r="H134" s="96"/>
      <c r="I134" s="97"/>
    </row>
    <row r="135" spans="1:9" ht="68.25" thickBot="1" x14ac:dyDescent="0.3">
      <c r="A135" s="32" t="s">
        <v>52</v>
      </c>
      <c r="B135" s="34" t="s">
        <v>24</v>
      </c>
      <c r="C135" s="34" t="s">
        <v>62</v>
      </c>
      <c r="D135" s="34" t="s">
        <v>63</v>
      </c>
      <c r="E135" s="34" t="s">
        <v>64</v>
      </c>
      <c r="F135" s="34" t="s">
        <v>65</v>
      </c>
      <c r="G135" s="34" t="s">
        <v>66</v>
      </c>
      <c r="H135" s="34" t="s">
        <v>67</v>
      </c>
      <c r="I135" s="33"/>
    </row>
    <row r="136" spans="1:9" x14ac:dyDescent="0.25">
      <c r="A136" s="9">
        <v>1996</v>
      </c>
      <c r="B136" s="11" t="s">
        <v>8</v>
      </c>
      <c r="C136" s="11" t="s">
        <v>8</v>
      </c>
      <c r="D136" s="11" t="s">
        <v>8</v>
      </c>
      <c r="E136" s="11" t="s">
        <v>8</v>
      </c>
      <c r="F136" s="11" t="s">
        <v>8</v>
      </c>
      <c r="G136" s="11" t="s">
        <v>8</v>
      </c>
      <c r="H136" s="12">
        <v>30.8</v>
      </c>
    </row>
    <row r="137" spans="1:9" x14ac:dyDescent="0.25">
      <c r="A137" s="9">
        <v>1997</v>
      </c>
      <c r="B137" s="11" t="s">
        <v>8</v>
      </c>
      <c r="C137" s="11" t="s">
        <v>8</v>
      </c>
      <c r="D137" s="11" t="s">
        <v>8</v>
      </c>
      <c r="E137" s="11" t="s">
        <v>8</v>
      </c>
      <c r="F137" s="11" t="s">
        <v>8</v>
      </c>
      <c r="G137" s="11" t="s">
        <v>8</v>
      </c>
      <c r="H137" s="12">
        <v>71.7</v>
      </c>
    </row>
    <row r="138" spans="1:9" ht="15.75" thickBot="1" x14ac:dyDescent="0.3">
      <c r="A138" s="9">
        <v>1998</v>
      </c>
      <c r="B138" s="11" t="s">
        <v>8</v>
      </c>
      <c r="C138" s="11" t="s">
        <v>8</v>
      </c>
      <c r="D138" s="11" t="s">
        <v>8</v>
      </c>
      <c r="E138" s="11" t="s">
        <v>8</v>
      </c>
      <c r="F138" s="11" t="s">
        <v>8</v>
      </c>
      <c r="G138" s="11" t="s">
        <v>8</v>
      </c>
      <c r="H138" s="12">
        <v>21.8</v>
      </c>
    </row>
    <row r="139" spans="1:9" ht="15.75" thickBot="1" x14ac:dyDescent="0.3">
      <c r="A139" s="32" t="s">
        <v>59</v>
      </c>
      <c r="B139" s="38" t="s">
        <v>8</v>
      </c>
      <c r="C139" s="37" t="s">
        <v>8</v>
      </c>
      <c r="D139" s="37" t="s">
        <v>8</v>
      </c>
      <c r="E139" s="37" t="s">
        <v>8</v>
      </c>
      <c r="F139" s="37" t="s">
        <v>8</v>
      </c>
      <c r="G139" s="37" t="s">
        <v>8</v>
      </c>
      <c r="H139" s="37">
        <v>124.3</v>
      </c>
    </row>
    <row r="140" spans="1:9" ht="15.75" thickBot="1" x14ac:dyDescent="0.3"/>
    <row r="141" spans="1:9" ht="15.75" thickBot="1" x14ac:dyDescent="0.3">
      <c r="A141" s="96" t="s">
        <v>73</v>
      </c>
      <c r="B141" s="96"/>
      <c r="C141" s="96"/>
      <c r="D141" s="96"/>
      <c r="E141" s="96"/>
      <c r="F141" s="96"/>
      <c r="G141" s="96"/>
      <c r="H141" s="96"/>
      <c r="I141" s="97"/>
    </row>
    <row r="142" spans="1:9" ht="68.25" thickBot="1" x14ac:dyDescent="0.3">
      <c r="A142" s="32" t="s">
        <v>52</v>
      </c>
      <c r="B142" s="34" t="s">
        <v>24</v>
      </c>
      <c r="C142" s="34" t="s">
        <v>53</v>
      </c>
      <c r="D142" s="34" t="s">
        <v>54</v>
      </c>
      <c r="E142" s="34" t="s">
        <v>55</v>
      </c>
      <c r="F142" s="34" t="s">
        <v>56</v>
      </c>
      <c r="G142" s="34" t="s">
        <v>57</v>
      </c>
      <c r="H142" s="34" t="s">
        <v>58</v>
      </c>
      <c r="I142" s="33"/>
    </row>
    <row r="143" spans="1:9" x14ac:dyDescent="0.25">
      <c r="A143" s="9">
        <v>1996</v>
      </c>
      <c r="B143" s="11" t="s">
        <v>8</v>
      </c>
      <c r="C143" s="11" t="s">
        <v>8</v>
      </c>
      <c r="D143" s="11" t="s">
        <v>8</v>
      </c>
      <c r="E143" s="11" t="s">
        <v>8</v>
      </c>
      <c r="F143" s="11" t="s">
        <v>8</v>
      </c>
      <c r="G143" s="11" t="s">
        <v>8</v>
      </c>
      <c r="H143" s="12">
        <v>14</v>
      </c>
    </row>
    <row r="144" spans="1:9" x14ac:dyDescent="0.25">
      <c r="A144" s="9">
        <v>1997</v>
      </c>
      <c r="B144" s="11" t="s">
        <v>8</v>
      </c>
      <c r="C144" s="11" t="s">
        <v>8</v>
      </c>
      <c r="D144" s="11" t="s">
        <v>8</v>
      </c>
      <c r="E144" s="11" t="s">
        <v>8</v>
      </c>
      <c r="F144" s="11" t="s">
        <v>8</v>
      </c>
      <c r="G144" s="11" t="s">
        <v>8</v>
      </c>
      <c r="H144" s="12">
        <v>71</v>
      </c>
    </row>
    <row r="145" spans="1:8" x14ac:dyDescent="0.25">
      <c r="A145" s="9">
        <v>1998</v>
      </c>
      <c r="B145" s="11" t="s">
        <v>8</v>
      </c>
      <c r="C145" s="11" t="s">
        <v>8</v>
      </c>
      <c r="D145" s="11" t="s">
        <v>8</v>
      </c>
      <c r="E145" s="11" t="s">
        <v>8</v>
      </c>
      <c r="F145" s="11" t="s">
        <v>8</v>
      </c>
      <c r="G145" s="11" t="s">
        <v>8</v>
      </c>
      <c r="H145" s="12">
        <v>77.2</v>
      </c>
    </row>
    <row r="146" spans="1:8" x14ac:dyDescent="0.25">
      <c r="A146" s="9">
        <v>1999</v>
      </c>
      <c r="B146" s="11" t="s">
        <v>8</v>
      </c>
      <c r="C146" s="11" t="s">
        <v>8</v>
      </c>
      <c r="D146" s="11" t="s">
        <v>8</v>
      </c>
      <c r="E146" s="11" t="s">
        <v>8</v>
      </c>
      <c r="F146" s="11" t="s">
        <v>8</v>
      </c>
      <c r="G146" s="11" t="s">
        <v>8</v>
      </c>
      <c r="H146" s="12">
        <v>54.7</v>
      </c>
    </row>
    <row r="147" spans="1:8" x14ac:dyDescent="0.25">
      <c r="A147" s="9">
        <v>2000</v>
      </c>
      <c r="B147" s="11" t="s">
        <v>8</v>
      </c>
      <c r="C147" s="11" t="s">
        <v>8</v>
      </c>
      <c r="D147" s="11" t="s">
        <v>8</v>
      </c>
      <c r="E147" s="11" t="s">
        <v>8</v>
      </c>
      <c r="F147" s="11" t="s">
        <v>8</v>
      </c>
      <c r="G147" s="11" t="s">
        <v>8</v>
      </c>
      <c r="H147" s="12">
        <v>34.5</v>
      </c>
    </row>
    <row r="148" spans="1:8" x14ac:dyDescent="0.25">
      <c r="A148" s="9">
        <v>2001</v>
      </c>
      <c r="B148" s="11" t="s">
        <v>8</v>
      </c>
      <c r="C148" s="11" t="s">
        <v>8</v>
      </c>
      <c r="D148" s="11" t="s">
        <v>8</v>
      </c>
      <c r="E148" s="11" t="s">
        <v>8</v>
      </c>
      <c r="F148" s="11" t="s">
        <v>8</v>
      </c>
      <c r="G148" s="11" t="s">
        <v>8</v>
      </c>
      <c r="H148" s="35">
        <v>2.5</v>
      </c>
    </row>
    <row r="149" spans="1:8" x14ac:dyDescent="0.25">
      <c r="A149" s="9">
        <v>2002</v>
      </c>
      <c r="B149" s="11" t="s">
        <v>8</v>
      </c>
      <c r="C149" s="11" t="s">
        <v>8</v>
      </c>
      <c r="D149" s="11" t="s">
        <v>8</v>
      </c>
      <c r="E149" s="11" t="s">
        <v>8</v>
      </c>
      <c r="F149" s="11" t="s">
        <v>8</v>
      </c>
      <c r="G149" s="11" t="s">
        <v>8</v>
      </c>
      <c r="H149" s="10">
        <v>306.39999999999998</v>
      </c>
    </row>
    <row r="150" spans="1:8" x14ac:dyDescent="0.25">
      <c r="A150" s="9">
        <v>2003</v>
      </c>
      <c r="B150" s="11" t="s">
        <v>8</v>
      </c>
      <c r="C150" s="11" t="s">
        <v>8</v>
      </c>
      <c r="D150" s="11" t="s">
        <v>8</v>
      </c>
      <c r="E150" s="11" t="s">
        <v>8</v>
      </c>
      <c r="F150" s="11" t="s">
        <v>8</v>
      </c>
      <c r="G150" s="11" t="s">
        <v>8</v>
      </c>
      <c r="H150" s="10">
        <v>425.8</v>
      </c>
    </row>
    <row r="151" spans="1:8" x14ac:dyDescent="0.25">
      <c r="A151" s="9">
        <v>2004</v>
      </c>
      <c r="B151" s="11" t="s">
        <v>8</v>
      </c>
      <c r="C151" s="11" t="s">
        <v>8</v>
      </c>
      <c r="D151" s="11" t="s">
        <v>8</v>
      </c>
      <c r="E151" s="11" t="s">
        <v>8</v>
      </c>
      <c r="F151" s="11" t="s">
        <v>8</v>
      </c>
      <c r="G151" s="11" t="s">
        <v>8</v>
      </c>
      <c r="H151" s="10">
        <v>517.79999999999995</v>
      </c>
    </row>
    <row r="152" spans="1:8" x14ac:dyDescent="0.25">
      <c r="A152" s="9">
        <v>2005</v>
      </c>
      <c r="B152" s="11" t="s">
        <v>8</v>
      </c>
      <c r="C152" s="11" t="s">
        <v>8</v>
      </c>
      <c r="D152" s="11" t="s">
        <v>8</v>
      </c>
      <c r="E152" s="11" t="s">
        <v>8</v>
      </c>
      <c r="F152" s="11" t="s">
        <v>8</v>
      </c>
      <c r="G152" s="11" t="s">
        <v>8</v>
      </c>
      <c r="H152" s="10">
        <v>758.1</v>
      </c>
    </row>
    <row r="153" spans="1:8" x14ac:dyDescent="0.25">
      <c r="A153" s="9">
        <v>2006</v>
      </c>
      <c r="B153" s="11" t="s">
        <v>8</v>
      </c>
      <c r="C153" s="11" t="s">
        <v>8</v>
      </c>
      <c r="D153" s="11" t="s">
        <v>8</v>
      </c>
      <c r="E153" s="11" t="s">
        <v>8</v>
      </c>
      <c r="F153" s="11" t="s">
        <v>8</v>
      </c>
      <c r="G153" s="11" t="s">
        <v>8</v>
      </c>
      <c r="H153" s="10">
        <v>802.5</v>
      </c>
    </row>
    <row r="154" spans="1:8" x14ac:dyDescent="0.25">
      <c r="A154" s="9">
        <v>2007</v>
      </c>
      <c r="B154" s="11" t="s">
        <v>8</v>
      </c>
      <c r="C154" s="11" t="s">
        <v>8</v>
      </c>
      <c r="D154" s="11" t="s">
        <v>8</v>
      </c>
      <c r="E154" s="11" t="s">
        <v>8</v>
      </c>
      <c r="F154" s="11" t="s">
        <v>8</v>
      </c>
      <c r="G154" s="11" t="s">
        <v>8</v>
      </c>
      <c r="H154" s="10">
        <v>710.3</v>
      </c>
    </row>
    <row r="155" spans="1:8" x14ac:dyDescent="0.25">
      <c r="A155" s="9">
        <v>2008</v>
      </c>
      <c r="B155" s="11" t="s">
        <v>8</v>
      </c>
      <c r="C155" s="11" t="s">
        <v>8</v>
      </c>
      <c r="D155" s="11" t="s">
        <v>8</v>
      </c>
      <c r="E155" s="11" t="s">
        <v>8</v>
      </c>
      <c r="F155" s="11" t="s">
        <v>8</v>
      </c>
      <c r="G155" s="11" t="s">
        <v>8</v>
      </c>
      <c r="H155" s="10">
        <v>552.70000000000005</v>
      </c>
    </row>
    <row r="156" spans="1:8" x14ac:dyDescent="0.25">
      <c r="A156" s="9">
        <v>2009</v>
      </c>
      <c r="B156" s="11" t="s">
        <v>8</v>
      </c>
      <c r="C156" s="11" t="s">
        <v>8</v>
      </c>
      <c r="D156" s="11" t="s">
        <v>8</v>
      </c>
      <c r="E156" s="11" t="s">
        <v>8</v>
      </c>
      <c r="F156" s="11" t="s">
        <v>8</v>
      </c>
      <c r="G156" s="11" t="s">
        <v>8</v>
      </c>
      <c r="H156" s="10">
        <v>244.6</v>
      </c>
    </row>
    <row r="157" spans="1:8" x14ac:dyDescent="0.25">
      <c r="A157" s="9">
        <v>2010</v>
      </c>
      <c r="B157" s="11" t="s">
        <v>8</v>
      </c>
      <c r="C157" s="11" t="s">
        <v>8</v>
      </c>
      <c r="D157" s="11" t="s">
        <v>8</v>
      </c>
      <c r="E157" s="11" t="s">
        <v>8</v>
      </c>
      <c r="F157" s="11" t="s">
        <v>8</v>
      </c>
      <c r="G157" s="11" t="s">
        <v>8</v>
      </c>
      <c r="H157" s="10">
        <v>109.5</v>
      </c>
    </row>
    <row r="158" spans="1:8" x14ac:dyDescent="0.25">
      <c r="A158" s="9">
        <v>2011</v>
      </c>
      <c r="B158" s="11" t="s">
        <v>8</v>
      </c>
      <c r="C158" s="11" t="s">
        <v>8</v>
      </c>
      <c r="D158" s="11" t="s">
        <v>8</v>
      </c>
      <c r="E158" s="11" t="s">
        <v>8</v>
      </c>
      <c r="F158" s="11" t="s">
        <v>8</v>
      </c>
      <c r="G158" s="11" t="s">
        <v>8</v>
      </c>
      <c r="H158" s="12">
        <v>88.5</v>
      </c>
    </row>
    <row r="159" spans="1:8" x14ac:dyDescent="0.25">
      <c r="A159" s="9">
        <v>2012</v>
      </c>
      <c r="B159" s="11" t="s">
        <v>8</v>
      </c>
      <c r="C159" s="11" t="s">
        <v>8</v>
      </c>
      <c r="D159" s="11" t="s">
        <v>8</v>
      </c>
      <c r="E159" s="11" t="s">
        <v>8</v>
      </c>
      <c r="F159" s="11" t="s">
        <v>8</v>
      </c>
      <c r="G159" s="11" t="s">
        <v>8</v>
      </c>
      <c r="H159" s="12">
        <v>22.3</v>
      </c>
    </row>
    <row r="160" spans="1:8" ht="15.75" thickBot="1" x14ac:dyDescent="0.3">
      <c r="A160" s="9">
        <v>2013</v>
      </c>
      <c r="B160" s="11" t="s">
        <v>8</v>
      </c>
      <c r="C160" s="11" t="s">
        <v>8</v>
      </c>
      <c r="D160" s="11" t="s">
        <v>8</v>
      </c>
      <c r="E160" s="11" t="s">
        <v>8</v>
      </c>
      <c r="F160" s="11" t="s">
        <v>8</v>
      </c>
      <c r="G160" s="11" t="s">
        <v>8</v>
      </c>
      <c r="H160" s="12">
        <v>11.6</v>
      </c>
    </row>
    <row r="161" spans="1:9" ht="15.75" thickBot="1" x14ac:dyDescent="0.3">
      <c r="A161" s="32" t="s">
        <v>59</v>
      </c>
      <c r="B161" s="38" t="s">
        <v>8</v>
      </c>
      <c r="C161" s="37" t="s">
        <v>8</v>
      </c>
      <c r="D161" s="37" t="s">
        <v>8</v>
      </c>
      <c r="E161" s="37" t="s">
        <v>8</v>
      </c>
      <c r="F161" s="37" t="s">
        <v>8</v>
      </c>
      <c r="G161" s="37" t="s">
        <v>8</v>
      </c>
      <c r="H161" s="37">
        <v>4804</v>
      </c>
    </row>
    <row r="162" spans="1:9" ht="15.75" thickBot="1" x14ac:dyDescent="0.3"/>
    <row r="163" spans="1:9" ht="15.75" thickBot="1" x14ac:dyDescent="0.3">
      <c r="A163" s="96" t="s">
        <v>74</v>
      </c>
      <c r="B163" s="96"/>
      <c r="C163" s="96"/>
      <c r="D163" s="96"/>
      <c r="E163" s="96"/>
      <c r="F163" s="96"/>
      <c r="G163" s="96"/>
      <c r="H163" s="96"/>
      <c r="I163" s="97"/>
    </row>
    <row r="164" spans="1:9" ht="68.25" thickBot="1" x14ac:dyDescent="0.3">
      <c r="A164" s="32" t="s">
        <v>52</v>
      </c>
      <c r="B164" s="34" t="s">
        <v>24</v>
      </c>
      <c r="C164" s="34" t="s">
        <v>62</v>
      </c>
      <c r="D164" s="34" t="s">
        <v>63</v>
      </c>
      <c r="E164" s="34" t="s">
        <v>64</v>
      </c>
      <c r="F164" s="34" t="s">
        <v>65</v>
      </c>
      <c r="G164" s="34" t="s">
        <v>66</v>
      </c>
      <c r="H164" s="34" t="s">
        <v>67</v>
      </c>
      <c r="I164" s="33"/>
    </row>
    <row r="165" spans="1:9" x14ac:dyDescent="0.25">
      <c r="A165" s="9">
        <v>1996</v>
      </c>
      <c r="B165" s="11" t="s">
        <v>8</v>
      </c>
      <c r="C165" s="11" t="s">
        <v>8</v>
      </c>
      <c r="D165" s="11" t="s">
        <v>8</v>
      </c>
      <c r="E165" s="11" t="s">
        <v>8</v>
      </c>
      <c r="F165" s="11" t="s">
        <v>8</v>
      </c>
      <c r="G165" s="11" t="s">
        <v>8</v>
      </c>
      <c r="H165" s="12">
        <v>14.9</v>
      </c>
    </row>
    <row r="166" spans="1:9" x14ac:dyDescent="0.25">
      <c r="A166" s="9">
        <v>1997</v>
      </c>
      <c r="B166" s="11" t="s">
        <v>8</v>
      </c>
      <c r="C166" s="11" t="s">
        <v>8</v>
      </c>
      <c r="D166" s="11" t="s">
        <v>8</v>
      </c>
      <c r="E166" s="11" t="s">
        <v>8</v>
      </c>
      <c r="F166" s="11" t="s">
        <v>8</v>
      </c>
      <c r="G166" s="11" t="s">
        <v>8</v>
      </c>
      <c r="H166" s="12">
        <v>74.7</v>
      </c>
    </row>
    <row r="167" spans="1:9" x14ac:dyDescent="0.25">
      <c r="A167" s="9">
        <v>1998</v>
      </c>
      <c r="B167" s="11" t="s">
        <v>8</v>
      </c>
      <c r="C167" s="11" t="s">
        <v>8</v>
      </c>
      <c r="D167" s="11" t="s">
        <v>8</v>
      </c>
      <c r="E167" s="11" t="s">
        <v>8</v>
      </c>
      <c r="F167" s="11" t="s">
        <v>8</v>
      </c>
      <c r="G167" s="11" t="s">
        <v>8</v>
      </c>
      <c r="H167" s="12">
        <v>80.5</v>
      </c>
    </row>
    <row r="168" spans="1:9" x14ac:dyDescent="0.25">
      <c r="A168" s="9">
        <v>1999</v>
      </c>
      <c r="B168" s="11" t="s">
        <v>8</v>
      </c>
      <c r="C168" s="11" t="s">
        <v>8</v>
      </c>
      <c r="D168" s="11" t="s">
        <v>8</v>
      </c>
      <c r="E168" s="11" t="s">
        <v>8</v>
      </c>
      <c r="F168" s="11" t="s">
        <v>8</v>
      </c>
      <c r="G168" s="11" t="s">
        <v>8</v>
      </c>
      <c r="H168" s="12">
        <v>56.4</v>
      </c>
    </row>
    <row r="169" spans="1:9" x14ac:dyDescent="0.25">
      <c r="A169" s="9">
        <v>2000</v>
      </c>
      <c r="B169" s="11" t="s">
        <v>8</v>
      </c>
      <c r="C169" s="11" t="s">
        <v>8</v>
      </c>
      <c r="D169" s="11" t="s">
        <v>8</v>
      </c>
      <c r="E169" s="11" t="s">
        <v>8</v>
      </c>
      <c r="F169" s="11" t="s">
        <v>8</v>
      </c>
      <c r="G169" s="11" t="s">
        <v>8</v>
      </c>
      <c r="H169" s="12">
        <v>35.1</v>
      </c>
    </row>
    <row r="170" spans="1:9" x14ac:dyDescent="0.25">
      <c r="A170" s="9">
        <v>2001</v>
      </c>
      <c r="B170" s="11" t="s">
        <v>8</v>
      </c>
      <c r="C170" s="11" t="s">
        <v>8</v>
      </c>
      <c r="D170" s="11" t="s">
        <v>8</v>
      </c>
      <c r="E170" s="11" t="s">
        <v>8</v>
      </c>
      <c r="F170" s="11" t="s">
        <v>8</v>
      </c>
      <c r="G170" s="11" t="s">
        <v>8</v>
      </c>
      <c r="H170" s="35">
        <v>2.5</v>
      </c>
    </row>
    <row r="171" spans="1:9" x14ac:dyDescent="0.25">
      <c r="A171" s="9">
        <v>2002</v>
      </c>
      <c r="B171" s="11" t="s">
        <v>8</v>
      </c>
      <c r="C171" s="11" t="s">
        <v>8</v>
      </c>
      <c r="D171" s="11" t="s">
        <v>8</v>
      </c>
      <c r="E171" s="11" t="s">
        <v>8</v>
      </c>
      <c r="F171" s="11" t="s">
        <v>8</v>
      </c>
      <c r="G171" s="11" t="s">
        <v>8</v>
      </c>
      <c r="H171" s="10">
        <v>304</v>
      </c>
    </row>
    <row r="172" spans="1:9" x14ac:dyDescent="0.25">
      <c r="A172" s="9">
        <v>2003</v>
      </c>
      <c r="B172" s="11" t="s">
        <v>8</v>
      </c>
      <c r="C172" s="11" t="s">
        <v>8</v>
      </c>
      <c r="D172" s="11" t="s">
        <v>8</v>
      </c>
      <c r="E172" s="11" t="s">
        <v>8</v>
      </c>
      <c r="F172" s="11" t="s">
        <v>8</v>
      </c>
      <c r="G172" s="11" t="s">
        <v>8</v>
      </c>
      <c r="H172" s="10">
        <v>416.4</v>
      </c>
    </row>
    <row r="173" spans="1:9" x14ac:dyDescent="0.25">
      <c r="A173" s="9">
        <v>2004</v>
      </c>
      <c r="B173" s="11" t="s">
        <v>8</v>
      </c>
      <c r="C173" s="11" t="s">
        <v>8</v>
      </c>
      <c r="D173" s="11" t="s">
        <v>8</v>
      </c>
      <c r="E173" s="11" t="s">
        <v>8</v>
      </c>
      <c r="F173" s="11" t="s">
        <v>8</v>
      </c>
      <c r="G173" s="11" t="s">
        <v>8</v>
      </c>
      <c r="H173" s="10">
        <v>492.6</v>
      </c>
    </row>
    <row r="174" spans="1:9" x14ac:dyDescent="0.25">
      <c r="A174" s="9">
        <v>2005</v>
      </c>
      <c r="B174" s="11" t="s">
        <v>8</v>
      </c>
      <c r="C174" s="11" t="s">
        <v>8</v>
      </c>
      <c r="D174" s="11" t="s">
        <v>8</v>
      </c>
      <c r="E174" s="11" t="s">
        <v>8</v>
      </c>
      <c r="F174" s="11" t="s">
        <v>8</v>
      </c>
      <c r="G174" s="11" t="s">
        <v>8</v>
      </c>
      <c r="H174" s="10">
        <v>702.8</v>
      </c>
    </row>
    <row r="175" spans="1:9" x14ac:dyDescent="0.25">
      <c r="A175" s="9">
        <v>2006</v>
      </c>
      <c r="B175" s="11" t="s">
        <v>8</v>
      </c>
      <c r="C175" s="11" t="s">
        <v>8</v>
      </c>
      <c r="D175" s="11" t="s">
        <v>8</v>
      </c>
      <c r="E175" s="11" t="s">
        <v>8</v>
      </c>
      <c r="F175" s="11" t="s">
        <v>8</v>
      </c>
      <c r="G175" s="11" t="s">
        <v>8</v>
      </c>
      <c r="H175" s="10">
        <v>721.4</v>
      </c>
    </row>
    <row r="176" spans="1:9" x14ac:dyDescent="0.25">
      <c r="A176" s="9">
        <v>2007</v>
      </c>
      <c r="B176" s="11" t="s">
        <v>8</v>
      </c>
      <c r="C176" s="11" t="s">
        <v>8</v>
      </c>
      <c r="D176" s="11" t="s">
        <v>8</v>
      </c>
      <c r="E176" s="11" t="s">
        <v>8</v>
      </c>
      <c r="F176" s="11" t="s">
        <v>8</v>
      </c>
      <c r="G176" s="11" t="s">
        <v>8</v>
      </c>
      <c r="H176" s="10">
        <v>623.29999999999995</v>
      </c>
    </row>
    <row r="177" spans="1:9" x14ac:dyDescent="0.25">
      <c r="A177" s="9">
        <v>2008</v>
      </c>
      <c r="B177" s="11" t="s">
        <v>8</v>
      </c>
      <c r="C177" s="11" t="s">
        <v>8</v>
      </c>
      <c r="D177" s="11" t="s">
        <v>8</v>
      </c>
      <c r="E177" s="11" t="s">
        <v>8</v>
      </c>
      <c r="F177" s="11" t="s">
        <v>8</v>
      </c>
      <c r="G177" s="11" t="s">
        <v>8</v>
      </c>
      <c r="H177" s="10">
        <v>476.4</v>
      </c>
    </row>
    <row r="178" spans="1:9" x14ac:dyDescent="0.25">
      <c r="A178" s="9">
        <v>2009</v>
      </c>
      <c r="B178" s="11" t="s">
        <v>8</v>
      </c>
      <c r="C178" s="11" t="s">
        <v>8</v>
      </c>
      <c r="D178" s="11" t="s">
        <v>8</v>
      </c>
      <c r="E178" s="11" t="s">
        <v>8</v>
      </c>
      <c r="F178" s="11" t="s">
        <v>8</v>
      </c>
      <c r="G178" s="11" t="s">
        <v>8</v>
      </c>
      <c r="H178" s="10">
        <v>208.3</v>
      </c>
    </row>
    <row r="179" spans="1:9" x14ac:dyDescent="0.25">
      <c r="A179" s="9">
        <v>2010</v>
      </c>
      <c r="B179" s="11" t="s">
        <v>8</v>
      </c>
      <c r="C179" s="11" t="s">
        <v>8</v>
      </c>
      <c r="D179" s="11" t="s">
        <v>8</v>
      </c>
      <c r="E179" s="11" t="s">
        <v>8</v>
      </c>
      <c r="F179" s="11" t="s">
        <v>8</v>
      </c>
      <c r="G179" s="11" t="s">
        <v>8</v>
      </c>
      <c r="H179" s="12">
        <v>92.2</v>
      </c>
    </row>
    <row r="180" spans="1:9" x14ac:dyDescent="0.25">
      <c r="A180" s="9">
        <v>2011</v>
      </c>
      <c r="B180" s="11" t="s">
        <v>8</v>
      </c>
      <c r="C180" s="11" t="s">
        <v>8</v>
      </c>
      <c r="D180" s="11" t="s">
        <v>8</v>
      </c>
      <c r="E180" s="11" t="s">
        <v>8</v>
      </c>
      <c r="F180" s="11" t="s">
        <v>8</v>
      </c>
      <c r="G180" s="11" t="s">
        <v>8</v>
      </c>
      <c r="H180" s="12">
        <v>73.5</v>
      </c>
    </row>
    <row r="181" spans="1:9" x14ac:dyDescent="0.25">
      <c r="A181" s="9">
        <v>2012</v>
      </c>
      <c r="B181" s="11" t="s">
        <v>8</v>
      </c>
      <c r="C181" s="11" t="s">
        <v>8</v>
      </c>
      <c r="D181" s="11" t="s">
        <v>8</v>
      </c>
      <c r="E181" s="11" t="s">
        <v>8</v>
      </c>
      <c r="F181" s="11" t="s">
        <v>8</v>
      </c>
      <c r="G181" s="11" t="s">
        <v>8</v>
      </c>
      <c r="H181" s="12">
        <v>18.2</v>
      </c>
    </row>
    <row r="182" spans="1:9" ht="15.75" thickBot="1" x14ac:dyDescent="0.3">
      <c r="A182" s="9">
        <v>2013</v>
      </c>
      <c r="B182" s="11" t="s">
        <v>8</v>
      </c>
      <c r="C182" s="11" t="s">
        <v>8</v>
      </c>
      <c r="D182" s="11" t="s">
        <v>8</v>
      </c>
      <c r="E182" s="11" t="s">
        <v>8</v>
      </c>
      <c r="F182" s="11" t="s">
        <v>8</v>
      </c>
      <c r="G182" s="11" t="s">
        <v>8</v>
      </c>
      <c r="H182" s="35">
        <v>9.3000000000000007</v>
      </c>
    </row>
    <row r="183" spans="1:9" ht="15.75" thickBot="1" x14ac:dyDescent="0.3">
      <c r="A183" s="32" t="s">
        <v>59</v>
      </c>
      <c r="B183" s="38" t="s">
        <v>8</v>
      </c>
      <c r="C183" s="37" t="s">
        <v>8</v>
      </c>
      <c r="D183" s="37" t="s">
        <v>8</v>
      </c>
      <c r="E183" s="37" t="s">
        <v>8</v>
      </c>
      <c r="F183" s="37" t="s">
        <v>8</v>
      </c>
      <c r="G183" s="37" t="s">
        <v>8</v>
      </c>
      <c r="H183" s="37">
        <v>4402.5</v>
      </c>
    </row>
    <row r="184" spans="1:9" ht="15.75" thickBot="1" x14ac:dyDescent="0.3"/>
    <row r="185" spans="1:9" ht="15.75" thickBot="1" x14ac:dyDescent="0.3">
      <c r="A185" s="96" t="s">
        <v>75</v>
      </c>
      <c r="B185" s="96"/>
      <c r="C185" s="96"/>
      <c r="D185" s="96"/>
      <c r="E185" s="96"/>
      <c r="F185" s="96"/>
      <c r="G185" s="96"/>
      <c r="H185" s="96"/>
      <c r="I185" s="97"/>
    </row>
    <row r="186" spans="1:9" ht="68.25" thickBot="1" x14ac:dyDescent="0.3">
      <c r="A186" s="32" t="s">
        <v>52</v>
      </c>
      <c r="B186" s="34" t="s">
        <v>24</v>
      </c>
      <c r="C186" s="34" t="s">
        <v>53</v>
      </c>
      <c r="D186" s="34" t="s">
        <v>54</v>
      </c>
      <c r="E186" s="34" t="s">
        <v>55</v>
      </c>
      <c r="F186" s="34" t="s">
        <v>56</v>
      </c>
      <c r="G186" s="34" t="s">
        <v>57</v>
      </c>
      <c r="H186" s="34" t="s">
        <v>58</v>
      </c>
      <c r="I186" s="33"/>
    </row>
    <row r="187" spans="1:9" x14ac:dyDescent="0.25">
      <c r="A187" s="9">
        <v>2007</v>
      </c>
      <c r="B187" s="35" t="s">
        <v>8</v>
      </c>
      <c r="C187" s="12">
        <v>124.5</v>
      </c>
      <c r="D187" s="11" t="s">
        <v>8</v>
      </c>
      <c r="E187" s="22" t="s">
        <v>8</v>
      </c>
      <c r="F187" s="10">
        <v>124.5</v>
      </c>
      <c r="G187" s="39" t="s">
        <v>8</v>
      </c>
      <c r="H187" s="10">
        <v>124.5</v>
      </c>
    </row>
    <row r="188" spans="1:9" x14ac:dyDescent="0.25">
      <c r="A188" s="9">
        <v>2008</v>
      </c>
      <c r="B188" s="35">
        <v>6</v>
      </c>
      <c r="C188" s="10">
        <v>1171.5</v>
      </c>
      <c r="D188" s="11" t="s">
        <v>8</v>
      </c>
      <c r="E188" s="12">
        <v>40</v>
      </c>
      <c r="F188" s="13">
        <v>1211.5</v>
      </c>
      <c r="G188" s="12">
        <v>11.9</v>
      </c>
      <c r="H188" s="13">
        <v>1223.4000000000001</v>
      </c>
    </row>
    <row r="189" spans="1:9" x14ac:dyDescent="0.25">
      <c r="A189" s="9">
        <v>2009</v>
      </c>
      <c r="B189" s="35">
        <v>7</v>
      </c>
      <c r="C189" s="10">
        <v>1365.1</v>
      </c>
      <c r="D189" s="11" t="s">
        <v>8</v>
      </c>
      <c r="E189" s="12">
        <v>237.1</v>
      </c>
      <c r="F189" s="13">
        <v>1602.2</v>
      </c>
      <c r="G189" s="10">
        <v>273.2</v>
      </c>
      <c r="H189" s="13">
        <v>1875.4</v>
      </c>
    </row>
    <row r="190" spans="1:9" x14ac:dyDescent="0.25">
      <c r="A190" s="9">
        <v>2010</v>
      </c>
      <c r="B190" s="12">
        <v>20</v>
      </c>
      <c r="C190" s="10">
        <v>3100.5</v>
      </c>
      <c r="D190" s="11" t="s">
        <v>8</v>
      </c>
      <c r="E190" s="12">
        <v>651.1</v>
      </c>
      <c r="F190" s="13">
        <v>3751.6</v>
      </c>
      <c r="G190" s="10">
        <v>722.6</v>
      </c>
      <c r="H190" s="13">
        <v>4474.2</v>
      </c>
    </row>
    <row r="191" spans="1:9" x14ac:dyDescent="0.25">
      <c r="A191" s="9">
        <v>2011</v>
      </c>
      <c r="B191" s="12">
        <v>10</v>
      </c>
      <c r="C191" s="10">
        <v>1803.1</v>
      </c>
      <c r="D191" s="11" t="s">
        <v>8</v>
      </c>
      <c r="E191" s="12">
        <v>614.5</v>
      </c>
      <c r="F191" s="13">
        <v>2417.6</v>
      </c>
      <c r="G191" s="10">
        <v>807.9</v>
      </c>
      <c r="H191" s="13">
        <v>3225.5</v>
      </c>
    </row>
    <row r="192" spans="1:9" x14ac:dyDescent="0.25">
      <c r="A192" s="9">
        <v>2012</v>
      </c>
      <c r="B192" s="12">
        <v>13</v>
      </c>
      <c r="C192" s="10">
        <v>1803.5</v>
      </c>
      <c r="D192" s="11" t="s">
        <v>8</v>
      </c>
      <c r="E192" s="12">
        <v>398.6</v>
      </c>
      <c r="F192" s="13">
        <v>2202.1</v>
      </c>
      <c r="G192" s="10">
        <v>931.2</v>
      </c>
      <c r="H192" s="13">
        <v>3133.3</v>
      </c>
    </row>
    <row r="193" spans="1:8" x14ac:dyDescent="0.25">
      <c r="A193" s="9">
        <v>2013</v>
      </c>
      <c r="B193" s="12">
        <v>18</v>
      </c>
      <c r="C193" s="10">
        <v>2288.1999999999998</v>
      </c>
      <c r="D193" s="11" t="s">
        <v>8</v>
      </c>
      <c r="E193" s="12">
        <v>563</v>
      </c>
      <c r="F193" s="13">
        <v>2851.2</v>
      </c>
      <c r="G193" s="10">
        <v>985.6</v>
      </c>
      <c r="H193" s="13">
        <v>3836.8</v>
      </c>
    </row>
    <row r="194" spans="1:8" x14ac:dyDescent="0.25">
      <c r="A194" s="9">
        <v>2014</v>
      </c>
      <c r="B194" s="12">
        <v>22</v>
      </c>
      <c r="C194" s="10">
        <v>2593</v>
      </c>
      <c r="D194" s="11" t="s">
        <v>8</v>
      </c>
      <c r="E194" s="12">
        <v>399.1</v>
      </c>
      <c r="F194" s="13">
        <v>2992.1</v>
      </c>
      <c r="G194" s="13">
        <v>1211.5999999999999</v>
      </c>
      <c r="H194" s="13">
        <v>4203.7</v>
      </c>
    </row>
    <row r="195" spans="1:8" x14ac:dyDescent="0.25">
      <c r="A195" s="9">
        <v>2015</v>
      </c>
      <c r="B195" s="12">
        <v>31</v>
      </c>
      <c r="C195" s="10">
        <v>3280.2</v>
      </c>
      <c r="D195" s="11" t="s">
        <v>8</v>
      </c>
      <c r="E195" s="12">
        <v>465</v>
      </c>
      <c r="F195" s="13">
        <v>3745.2</v>
      </c>
      <c r="G195" s="13">
        <v>1510.8</v>
      </c>
      <c r="H195" s="13">
        <v>5256</v>
      </c>
    </row>
    <row r="196" spans="1:8" x14ac:dyDescent="0.25">
      <c r="A196" s="9">
        <v>2016</v>
      </c>
      <c r="B196" s="12">
        <v>38</v>
      </c>
      <c r="C196" s="10">
        <v>3799.6</v>
      </c>
      <c r="D196" s="11" t="s">
        <v>8</v>
      </c>
      <c r="E196" s="12">
        <v>538.20000000000005</v>
      </c>
      <c r="F196" s="13">
        <v>4337.8</v>
      </c>
      <c r="G196" s="13">
        <v>1478.6</v>
      </c>
      <c r="H196" s="13">
        <v>5816.4</v>
      </c>
    </row>
    <row r="197" spans="1:8" x14ac:dyDescent="0.25">
      <c r="A197" s="9">
        <v>2017</v>
      </c>
      <c r="B197" s="12">
        <v>50</v>
      </c>
      <c r="C197" s="10">
        <v>5157.7</v>
      </c>
      <c r="D197" s="11" t="s">
        <v>8</v>
      </c>
      <c r="E197" s="12">
        <v>722.3</v>
      </c>
      <c r="F197" s="13">
        <v>5880</v>
      </c>
      <c r="G197" s="13">
        <v>1598.2</v>
      </c>
      <c r="H197" s="13">
        <v>7478.2</v>
      </c>
    </row>
    <row r="198" spans="1:8" x14ac:dyDescent="0.25">
      <c r="A198" s="9">
        <v>2018</v>
      </c>
      <c r="B198" s="12">
        <v>50</v>
      </c>
      <c r="C198" s="10">
        <v>4983.6000000000004</v>
      </c>
      <c r="D198" s="11" t="s">
        <v>8</v>
      </c>
      <c r="E198" s="12">
        <v>542</v>
      </c>
      <c r="F198" s="13">
        <v>5525.6</v>
      </c>
      <c r="G198" s="13">
        <v>1442.7</v>
      </c>
      <c r="H198" s="13">
        <v>6968.3</v>
      </c>
    </row>
    <row r="199" spans="1:8" x14ac:dyDescent="0.25">
      <c r="A199" s="9">
        <v>2019</v>
      </c>
      <c r="B199" s="12">
        <v>50</v>
      </c>
      <c r="C199" s="10">
        <v>4959.7</v>
      </c>
      <c r="D199" s="11" t="s">
        <v>8</v>
      </c>
      <c r="E199" s="12">
        <v>531.79999999999995</v>
      </c>
      <c r="F199" s="13">
        <v>5491.5</v>
      </c>
      <c r="G199" s="13">
        <v>1270.7</v>
      </c>
      <c r="H199" s="13">
        <v>6762.2</v>
      </c>
    </row>
    <row r="200" spans="1:8" x14ac:dyDescent="0.25">
      <c r="A200" s="9">
        <v>2020</v>
      </c>
      <c r="B200" s="12">
        <v>50</v>
      </c>
      <c r="C200" s="10">
        <v>5009.1000000000004</v>
      </c>
      <c r="D200" s="11" t="s">
        <v>8</v>
      </c>
      <c r="E200" s="12">
        <v>525.29999999999995</v>
      </c>
      <c r="F200" s="13">
        <v>5534.4</v>
      </c>
      <c r="G200" s="13">
        <v>1335.9</v>
      </c>
      <c r="H200" s="13">
        <v>6870.3</v>
      </c>
    </row>
    <row r="201" spans="1:8" x14ac:dyDescent="0.25">
      <c r="A201" s="9">
        <v>2021</v>
      </c>
      <c r="B201" s="12">
        <v>50</v>
      </c>
      <c r="C201" s="10">
        <v>5100.2</v>
      </c>
      <c r="D201" s="11" t="s">
        <v>8</v>
      </c>
      <c r="E201" s="12">
        <v>532</v>
      </c>
      <c r="F201" s="13">
        <v>5632.2</v>
      </c>
      <c r="G201" s="13">
        <v>1240.0999999999999</v>
      </c>
      <c r="H201" s="13">
        <v>6872.3</v>
      </c>
    </row>
    <row r="202" spans="1:8" x14ac:dyDescent="0.25">
      <c r="A202" s="9">
        <v>2022</v>
      </c>
      <c r="B202" s="12">
        <v>50</v>
      </c>
      <c r="C202" s="10">
        <v>5167</v>
      </c>
      <c r="D202" s="11" t="s">
        <v>8</v>
      </c>
      <c r="E202" s="12">
        <v>536.9</v>
      </c>
      <c r="F202" s="13">
        <v>5703.9</v>
      </c>
      <c r="G202" s="13">
        <v>1105.9000000000001</v>
      </c>
      <c r="H202" s="13">
        <v>6809.8</v>
      </c>
    </row>
    <row r="203" spans="1:8" x14ac:dyDescent="0.25">
      <c r="A203" s="9">
        <v>2023</v>
      </c>
      <c r="B203" s="12">
        <v>50</v>
      </c>
      <c r="C203" s="10">
        <v>5173.5</v>
      </c>
      <c r="D203" s="11" t="s">
        <v>8</v>
      </c>
      <c r="E203" s="12">
        <v>542.70000000000005</v>
      </c>
      <c r="F203" s="13">
        <v>5716.2</v>
      </c>
      <c r="G203" s="13">
        <v>1004.9</v>
      </c>
      <c r="H203" s="13">
        <v>6721.1</v>
      </c>
    </row>
    <row r="204" spans="1:8" x14ac:dyDescent="0.25">
      <c r="A204" s="9">
        <v>2024</v>
      </c>
      <c r="B204" s="12">
        <v>50</v>
      </c>
      <c r="C204" s="10">
        <v>5321.1</v>
      </c>
      <c r="D204" s="11" t="s">
        <v>8</v>
      </c>
      <c r="E204" s="12">
        <v>548.9</v>
      </c>
      <c r="F204" s="13">
        <v>5870</v>
      </c>
      <c r="G204" s="10">
        <v>790.6</v>
      </c>
      <c r="H204" s="13">
        <v>6660.6</v>
      </c>
    </row>
    <row r="205" spans="1:8" x14ac:dyDescent="0.25">
      <c r="A205" s="9">
        <v>2025</v>
      </c>
      <c r="B205" s="12">
        <v>50</v>
      </c>
      <c r="C205" s="10">
        <v>5400.3</v>
      </c>
      <c r="D205" s="11" t="s">
        <v>8</v>
      </c>
      <c r="E205" s="12">
        <v>544.29999999999995</v>
      </c>
      <c r="F205" s="13">
        <v>5944.6</v>
      </c>
      <c r="G205" s="10">
        <v>718.5</v>
      </c>
      <c r="H205" s="13">
        <v>6663.1</v>
      </c>
    </row>
    <row r="206" spans="1:8" x14ac:dyDescent="0.25">
      <c r="A206" s="9">
        <v>2026</v>
      </c>
      <c r="B206" s="12">
        <v>50</v>
      </c>
      <c r="C206" s="10">
        <v>5106.5</v>
      </c>
      <c r="D206" s="11" t="s">
        <v>8</v>
      </c>
      <c r="E206" s="12">
        <v>428.9</v>
      </c>
      <c r="F206" s="13">
        <v>5535.4</v>
      </c>
      <c r="G206" s="10">
        <v>692.8</v>
      </c>
      <c r="H206" s="13">
        <v>6228.2</v>
      </c>
    </row>
    <row r="207" spans="1:8" ht="15.75" thickBot="1" x14ac:dyDescent="0.3">
      <c r="A207" s="9">
        <v>2027</v>
      </c>
      <c r="B207" s="12">
        <v>15</v>
      </c>
      <c r="C207" s="10">
        <v>1960.9</v>
      </c>
      <c r="D207" s="11" t="s">
        <v>8</v>
      </c>
      <c r="E207" s="12">
        <v>173.8</v>
      </c>
      <c r="F207" s="13">
        <v>2134.6999999999998</v>
      </c>
      <c r="G207" s="10">
        <v>350.9</v>
      </c>
      <c r="H207" s="13">
        <v>2485.6</v>
      </c>
    </row>
    <row r="208" spans="1:8" ht="15.75" thickBot="1" x14ac:dyDescent="0.3">
      <c r="A208" s="32" t="s">
        <v>59</v>
      </c>
      <c r="B208" s="38">
        <v>680</v>
      </c>
      <c r="C208" s="37">
        <v>74668.800000000003</v>
      </c>
      <c r="D208" s="37" t="s">
        <v>8</v>
      </c>
      <c r="E208" s="37">
        <v>9535.5</v>
      </c>
      <c r="F208" s="37">
        <v>84204.3</v>
      </c>
      <c r="G208" s="37">
        <v>19484.599999999999</v>
      </c>
      <c r="H208" s="37">
        <v>103688.9</v>
      </c>
    </row>
    <row r="209" spans="1:9" ht="15.75" thickBot="1" x14ac:dyDescent="0.3"/>
    <row r="210" spans="1:9" ht="15.75" thickBot="1" x14ac:dyDescent="0.3">
      <c r="A210" s="96" t="s">
        <v>76</v>
      </c>
      <c r="B210" s="96"/>
      <c r="C210" s="96"/>
      <c r="D210" s="96"/>
      <c r="E210" s="96"/>
      <c r="F210" s="96"/>
      <c r="G210" s="96"/>
      <c r="H210" s="96"/>
      <c r="I210" s="97"/>
    </row>
    <row r="211" spans="1:9" ht="68.25" thickBot="1" x14ac:dyDescent="0.3">
      <c r="A211" s="32" t="s">
        <v>52</v>
      </c>
      <c r="B211" s="34" t="s">
        <v>24</v>
      </c>
      <c r="C211" s="34" t="s">
        <v>62</v>
      </c>
      <c r="D211" s="34" t="s">
        <v>63</v>
      </c>
      <c r="E211" s="34" t="s">
        <v>64</v>
      </c>
      <c r="F211" s="34" t="s">
        <v>65</v>
      </c>
      <c r="G211" s="34" t="s">
        <v>66</v>
      </c>
      <c r="H211" s="34" t="s">
        <v>67</v>
      </c>
      <c r="I211" s="33"/>
    </row>
    <row r="212" spans="1:9" x14ac:dyDescent="0.25">
      <c r="A212" s="9">
        <v>2007</v>
      </c>
      <c r="B212" s="11" t="s">
        <v>8</v>
      </c>
      <c r="C212" s="12">
        <v>107.8</v>
      </c>
      <c r="D212" s="11" t="s">
        <v>8</v>
      </c>
      <c r="E212" s="39" t="s">
        <v>8</v>
      </c>
      <c r="F212" s="12">
        <v>107.8</v>
      </c>
      <c r="G212" s="40" t="s">
        <v>8</v>
      </c>
      <c r="H212" s="12">
        <v>107.8</v>
      </c>
    </row>
    <row r="213" spans="1:9" x14ac:dyDescent="0.25">
      <c r="A213" s="9">
        <v>2008</v>
      </c>
      <c r="B213" s="11">
        <v>6</v>
      </c>
      <c r="C213" s="10">
        <v>1000.6</v>
      </c>
      <c r="D213" s="11" t="s">
        <v>8</v>
      </c>
      <c r="E213" s="12">
        <v>34.1</v>
      </c>
      <c r="F213" s="10">
        <v>1034.7</v>
      </c>
      <c r="G213" s="35">
        <v>10.199999999999999</v>
      </c>
      <c r="H213" s="10">
        <v>1044.9000000000001</v>
      </c>
    </row>
    <row r="214" spans="1:9" x14ac:dyDescent="0.25">
      <c r="A214" s="9">
        <v>2009</v>
      </c>
      <c r="B214" s="11">
        <v>7</v>
      </c>
      <c r="C214" s="10">
        <v>1152.5</v>
      </c>
      <c r="D214" s="11" t="s">
        <v>8</v>
      </c>
      <c r="E214" s="10">
        <v>200.1</v>
      </c>
      <c r="F214" s="10">
        <v>1352.6</v>
      </c>
      <c r="G214" s="12">
        <v>230.7</v>
      </c>
      <c r="H214" s="10">
        <v>1583.3</v>
      </c>
    </row>
    <row r="215" spans="1:9" x14ac:dyDescent="0.25">
      <c r="A215" s="9">
        <v>2010</v>
      </c>
      <c r="B215" s="11">
        <v>20</v>
      </c>
      <c r="C215" s="10">
        <v>2583.8000000000002</v>
      </c>
      <c r="D215" s="11" t="s">
        <v>8</v>
      </c>
      <c r="E215" s="10">
        <v>542.70000000000005</v>
      </c>
      <c r="F215" s="10">
        <v>3126.5</v>
      </c>
      <c r="G215" s="12">
        <v>602.1</v>
      </c>
      <c r="H215" s="10">
        <v>3728.6</v>
      </c>
    </row>
    <row r="216" spans="1:9" x14ac:dyDescent="0.25">
      <c r="A216" s="9">
        <v>2011</v>
      </c>
      <c r="B216" s="11">
        <v>10</v>
      </c>
      <c r="C216" s="10">
        <v>1480.6</v>
      </c>
      <c r="D216" s="11" t="s">
        <v>8</v>
      </c>
      <c r="E216" s="10">
        <v>504.6</v>
      </c>
      <c r="F216" s="10">
        <v>1985.2</v>
      </c>
      <c r="G216" s="12">
        <v>663.4</v>
      </c>
      <c r="H216" s="10">
        <v>2648.6</v>
      </c>
    </row>
    <row r="217" spans="1:9" x14ac:dyDescent="0.25">
      <c r="A217" s="9">
        <v>2012</v>
      </c>
      <c r="B217" s="11">
        <v>13</v>
      </c>
      <c r="C217" s="10">
        <v>1457.4</v>
      </c>
      <c r="D217" s="11" t="s">
        <v>8</v>
      </c>
      <c r="E217" s="10">
        <v>322.10000000000002</v>
      </c>
      <c r="F217" s="10">
        <v>1779.5</v>
      </c>
      <c r="G217" s="12">
        <v>752.5</v>
      </c>
      <c r="H217" s="10">
        <v>2532</v>
      </c>
    </row>
    <row r="218" spans="1:9" x14ac:dyDescent="0.25">
      <c r="A218" s="9">
        <v>2013</v>
      </c>
      <c r="B218" s="11">
        <v>18</v>
      </c>
      <c r="C218" s="10">
        <v>1818.4</v>
      </c>
      <c r="D218" s="11" t="s">
        <v>8</v>
      </c>
      <c r="E218" s="10">
        <v>447.4</v>
      </c>
      <c r="F218" s="10">
        <v>2265.8000000000002</v>
      </c>
      <c r="G218" s="12">
        <v>783.3</v>
      </c>
      <c r="H218" s="10">
        <v>3049.1</v>
      </c>
    </row>
    <row r="219" spans="1:9" x14ac:dyDescent="0.25">
      <c r="A219" s="9">
        <v>2014</v>
      </c>
      <c r="B219" s="11">
        <v>22</v>
      </c>
      <c r="C219" s="10">
        <v>2026.2</v>
      </c>
      <c r="D219" s="11" t="s">
        <v>8</v>
      </c>
      <c r="E219" s="10">
        <v>311.89999999999998</v>
      </c>
      <c r="F219" s="10">
        <v>2338.1</v>
      </c>
      <c r="G219" s="12">
        <v>946.8</v>
      </c>
      <c r="H219" s="10">
        <v>3284.9</v>
      </c>
    </row>
    <row r="220" spans="1:9" x14ac:dyDescent="0.25">
      <c r="A220" s="9">
        <v>2015</v>
      </c>
      <c r="B220" s="11">
        <v>31</v>
      </c>
      <c r="C220" s="10">
        <v>2520.4</v>
      </c>
      <c r="D220" s="11" t="s">
        <v>8</v>
      </c>
      <c r="E220" s="10">
        <v>357.3</v>
      </c>
      <c r="F220" s="10">
        <v>2877.7</v>
      </c>
      <c r="G220" s="10">
        <v>1160.8</v>
      </c>
      <c r="H220" s="10">
        <v>4038.5</v>
      </c>
    </row>
    <row r="221" spans="1:9" x14ac:dyDescent="0.25">
      <c r="A221" s="9">
        <v>2016</v>
      </c>
      <c r="B221" s="11">
        <v>38</v>
      </c>
      <c r="C221" s="10">
        <v>2870.7</v>
      </c>
      <c r="D221" s="11" t="s">
        <v>8</v>
      </c>
      <c r="E221" s="10">
        <v>406.6</v>
      </c>
      <c r="F221" s="10">
        <v>3277.3</v>
      </c>
      <c r="G221" s="10">
        <v>1117.0999999999999</v>
      </c>
      <c r="H221" s="10">
        <v>4394.3999999999996</v>
      </c>
    </row>
    <row r="222" spans="1:9" x14ac:dyDescent="0.25">
      <c r="A222" s="9">
        <v>2017</v>
      </c>
      <c r="B222" s="11">
        <v>50</v>
      </c>
      <c r="C222" s="10">
        <v>3831.6</v>
      </c>
      <c r="D222" s="11" t="s">
        <v>8</v>
      </c>
      <c r="E222" s="10">
        <v>536.6</v>
      </c>
      <c r="F222" s="10">
        <v>4368.2</v>
      </c>
      <c r="G222" s="10">
        <v>1187.2</v>
      </c>
      <c r="H222" s="10">
        <v>5555.4</v>
      </c>
    </row>
    <row r="223" spans="1:9" x14ac:dyDescent="0.25">
      <c r="A223" s="9">
        <v>2018</v>
      </c>
      <c r="B223" s="11">
        <v>50</v>
      </c>
      <c r="C223" s="10">
        <v>3640.4</v>
      </c>
      <c r="D223" s="11" t="s">
        <v>8</v>
      </c>
      <c r="E223" s="10">
        <v>395.9</v>
      </c>
      <c r="F223" s="10">
        <v>4036.3</v>
      </c>
      <c r="G223" s="10">
        <v>1053.8</v>
      </c>
      <c r="H223" s="10">
        <v>5090.1000000000004</v>
      </c>
    </row>
    <row r="224" spans="1:9" x14ac:dyDescent="0.25">
      <c r="A224" s="9">
        <v>2019</v>
      </c>
      <c r="B224" s="11">
        <v>50</v>
      </c>
      <c r="C224" s="10">
        <v>3562.3</v>
      </c>
      <c r="D224" s="11" t="s">
        <v>8</v>
      </c>
      <c r="E224" s="10">
        <v>382</v>
      </c>
      <c r="F224" s="10">
        <v>3944.3</v>
      </c>
      <c r="G224" s="12">
        <v>912.7</v>
      </c>
      <c r="H224" s="10">
        <v>4857</v>
      </c>
    </row>
    <row r="225" spans="1:8" x14ac:dyDescent="0.25">
      <c r="A225" s="9">
        <v>2020</v>
      </c>
      <c r="B225" s="11">
        <v>50</v>
      </c>
      <c r="C225" s="10">
        <v>3537.7</v>
      </c>
      <c r="D225" s="11" t="s">
        <v>8</v>
      </c>
      <c r="E225" s="10">
        <v>371</v>
      </c>
      <c r="F225" s="10">
        <v>3908.7</v>
      </c>
      <c r="G225" s="12">
        <v>943.5</v>
      </c>
      <c r="H225" s="10">
        <v>4852.2</v>
      </c>
    </row>
    <row r="226" spans="1:8" x14ac:dyDescent="0.25">
      <c r="A226" s="9">
        <v>2021</v>
      </c>
      <c r="B226" s="11">
        <v>50</v>
      </c>
      <c r="C226" s="10">
        <v>3541.8</v>
      </c>
      <c r="D226" s="11" t="s">
        <v>8</v>
      </c>
      <c r="E226" s="10">
        <v>369.4</v>
      </c>
      <c r="F226" s="10">
        <v>3911.2</v>
      </c>
      <c r="G226" s="12">
        <v>861.2</v>
      </c>
      <c r="H226" s="10">
        <v>4772.3999999999996</v>
      </c>
    </row>
    <row r="227" spans="1:8" x14ac:dyDescent="0.25">
      <c r="A227" s="9">
        <v>2022</v>
      </c>
      <c r="B227" s="11">
        <v>50</v>
      </c>
      <c r="C227" s="10">
        <v>3528.2</v>
      </c>
      <c r="D227" s="11" t="s">
        <v>8</v>
      </c>
      <c r="E227" s="10">
        <v>366.6</v>
      </c>
      <c r="F227" s="10">
        <v>3894.8</v>
      </c>
      <c r="G227" s="12">
        <v>755.2</v>
      </c>
      <c r="H227" s="10">
        <v>4650</v>
      </c>
    </row>
    <row r="228" spans="1:8" x14ac:dyDescent="0.25">
      <c r="A228" s="9">
        <v>2023</v>
      </c>
      <c r="B228" s="11">
        <v>50</v>
      </c>
      <c r="C228" s="10">
        <v>3473.6</v>
      </c>
      <c r="D228" s="11" t="s">
        <v>8</v>
      </c>
      <c r="E228" s="10">
        <v>364.4</v>
      </c>
      <c r="F228" s="10">
        <v>3838</v>
      </c>
      <c r="G228" s="12">
        <v>674.7</v>
      </c>
      <c r="H228" s="10">
        <v>4512.7</v>
      </c>
    </row>
    <row r="229" spans="1:8" x14ac:dyDescent="0.25">
      <c r="A229" s="9">
        <v>2024</v>
      </c>
      <c r="B229" s="11">
        <v>50</v>
      </c>
      <c r="C229" s="10">
        <v>3513</v>
      </c>
      <c r="D229" s="11" t="s">
        <v>8</v>
      </c>
      <c r="E229" s="10">
        <v>362.4</v>
      </c>
      <c r="F229" s="10">
        <v>3875.4</v>
      </c>
      <c r="G229" s="12">
        <v>521.9</v>
      </c>
      <c r="H229" s="10">
        <v>4397.3</v>
      </c>
    </row>
    <row r="230" spans="1:8" x14ac:dyDescent="0.25">
      <c r="A230" s="9">
        <v>2025</v>
      </c>
      <c r="B230" s="11">
        <v>50</v>
      </c>
      <c r="C230" s="10">
        <v>3505.7</v>
      </c>
      <c r="D230" s="11" t="s">
        <v>8</v>
      </c>
      <c r="E230" s="10">
        <v>353.3</v>
      </c>
      <c r="F230" s="10">
        <v>3859</v>
      </c>
      <c r="G230" s="12">
        <v>466.4</v>
      </c>
      <c r="H230" s="10">
        <v>4325.3999999999996</v>
      </c>
    </row>
    <row r="231" spans="1:8" x14ac:dyDescent="0.25">
      <c r="A231" s="9">
        <v>2026</v>
      </c>
      <c r="B231" s="11">
        <v>50</v>
      </c>
      <c r="C231" s="10">
        <v>3259.5</v>
      </c>
      <c r="D231" s="11" t="s">
        <v>8</v>
      </c>
      <c r="E231" s="10">
        <v>273.8</v>
      </c>
      <c r="F231" s="10">
        <v>3533.3</v>
      </c>
      <c r="G231" s="12">
        <v>442.2</v>
      </c>
      <c r="H231" s="10">
        <v>3975.5</v>
      </c>
    </row>
    <row r="232" spans="1:8" ht="15.75" thickBot="1" x14ac:dyDescent="0.3">
      <c r="A232" s="9">
        <v>2027</v>
      </c>
      <c r="B232" s="11">
        <v>15</v>
      </c>
      <c r="C232" s="10">
        <v>1230.7</v>
      </c>
      <c r="D232" s="11" t="s">
        <v>8</v>
      </c>
      <c r="E232" s="10">
        <v>109.1</v>
      </c>
      <c r="F232" s="10">
        <v>1339.8</v>
      </c>
      <c r="G232" s="12">
        <v>220.3</v>
      </c>
      <c r="H232" s="10">
        <v>1560.1</v>
      </c>
    </row>
    <row r="233" spans="1:8" ht="15.75" thickBot="1" x14ac:dyDescent="0.3">
      <c r="A233" s="32" t="s">
        <v>59</v>
      </c>
      <c r="B233" s="38">
        <v>680</v>
      </c>
      <c r="C233" s="37">
        <v>53642.9</v>
      </c>
      <c r="D233" s="37" t="s">
        <v>8</v>
      </c>
      <c r="E233" s="37">
        <v>7011.3</v>
      </c>
      <c r="F233" s="37">
        <v>60654.2</v>
      </c>
      <c r="G233" s="37">
        <v>14306</v>
      </c>
      <c r="H233" s="37">
        <v>74960.2</v>
      </c>
    </row>
    <row r="234" spans="1:8" ht="15.75" thickBot="1" x14ac:dyDescent="0.3"/>
    <row r="235" spans="1:8" ht="32.25" customHeight="1" thickBot="1" x14ac:dyDescent="0.3">
      <c r="A235" s="96" t="s">
        <v>78</v>
      </c>
      <c r="B235" s="96"/>
      <c r="C235" s="97"/>
    </row>
    <row r="236" spans="1:8" ht="108.75" thickBot="1" x14ac:dyDescent="0.3">
      <c r="A236" s="32" t="s">
        <v>52</v>
      </c>
      <c r="B236" s="34" t="s">
        <v>24</v>
      </c>
      <c r="C236" s="34" t="s">
        <v>77</v>
      </c>
    </row>
    <row r="237" spans="1:8" x14ac:dyDescent="0.25">
      <c r="A237" s="41">
        <v>2007</v>
      </c>
      <c r="B237" s="44" t="s">
        <v>8</v>
      </c>
      <c r="C237" s="44" t="s">
        <v>8</v>
      </c>
    </row>
    <row r="238" spans="1:8" x14ac:dyDescent="0.25">
      <c r="A238" s="35">
        <v>2008</v>
      </c>
      <c r="B238" s="11">
        <v>6</v>
      </c>
      <c r="C238" s="11">
        <v>1000.6</v>
      </c>
    </row>
    <row r="239" spans="1:8" x14ac:dyDescent="0.25">
      <c r="A239" s="35">
        <v>2009</v>
      </c>
      <c r="B239" s="11">
        <v>7</v>
      </c>
      <c r="C239" s="11">
        <v>1152.5</v>
      </c>
    </row>
    <row r="240" spans="1:8" x14ac:dyDescent="0.25">
      <c r="A240" s="35">
        <v>2010</v>
      </c>
      <c r="B240" s="11">
        <v>20</v>
      </c>
      <c r="C240" s="11">
        <v>2583.8000000000002</v>
      </c>
    </row>
    <row r="241" spans="1:3" x14ac:dyDescent="0.25">
      <c r="A241" s="35">
        <v>2011</v>
      </c>
      <c r="B241" s="11">
        <v>10</v>
      </c>
      <c r="C241" s="11">
        <v>1480.6</v>
      </c>
    </row>
    <row r="242" spans="1:3" x14ac:dyDescent="0.25">
      <c r="A242" s="35">
        <v>2012</v>
      </c>
      <c r="B242" s="11">
        <v>13</v>
      </c>
      <c r="C242" s="11">
        <v>1457.4</v>
      </c>
    </row>
    <row r="243" spans="1:3" x14ac:dyDescent="0.25">
      <c r="A243" s="35">
        <v>2013</v>
      </c>
      <c r="B243" s="11">
        <v>18</v>
      </c>
      <c r="C243" s="11">
        <v>1818.4</v>
      </c>
    </row>
    <row r="244" spans="1:3" x14ac:dyDescent="0.25">
      <c r="A244" s="35">
        <v>2014</v>
      </c>
      <c r="B244" s="11">
        <v>22</v>
      </c>
      <c r="C244" s="11">
        <v>2026.2</v>
      </c>
    </row>
    <row r="245" spans="1:3" x14ac:dyDescent="0.25">
      <c r="A245" s="35">
        <v>2015</v>
      </c>
      <c r="B245" s="11">
        <v>31</v>
      </c>
      <c r="C245" s="11">
        <v>2520.4</v>
      </c>
    </row>
    <row r="246" spans="1:3" x14ac:dyDescent="0.25">
      <c r="A246" s="35">
        <v>2016</v>
      </c>
      <c r="B246" s="11">
        <v>38</v>
      </c>
      <c r="C246" s="11">
        <v>2870.7</v>
      </c>
    </row>
    <row r="247" spans="1:3" x14ac:dyDescent="0.25">
      <c r="A247" s="35">
        <v>2017</v>
      </c>
      <c r="B247" s="11">
        <v>50</v>
      </c>
      <c r="C247" s="11">
        <v>3831.6</v>
      </c>
    </row>
    <row r="248" spans="1:3" x14ac:dyDescent="0.25">
      <c r="A248" s="35">
        <v>2018</v>
      </c>
      <c r="B248" s="11">
        <v>50</v>
      </c>
      <c r="C248" s="11">
        <v>3640.4</v>
      </c>
    </row>
    <row r="249" spans="1:3" x14ac:dyDescent="0.25">
      <c r="A249" s="35">
        <v>2019</v>
      </c>
      <c r="B249" s="11">
        <v>50</v>
      </c>
      <c r="C249" s="11">
        <v>3562.3</v>
      </c>
    </row>
    <row r="250" spans="1:3" x14ac:dyDescent="0.25">
      <c r="A250" s="35">
        <v>2020</v>
      </c>
      <c r="B250" s="11">
        <v>50</v>
      </c>
      <c r="C250" s="11">
        <v>3537.7</v>
      </c>
    </row>
    <row r="251" spans="1:3" x14ac:dyDescent="0.25">
      <c r="A251" s="35">
        <v>2021</v>
      </c>
      <c r="B251" s="11">
        <v>50</v>
      </c>
      <c r="C251" s="11">
        <v>3541.8</v>
      </c>
    </row>
    <row r="252" spans="1:3" x14ac:dyDescent="0.25">
      <c r="A252" s="35">
        <v>2022</v>
      </c>
      <c r="B252" s="11">
        <v>50</v>
      </c>
      <c r="C252" s="11">
        <v>3528.2</v>
      </c>
    </row>
    <row r="253" spans="1:3" x14ac:dyDescent="0.25">
      <c r="A253" s="35">
        <v>2023</v>
      </c>
      <c r="B253" s="11">
        <v>50</v>
      </c>
      <c r="C253" s="11">
        <v>3473.6</v>
      </c>
    </row>
    <row r="254" spans="1:3" x14ac:dyDescent="0.25">
      <c r="A254" s="35">
        <v>2024</v>
      </c>
      <c r="B254" s="11">
        <v>50</v>
      </c>
      <c r="C254" s="11">
        <v>3543</v>
      </c>
    </row>
    <row r="255" spans="1:3" x14ac:dyDescent="0.25">
      <c r="A255" s="35">
        <v>2025</v>
      </c>
      <c r="B255" s="11">
        <v>50</v>
      </c>
      <c r="C255" s="11">
        <v>3535.7</v>
      </c>
    </row>
    <row r="256" spans="1:3" x14ac:dyDescent="0.25">
      <c r="A256" s="35">
        <v>2026</v>
      </c>
      <c r="B256" s="11">
        <v>50</v>
      </c>
      <c r="C256" s="11">
        <v>3289.5</v>
      </c>
    </row>
    <row r="257" spans="1:9" ht="15.75" thickBot="1" x14ac:dyDescent="0.3">
      <c r="A257" s="43">
        <v>2027</v>
      </c>
      <c r="B257" s="45">
        <v>15</v>
      </c>
      <c r="C257" s="45">
        <v>1248.5</v>
      </c>
    </row>
    <row r="258" spans="1:9" ht="15.75" thickBot="1" x14ac:dyDescent="0.3">
      <c r="A258" s="32" t="s">
        <v>59</v>
      </c>
      <c r="B258" s="38">
        <v>680</v>
      </c>
      <c r="C258" s="37">
        <v>53642.9</v>
      </c>
    </row>
    <row r="259" spans="1:9" ht="15.75" thickBot="1" x14ac:dyDescent="0.3"/>
    <row r="260" spans="1:9" ht="15.75" thickBot="1" x14ac:dyDescent="0.3">
      <c r="A260" s="96" t="s">
        <v>79</v>
      </c>
      <c r="B260" s="96"/>
      <c r="C260" s="96"/>
      <c r="D260" s="96"/>
      <c r="E260" s="96"/>
      <c r="F260" s="96"/>
      <c r="G260" s="96"/>
      <c r="H260" s="96"/>
      <c r="I260" s="97"/>
    </row>
    <row r="261" spans="1:9" ht="68.25" thickBot="1" x14ac:dyDescent="0.3">
      <c r="A261" s="32" t="s">
        <v>52</v>
      </c>
      <c r="B261" s="34" t="s">
        <v>24</v>
      </c>
      <c r="C261" s="34" t="s">
        <v>53</v>
      </c>
      <c r="D261" s="34" t="s">
        <v>54</v>
      </c>
      <c r="E261" s="34" t="s">
        <v>55</v>
      </c>
      <c r="F261" s="34" t="s">
        <v>56</v>
      </c>
      <c r="G261" s="34" t="s">
        <v>57</v>
      </c>
      <c r="H261" s="34" t="s">
        <v>58</v>
      </c>
      <c r="I261" s="33"/>
    </row>
    <row r="262" spans="1:9" x14ac:dyDescent="0.25">
      <c r="A262" s="9">
        <v>2006</v>
      </c>
      <c r="B262" s="35" t="s">
        <v>8</v>
      </c>
      <c r="C262" s="11">
        <v>117.4</v>
      </c>
      <c r="D262" s="11" t="s">
        <v>8</v>
      </c>
      <c r="E262" s="11" t="s">
        <v>8</v>
      </c>
      <c r="F262" s="11">
        <v>117.4</v>
      </c>
      <c r="G262" s="11" t="s">
        <v>8</v>
      </c>
      <c r="H262" s="11">
        <v>117.4</v>
      </c>
    </row>
    <row r="263" spans="1:9" x14ac:dyDescent="0.25">
      <c r="A263" s="9">
        <v>2007</v>
      </c>
      <c r="B263" s="35">
        <v>2</v>
      </c>
      <c r="C263" s="11">
        <v>475.2</v>
      </c>
      <c r="D263" s="11" t="s">
        <v>8</v>
      </c>
      <c r="E263" s="11">
        <v>50.1</v>
      </c>
      <c r="F263" s="11">
        <v>525.29999999999995</v>
      </c>
      <c r="G263" s="11">
        <v>56.3</v>
      </c>
      <c r="H263" s="11">
        <v>581.6</v>
      </c>
    </row>
    <row r="264" spans="1:9" x14ac:dyDescent="0.25">
      <c r="A264" s="9">
        <v>2008</v>
      </c>
      <c r="B264" s="35">
        <v>6</v>
      </c>
      <c r="C264" s="11">
        <v>1111.4000000000001</v>
      </c>
      <c r="D264" s="11" t="s">
        <v>8</v>
      </c>
      <c r="E264" s="11">
        <v>207.8</v>
      </c>
      <c r="F264" s="11">
        <v>1319.2</v>
      </c>
      <c r="G264" s="11">
        <v>162.6</v>
      </c>
      <c r="H264" s="11">
        <v>1481.8</v>
      </c>
    </row>
    <row r="265" spans="1:9" x14ac:dyDescent="0.25">
      <c r="A265" s="9">
        <v>2009</v>
      </c>
      <c r="B265" s="35">
        <v>7</v>
      </c>
      <c r="C265" s="11">
        <v>1170.5</v>
      </c>
      <c r="D265" s="11" t="s">
        <v>8</v>
      </c>
      <c r="E265" s="11">
        <v>340.2</v>
      </c>
      <c r="F265" s="11">
        <v>1510.7</v>
      </c>
      <c r="G265" s="11">
        <v>211</v>
      </c>
      <c r="H265" s="11">
        <v>1721.7</v>
      </c>
    </row>
    <row r="266" spans="1:9" x14ac:dyDescent="0.25">
      <c r="A266" s="9">
        <v>2010</v>
      </c>
      <c r="B266" s="12">
        <v>10</v>
      </c>
      <c r="C266" s="11">
        <v>1475.6</v>
      </c>
      <c r="D266" s="11" t="s">
        <v>8</v>
      </c>
      <c r="E266" s="11">
        <v>550.6</v>
      </c>
      <c r="F266" s="11">
        <v>2026.2</v>
      </c>
      <c r="G266" s="11">
        <v>458.4</v>
      </c>
      <c r="H266" s="11">
        <v>2484.6</v>
      </c>
    </row>
    <row r="267" spans="1:9" x14ac:dyDescent="0.25">
      <c r="A267" s="9">
        <v>2011</v>
      </c>
      <c r="B267" s="12">
        <v>22</v>
      </c>
      <c r="C267" s="11">
        <v>2902.6</v>
      </c>
      <c r="D267" s="11" t="s">
        <v>8</v>
      </c>
      <c r="E267" s="11">
        <v>675.9</v>
      </c>
      <c r="F267" s="11">
        <v>3578.5</v>
      </c>
      <c r="G267" s="11">
        <v>870.5</v>
      </c>
      <c r="H267" s="11">
        <v>4449</v>
      </c>
    </row>
    <row r="268" spans="1:9" x14ac:dyDescent="0.25">
      <c r="A268" s="9">
        <v>2012</v>
      </c>
      <c r="B268" s="12">
        <v>19</v>
      </c>
      <c r="C268" s="11">
        <v>2402.6</v>
      </c>
      <c r="D268" s="11" t="s">
        <v>8</v>
      </c>
      <c r="E268" s="11">
        <v>540.4</v>
      </c>
      <c r="F268" s="11">
        <v>2943</v>
      </c>
      <c r="G268" s="11">
        <v>872.6</v>
      </c>
      <c r="H268" s="11">
        <v>3815.6</v>
      </c>
    </row>
    <row r="269" spans="1:9" x14ac:dyDescent="0.25">
      <c r="A269" s="9">
        <v>2013</v>
      </c>
      <c r="B269" s="12">
        <v>24</v>
      </c>
      <c r="C269" s="11">
        <v>2690.1</v>
      </c>
      <c r="D269" s="11" t="s">
        <v>8</v>
      </c>
      <c r="E269" s="11">
        <v>595.1</v>
      </c>
      <c r="F269" s="11">
        <v>3285.2</v>
      </c>
      <c r="G269" s="11">
        <v>801.1</v>
      </c>
      <c r="H269" s="11">
        <v>4086.3</v>
      </c>
    </row>
    <row r="270" spans="1:9" x14ac:dyDescent="0.25">
      <c r="A270" s="9">
        <v>2014</v>
      </c>
      <c r="B270" s="12">
        <v>40</v>
      </c>
      <c r="C270" s="11">
        <v>3868.6</v>
      </c>
      <c r="D270" s="11" t="s">
        <v>8</v>
      </c>
      <c r="E270" s="11">
        <v>482.8</v>
      </c>
      <c r="F270" s="11">
        <v>4351.3999999999996</v>
      </c>
      <c r="G270" s="11">
        <v>1274.5999999999999</v>
      </c>
      <c r="H270" s="11">
        <v>5626</v>
      </c>
    </row>
    <row r="271" spans="1:9" x14ac:dyDescent="0.25">
      <c r="A271" s="9">
        <v>2015</v>
      </c>
      <c r="B271" s="12">
        <v>50</v>
      </c>
      <c r="C271" s="11">
        <v>4557.8</v>
      </c>
      <c r="D271" s="11" t="s">
        <v>8</v>
      </c>
      <c r="E271" s="11">
        <v>534.79999999999995</v>
      </c>
      <c r="F271" s="11">
        <v>5092.6000000000004</v>
      </c>
      <c r="G271" s="11">
        <v>1401.3</v>
      </c>
      <c r="H271" s="11">
        <v>6493.9</v>
      </c>
    </row>
    <row r="272" spans="1:9" x14ac:dyDescent="0.25">
      <c r="A272" s="9">
        <v>2016</v>
      </c>
      <c r="B272" s="12">
        <v>70</v>
      </c>
      <c r="C272" s="11">
        <v>5639.8</v>
      </c>
      <c r="D272" s="11" t="s">
        <v>8</v>
      </c>
      <c r="E272" s="11">
        <v>656.5</v>
      </c>
      <c r="F272" s="11">
        <v>6296.3</v>
      </c>
      <c r="G272" s="11">
        <v>2177.6999999999998</v>
      </c>
      <c r="H272" s="11">
        <v>8474</v>
      </c>
    </row>
    <row r="273" spans="1:8" x14ac:dyDescent="0.25">
      <c r="A273" s="9">
        <v>2017</v>
      </c>
      <c r="B273" s="12">
        <v>80</v>
      </c>
      <c r="C273" s="11">
        <v>6786.8</v>
      </c>
      <c r="D273" s="11" t="s">
        <v>8</v>
      </c>
      <c r="E273" s="11">
        <v>906.1</v>
      </c>
      <c r="F273" s="11">
        <v>7692.9</v>
      </c>
      <c r="G273" s="11">
        <v>1455</v>
      </c>
      <c r="H273" s="11">
        <v>9147.9</v>
      </c>
    </row>
    <row r="274" spans="1:8" x14ac:dyDescent="0.25">
      <c r="A274" s="9">
        <v>2018</v>
      </c>
      <c r="B274" s="12">
        <v>80</v>
      </c>
      <c r="C274" s="11">
        <v>6475.9</v>
      </c>
      <c r="D274" s="11" t="s">
        <v>8</v>
      </c>
      <c r="E274" s="11">
        <v>675.6</v>
      </c>
      <c r="F274" s="11">
        <v>7151.5</v>
      </c>
      <c r="G274" s="11">
        <v>1400.5</v>
      </c>
      <c r="H274" s="11">
        <v>8552</v>
      </c>
    </row>
    <row r="275" spans="1:8" x14ac:dyDescent="0.25">
      <c r="A275" s="9">
        <v>2019</v>
      </c>
      <c r="B275" s="12">
        <v>80</v>
      </c>
      <c r="C275" s="11">
        <v>6474.1</v>
      </c>
      <c r="D275" s="11" t="s">
        <v>8</v>
      </c>
      <c r="E275" s="11">
        <v>669.1</v>
      </c>
      <c r="F275" s="11">
        <v>7143.2</v>
      </c>
      <c r="G275" s="11">
        <v>1331.2</v>
      </c>
      <c r="H275" s="11">
        <v>8474.4</v>
      </c>
    </row>
    <row r="276" spans="1:8" x14ac:dyDescent="0.25">
      <c r="A276" s="9">
        <v>2020</v>
      </c>
      <c r="B276" s="12">
        <v>80</v>
      </c>
      <c r="C276" s="11">
        <v>6547.3</v>
      </c>
      <c r="D276" s="11" t="s">
        <v>8</v>
      </c>
      <c r="E276" s="11">
        <v>666.3</v>
      </c>
      <c r="F276" s="11">
        <v>7213.6</v>
      </c>
      <c r="G276" s="11">
        <v>1423.8</v>
      </c>
      <c r="H276" s="11">
        <v>8637.4</v>
      </c>
    </row>
    <row r="277" spans="1:8" x14ac:dyDescent="0.25">
      <c r="A277" s="9">
        <v>2021</v>
      </c>
      <c r="B277" s="12">
        <v>80</v>
      </c>
      <c r="C277" s="11">
        <v>6693.5</v>
      </c>
      <c r="D277" s="11" t="s">
        <v>8</v>
      </c>
      <c r="E277" s="11">
        <v>683.5</v>
      </c>
      <c r="F277" s="11">
        <v>7377</v>
      </c>
      <c r="G277" s="11">
        <v>1479.4</v>
      </c>
      <c r="H277" s="11">
        <v>8856.4</v>
      </c>
    </row>
    <row r="278" spans="1:8" x14ac:dyDescent="0.25">
      <c r="A278" s="9">
        <v>2022</v>
      </c>
      <c r="B278" s="12">
        <v>80</v>
      </c>
      <c r="C278" s="11">
        <v>6883.6</v>
      </c>
      <c r="D278" s="11" t="s">
        <v>8</v>
      </c>
      <c r="E278" s="11">
        <v>698.4</v>
      </c>
      <c r="F278" s="11">
        <v>7582</v>
      </c>
      <c r="G278" s="11">
        <v>1419.3</v>
      </c>
      <c r="H278" s="11">
        <v>9001.2999999999993</v>
      </c>
    </row>
    <row r="279" spans="1:8" x14ac:dyDescent="0.25">
      <c r="A279" s="9">
        <v>2023</v>
      </c>
      <c r="B279" s="12">
        <v>80</v>
      </c>
      <c r="C279" s="11">
        <v>6998.3</v>
      </c>
      <c r="D279" s="11" t="s">
        <v>8</v>
      </c>
      <c r="E279" s="11">
        <v>710.5</v>
      </c>
      <c r="F279" s="11">
        <v>7708.8</v>
      </c>
      <c r="G279" s="11">
        <v>1427.9</v>
      </c>
      <c r="H279" s="11">
        <v>9136.7000000000007</v>
      </c>
    </row>
    <row r="280" spans="1:8" x14ac:dyDescent="0.25">
      <c r="A280" s="9">
        <v>2024</v>
      </c>
      <c r="B280" s="12">
        <v>80</v>
      </c>
      <c r="C280" s="11">
        <v>7181.3</v>
      </c>
      <c r="D280" s="11" t="s">
        <v>8</v>
      </c>
      <c r="E280" s="11">
        <v>725</v>
      </c>
      <c r="F280" s="11">
        <v>7906.3</v>
      </c>
      <c r="G280" s="11">
        <v>1380.1</v>
      </c>
      <c r="H280" s="11">
        <v>9286.4</v>
      </c>
    </row>
    <row r="281" spans="1:8" x14ac:dyDescent="0.25">
      <c r="A281" s="9">
        <v>2025</v>
      </c>
      <c r="B281" s="12">
        <v>80</v>
      </c>
      <c r="C281" s="11">
        <v>7310</v>
      </c>
      <c r="D281" s="11" t="s">
        <v>8</v>
      </c>
      <c r="E281" s="11">
        <v>735.6</v>
      </c>
      <c r="F281" s="11">
        <v>8045.6</v>
      </c>
      <c r="G281" s="11">
        <v>1330.3</v>
      </c>
      <c r="H281" s="11">
        <v>9375.9</v>
      </c>
    </row>
    <row r="282" spans="1:8" x14ac:dyDescent="0.25">
      <c r="A282" s="9">
        <v>2026</v>
      </c>
      <c r="B282" s="12">
        <v>80</v>
      </c>
      <c r="C282" s="11">
        <v>7429.9</v>
      </c>
      <c r="D282" s="11" t="s">
        <v>8</v>
      </c>
      <c r="E282" s="11">
        <v>751.7</v>
      </c>
      <c r="F282" s="11">
        <v>8181.6</v>
      </c>
      <c r="G282" s="11">
        <v>1235.3</v>
      </c>
      <c r="H282" s="11">
        <v>9416.9</v>
      </c>
    </row>
    <row r="283" spans="1:8" x14ac:dyDescent="0.25">
      <c r="A283" s="9">
        <v>2027</v>
      </c>
      <c r="B283" s="12">
        <v>80</v>
      </c>
      <c r="C283" s="11">
        <v>7715.3</v>
      </c>
      <c r="D283" s="11" t="s">
        <v>8</v>
      </c>
      <c r="E283" s="11">
        <v>783.9</v>
      </c>
      <c r="F283" s="11">
        <v>8499.2000000000007</v>
      </c>
      <c r="G283" s="11">
        <v>1306</v>
      </c>
      <c r="H283" s="11">
        <v>9805.2000000000007</v>
      </c>
    </row>
    <row r="284" spans="1:8" x14ac:dyDescent="0.25">
      <c r="A284" s="9">
        <v>2028</v>
      </c>
      <c r="B284" s="12">
        <v>80</v>
      </c>
      <c r="C284" s="11">
        <v>8032</v>
      </c>
      <c r="D284" s="11" t="s">
        <v>8</v>
      </c>
      <c r="E284" s="11">
        <v>809.4</v>
      </c>
      <c r="F284" s="11">
        <v>8841.4</v>
      </c>
      <c r="G284" s="11">
        <v>1186.0999999999999</v>
      </c>
      <c r="H284" s="11">
        <v>10027.5</v>
      </c>
    </row>
    <row r="285" spans="1:8" x14ac:dyDescent="0.25">
      <c r="A285" s="9">
        <v>2029</v>
      </c>
      <c r="B285" s="12">
        <v>80</v>
      </c>
      <c r="C285" s="11">
        <v>8228.5</v>
      </c>
      <c r="D285" s="11" t="s">
        <v>8</v>
      </c>
      <c r="E285" s="11">
        <v>822.7</v>
      </c>
      <c r="F285" s="11">
        <v>9051.2000000000007</v>
      </c>
      <c r="G285" s="11">
        <v>1001.8</v>
      </c>
      <c r="H285" s="11">
        <v>10053</v>
      </c>
    </row>
    <row r="286" spans="1:8" x14ac:dyDescent="0.25">
      <c r="A286" s="9">
        <v>2030</v>
      </c>
      <c r="B286" s="12">
        <v>80</v>
      </c>
      <c r="C286" s="11">
        <v>8431.7000000000007</v>
      </c>
      <c r="D286" s="11" t="s">
        <v>8</v>
      </c>
      <c r="E286" s="11">
        <v>835.9</v>
      </c>
      <c r="F286" s="11">
        <v>9267.6</v>
      </c>
      <c r="G286" s="11">
        <v>792.2</v>
      </c>
      <c r="H286" s="11">
        <v>10059.799999999999</v>
      </c>
    </row>
    <row r="287" spans="1:8" x14ac:dyDescent="0.25">
      <c r="A287" s="9">
        <v>2031</v>
      </c>
      <c r="B287" s="12">
        <v>80</v>
      </c>
      <c r="C287" s="11">
        <v>8639.2000000000007</v>
      </c>
      <c r="D287" s="11" t="s">
        <v>8</v>
      </c>
      <c r="E287" s="11">
        <v>852.6</v>
      </c>
      <c r="F287" s="11">
        <v>9491.7999999999993</v>
      </c>
      <c r="G287" s="11">
        <v>746.4</v>
      </c>
      <c r="H287" s="11">
        <v>10238.200000000001</v>
      </c>
    </row>
    <row r="288" spans="1:8" x14ac:dyDescent="0.25">
      <c r="A288" s="9">
        <v>2032</v>
      </c>
      <c r="B288" s="12">
        <v>80</v>
      </c>
      <c r="C288" s="11">
        <v>8859.5</v>
      </c>
      <c r="D288" s="11" t="s">
        <v>8</v>
      </c>
      <c r="E288" s="11">
        <v>871.4</v>
      </c>
      <c r="F288" s="11">
        <v>9730.9</v>
      </c>
      <c r="G288" s="11">
        <v>765.8</v>
      </c>
      <c r="H288" s="11">
        <v>10496.7</v>
      </c>
    </row>
    <row r="289" spans="1:9" x14ac:dyDescent="0.25">
      <c r="A289" s="9">
        <v>2033</v>
      </c>
      <c r="B289" s="12">
        <v>80</v>
      </c>
      <c r="C289" s="11">
        <v>9082.7999999999993</v>
      </c>
      <c r="D289" s="11" t="s">
        <v>8</v>
      </c>
      <c r="E289" s="11">
        <v>888.7</v>
      </c>
      <c r="F289" s="11">
        <v>9971.5</v>
      </c>
      <c r="G289" s="11">
        <v>785.3</v>
      </c>
      <c r="H289" s="11">
        <v>10756.8</v>
      </c>
    </row>
    <row r="290" spans="1:9" x14ac:dyDescent="0.25">
      <c r="A290" s="9">
        <v>2034</v>
      </c>
      <c r="B290" s="12">
        <v>80</v>
      </c>
      <c r="C290" s="11">
        <v>9241.2999999999993</v>
      </c>
      <c r="D290" s="11" t="s">
        <v>8</v>
      </c>
      <c r="E290" s="11">
        <v>856.6</v>
      </c>
      <c r="F290" s="11">
        <v>10097.9</v>
      </c>
      <c r="G290" s="11">
        <v>806.2</v>
      </c>
      <c r="H290" s="11">
        <v>10904.1</v>
      </c>
    </row>
    <row r="291" spans="1:9" ht="15.75" thickBot="1" x14ac:dyDescent="0.3">
      <c r="A291" s="9">
        <v>2035</v>
      </c>
      <c r="B291" s="12">
        <v>73</v>
      </c>
      <c r="C291" s="11">
        <v>7889.5</v>
      </c>
      <c r="D291" s="11" t="s">
        <v>8</v>
      </c>
      <c r="E291" s="11">
        <v>550.9</v>
      </c>
      <c r="F291" s="11">
        <v>8440.4</v>
      </c>
      <c r="G291" s="11">
        <v>757.1</v>
      </c>
      <c r="H291" s="11">
        <v>9197.5</v>
      </c>
    </row>
    <row r="292" spans="1:9" ht="15.75" thickBot="1" x14ac:dyDescent="0.3">
      <c r="A292" s="32" t="s">
        <v>59</v>
      </c>
      <c r="B292" s="38">
        <v>1763</v>
      </c>
      <c r="C292" s="37">
        <v>171312.1</v>
      </c>
      <c r="D292" s="37" t="s">
        <v>8</v>
      </c>
      <c r="E292" s="37">
        <v>19128.099999999999</v>
      </c>
      <c r="F292" s="37">
        <v>190440.2</v>
      </c>
      <c r="G292" s="37">
        <v>30315.8</v>
      </c>
      <c r="H292" s="37">
        <v>220756</v>
      </c>
    </row>
    <row r="293" spans="1:9" ht="15.75" thickBot="1" x14ac:dyDescent="0.3"/>
    <row r="294" spans="1:9" ht="15.75" thickBot="1" x14ac:dyDescent="0.3">
      <c r="A294" s="96" t="s">
        <v>80</v>
      </c>
      <c r="B294" s="96"/>
      <c r="C294" s="96"/>
      <c r="D294" s="96"/>
      <c r="E294" s="96"/>
      <c r="F294" s="96"/>
      <c r="G294" s="96"/>
      <c r="H294" s="96"/>
      <c r="I294" s="97"/>
    </row>
    <row r="295" spans="1:9" ht="68.25" thickBot="1" x14ac:dyDescent="0.3">
      <c r="A295" s="32" t="s">
        <v>52</v>
      </c>
      <c r="B295" s="34" t="s">
        <v>24</v>
      </c>
      <c r="C295" s="34" t="s">
        <v>62</v>
      </c>
      <c r="D295" s="34" t="s">
        <v>63</v>
      </c>
      <c r="E295" s="34" t="s">
        <v>64</v>
      </c>
      <c r="F295" s="34" t="s">
        <v>65</v>
      </c>
      <c r="G295" s="34" t="s">
        <v>66</v>
      </c>
      <c r="H295" s="34" t="s">
        <v>67</v>
      </c>
      <c r="I295" s="33"/>
    </row>
    <row r="296" spans="1:9" x14ac:dyDescent="0.25">
      <c r="A296" s="9">
        <v>2006</v>
      </c>
      <c r="B296" s="11" t="s">
        <v>8</v>
      </c>
      <c r="C296" s="11">
        <v>104.1</v>
      </c>
      <c r="D296" s="11" t="s">
        <v>8</v>
      </c>
      <c r="E296" s="11" t="s">
        <v>8</v>
      </c>
      <c r="F296" s="11">
        <v>104.1</v>
      </c>
      <c r="G296" s="11" t="s">
        <v>8</v>
      </c>
      <c r="H296" s="11">
        <v>104.1</v>
      </c>
    </row>
    <row r="297" spans="1:9" x14ac:dyDescent="0.25">
      <c r="A297" s="9">
        <v>2007</v>
      </c>
      <c r="B297" s="11">
        <v>2</v>
      </c>
      <c r="C297" s="11">
        <v>411.6</v>
      </c>
      <c r="D297" s="11" t="s">
        <v>8</v>
      </c>
      <c r="E297" s="11">
        <v>43.5</v>
      </c>
      <c r="F297" s="11">
        <v>455.1</v>
      </c>
      <c r="G297" s="11">
        <v>48.7</v>
      </c>
      <c r="H297" s="11">
        <v>503.8</v>
      </c>
    </row>
    <row r="298" spans="1:9" x14ac:dyDescent="0.25">
      <c r="A298" s="9">
        <v>2008</v>
      </c>
      <c r="B298" s="11">
        <v>6</v>
      </c>
      <c r="C298" s="11">
        <v>949.2</v>
      </c>
      <c r="D298" s="11" t="s">
        <v>8</v>
      </c>
      <c r="E298" s="11">
        <v>177.5</v>
      </c>
      <c r="F298" s="11">
        <v>1126.7</v>
      </c>
      <c r="G298" s="11">
        <v>138.9</v>
      </c>
      <c r="H298" s="11">
        <v>1265.5999999999999</v>
      </c>
    </row>
    <row r="299" spans="1:9" x14ac:dyDescent="0.25">
      <c r="A299" s="9">
        <v>2009</v>
      </c>
      <c r="B299" s="11">
        <v>7</v>
      </c>
      <c r="C299" s="11">
        <v>988.2</v>
      </c>
      <c r="D299" s="11" t="s">
        <v>8</v>
      </c>
      <c r="E299" s="11">
        <v>287.10000000000002</v>
      </c>
      <c r="F299" s="11">
        <v>1275.3</v>
      </c>
      <c r="G299" s="11">
        <v>178.2</v>
      </c>
      <c r="H299" s="11">
        <v>1453.5</v>
      </c>
    </row>
    <row r="300" spans="1:9" x14ac:dyDescent="0.25">
      <c r="A300" s="9">
        <v>2010</v>
      </c>
      <c r="B300" s="11">
        <v>10</v>
      </c>
      <c r="C300" s="11">
        <v>1229.7</v>
      </c>
      <c r="D300" s="11" t="s">
        <v>8</v>
      </c>
      <c r="E300" s="11">
        <v>458.8</v>
      </c>
      <c r="F300" s="11">
        <v>1688.5</v>
      </c>
      <c r="G300" s="11">
        <v>382.1</v>
      </c>
      <c r="H300" s="11">
        <v>2070.6</v>
      </c>
    </row>
    <row r="301" spans="1:9" x14ac:dyDescent="0.25">
      <c r="A301" s="9">
        <v>2011</v>
      </c>
      <c r="B301" s="11">
        <v>22</v>
      </c>
      <c r="C301" s="11">
        <v>2383.4</v>
      </c>
      <c r="D301" s="11" t="s">
        <v>8</v>
      </c>
      <c r="E301" s="11">
        <v>555.1</v>
      </c>
      <c r="F301" s="11">
        <v>2938.5</v>
      </c>
      <c r="G301" s="11">
        <v>714.7</v>
      </c>
      <c r="H301" s="11">
        <v>3653.2</v>
      </c>
    </row>
    <row r="302" spans="1:9" x14ac:dyDescent="0.25">
      <c r="A302" s="9">
        <v>2012</v>
      </c>
      <c r="B302" s="11">
        <v>19</v>
      </c>
      <c r="C302" s="11">
        <v>1941.5</v>
      </c>
      <c r="D302" s="11" t="s">
        <v>8</v>
      </c>
      <c r="E302" s="11">
        <v>436.7</v>
      </c>
      <c r="F302" s="11">
        <v>2378.1999999999998</v>
      </c>
      <c r="G302" s="11">
        <v>705.2</v>
      </c>
      <c r="H302" s="11">
        <v>3083.4</v>
      </c>
    </row>
    <row r="303" spans="1:9" x14ac:dyDescent="0.25">
      <c r="A303" s="9">
        <v>2013</v>
      </c>
      <c r="B303" s="11">
        <v>24</v>
      </c>
      <c r="C303" s="11">
        <v>2137.8000000000002</v>
      </c>
      <c r="D303" s="11" t="s">
        <v>8</v>
      </c>
      <c r="E303" s="11">
        <v>472.9</v>
      </c>
      <c r="F303" s="11">
        <v>2610.6999999999998</v>
      </c>
      <c r="G303" s="11">
        <v>636.70000000000005</v>
      </c>
      <c r="H303" s="11">
        <v>3247.4</v>
      </c>
    </row>
    <row r="304" spans="1:9" x14ac:dyDescent="0.25">
      <c r="A304" s="9">
        <v>2014</v>
      </c>
      <c r="B304" s="11">
        <v>40</v>
      </c>
      <c r="C304" s="11">
        <v>3023</v>
      </c>
      <c r="D304" s="11" t="s">
        <v>8</v>
      </c>
      <c r="E304" s="11">
        <v>377.3</v>
      </c>
      <c r="F304" s="11">
        <v>3400.3</v>
      </c>
      <c r="G304" s="11">
        <v>996</v>
      </c>
      <c r="H304" s="11">
        <v>4396.3</v>
      </c>
    </row>
    <row r="305" spans="1:8" x14ac:dyDescent="0.25">
      <c r="A305" s="9">
        <v>2015</v>
      </c>
      <c r="B305" s="11">
        <v>50</v>
      </c>
      <c r="C305" s="11">
        <v>3502</v>
      </c>
      <c r="D305" s="11" t="s">
        <v>8</v>
      </c>
      <c r="E305" s="11">
        <v>410.9</v>
      </c>
      <c r="F305" s="11">
        <v>3912.9</v>
      </c>
      <c r="G305" s="11">
        <v>1076.7</v>
      </c>
      <c r="H305" s="11">
        <v>4989.6000000000004</v>
      </c>
    </row>
    <row r="306" spans="1:8" x14ac:dyDescent="0.25">
      <c r="A306" s="9">
        <v>2016</v>
      </c>
      <c r="B306" s="11">
        <v>70</v>
      </c>
      <c r="C306" s="11">
        <v>4260.8999999999996</v>
      </c>
      <c r="D306" s="11" t="s">
        <v>8</v>
      </c>
      <c r="E306" s="11">
        <v>496</v>
      </c>
      <c r="F306" s="11">
        <v>4756.8999999999996</v>
      </c>
      <c r="G306" s="11">
        <v>1645.3</v>
      </c>
      <c r="H306" s="11">
        <v>6402.2</v>
      </c>
    </row>
    <row r="307" spans="1:8" x14ac:dyDescent="0.25">
      <c r="A307" s="9">
        <v>2017</v>
      </c>
      <c r="B307" s="11">
        <v>80</v>
      </c>
      <c r="C307" s="11">
        <v>5041.8</v>
      </c>
      <c r="D307" s="11" t="s">
        <v>8</v>
      </c>
      <c r="E307" s="11">
        <v>673.1</v>
      </c>
      <c r="F307" s="11">
        <v>5714.9</v>
      </c>
      <c r="G307" s="11">
        <v>1080.9000000000001</v>
      </c>
      <c r="H307" s="11">
        <v>6795.8</v>
      </c>
    </row>
    <row r="308" spans="1:8" x14ac:dyDescent="0.25">
      <c r="A308" s="9">
        <v>2018</v>
      </c>
      <c r="B308" s="11">
        <v>80</v>
      </c>
      <c r="C308" s="11">
        <v>4730.7</v>
      </c>
      <c r="D308" s="11" t="s">
        <v>8</v>
      </c>
      <c r="E308" s="11">
        <v>493.5</v>
      </c>
      <c r="F308" s="11">
        <v>5224.2</v>
      </c>
      <c r="G308" s="11">
        <v>1023.2</v>
      </c>
      <c r="H308" s="11">
        <v>6247.4</v>
      </c>
    </row>
    <row r="309" spans="1:8" x14ac:dyDescent="0.25">
      <c r="A309" s="9">
        <v>2019</v>
      </c>
      <c r="B309" s="11">
        <v>80</v>
      </c>
      <c r="C309" s="11">
        <v>4650.1000000000004</v>
      </c>
      <c r="D309" s="11" t="s">
        <v>8</v>
      </c>
      <c r="E309" s="11">
        <v>480.6</v>
      </c>
      <c r="F309" s="11">
        <v>5130.7</v>
      </c>
      <c r="G309" s="11">
        <v>956.1</v>
      </c>
      <c r="H309" s="11">
        <v>6086.8</v>
      </c>
    </row>
    <row r="310" spans="1:8" x14ac:dyDescent="0.25">
      <c r="A310" s="9">
        <v>2020</v>
      </c>
      <c r="B310" s="11">
        <v>80</v>
      </c>
      <c r="C310" s="11">
        <v>4624</v>
      </c>
      <c r="D310" s="11" t="s">
        <v>8</v>
      </c>
      <c r="E310" s="11">
        <v>470.6</v>
      </c>
      <c r="F310" s="11">
        <v>5094.6000000000004</v>
      </c>
      <c r="G310" s="11">
        <v>1005.6</v>
      </c>
      <c r="H310" s="11">
        <v>6100.2</v>
      </c>
    </row>
    <row r="311" spans="1:8" x14ac:dyDescent="0.25">
      <c r="A311" s="9">
        <v>2021</v>
      </c>
      <c r="B311" s="11">
        <v>80</v>
      </c>
      <c r="C311" s="11">
        <v>4648.3</v>
      </c>
      <c r="D311" s="11" t="s">
        <v>8</v>
      </c>
      <c r="E311" s="11">
        <v>474.7</v>
      </c>
      <c r="F311" s="11">
        <v>5123</v>
      </c>
      <c r="G311" s="11">
        <v>1027.3</v>
      </c>
      <c r="H311" s="11">
        <v>6150.3</v>
      </c>
    </row>
    <row r="312" spans="1:8" x14ac:dyDescent="0.25">
      <c r="A312" s="9">
        <v>2022</v>
      </c>
      <c r="B312" s="11">
        <v>80</v>
      </c>
      <c r="C312" s="11">
        <v>4700.3999999999996</v>
      </c>
      <c r="D312" s="11" t="s">
        <v>8</v>
      </c>
      <c r="E312" s="11">
        <v>476.9</v>
      </c>
      <c r="F312" s="11">
        <v>5177.3</v>
      </c>
      <c r="G312" s="11">
        <v>969.1</v>
      </c>
      <c r="H312" s="11">
        <v>6146.4</v>
      </c>
    </row>
    <row r="313" spans="1:8" x14ac:dyDescent="0.25">
      <c r="A313" s="9">
        <v>2023</v>
      </c>
      <c r="B313" s="11">
        <v>80</v>
      </c>
      <c r="C313" s="11">
        <v>4698.8</v>
      </c>
      <c r="D313" s="11" t="s">
        <v>8</v>
      </c>
      <c r="E313" s="11">
        <v>477</v>
      </c>
      <c r="F313" s="11">
        <v>5175.8</v>
      </c>
      <c r="G313" s="11">
        <v>958.8</v>
      </c>
      <c r="H313" s="11">
        <v>6134.6</v>
      </c>
    </row>
    <row r="314" spans="1:8" x14ac:dyDescent="0.25">
      <c r="A314" s="9">
        <v>2024</v>
      </c>
      <c r="B314" s="11">
        <v>80</v>
      </c>
      <c r="C314" s="11">
        <v>4741.1000000000004</v>
      </c>
      <c r="D314" s="11" t="s">
        <v>8</v>
      </c>
      <c r="E314" s="11">
        <v>478.6</v>
      </c>
      <c r="F314" s="11">
        <v>5219.7</v>
      </c>
      <c r="G314" s="11">
        <v>911.2</v>
      </c>
      <c r="H314" s="11">
        <v>6130.9</v>
      </c>
    </row>
    <row r="315" spans="1:8" x14ac:dyDescent="0.25">
      <c r="A315" s="9">
        <v>2025</v>
      </c>
      <c r="B315" s="11">
        <v>80</v>
      </c>
      <c r="C315" s="11">
        <v>4745.3999999999996</v>
      </c>
      <c r="D315" s="11" t="s">
        <v>8</v>
      </c>
      <c r="E315" s="11">
        <v>477.6</v>
      </c>
      <c r="F315" s="11">
        <v>5223</v>
      </c>
      <c r="G315" s="11">
        <v>863.5</v>
      </c>
      <c r="H315" s="11">
        <v>6086.5</v>
      </c>
    </row>
    <row r="316" spans="1:8" x14ac:dyDescent="0.25">
      <c r="A316" s="9">
        <v>2026</v>
      </c>
      <c r="B316" s="11">
        <v>80</v>
      </c>
      <c r="C316" s="11">
        <v>4742.6000000000004</v>
      </c>
      <c r="D316" s="11" t="s">
        <v>8</v>
      </c>
      <c r="E316" s="11">
        <v>479.8</v>
      </c>
      <c r="F316" s="11">
        <v>5222.3999999999996</v>
      </c>
      <c r="G316" s="11">
        <v>788.5</v>
      </c>
      <c r="H316" s="11">
        <v>6010.9</v>
      </c>
    </row>
    <row r="317" spans="1:8" x14ac:dyDescent="0.25">
      <c r="A317" s="9">
        <v>2027</v>
      </c>
      <c r="B317" s="11">
        <v>80</v>
      </c>
      <c r="C317" s="11">
        <v>4842.3999999999996</v>
      </c>
      <c r="D317" s="11" t="s">
        <v>8</v>
      </c>
      <c r="E317" s="11">
        <v>492.1</v>
      </c>
      <c r="F317" s="11">
        <v>5334.5</v>
      </c>
      <c r="G317" s="11">
        <v>819.7</v>
      </c>
      <c r="H317" s="11">
        <v>6154.2</v>
      </c>
    </row>
    <row r="318" spans="1:8" x14ac:dyDescent="0.25">
      <c r="A318" s="9">
        <v>2028</v>
      </c>
      <c r="B318" s="11">
        <v>80</v>
      </c>
      <c r="C318" s="11">
        <v>4957</v>
      </c>
      <c r="D318" s="11" t="s">
        <v>8</v>
      </c>
      <c r="E318" s="11">
        <v>499.5</v>
      </c>
      <c r="F318" s="11">
        <v>5456.5</v>
      </c>
      <c r="G318" s="11">
        <v>732</v>
      </c>
      <c r="H318" s="11">
        <v>6188.5</v>
      </c>
    </row>
    <row r="319" spans="1:8" x14ac:dyDescent="0.25">
      <c r="A319" s="9">
        <v>2029</v>
      </c>
      <c r="B319" s="11">
        <v>80</v>
      </c>
      <c r="C319" s="11">
        <v>4993.3</v>
      </c>
      <c r="D319" s="11" t="s">
        <v>8</v>
      </c>
      <c r="E319" s="11">
        <v>499.2</v>
      </c>
      <c r="F319" s="11">
        <v>5492.5</v>
      </c>
      <c r="G319" s="11">
        <v>608</v>
      </c>
      <c r="H319" s="11">
        <v>6100.5</v>
      </c>
    </row>
    <row r="320" spans="1:8" x14ac:dyDescent="0.25">
      <c r="A320" s="9">
        <v>2030</v>
      </c>
      <c r="B320" s="11">
        <v>80</v>
      </c>
      <c r="C320" s="11">
        <v>5031.1000000000004</v>
      </c>
      <c r="D320" s="11" t="s">
        <v>8</v>
      </c>
      <c r="E320" s="11">
        <v>498.8</v>
      </c>
      <c r="F320" s="11">
        <v>5529.9</v>
      </c>
      <c r="G320" s="11">
        <v>472.7</v>
      </c>
      <c r="H320" s="11">
        <v>6002.6</v>
      </c>
    </row>
    <row r="321" spans="1:8" x14ac:dyDescent="0.25">
      <c r="A321" s="9">
        <v>2031</v>
      </c>
      <c r="B321" s="11">
        <v>80</v>
      </c>
      <c r="C321" s="11">
        <v>5068.6000000000004</v>
      </c>
      <c r="D321" s="11" t="s">
        <v>8</v>
      </c>
      <c r="E321" s="11">
        <v>500.3</v>
      </c>
      <c r="F321" s="11">
        <v>5568.9</v>
      </c>
      <c r="G321" s="11">
        <v>437.9</v>
      </c>
      <c r="H321" s="11">
        <v>6006.8</v>
      </c>
    </row>
    <row r="322" spans="1:8" x14ac:dyDescent="0.25">
      <c r="A322" s="9">
        <v>2032</v>
      </c>
      <c r="B322" s="11">
        <v>80</v>
      </c>
      <c r="C322" s="11">
        <v>5111.1000000000004</v>
      </c>
      <c r="D322" s="11" t="s">
        <v>8</v>
      </c>
      <c r="E322" s="11">
        <v>502.7</v>
      </c>
      <c r="F322" s="11">
        <v>5613.8</v>
      </c>
      <c r="G322" s="11">
        <v>441.8</v>
      </c>
      <c r="H322" s="11">
        <v>6055.6</v>
      </c>
    </row>
    <row r="323" spans="1:8" x14ac:dyDescent="0.25">
      <c r="A323" s="9">
        <v>2033</v>
      </c>
      <c r="B323" s="11">
        <v>80</v>
      </c>
      <c r="C323" s="11">
        <v>5152.3999999999996</v>
      </c>
      <c r="D323" s="11" t="s">
        <v>8</v>
      </c>
      <c r="E323" s="11">
        <v>504.1</v>
      </c>
      <c r="F323" s="11">
        <v>5656.5</v>
      </c>
      <c r="G323" s="11">
        <v>445.5</v>
      </c>
      <c r="H323" s="11">
        <v>6102</v>
      </c>
    </row>
    <row r="324" spans="1:8" x14ac:dyDescent="0.25">
      <c r="A324" s="9">
        <v>2034</v>
      </c>
      <c r="B324" s="11">
        <v>80</v>
      </c>
      <c r="C324" s="11">
        <v>5154.6000000000004</v>
      </c>
      <c r="D324" s="11" t="s">
        <v>8</v>
      </c>
      <c r="E324" s="11">
        <v>477.8</v>
      </c>
      <c r="F324" s="11">
        <v>5632.4</v>
      </c>
      <c r="G324" s="11">
        <v>449.7</v>
      </c>
      <c r="H324" s="11">
        <v>6082.1</v>
      </c>
    </row>
    <row r="325" spans="1:8" ht="15.75" thickBot="1" x14ac:dyDescent="0.3">
      <c r="A325" s="9">
        <v>2035</v>
      </c>
      <c r="B325" s="11">
        <v>73</v>
      </c>
      <c r="C325" s="11">
        <v>4327.1000000000004</v>
      </c>
      <c r="D325" s="11" t="s">
        <v>8</v>
      </c>
      <c r="E325" s="11">
        <v>302.10000000000002</v>
      </c>
      <c r="F325" s="11">
        <v>4629.2</v>
      </c>
      <c r="G325" s="11">
        <v>415.3</v>
      </c>
      <c r="H325" s="11">
        <v>5044.5</v>
      </c>
    </row>
    <row r="326" spans="1:8" ht="15.75" thickBot="1" x14ac:dyDescent="0.3">
      <c r="A326" s="32" t="s">
        <v>59</v>
      </c>
      <c r="B326" s="38">
        <v>1763</v>
      </c>
      <c r="C326" s="37">
        <v>112892.2</v>
      </c>
      <c r="D326" s="37" t="s">
        <v>8</v>
      </c>
      <c r="E326" s="37">
        <v>12974.8</v>
      </c>
      <c r="F326" s="37">
        <v>125867</v>
      </c>
      <c r="G326" s="37">
        <v>20929.3</v>
      </c>
      <c r="H326" s="37">
        <v>146796.29999999999</v>
      </c>
    </row>
    <row r="327" spans="1:8" ht="15.75" thickBot="1" x14ac:dyDescent="0.3"/>
    <row r="328" spans="1:8" ht="29.25" customHeight="1" thickBot="1" x14ac:dyDescent="0.3">
      <c r="A328" s="96" t="s">
        <v>78</v>
      </c>
      <c r="B328" s="96"/>
      <c r="C328" s="97"/>
    </row>
    <row r="329" spans="1:8" ht="108.75" thickBot="1" x14ac:dyDescent="0.3">
      <c r="A329" s="32" t="s">
        <v>52</v>
      </c>
      <c r="B329" s="34" t="s">
        <v>24</v>
      </c>
      <c r="C329" s="34" t="s">
        <v>77</v>
      </c>
    </row>
    <row r="330" spans="1:8" x14ac:dyDescent="0.25">
      <c r="A330" s="41">
        <v>2006</v>
      </c>
      <c r="B330" s="42" t="s">
        <v>8</v>
      </c>
      <c r="C330" s="42" t="s">
        <v>8</v>
      </c>
    </row>
    <row r="331" spans="1:8" x14ac:dyDescent="0.25">
      <c r="A331" s="35">
        <v>2007</v>
      </c>
      <c r="B331" s="22">
        <v>2</v>
      </c>
      <c r="C331" s="12">
        <v>411.6</v>
      </c>
    </row>
    <row r="332" spans="1:8" x14ac:dyDescent="0.25">
      <c r="A332" s="35">
        <v>2008</v>
      </c>
      <c r="B332" s="22">
        <v>6</v>
      </c>
      <c r="C332" s="12">
        <v>949.2</v>
      </c>
    </row>
    <row r="333" spans="1:8" x14ac:dyDescent="0.25">
      <c r="A333" s="35">
        <v>2009</v>
      </c>
      <c r="B333" s="22">
        <v>7</v>
      </c>
      <c r="C333" s="12">
        <v>988.2</v>
      </c>
    </row>
    <row r="334" spans="1:8" x14ac:dyDescent="0.25">
      <c r="A334" s="35">
        <v>2010</v>
      </c>
      <c r="B334" s="22">
        <v>10</v>
      </c>
      <c r="C334" s="12">
        <v>1229.7</v>
      </c>
    </row>
    <row r="335" spans="1:8" x14ac:dyDescent="0.25">
      <c r="A335" s="35">
        <v>2011</v>
      </c>
      <c r="B335" s="22">
        <v>22</v>
      </c>
      <c r="C335" s="12">
        <v>2383.4</v>
      </c>
    </row>
    <row r="336" spans="1:8" x14ac:dyDescent="0.25">
      <c r="A336" s="35">
        <v>2012</v>
      </c>
      <c r="B336" s="22">
        <v>19</v>
      </c>
      <c r="C336" s="12">
        <v>1941.5</v>
      </c>
    </row>
    <row r="337" spans="1:3" x14ac:dyDescent="0.25">
      <c r="A337" s="35">
        <v>2013</v>
      </c>
      <c r="B337" s="22">
        <v>24</v>
      </c>
      <c r="C337" s="12">
        <v>2137.8000000000002</v>
      </c>
    </row>
    <row r="338" spans="1:3" x14ac:dyDescent="0.25">
      <c r="A338" s="35">
        <v>2014</v>
      </c>
      <c r="B338" s="22">
        <v>40</v>
      </c>
      <c r="C338" s="12">
        <v>3023</v>
      </c>
    </row>
    <row r="339" spans="1:3" x14ac:dyDescent="0.25">
      <c r="A339" s="35">
        <v>2015</v>
      </c>
      <c r="B339" s="22">
        <v>50</v>
      </c>
      <c r="C339" s="12">
        <v>3502</v>
      </c>
    </row>
    <row r="340" spans="1:3" x14ac:dyDescent="0.25">
      <c r="A340" s="35">
        <v>2016</v>
      </c>
      <c r="B340" s="22">
        <v>70</v>
      </c>
      <c r="C340" s="12">
        <v>4260.8999999999996</v>
      </c>
    </row>
    <row r="341" spans="1:3" x14ac:dyDescent="0.25">
      <c r="A341" s="35">
        <v>2017</v>
      </c>
      <c r="B341" s="22">
        <v>80</v>
      </c>
      <c r="C341" s="12">
        <v>5041.8</v>
      </c>
    </row>
    <row r="342" spans="1:3" x14ac:dyDescent="0.25">
      <c r="A342" s="35">
        <v>2018</v>
      </c>
      <c r="B342" s="22">
        <v>80</v>
      </c>
      <c r="C342" s="12">
        <v>4730.7</v>
      </c>
    </row>
    <row r="343" spans="1:3" x14ac:dyDescent="0.25">
      <c r="A343" s="35">
        <v>2019</v>
      </c>
      <c r="B343" s="22">
        <v>80</v>
      </c>
      <c r="C343" s="12">
        <v>4650.1000000000004</v>
      </c>
    </row>
    <row r="344" spans="1:3" x14ac:dyDescent="0.25">
      <c r="A344" s="35">
        <v>2020</v>
      </c>
      <c r="B344" s="22">
        <v>80</v>
      </c>
      <c r="C344" s="12">
        <v>4624</v>
      </c>
    </row>
    <row r="345" spans="1:3" x14ac:dyDescent="0.25">
      <c r="A345" s="35">
        <v>2021</v>
      </c>
      <c r="B345" s="22">
        <v>80</v>
      </c>
      <c r="C345" s="12">
        <v>4648.3</v>
      </c>
    </row>
    <row r="346" spans="1:3" x14ac:dyDescent="0.25">
      <c r="A346" s="35">
        <v>2022</v>
      </c>
      <c r="B346" s="22">
        <v>80</v>
      </c>
      <c r="C346" s="12">
        <v>4700.3999999999996</v>
      </c>
    </row>
    <row r="347" spans="1:3" x14ac:dyDescent="0.25">
      <c r="A347" s="35">
        <v>2023</v>
      </c>
      <c r="B347" s="22">
        <v>80</v>
      </c>
      <c r="C347" s="12">
        <v>4698.8</v>
      </c>
    </row>
    <row r="348" spans="1:3" x14ac:dyDescent="0.25">
      <c r="A348" s="35">
        <v>2024</v>
      </c>
      <c r="B348" s="22">
        <v>80</v>
      </c>
      <c r="C348" s="12">
        <v>4741.1000000000004</v>
      </c>
    </row>
    <row r="349" spans="1:3" x14ac:dyDescent="0.25">
      <c r="A349" s="35">
        <v>2025</v>
      </c>
      <c r="B349" s="22">
        <v>80</v>
      </c>
      <c r="C349" s="12">
        <v>4745.3999999999996</v>
      </c>
    </row>
    <row r="350" spans="1:3" x14ac:dyDescent="0.25">
      <c r="A350" s="35">
        <v>2026</v>
      </c>
      <c r="B350" s="22">
        <v>80</v>
      </c>
      <c r="C350" s="12">
        <v>4742.6000000000004</v>
      </c>
    </row>
    <row r="351" spans="1:3" x14ac:dyDescent="0.25">
      <c r="A351" s="35">
        <v>2027</v>
      </c>
      <c r="B351" s="22">
        <v>80</v>
      </c>
      <c r="C351" s="12">
        <v>4842.3999999999996</v>
      </c>
    </row>
    <row r="352" spans="1:3" x14ac:dyDescent="0.25">
      <c r="A352" s="35">
        <v>2028</v>
      </c>
      <c r="B352" s="22">
        <v>80</v>
      </c>
      <c r="C352" s="12">
        <v>4957</v>
      </c>
    </row>
    <row r="353" spans="1:3" x14ac:dyDescent="0.25">
      <c r="A353" s="35">
        <v>2029</v>
      </c>
      <c r="B353" s="22">
        <v>80</v>
      </c>
      <c r="C353" s="12">
        <v>4993.3</v>
      </c>
    </row>
    <row r="354" spans="1:3" x14ac:dyDescent="0.25">
      <c r="A354" s="35">
        <v>2030</v>
      </c>
      <c r="B354" s="22">
        <v>80</v>
      </c>
      <c r="C354" s="12">
        <v>5031.1000000000004</v>
      </c>
    </row>
    <row r="355" spans="1:3" x14ac:dyDescent="0.25">
      <c r="A355" s="35">
        <v>2031</v>
      </c>
      <c r="B355" s="22">
        <v>80</v>
      </c>
      <c r="C355" s="12">
        <v>5068.6000000000004</v>
      </c>
    </row>
    <row r="356" spans="1:3" x14ac:dyDescent="0.25">
      <c r="A356" s="35">
        <v>2032</v>
      </c>
      <c r="B356" s="22">
        <v>80</v>
      </c>
      <c r="C356" s="12">
        <v>5141.1000000000004</v>
      </c>
    </row>
    <row r="357" spans="1:3" x14ac:dyDescent="0.25">
      <c r="A357" s="35">
        <v>2033</v>
      </c>
      <c r="B357" s="22">
        <v>80</v>
      </c>
      <c r="C357" s="12">
        <v>5182.3999999999996</v>
      </c>
    </row>
    <row r="358" spans="1:3" x14ac:dyDescent="0.25">
      <c r="A358" s="35">
        <v>2034</v>
      </c>
      <c r="B358" s="22">
        <v>80</v>
      </c>
      <c r="C358" s="12">
        <v>5184.6000000000004</v>
      </c>
    </row>
    <row r="359" spans="1:3" ht="15.75" thickBot="1" x14ac:dyDescent="0.3">
      <c r="A359" s="43">
        <v>2035</v>
      </c>
      <c r="B359" s="46">
        <v>73</v>
      </c>
      <c r="C359" s="47">
        <v>4341.2</v>
      </c>
    </row>
    <row r="360" spans="1:3" ht="15.75" thickBot="1" x14ac:dyDescent="0.3">
      <c r="A360" s="32" t="s">
        <v>59</v>
      </c>
      <c r="B360" s="38">
        <v>1763</v>
      </c>
      <c r="C360" s="37">
        <v>112892.2</v>
      </c>
    </row>
    <row r="361" spans="1:3" ht="15.75" thickBot="1" x14ac:dyDescent="0.3"/>
    <row r="362" spans="1:3" ht="41.25" customHeight="1" thickBot="1" x14ac:dyDescent="0.3">
      <c r="A362" s="96" t="s">
        <v>81</v>
      </c>
      <c r="B362" s="97"/>
    </row>
    <row r="363" spans="1:3" ht="27.75" thickBot="1" x14ac:dyDescent="0.3">
      <c r="A363" s="32" t="s">
        <v>52</v>
      </c>
      <c r="B363" s="34" t="s">
        <v>58</v>
      </c>
    </row>
    <row r="364" spans="1:3" x14ac:dyDescent="0.25">
      <c r="A364" s="48">
        <v>2004</v>
      </c>
      <c r="B364" s="44">
        <v>24.4</v>
      </c>
    </row>
    <row r="365" spans="1:3" x14ac:dyDescent="0.25">
      <c r="A365" s="9">
        <v>2005</v>
      </c>
      <c r="B365" s="11" t="s">
        <v>8</v>
      </c>
    </row>
    <row r="366" spans="1:3" x14ac:dyDescent="0.25">
      <c r="A366" s="9">
        <v>2006</v>
      </c>
      <c r="B366" s="11" t="s">
        <v>8</v>
      </c>
    </row>
    <row r="367" spans="1:3" x14ac:dyDescent="0.25">
      <c r="A367" s="9">
        <v>2007</v>
      </c>
      <c r="B367" s="11" t="s">
        <v>8</v>
      </c>
    </row>
    <row r="368" spans="1:3" x14ac:dyDescent="0.25">
      <c r="A368" s="9">
        <v>2008</v>
      </c>
      <c r="B368" s="11" t="s">
        <v>8</v>
      </c>
    </row>
    <row r="369" spans="1:2" x14ac:dyDescent="0.25">
      <c r="A369" s="9">
        <v>2009</v>
      </c>
      <c r="B369" s="11" t="s">
        <v>8</v>
      </c>
    </row>
    <row r="370" spans="1:2" ht="15.75" thickBot="1" x14ac:dyDescent="0.3">
      <c r="A370" s="49">
        <v>2010</v>
      </c>
      <c r="B370" s="46">
        <v>3</v>
      </c>
    </row>
    <row r="371" spans="1:2" ht="15.75" thickBot="1" x14ac:dyDescent="0.3">
      <c r="A371" s="32" t="s">
        <v>59</v>
      </c>
      <c r="B371" s="38">
        <v>27.4</v>
      </c>
    </row>
    <row r="372" spans="1:2" ht="15.75" thickBot="1" x14ac:dyDescent="0.3"/>
    <row r="373" spans="1:2" ht="39.75" customHeight="1" thickBot="1" x14ac:dyDescent="0.3">
      <c r="A373" s="96" t="s">
        <v>82</v>
      </c>
      <c r="B373" s="97"/>
    </row>
    <row r="374" spans="1:2" ht="27.75" thickBot="1" x14ac:dyDescent="0.3">
      <c r="A374" s="32" t="s">
        <v>52</v>
      </c>
      <c r="B374" s="34" t="s">
        <v>67</v>
      </c>
    </row>
    <row r="375" spans="1:2" x14ac:dyDescent="0.25">
      <c r="A375" s="50">
        <v>2004</v>
      </c>
      <c r="B375" s="7">
        <v>22.8</v>
      </c>
    </row>
    <row r="376" spans="1:2" x14ac:dyDescent="0.25">
      <c r="A376" s="50">
        <v>2005</v>
      </c>
      <c r="B376" s="7" t="s">
        <v>8</v>
      </c>
    </row>
    <row r="377" spans="1:2" x14ac:dyDescent="0.25">
      <c r="A377" s="50">
        <v>2006</v>
      </c>
      <c r="B377" s="7" t="s">
        <v>8</v>
      </c>
    </row>
    <row r="378" spans="1:2" x14ac:dyDescent="0.25">
      <c r="A378" s="50">
        <v>2007</v>
      </c>
      <c r="B378" s="7" t="s">
        <v>8</v>
      </c>
    </row>
    <row r="379" spans="1:2" x14ac:dyDescent="0.25">
      <c r="A379" s="50">
        <v>2008</v>
      </c>
      <c r="B379" s="7" t="s">
        <v>8</v>
      </c>
    </row>
    <row r="380" spans="1:2" x14ac:dyDescent="0.25">
      <c r="A380" s="50">
        <v>2009</v>
      </c>
      <c r="B380" s="7" t="s">
        <v>8</v>
      </c>
    </row>
    <row r="381" spans="1:2" ht="15.75" thickBot="1" x14ac:dyDescent="0.3">
      <c r="A381" s="50">
        <v>2010</v>
      </c>
      <c r="B381" s="7">
        <v>2.5</v>
      </c>
    </row>
    <row r="382" spans="1:2" ht="15.75" thickBot="1" x14ac:dyDescent="0.3">
      <c r="A382" s="32" t="s">
        <v>59</v>
      </c>
      <c r="B382" s="38">
        <v>25.3</v>
      </c>
    </row>
    <row r="383" spans="1:2" ht="15.75" thickBot="1" x14ac:dyDescent="0.3"/>
    <row r="384" spans="1:2" ht="27.75" customHeight="1" thickBot="1" x14ac:dyDescent="0.3">
      <c r="A384" s="96" t="s">
        <v>84</v>
      </c>
      <c r="B384" s="97"/>
    </row>
    <row r="385" spans="1:2" ht="27.75" thickBot="1" x14ac:dyDescent="0.3">
      <c r="A385" s="32" t="s">
        <v>52</v>
      </c>
      <c r="B385" s="34" t="s">
        <v>58</v>
      </c>
    </row>
    <row r="386" spans="1:2" x14ac:dyDescent="0.25">
      <c r="A386" s="51">
        <v>2004</v>
      </c>
      <c r="B386" s="44">
        <v>20.100000000000001</v>
      </c>
    </row>
    <row r="387" spans="1:2" x14ac:dyDescent="0.25">
      <c r="A387" s="52">
        <v>2005</v>
      </c>
      <c r="B387" s="11">
        <v>10.6</v>
      </c>
    </row>
    <row r="388" spans="1:2" x14ac:dyDescent="0.25">
      <c r="A388" s="52">
        <v>2006</v>
      </c>
      <c r="B388" s="11" t="s">
        <v>8</v>
      </c>
    </row>
    <row r="389" spans="1:2" x14ac:dyDescent="0.25">
      <c r="A389" s="52">
        <v>2007</v>
      </c>
      <c r="B389" s="11" t="s">
        <v>8</v>
      </c>
    </row>
    <row r="390" spans="1:2" x14ac:dyDescent="0.25">
      <c r="A390" s="52">
        <v>2008</v>
      </c>
      <c r="B390" s="11">
        <v>74.3</v>
      </c>
    </row>
    <row r="391" spans="1:2" x14ac:dyDescent="0.25">
      <c r="A391" s="52">
        <v>2009</v>
      </c>
      <c r="B391" s="11">
        <v>22</v>
      </c>
    </row>
    <row r="392" spans="1:2" x14ac:dyDescent="0.25">
      <c r="A392" s="52">
        <v>2010</v>
      </c>
      <c r="B392" s="11">
        <v>73.400000000000006</v>
      </c>
    </row>
    <row r="393" spans="1:2" x14ac:dyDescent="0.25">
      <c r="A393" s="52">
        <v>2011</v>
      </c>
      <c r="B393" s="11">
        <v>139.69999999999999</v>
      </c>
    </row>
    <row r="394" spans="1:2" x14ac:dyDescent="0.25">
      <c r="A394" s="52">
        <v>2012</v>
      </c>
      <c r="B394" s="11">
        <v>73.8</v>
      </c>
    </row>
    <row r="395" spans="1:2" x14ac:dyDescent="0.25">
      <c r="A395" s="52">
        <v>2013</v>
      </c>
      <c r="B395" s="11">
        <v>82.3</v>
      </c>
    </row>
    <row r="396" spans="1:2" x14ac:dyDescent="0.25">
      <c r="A396" s="52">
        <v>2014</v>
      </c>
      <c r="B396" s="11" t="s">
        <v>8</v>
      </c>
    </row>
    <row r="397" spans="1:2" ht="15.75" thickBot="1" x14ac:dyDescent="0.3">
      <c r="A397" s="53">
        <v>2015</v>
      </c>
      <c r="B397" s="45">
        <v>27.6</v>
      </c>
    </row>
    <row r="398" spans="1:2" ht="15.75" thickBot="1" x14ac:dyDescent="0.3">
      <c r="A398" s="32" t="s">
        <v>59</v>
      </c>
      <c r="B398" s="38">
        <v>523.79999999999995</v>
      </c>
    </row>
    <row r="399" spans="1:2" ht="15.75" thickBot="1" x14ac:dyDescent="0.3"/>
    <row r="400" spans="1:2" ht="33" customHeight="1" thickBot="1" x14ac:dyDescent="0.3">
      <c r="A400" s="96" t="s">
        <v>83</v>
      </c>
      <c r="B400" s="97"/>
    </row>
    <row r="401" spans="1:2" ht="27.75" thickBot="1" x14ac:dyDescent="0.3">
      <c r="A401" s="32" t="s">
        <v>52</v>
      </c>
      <c r="B401" s="34" t="s">
        <v>67</v>
      </c>
    </row>
    <row r="402" spans="1:2" x14ac:dyDescent="0.25">
      <c r="A402" s="48">
        <v>2004</v>
      </c>
      <c r="B402" s="42">
        <v>18.7</v>
      </c>
    </row>
    <row r="403" spans="1:2" x14ac:dyDescent="0.25">
      <c r="A403" s="9">
        <v>2005</v>
      </c>
      <c r="B403" s="22">
        <v>9.6</v>
      </c>
    </row>
    <row r="404" spans="1:2" x14ac:dyDescent="0.25">
      <c r="A404" s="9">
        <v>2006</v>
      </c>
      <c r="B404" s="22" t="s">
        <v>8</v>
      </c>
    </row>
    <row r="405" spans="1:2" x14ac:dyDescent="0.25">
      <c r="A405" s="9">
        <v>2007</v>
      </c>
      <c r="B405" s="22" t="s">
        <v>8</v>
      </c>
    </row>
    <row r="406" spans="1:2" x14ac:dyDescent="0.25">
      <c r="A406" s="9">
        <v>2008</v>
      </c>
      <c r="B406" s="22">
        <v>63.4</v>
      </c>
    </row>
    <row r="407" spans="1:2" x14ac:dyDescent="0.25">
      <c r="A407" s="9">
        <v>2009</v>
      </c>
      <c r="B407" s="22">
        <v>18.600000000000001</v>
      </c>
    </row>
    <row r="408" spans="1:2" x14ac:dyDescent="0.25">
      <c r="A408" s="9">
        <v>2010</v>
      </c>
      <c r="B408" s="22">
        <v>61.2</v>
      </c>
    </row>
    <row r="409" spans="1:2" x14ac:dyDescent="0.25">
      <c r="A409" s="9">
        <v>2011</v>
      </c>
      <c r="B409" s="54">
        <v>114.6</v>
      </c>
    </row>
    <row r="410" spans="1:2" x14ac:dyDescent="0.25">
      <c r="A410" s="9">
        <v>2012</v>
      </c>
      <c r="B410" s="22">
        <v>59.5</v>
      </c>
    </row>
    <row r="411" spans="1:2" x14ac:dyDescent="0.25">
      <c r="A411" s="9">
        <v>2013</v>
      </c>
      <c r="B411" s="22">
        <v>65.3</v>
      </c>
    </row>
    <row r="412" spans="1:2" x14ac:dyDescent="0.25">
      <c r="A412" s="9">
        <v>2014</v>
      </c>
      <c r="B412" s="22" t="s">
        <v>8</v>
      </c>
    </row>
    <row r="413" spans="1:2" ht="15.75" thickBot="1" x14ac:dyDescent="0.3">
      <c r="A413" s="49">
        <v>2015</v>
      </c>
      <c r="B413" s="46">
        <v>21.2</v>
      </c>
    </row>
    <row r="414" spans="1:2" ht="15.75" thickBot="1" x14ac:dyDescent="0.3">
      <c r="A414" s="32" t="s">
        <v>59</v>
      </c>
      <c r="B414" s="38">
        <v>432.1</v>
      </c>
    </row>
  </sheetData>
  <mergeCells count="29">
    <mergeCell ref="A400:B400"/>
    <mergeCell ref="A294:I294"/>
    <mergeCell ref="A328:C328"/>
    <mergeCell ref="A362:B362"/>
    <mergeCell ref="A373:B373"/>
    <mergeCell ref="A384:B384"/>
    <mergeCell ref="A163:I163"/>
    <mergeCell ref="A185:I185"/>
    <mergeCell ref="A210:I210"/>
    <mergeCell ref="A235:C235"/>
    <mergeCell ref="A260:I260"/>
    <mergeCell ref="A75:I75"/>
    <mergeCell ref="A101:I101"/>
    <mergeCell ref="A127:I127"/>
    <mergeCell ref="A134:I134"/>
    <mergeCell ref="A141:I141"/>
    <mergeCell ref="H49:H52"/>
    <mergeCell ref="B49:B52"/>
    <mergeCell ref="A49:A52"/>
    <mergeCell ref="A2:J2"/>
    <mergeCell ref="A1:J1"/>
    <mergeCell ref="A13:J13"/>
    <mergeCell ref="A21:I21"/>
    <mergeCell ref="A48:H48"/>
    <mergeCell ref="C49:C52"/>
    <mergeCell ref="D49:D52"/>
    <mergeCell ref="E49:E52"/>
    <mergeCell ref="F49:F52"/>
    <mergeCell ref="G49:G5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:C2"/>
    </sheetView>
  </sheetViews>
  <sheetFormatPr defaultRowHeight="15" x14ac:dyDescent="0.25"/>
  <cols>
    <col min="1" max="1" width="18.140625" bestFit="1" customWidth="1"/>
    <col min="2" max="2" width="18.5703125" bestFit="1" customWidth="1"/>
    <col min="3" max="3" width="16.85546875" bestFit="1" customWidth="1"/>
  </cols>
  <sheetData>
    <row r="1" spans="1:3" ht="15.75" thickBot="1" x14ac:dyDescent="0.3">
      <c r="A1" s="96" t="s">
        <v>86</v>
      </c>
      <c r="B1" s="96"/>
      <c r="C1" s="33"/>
    </row>
    <row r="2" spans="1:3" ht="27.75" thickBot="1" x14ac:dyDescent="0.3">
      <c r="A2" s="32"/>
      <c r="B2" s="34" t="s">
        <v>92</v>
      </c>
      <c r="C2" s="32" t="s">
        <v>93</v>
      </c>
    </row>
    <row r="3" spans="1:3" ht="15.75" thickBot="1" x14ac:dyDescent="0.3">
      <c r="A3" s="32" t="s">
        <v>88</v>
      </c>
      <c r="B3" s="55">
        <v>37190</v>
      </c>
      <c r="C3" s="55">
        <v>40233</v>
      </c>
    </row>
    <row r="4" spans="1:3" ht="27.75" thickBot="1" x14ac:dyDescent="0.3">
      <c r="A4" s="32" t="s">
        <v>87</v>
      </c>
      <c r="B4">
        <v>465</v>
      </c>
      <c r="C4">
        <v>420</v>
      </c>
    </row>
    <row r="5" spans="1:3" ht="15.75" thickBot="1" x14ac:dyDescent="0.3">
      <c r="A5" s="32" t="s">
        <v>89</v>
      </c>
      <c r="B5" t="s">
        <v>85</v>
      </c>
      <c r="C5" t="s">
        <v>85</v>
      </c>
    </row>
    <row r="6" spans="1:3" ht="15.75" thickBot="1" x14ac:dyDescent="0.3">
      <c r="A6" s="32" t="s">
        <v>90</v>
      </c>
      <c r="B6">
        <v>2006</v>
      </c>
      <c r="C6">
        <v>2006</v>
      </c>
    </row>
    <row r="7" spans="1:3" ht="15.75" thickBot="1" x14ac:dyDescent="0.3">
      <c r="A7" s="32" t="s">
        <v>91</v>
      </c>
      <c r="B7">
        <v>2015</v>
      </c>
      <c r="C7">
        <v>2018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2"/>
    </sheetView>
  </sheetViews>
  <sheetFormatPr defaultRowHeight="15" x14ac:dyDescent="0.25"/>
  <cols>
    <col min="2" max="2" width="9.7109375" bestFit="1" customWidth="1"/>
  </cols>
  <sheetData>
    <row r="1" spans="1:5" ht="15.75" customHeight="1" thickBot="1" x14ac:dyDescent="0.3">
      <c r="A1" s="99" t="s">
        <v>94</v>
      </c>
      <c r="B1" s="99"/>
      <c r="C1" s="99"/>
      <c r="D1" s="99"/>
      <c r="E1" s="100"/>
    </row>
    <row r="2" spans="1:5" ht="27.75" thickBot="1" x14ac:dyDescent="0.3">
      <c r="A2" s="32" t="s">
        <v>95</v>
      </c>
      <c r="B2" s="34" t="s">
        <v>96</v>
      </c>
      <c r="C2" s="32" t="s">
        <v>24</v>
      </c>
      <c r="D2" s="32" t="s">
        <v>97</v>
      </c>
      <c r="E2" s="34" t="s">
        <v>98</v>
      </c>
    </row>
    <row r="3" spans="1:5" x14ac:dyDescent="0.25">
      <c r="A3" t="s">
        <v>99</v>
      </c>
      <c r="B3" s="55">
        <v>40458</v>
      </c>
      <c r="C3">
        <v>19</v>
      </c>
      <c r="D3">
        <v>2750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40" workbookViewId="0">
      <selection activeCell="A45" sqref="A45:C45"/>
    </sheetView>
  </sheetViews>
  <sheetFormatPr defaultRowHeight="15" x14ac:dyDescent="0.25"/>
  <cols>
    <col min="1" max="1" width="36.28515625" bestFit="1" customWidth="1"/>
    <col min="2" max="2" width="20" bestFit="1" customWidth="1"/>
    <col min="3" max="3" width="36" bestFit="1" customWidth="1"/>
    <col min="4" max="4" width="12.140625" bestFit="1" customWidth="1"/>
    <col min="5" max="5" width="12" bestFit="1" customWidth="1"/>
    <col min="6" max="6" width="9.85546875" bestFit="1" customWidth="1"/>
  </cols>
  <sheetData>
    <row r="1" spans="1:4" ht="15.75" thickBot="1" x14ac:dyDescent="0.3">
      <c r="A1" s="32" t="s">
        <v>103</v>
      </c>
      <c r="B1" s="34" t="s">
        <v>106</v>
      </c>
      <c r="C1" s="32" t="s">
        <v>61</v>
      </c>
    </row>
    <row r="2" spans="1:4" ht="27.75" thickBot="1" x14ac:dyDescent="0.3">
      <c r="A2" s="32" t="s">
        <v>100</v>
      </c>
      <c r="B2" s="34" t="s">
        <v>101</v>
      </c>
      <c r="C2" s="32" t="s">
        <v>109</v>
      </c>
      <c r="D2" s="32" t="s">
        <v>107</v>
      </c>
    </row>
    <row r="3" spans="1:4" ht="27.75" thickBot="1" x14ac:dyDescent="0.3">
      <c r="A3" s="32" t="s">
        <v>104</v>
      </c>
      <c r="B3" s="57"/>
    </row>
    <row r="4" spans="1:4" ht="15.75" thickBot="1" x14ac:dyDescent="0.3">
      <c r="A4" s="32" t="s">
        <v>102</v>
      </c>
      <c r="B4" s="57" t="s">
        <v>8</v>
      </c>
      <c r="C4" s="39">
        <v>270599.7</v>
      </c>
    </row>
    <row r="5" spans="1:4" ht="15.75" thickBot="1" x14ac:dyDescent="0.3">
      <c r="A5" s="32" t="s">
        <v>24</v>
      </c>
      <c r="B5" s="57" t="s">
        <v>8</v>
      </c>
      <c r="C5" s="56">
        <v>2457</v>
      </c>
    </row>
    <row r="6" spans="1:4" ht="15.75" thickBot="1" x14ac:dyDescent="0.3">
      <c r="A6" s="32" t="s">
        <v>100</v>
      </c>
      <c r="B6" s="57" t="s">
        <v>8</v>
      </c>
      <c r="C6" s="39">
        <v>110.134</v>
      </c>
      <c r="D6" s="57" t="s">
        <v>8</v>
      </c>
    </row>
    <row r="7" spans="1:4" ht="27.75" thickBot="1" x14ac:dyDescent="0.3">
      <c r="A7" s="32" t="s">
        <v>105</v>
      </c>
      <c r="B7" s="57"/>
    </row>
    <row r="8" spans="1:4" ht="15.75" thickBot="1" x14ac:dyDescent="0.3">
      <c r="A8" s="32" t="s">
        <v>102</v>
      </c>
      <c r="B8" s="57" t="s">
        <v>8</v>
      </c>
      <c r="C8" s="39">
        <v>221756.5</v>
      </c>
    </row>
    <row r="9" spans="1:4" ht="15.75" thickBot="1" x14ac:dyDescent="0.3">
      <c r="A9" s="32" t="s">
        <v>24</v>
      </c>
      <c r="B9" s="57" t="s">
        <v>8</v>
      </c>
      <c r="C9" s="56">
        <v>2443</v>
      </c>
    </row>
    <row r="10" spans="1:4" ht="15.75" thickBot="1" x14ac:dyDescent="0.3">
      <c r="A10" s="32" t="s">
        <v>100</v>
      </c>
      <c r="B10" s="57" t="s">
        <v>8</v>
      </c>
      <c r="C10" s="40">
        <v>90.772000000000006</v>
      </c>
      <c r="D10" s="57" t="s">
        <v>8</v>
      </c>
    </row>
    <row r="11" spans="1:4" ht="15.75" thickBot="1" x14ac:dyDescent="0.3"/>
    <row r="12" spans="1:4" ht="15.75" thickBot="1" x14ac:dyDescent="0.3">
      <c r="A12" s="32"/>
      <c r="B12" s="34" t="s">
        <v>106</v>
      </c>
      <c r="C12" s="32" t="s">
        <v>61</v>
      </c>
    </row>
    <row r="13" spans="1:4" ht="27.75" thickBot="1" x14ac:dyDescent="0.3">
      <c r="A13" s="32" t="s">
        <v>100</v>
      </c>
      <c r="B13" s="34" t="s">
        <v>108</v>
      </c>
      <c r="C13" s="32" t="s">
        <v>109</v>
      </c>
      <c r="D13" s="32" t="s">
        <v>107</v>
      </c>
    </row>
    <row r="14" spans="1:4" ht="27.75" thickBot="1" x14ac:dyDescent="0.3">
      <c r="A14" s="32" t="s">
        <v>104</v>
      </c>
      <c r="B14" s="57"/>
    </row>
    <row r="15" spans="1:4" ht="15.75" thickBot="1" x14ac:dyDescent="0.3">
      <c r="A15" s="32" t="s">
        <v>102</v>
      </c>
      <c r="B15" s="57" t="s">
        <v>8</v>
      </c>
      <c r="C15" s="39">
        <v>270599.7</v>
      </c>
    </row>
    <row r="16" spans="1:4" ht="15.75" thickBot="1" x14ac:dyDescent="0.3">
      <c r="A16" s="32" t="s">
        <v>24</v>
      </c>
      <c r="B16" s="57" t="s">
        <v>8</v>
      </c>
      <c r="C16" s="56">
        <v>2457</v>
      </c>
    </row>
    <row r="17" spans="1:6" ht="15.75" thickBot="1" x14ac:dyDescent="0.3">
      <c r="A17" s="32" t="s">
        <v>100</v>
      </c>
      <c r="B17" s="57" t="s">
        <v>8</v>
      </c>
      <c r="C17" s="39">
        <v>110.134</v>
      </c>
      <c r="D17" s="57" t="s">
        <v>8</v>
      </c>
    </row>
    <row r="18" spans="1:6" ht="27.75" thickBot="1" x14ac:dyDescent="0.3">
      <c r="A18" s="32" t="s">
        <v>105</v>
      </c>
      <c r="B18" s="57"/>
    </row>
    <row r="19" spans="1:6" ht="15.75" thickBot="1" x14ac:dyDescent="0.3">
      <c r="A19" s="32" t="s">
        <v>102</v>
      </c>
      <c r="B19" s="57" t="s">
        <v>8</v>
      </c>
      <c r="C19" s="39">
        <v>221756.5</v>
      </c>
    </row>
    <row r="20" spans="1:6" ht="15.75" thickBot="1" x14ac:dyDescent="0.3">
      <c r="A20" s="32" t="s">
        <v>24</v>
      </c>
      <c r="B20" s="57" t="s">
        <v>8</v>
      </c>
      <c r="C20" s="56">
        <v>2443</v>
      </c>
    </row>
    <row r="21" spans="1:6" ht="15.75" thickBot="1" x14ac:dyDescent="0.3">
      <c r="A21" s="32" t="s">
        <v>100</v>
      </c>
      <c r="B21" s="57" t="s">
        <v>8</v>
      </c>
      <c r="C21" s="40">
        <v>90.772000000000006</v>
      </c>
      <c r="D21" s="57" t="s">
        <v>8</v>
      </c>
    </row>
    <row r="23" spans="1:6" ht="15.75" thickBot="1" x14ac:dyDescent="0.3">
      <c r="A23" s="61" t="s">
        <v>110</v>
      </c>
    </row>
    <row r="24" spans="1:6" ht="15.75" thickBot="1" x14ac:dyDescent="0.3">
      <c r="C24" s="101" t="s">
        <v>61</v>
      </c>
      <c r="D24" s="97"/>
      <c r="E24" s="101" t="s">
        <v>18</v>
      </c>
      <c r="F24" s="97"/>
    </row>
    <row r="25" spans="1:6" ht="15.75" thickBot="1" x14ac:dyDescent="0.3">
      <c r="B25" s="32" t="s">
        <v>133</v>
      </c>
      <c r="C25" s="34" t="s">
        <v>118</v>
      </c>
      <c r="D25" s="32" t="s">
        <v>119</v>
      </c>
      <c r="E25" s="32" t="s">
        <v>118</v>
      </c>
      <c r="F25" s="32" t="s">
        <v>119</v>
      </c>
    </row>
    <row r="26" spans="1:6" ht="27.75" thickBot="1" x14ac:dyDescent="0.3">
      <c r="A26" s="32" t="s">
        <v>112</v>
      </c>
      <c r="B26" s="9" t="s">
        <v>111</v>
      </c>
      <c r="C26" s="59" t="s">
        <v>111</v>
      </c>
      <c r="D26" s="35" t="s">
        <v>111</v>
      </c>
      <c r="E26" s="39" t="s">
        <v>111</v>
      </c>
      <c r="F26" s="39" t="s">
        <v>111</v>
      </c>
    </row>
    <row r="27" spans="1:6" ht="15.75" thickBot="1" x14ac:dyDescent="0.3">
      <c r="A27" s="32" t="s">
        <v>113</v>
      </c>
      <c r="B27" s="60">
        <v>38047</v>
      </c>
      <c r="C27" s="54">
        <v>78.591999999999999</v>
      </c>
      <c r="D27" s="10">
        <v>61.195</v>
      </c>
      <c r="E27" s="13">
        <v>100.407</v>
      </c>
      <c r="F27" s="10">
        <v>81.825999999999993</v>
      </c>
    </row>
    <row r="28" spans="1:6" ht="27.75" thickBot="1" x14ac:dyDescent="0.3">
      <c r="A28" s="32" t="s">
        <v>114</v>
      </c>
      <c r="B28" s="9" t="s">
        <v>111</v>
      </c>
      <c r="C28" s="59" t="s">
        <v>111</v>
      </c>
      <c r="D28" s="35" t="s">
        <v>111</v>
      </c>
      <c r="E28" s="39" t="s">
        <v>111</v>
      </c>
      <c r="F28" s="39" t="s">
        <v>111</v>
      </c>
    </row>
    <row r="29" spans="1:6" ht="15.75" thickBot="1" x14ac:dyDescent="0.3">
      <c r="A29" s="32" t="s">
        <v>115</v>
      </c>
      <c r="B29" s="60">
        <v>38047</v>
      </c>
      <c r="C29" s="54">
        <v>78.591999999999999</v>
      </c>
      <c r="D29" s="10">
        <v>61.195</v>
      </c>
      <c r="E29" s="13">
        <v>100.407</v>
      </c>
      <c r="F29" s="10">
        <v>81.825999999999993</v>
      </c>
    </row>
    <row r="30" spans="1:6" ht="27.75" thickBot="1" x14ac:dyDescent="0.3">
      <c r="A30" s="32" t="s">
        <v>27</v>
      </c>
      <c r="B30" s="9" t="s">
        <v>111</v>
      </c>
      <c r="C30" s="59" t="s">
        <v>111</v>
      </c>
      <c r="D30" s="35" t="s">
        <v>111</v>
      </c>
      <c r="E30" s="39" t="s">
        <v>111</v>
      </c>
      <c r="F30" s="39" t="s">
        <v>111</v>
      </c>
    </row>
    <row r="31" spans="1:6" ht="15.75" thickBot="1" x14ac:dyDescent="0.3">
      <c r="A31" s="32" t="s">
        <v>116</v>
      </c>
      <c r="B31" s="60">
        <v>40148</v>
      </c>
      <c r="C31" s="54">
        <v>97.11</v>
      </c>
      <c r="D31" s="10">
        <v>79.003</v>
      </c>
      <c r="E31" s="13">
        <v>133.59899999999999</v>
      </c>
      <c r="F31" s="13">
        <v>113.604</v>
      </c>
    </row>
    <row r="32" spans="1:6" ht="15.75" thickBot="1" x14ac:dyDescent="0.3">
      <c r="A32" s="32" t="s">
        <v>117</v>
      </c>
      <c r="B32" s="60">
        <v>40513</v>
      </c>
      <c r="C32" s="40">
        <v>110.134</v>
      </c>
      <c r="D32" s="10">
        <v>90.772000000000006</v>
      </c>
      <c r="E32" s="13">
        <v>154.41300000000001</v>
      </c>
      <c r="F32" s="13">
        <v>132.80600000000001</v>
      </c>
    </row>
    <row r="33" spans="1:10" ht="15.75" thickBot="1" x14ac:dyDescent="0.3"/>
    <row r="34" spans="1:10" ht="41.25" customHeight="1" thickBot="1" x14ac:dyDescent="0.3">
      <c r="A34" s="58" t="s">
        <v>120</v>
      </c>
      <c r="B34" s="101" t="s">
        <v>123</v>
      </c>
      <c r="C34" s="96"/>
      <c r="D34" s="96"/>
      <c r="E34" s="96"/>
      <c r="F34" s="96"/>
      <c r="G34" s="96"/>
      <c r="H34" s="96"/>
      <c r="I34" s="97"/>
      <c r="J34" s="76" t="s">
        <v>132</v>
      </c>
    </row>
    <row r="35" spans="1:10" ht="27.75" thickBot="1" x14ac:dyDescent="0.3">
      <c r="A35" s="32" t="s">
        <v>121</v>
      </c>
      <c r="B35" s="32" t="s">
        <v>124</v>
      </c>
      <c r="C35" s="34" t="s">
        <v>125</v>
      </c>
      <c r="D35" s="32" t="s">
        <v>126</v>
      </c>
      <c r="E35" s="32" t="s">
        <v>127</v>
      </c>
      <c r="F35" s="32" t="s">
        <v>128</v>
      </c>
      <c r="G35" s="32" t="s">
        <v>129</v>
      </c>
      <c r="H35" s="34" t="s">
        <v>130</v>
      </c>
      <c r="I35" s="32" t="s">
        <v>131</v>
      </c>
      <c r="J35" s="95"/>
    </row>
    <row r="36" spans="1:10" ht="15.75" thickBot="1" x14ac:dyDescent="0.3">
      <c r="A36" s="32" t="s">
        <v>122</v>
      </c>
    </row>
    <row r="37" spans="1:10" x14ac:dyDescent="0.25">
      <c r="A37">
        <v>81.298000000000002</v>
      </c>
      <c r="B37" s="14">
        <v>-3.2490000000000001</v>
      </c>
      <c r="C37" s="14">
        <v>3.2450000000000001</v>
      </c>
      <c r="D37" s="14">
        <v>14.21</v>
      </c>
      <c r="E37" s="14">
        <v>5.2050000000000001</v>
      </c>
      <c r="F37" s="14">
        <v>45.231999999999999</v>
      </c>
      <c r="G37" s="14">
        <v>0</v>
      </c>
      <c r="H37" s="14">
        <v>8.4719999999999995</v>
      </c>
      <c r="I37" s="14">
        <v>73.114999999999995</v>
      </c>
      <c r="J37" s="14">
        <v>154.41300000000001</v>
      </c>
    </row>
    <row r="38" spans="1:10" ht="15.75" thickBot="1" x14ac:dyDescent="0.3"/>
    <row r="39" spans="1:10" ht="15.75" thickBot="1" x14ac:dyDescent="0.3">
      <c r="A39" s="58"/>
      <c r="B39" s="101" t="s">
        <v>123</v>
      </c>
      <c r="C39" s="96"/>
      <c r="D39" s="96"/>
      <c r="E39" s="96"/>
      <c r="F39" s="96"/>
      <c r="G39" s="96"/>
      <c r="H39" s="96"/>
      <c r="I39" s="97"/>
      <c r="J39" s="76" t="s">
        <v>135</v>
      </c>
    </row>
    <row r="40" spans="1:10" ht="27.75" thickBot="1" x14ac:dyDescent="0.3">
      <c r="A40" s="32" t="s">
        <v>121</v>
      </c>
      <c r="B40" s="32" t="s">
        <v>124</v>
      </c>
      <c r="C40" s="34" t="s">
        <v>125</v>
      </c>
      <c r="D40" s="32" t="s">
        <v>126</v>
      </c>
      <c r="E40" s="32" t="s">
        <v>127</v>
      </c>
      <c r="F40" s="32" t="s">
        <v>128</v>
      </c>
      <c r="G40" s="32" t="s">
        <v>129</v>
      </c>
      <c r="H40" s="34" t="s">
        <v>130</v>
      </c>
      <c r="I40" s="32" t="s">
        <v>131</v>
      </c>
      <c r="J40" s="95"/>
    </row>
    <row r="41" spans="1:10" ht="15.75" thickBot="1" x14ac:dyDescent="0.3">
      <c r="A41" s="32" t="s">
        <v>134</v>
      </c>
    </row>
    <row r="42" spans="1:10" x14ac:dyDescent="0.25">
      <c r="A42">
        <v>68.933999999999997</v>
      </c>
      <c r="B42" s="14">
        <v>-3.6850000000000001</v>
      </c>
      <c r="C42" s="14">
        <v>1.1299999999999999</v>
      </c>
      <c r="D42" s="14">
        <v>11.071</v>
      </c>
      <c r="E42" s="14">
        <v>3.8530000000000002</v>
      </c>
      <c r="F42" s="14">
        <v>42.982999999999997</v>
      </c>
      <c r="G42" s="14">
        <v>0</v>
      </c>
      <c r="H42" s="14">
        <v>8.52</v>
      </c>
      <c r="I42" s="14">
        <v>63.872</v>
      </c>
      <c r="J42" s="14">
        <v>132.80600000000001</v>
      </c>
    </row>
    <row r="43" spans="1:10" ht="15.75" thickBot="1" x14ac:dyDescent="0.3"/>
    <row r="44" spans="1:10" ht="15.75" thickBot="1" x14ac:dyDescent="0.3">
      <c r="A44" s="101" t="s">
        <v>136</v>
      </c>
      <c r="B44" s="96"/>
      <c r="C44" s="96"/>
      <c r="D44" s="96"/>
      <c r="E44" s="97"/>
    </row>
    <row r="45" spans="1:10" ht="54.75" thickBot="1" x14ac:dyDescent="0.3">
      <c r="A45" s="32" t="s">
        <v>137</v>
      </c>
      <c r="B45" s="32" t="s">
        <v>138</v>
      </c>
      <c r="C45" s="34" t="s">
        <v>139</v>
      </c>
      <c r="D45" s="32" t="s">
        <v>140</v>
      </c>
      <c r="E45" s="32" t="s">
        <v>20</v>
      </c>
    </row>
    <row r="46" spans="1:10" x14ac:dyDescent="0.25">
      <c r="A46" t="s">
        <v>141</v>
      </c>
      <c r="B46" s="11" t="s">
        <v>111</v>
      </c>
      <c r="C46" s="62">
        <v>35370</v>
      </c>
      <c r="D46" s="11" t="s">
        <v>111</v>
      </c>
      <c r="E46" s="62">
        <v>35370</v>
      </c>
    </row>
    <row r="47" spans="1:10" x14ac:dyDescent="0.25">
      <c r="A47" t="s">
        <v>142</v>
      </c>
      <c r="B47" s="62">
        <v>36951</v>
      </c>
      <c r="C47" s="62">
        <v>37165</v>
      </c>
      <c r="D47" s="11" t="s">
        <v>111</v>
      </c>
      <c r="E47" s="62">
        <v>37165</v>
      </c>
    </row>
    <row r="48" spans="1:10" x14ac:dyDescent="0.25">
      <c r="A48" t="s">
        <v>143</v>
      </c>
      <c r="B48" s="11" t="s">
        <v>148</v>
      </c>
      <c r="C48" s="62">
        <v>41000</v>
      </c>
      <c r="D48" s="11" t="s">
        <v>111</v>
      </c>
      <c r="E48" s="11" t="s">
        <v>148</v>
      </c>
    </row>
    <row r="49" spans="1:5" x14ac:dyDescent="0.25">
      <c r="A49" t="s">
        <v>144</v>
      </c>
      <c r="B49" s="11" t="s">
        <v>148</v>
      </c>
      <c r="C49" s="62">
        <v>40269</v>
      </c>
      <c r="D49" s="11" t="s">
        <v>111</v>
      </c>
      <c r="E49" s="11" t="s">
        <v>148</v>
      </c>
    </row>
    <row r="50" spans="1:5" x14ac:dyDescent="0.25">
      <c r="A50" t="s">
        <v>145</v>
      </c>
      <c r="B50" s="11">
        <v>24800</v>
      </c>
      <c r="C50" s="11">
        <v>233000</v>
      </c>
      <c r="D50" s="11" t="s">
        <v>111</v>
      </c>
      <c r="E50" s="11">
        <v>379392.8</v>
      </c>
    </row>
    <row r="51" spans="1:5" x14ac:dyDescent="0.25">
      <c r="A51" t="s">
        <v>146</v>
      </c>
      <c r="B51" s="11" t="s">
        <v>111</v>
      </c>
      <c r="C51" s="11">
        <v>2866</v>
      </c>
      <c r="D51" s="11" t="s">
        <v>111</v>
      </c>
      <c r="E51" s="11">
        <v>2457</v>
      </c>
    </row>
    <row r="52" spans="1:5" x14ac:dyDescent="0.25">
      <c r="A52" t="s">
        <v>147</v>
      </c>
      <c r="B52" s="11" t="s">
        <v>111</v>
      </c>
      <c r="C52" s="11">
        <v>81.298000000000002</v>
      </c>
      <c r="D52" s="11" t="s">
        <v>111</v>
      </c>
      <c r="E52" s="11">
        <v>154.41300000000001</v>
      </c>
    </row>
  </sheetData>
  <mergeCells count="7">
    <mergeCell ref="B39:I39"/>
    <mergeCell ref="J39:J40"/>
    <mergeCell ref="A44:E44"/>
    <mergeCell ref="C24:D24"/>
    <mergeCell ref="E24:F24"/>
    <mergeCell ref="J34:J35"/>
    <mergeCell ref="B34:I3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44" workbookViewId="0">
      <selection activeCell="A52" sqref="A52"/>
    </sheetView>
  </sheetViews>
  <sheetFormatPr defaultRowHeight="15" x14ac:dyDescent="0.25"/>
  <cols>
    <col min="1" max="1" width="14.28515625" customWidth="1"/>
  </cols>
  <sheetData>
    <row r="1" spans="1:5" ht="15.75" thickBot="1" x14ac:dyDescent="0.3">
      <c r="A1" s="101" t="s">
        <v>149</v>
      </c>
      <c r="B1" s="96"/>
      <c r="C1" s="96"/>
      <c r="D1" s="96"/>
      <c r="E1" s="97"/>
    </row>
    <row r="2" spans="1:5" ht="15.75" thickBot="1" x14ac:dyDescent="0.3">
      <c r="A2" s="101" t="s">
        <v>150</v>
      </c>
      <c r="B2" s="96"/>
      <c r="C2" s="96"/>
      <c r="D2" s="96"/>
      <c r="E2" s="97"/>
    </row>
    <row r="3" spans="1:5" ht="15.75" thickBot="1" x14ac:dyDescent="0.3">
      <c r="A3" s="32"/>
      <c r="B3" s="32" t="s">
        <v>30</v>
      </c>
      <c r="C3" s="34" t="s">
        <v>151</v>
      </c>
      <c r="D3" s="32" t="s">
        <v>15</v>
      </c>
      <c r="E3" s="32" t="s">
        <v>17</v>
      </c>
    </row>
    <row r="4" spans="1:5" ht="54.75" thickBot="1" x14ac:dyDescent="0.3">
      <c r="A4" s="32" t="s">
        <v>152</v>
      </c>
      <c r="B4">
        <v>34400</v>
      </c>
      <c r="C4">
        <v>196600</v>
      </c>
      <c r="D4">
        <v>2000</v>
      </c>
      <c r="E4">
        <v>233000</v>
      </c>
    </row>
    <row r="5" spans="1:5" ht="54.75" thickBot="1" x14ac:dyDescent="0.3">
      <c r="A5" s="32" t="s">
        <v>153</v>
      </c>
    </row>
    <row r="6" spans="1:5" ht="27.75" thickBot="1" x14ac:dyDescent="0.3">
      <c r="A6" s="32" t="s">
        <v>154</v>
      </c>
      <c r="B6" s="57" t="s">
        <v>163</v>
      </c>
      <c r="C6" s="57" t="s">
        <v>164</v>
      </c>
      <c r="D6" s="57" t="s">
        <v>165</v>
      </c>
      <c r="E6" s="63" t="s">
        <v>166</v>
      </c>
    </row>
    <row r="7" spans="1:5" ht="27.75" thickBot="1" x14ac:dyDescent="0.3">
      <c r="A7" s="32" t="s">
        <v>24</v>
      </c>
      <c r="B7" s="57" t="s">
        <v>167</v>
      </c>
      <c r="C7" s="57" t="s">
        <v>168</v>
      </c>
      <c r="D7" s="57" t="s">
        <v>8</v>
      </c>
      <c r="E7" s="63" t="s">
        <v>169</v>
      </c>
    </row>
    <row r="8" spans="1:5" ht="27.75" thickBot="1" x14ac:dyDescent="0.3">
      <c r="A8" s="32" t="s">
        <v>155</v>
      </c>
      <c r="B8" s="57" t="s">
        <v>170</v>
      </c>
      <c r="C8" s="57" t="s">
        <v>171</v>
      </c>
      <c r="D8" s="57" t="s">
        <v>8</v>
      </c>
      <c r="E8" s="63" t="s">
        <v>172</v>
      </c>
    </row>
    <row r="9" spans="1:5" ht="27.75" thickBot="1" x14ac:dyDescent="0.3">
      <c r="A9" s="32" t="s">
        <v>156</v>
      </c>
      <c r="B9" s="57" t="s">
        <v>173</v>
      </c>
      <c r="C9" s="57" t="s">
        <v>174</v>
      </c>
      <c r="D9" s="57" t="s">
        <v>175</v>
      </c>
      <c r="E9" s="63" t="s">
        <v>176</v>
      </c>
    </row>
    <row r="10" spans="1:5" ht="27.75" thickBot="1" x14ac:dyDescent="0.3">
      <c r="A10" s="32" t="s">
        <v>157</v>
      </c>
      <c r="B10" s="57" t="s">
        <v>177</v>
      </c>
      <c r="C10" s="57" t="s">
        <v>178</v>
      </c>
      <c r="D10" s="57" t="s">
        <v>179</v>
      </c>
      <c r="E10" s="63" t="s">
        <v>180</v>
      </c>
    </row>
    <row r="11" spans="1:5" ht="15.75" thickBot="1" x14ac:dyDescent="0.3">
      <c r="A11" s="32" t="s">
        <v>158</v>
      </c>
      <c r="B11" s="57" t="s">
        <v>8</v>
      </c>
      <c r="C11" s="57" t="s">
        <v>8</v>
      </c>
      <c r="D11" s="57" t="s">
        <v>8</v>
      </c>
      <c r="E11" s="63" t="s">
        <v>8</v>
      </c>
    </row>
    <row r="12" spans="1:5" ht="15.75" thickBot="1" x14ac:dyDescent="0.3">
      <c r="A12" s="32" t="s">
        <v>12</v>
      </c>
      <c r="B12" s="57" t="s">
        <v>8</v>
      </c>
      <c r="C12" s="57" t="s">
        <v>181</v>
      </c>
      <c r="D12" s="57" t="s">
        <v>8</v>
      </c>
      <c r="E12" s="63" t="s">
        <v>181</v>
      </c>
    </row>
    <row r="13" spans="1:5" ht="27.75" thickBot="1" x14ac:dyDescent="0.3">
      <c r="A13" s="32" t="s">
        <v>59</v>
      </c>
      <c r="B13" s="57" t="s">
        <v>182</v>
      </c>
      <c r="C13" s="57" t="s">
        <v>183</v>
      </c>
      <c r="D13" s="57" t="s">
        <v>184</v>
      </c>
      <c r="E13" s="63" t="s">
        <v>185</v>
      </c>
    </row>
    <row r="14" spans="1:5" ht="41.25" thickBot="1" x14ac:dyDescent="0.3">
      <c r="A14" s="32" t="s">
        <v>159</v>
      </c>
    </row>
    <row r="15" spans="1:5" ht="27.75" thickBot="1" x14ac:dyDescent="0.3">
      <c r="A15" s="32" t="s">
        <v>154</v>
      </c>
      <c r="B15" s="57" t="s">
        <v>186</v>
      </c>
      <c r="C15" s="57" t="s">
        <v>187</v>
      </c>
      <c r="D15" s="57" t="s">
        <v>8</v>
      </c>
      <c r="E15" s="63" t="s">
        <v>188</v>
      </c>
    </row>
    <row r="16" spans="1:5" ht="27.75" thickBot="1" x14ac:dyDescent="0.3">
      <c r="A16" s="32" t="s">
        <v>24</v>
      </c>
      <c r="B16" s="57" t="s">
        <v>8</v>
      </c>
      <c r="C16" s="57" t="s">
        <v>8</v>
      </c>
      <c r="D16" s="57" t="s">
        <v>8</v>
      </c>
      <c r="E16" s="63" t="s">
        <v>8</v>
      </c>
    </row>
    <row r="17" spans="1:5" ht="27.75" thickBot="1" x14ac:dyDescent="0.3">
      <c r="A17" s="32" t="s">
        <v>155</v>
      </c>
      <c r="B17" s="57" t="s">
        <v>8</v>
      </c>
      <c r="C17" s="57" t="s">
        <v>189</v>
      </c>
      <c r="D17" s="57" t="s">
        <v>8</v>
      </c>
      <c r="E17" s="63" t="s">
        <v>190</v>
      </c>
    </row>
    <row r="18" spans="1:5" ht="27.75" thickBot="1" x14ac:dyDescent="0.3">
      <c r="A18" s="32" t="s">
        <v>156</v>
      </c>
      <c r="B18" s="57" t="s">
        <v>8</v>
      </c>
      <c r="C18" s="57" t="s">
        <v>8</v>
      </c>
      <c r="D18" s="57" t="s">
        <v>8</v>
      </c>
      <c r="E18" s="63" t="s">
        <v>8</v>
      </c>
    </row>
    <row r="19" spans="1:5" ht="27.75" thickBot="1" x14ac:dyDescent="0.3">
      <c r="A19" s="32" t="s">
        <v>157</v>
      </c>
      <c r="B19" s="57" t="s">
        <v>191</v>
      </c>
      <c r="C19" s="57" t="s">
        <v>192</v>
      </c>
      <c r="D19" s="57" t="s">
        <v>8</v>
      </c>
      <c r="E19" s="63" t="s">
        <v>193</v>
      </c>
    </row>
    <row r="20" spans="1:5" ht="15.75" thickBot="1" x14ac:dyDescent="0.3">
      <c r="A20" s="32" t="s">
        <v>158</v>
      </c>
      <c r="B20" s="57" t="s">
        <v>8</v>
      </c>
      <c r="C20" s="57" t="s">
        <v>8</v>
      </c>
      <c r="D20" s="57" t="s">
        <v>8</v>
      </c>
      <c r="E20" s="63" t="s">
        <v>8</v>
      </c>
    </row>
    <row r="21" spans="1:5" ht="15.75" thickBot="1" x14ac:dyDescent="0.3">
      <c r="A21" s="32" t="s">
        <v>12</v>
      </c>
      <c r="B21" s="57" t="s">
        <v>8</v>
      </c>
      <c r="C21" s="57" t="s">
        <v>194</v>
      </c>
      <c r="D21" s="57" t="s">
        <v>8</v>
      </c>
      <c r="E21" s="63" t="s">
        <v>194</v>
      </c>
    </row>
    <row r="22" spans="1:5" ht="27.75" thickBot="1" x14ac:dyDescent="0.3">
      <c r="A22" s="32" t="s">
        <v>59</v>
      </c>
      <c r="B22" s="57" t="s">
        <v>195</v>
      </c>
      <c r="C22" s="57" t="s">
        <v>196</v>
      </c>
      <c r="D22" s="57" t="s">
        <v>8</v>
      </c>
      <c r="E22" s="63" t="s">
        <v>197</v>
      </c>
    </row>
    <row r="23" spans="1:5" ht="41.25" thickBot="1" x14ac:dyDescent="0.3">
      <c r="A23" s="32" t="s">
        <v>160</v>
      </c>
      <c r="B23" s="57" t="s">
        <v>198</v>
      </c>
      <c r="C23" s="57" t="s">
        <v>199</v>
      </c>
      <c r="D23" s="57" t="s">
        <v>184</v>
      </c>
      <c r="E23" s="63" t="s">
        <v>200</v>
      </c>
    </row>
    <row r="24" spans="1:5" ht="54.75" thickBot="1" x14ac:dyDescent="0.3">
      <c r="A24" s="32" t="s">
        <v>161</v>
      </c>
      <c r="B24">
        <v>54396.7</v>
      </c>
      <c r="C24">
        <v>324444.90000000002</v>
      </c>
      <c r="D24">
        <v>551.20000000000005</v>
      </c>
      <c r="E24">
        <v>379392.8</v>
      </c>
    </row>
    <row r="25" spans="1:5" ht="54.75" thickBot="1" x14ac:dyDescent="0.3">
      <c r="A25" s="32" t="s">
        <v>162</v>
      </c>
      <c r="B25">
        <v>54396.7</v>
      </c>
      <c r="C25">
        <v>324444.90000000002</v>
      </c>
      <c r="D25">
        <v>551.20000000000005</v>
      </c>
      <c r="E25">
        <v>379392.8</v>
      </c>
    </row>
    <row r="26" spans="1:5" ht="15.75" thickBot="1" x14ac:dyDescent="0.3"/>
    <row r="27" spans="1:5" ht="15.75" thickBot="1" x14ac:dyDescent="0.3">
      <c r="A27" s="101" t="s">
        <v>201</v>
      </c>
      <c r="B27" s="96"/>
      <c r="C27" s="96"/>
      <c r="D27" s="96"/>
      <c r="E27" s="97"/>
    </row>
    <row r="28" spans="1:5" ht="15.75" thickBot="1" x14ac:dyDescent="0.3">
      <c r="A28" s="32"/>
      <c r="B28" s="32" t="s">
        <v>30</v>
      </c>
      <c r="C28" s="34" t="s">
        <v>151</v>
      </c>
      <c r="D28" s="32" t="s">
        <v>15</v>
      </c>
      <c r="E28" s="32" t="s">
        <v>17</v>
      </c>
    </row>
    <row r="29" spans="1:5" ht="41.25" thickBot="1" x14ac:dyDescent="0.3">
      <c r="A29" s="32" t="s">
        <v>152</v>
      </c>
      <c r="B29">
        <v>32300</v>
      </c>
      <c r="C29">
        <v>143300</v>
      </c>
      <c r="D29">
        <v>1500</v>
      </c>
      <c r="E29">
        <v>177100</v>
      </c>
    </row>
    <row r="30" spans="1:5" ht="27.75" thickBot="1" x14ac:dyDescent="0.3">
      <c r="A30" s="32" t="s">
        <v>153</v>
      </c>
    </row>
    <row r="31" spans="1:5" ht="15.75" thickBot="1" x14ac:dyDescent="0.3">
      <c r="A31" s="32" t="s">
        <v>154</v>
      </c>
      <c r="B31" s="57" t="s">
        <v>8</v>
      </c>
      <c r="C31" s="57" t="s">
        <v>8</v>
      </c>
      <c r="D31" s="57" t="s">
        <v>8</v>
      </c>
      <c r="E31" s="63" t="s">
        <v>8</v>
      </c>
    </row>
    <row r="32" spans="1:5" ht="15.75" thickBot="1" x14ac:dyDescent="0.3">
      <c r="A32" s="32" t="s">
        <v>24</v>
      </c>
      <c r="B32" s="57" t="s">
        <v>202</v>
      </c>
      <c r="C32" s="57" t="s">
        <v>203</v>
      </c>
      <c r="D32" s="57" t="s">
        <v>8</v>
      </c>
      <c r="E32" s="63" t="s">
        <v>204</v>
      </c>
    </row>
    <row r="33" spans="1:5" ht="15.75" thickBot="1" x14ac:dyDescent="0.3">
      <c r="A33" s="32" t="s">
        <v>155</v>
      </c>
      <c r="B33" s="57" t="s">
        <v>205</v>
      </c>
      <c r="C33" s="57" t="s">
        <v>206</v>
      </c>
      <c r="D33" s="57" t="s">
        <v>8</v>
      </c>
      <c r="E33" s="63" t="s">
        <v>207</v>
      </c>
    </row>
    <row r="34" spans="1:5" ht="15.75" thickBot="1" x14ac:dyDescent="0.3">
      <c r="A34" s="32" t="s">
        <v>156</v>
      </c>
      <c r="B34" s="57" t="s">
        <v>208</v>
      </c>
      <c r="C34" s="57" t="s">
        <v>209</v>
      </c>
      <c r="D34" s="57" t="s">
        <v>210</v>
      </c>
      <c r="E34" s="63" t="s">
        <v>211</v>
      </c>
    </row>
    <row r="35" spans="1:5" ht="15.75" thickBot="1" x14ac:dyDescent="0.3">
      <c r="A35" s="32" t="s">
        <v>157</v>
      </c>
      <c r="B35" s="57" t="s">
        <v>212</v>
      </c>
      <c r="C35" s="57" t="s">
        <v>213</v>
      </c>
      <c r="D35" s="57" t="s">
        <v>214</v>
      </c>
      <c r="E35" s="63" t="s">
        <v>215</v>
      </c>
    </row>
    <row r="36" spans="1:5" ht="15.75" thickBot="1" x14ac:dyDescent="0.3">
      <c r="A36" s="32" t="s">
        <v>158</v>
      </c>
      <c r="B36" s="57" t="s">
        <v>8</v>
      </c>
      <c r="C36" s="57" t="s">
        <v>8</v>
      </c>
      <c r="D36" s="57" t="s">
        <v>8</v>
      </c>
      <c r="E36" s="63" t="s">
        <v>8</v>
      </c>
    </row>
    <row r="37" spans="1:5" ht="15.75" thickBot="1" x14ac:dyDescent="0.3">
      <c r="A37" s="32" t="s">
        <v>12</v>
      </c>
      <c r="B37" s="57" t="s">
        <v>8</v>
      </c>
      <c r="C37" s="57" t="s">
        <v>216</v>
      </c>
      <c r="D37" s="57" t="s">
        <v>8</v>
      </c>
      <c r="E37" s="63" t="s">
        <v>216</v>
      </c>
    </row>
    <row r="38" spans="1:5" ht="15.75" thickBot="1" x14ac:dyDescent="0.3">
      <c r="A38" s="32" t="s">
        <v>59</v>
      </c>
      <c r="B38" s="57" t="s">
        <v>217</v>
      </c>
      <c r="C38" s="57" t="s">
        <v>218</v>
      </c>
      <c r="D38" s="57" t="s">
        <v>219</v>
      </c>
      <c r="E38" s="63" t="s">
        <v>220</v>
      </c>
    </row>
    <row r="39" spans="1:5" ht="27.75" thickBot="1" x14ac:dyDescent="0.3">
      <c r="A39" s="32" t="s">
        <v>159</v>
      </c>
    </row>
    <row r="40" spans="1:5" ht="15.75" thickBot="1" x14ac:dyDescent="0.3">
      <c r="A40" s="32" t="s">
        <v>154</v>
      </c>
      <c r="B40" s="57" t="s">
        <v>8</v>
      </c>
      <c r="C40" s="57" t="s">
        <v>8</v>
      </c>
      <c r="D40" s="57" t="s">
        <v>8</v>
      </c>
      <c r="E40" s="63" t="s">
        <v>8</v>
      </c>
    </row>
    <row r="41" spans="1:5" ht="15.75" thickBot="1" x14ac:dyDescent="0.3">
      <c r="A41" s="32" t="s">
        <v>24</v>
      </c>
      <c r="B41" s="57" t="s">
        <v>8</v>
      </c>
      <c r="C41" s="57" t="s">
        <v>8</v>
      </c>
      <c r="D41" s="57" t="s">
        <v>8</v>
      </c>
      <c r="E41" s="63" t="s">
        <v>8</v>
      </c>
    </row>
    <row r="42" spans="1:5" ht="15.75" thickBot="1" x14ac:dyDescent="0.3">
      <c r="A42" s="32" t="s">
        <v>155</v>
      </c>
      <c r="B42" s="57" t="s">
        <v>8</v>
      </c>
      <c r="C42" s="57" t="s">
        <v>8</v>
      </c>
      <c r="D42" s="57" t="s">
        <v>8</v>
      </c>
      <c r="E42" s="63" t="s">
        <v>8</v>
      </c>
    </row>
    <row r="43" spans="1:5" ht="15.75" thickBot="1" x14ac:dyDescent="0.3">
      <c r="A43" s="32" t="s">
        <v>156</v>
      </c>
      <c r="B43" s="57" t="s">
        <v>8</v>
      </c>
      <c r="C43" s="57" t="s">
        <v>8</v>
      </c>
      <c r="D43" s="57" t="s">
        <v>8</v>
      </c>
      <c r="E43" s="63" t="s">
        <v>8</v>
      </c>
    </row>
    <row r="44" spans="1:5" ht="15.75" thickBot="1" x14ac:dyDescent="0.3">
      <c r="A44" s="32" t="s">
        <v>157</v>
      </c>
      <c r="B44" s="57" t="s">
        <v>221</v>
      </c>
      <c r="C44" s="57" t="s">
        <v>222</v>
      </c>
      <c r="D44" s="57" t="s">
        <v>8</v>
      </c>
      <c r="E44" s="63" t="s">
        <v>223</v>
      </c>
    </row>
    <row r="45" spans="1:5" ht="15.75" thickBot="1" x14ac:dyDescent="0.3">
      <c r="A45" s="32" t="s">
        <v>158</v>
      </c>
      <c r="B45" s="57" t="s">
        <v>8</v>
      </c>
      <c r="C45" s="57" t="s">
        <v>8</v>
      </c>
      <c r="D45" s="57" t="s">
        <v>8</v>
      </c>
      <c r="E45" s="63" t="s">
        <v>8</v>
      </c>
    </row>
    <row r="46" spans="1:5" ht="15.75" thickBot="1" x14ac:dyDescent="0.3">
      <c r="A46" s="32" t="s">
        <v>12</v>
      </c>
      <c r="B46" s="57" t="s">
        <v>8</v>
      </c>
      <c r="C46" s="57" t="s">
        <v>224</v>
      </c>
      <c r="D46" s="57" t="s">
        <v>8</v>
      </c>
      <c r="E46" s="63" t="s">
        <v>224</v>
      </c>
    </row>
    <row r="47" spans="1:5" ht="15.75" thickBot="1" x14ac:dyDescent="0.3">
      <c r="A47" s="32" t="s">
        <v>59</v>
      </c>
      <c r="B47" s="57" t="s">
        <v>221</v>
      </c>
      <c r="C47" s="57" t="s">
        <v>225</v>
      </c>
      <c r="D47" s="57" t="s">
        <v>8</v>
      </c>
      <c r="E47" s="63" t="s">
        <v>226</v>
      </c>
    </row>
    <row r="48" spans="1:5" ht="27.75" thickBot="1" x14ac:dyDescent="0.3">
      <c r="A48" s="32" t="s">
        <v>160</v>
      </c>
      <c r="B48" s="57" t="s">
        <v>227</v>
      </c>
      <c r="C48" s="57" t="s">
        <v>228</v>
      </c>
      <c r="D48" s="57" t="s">
        <v>219</v>
      </c>
      <c r="E48" s="63" t="s">
        <v>229</v>
      </c>
    </row>
    <row r="49" spans="1:5" ht="27.75" thickBot="1" x14ac:dyDescent="0.3">
      <c r="A49" s="32" t="s">
        <v>161</v>
      </c>
      <c r="B49">
        <v>48385.8</v>
      </c>
      <c r="C49">
        <v>221756.5</v>
      </c>
      <c r="D49">
        <v>457.4</v>
      </c>
      <c r="E49">
        <v>270599.7</v>
      </c>
    </row>
    <row r="50" spans="1:5" ht="27.75" thickBot="1" x14ac:dyDescent="0.3">
      <c r="A50" s="32" t="s">
        <v>162</v>
      </c>
      <c r="B50">
        <v>48385.8</v>
      </c>
      <c r="C50">
        <v>221756.5</v>
      </c>
      <c r="D50">
        <v>457.4</v>
      </c>
      <c r="E50">
        <v>270599.7</v>
      </c>
    </row>
  </sheetData>
  <mergeCells count="3">
    <mergeCell ref="A2:E2"/>
    <mergeCell ref="A1:E1"/>
    <mergeCell ref="A27:E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67" workbookViewId="0">
      <selection activeCell="C76" sqref="A76:C76"/>
    </sheetView>
  </sheetViews>
  <sheetFormatPr defaultRowHeight="15" x14ac:dyDescent="0.25"/>
  <cols>
    <col min="1" max="1" width="14.28515625" bestFit="1" customWidth="1"/>
    <col min="2" max="2" width="12.85546875" customWidth="1"/>
    <col min="3" max="3" width="13.85546875" customWidth="1"/>
    <col min="4" max="4" width="14.28515625" bestFit="1" customWidth="1"/>
    <col min="5" max="5" width="13.5703125" customWidth="1"/>
    <col min="6" max="6" width="9.7109375" bestFit="1" customWidth="1"/>
    <col min="7" max="8" width="14.28515625" bestFit="1" customWidth="1"/>
  </cols>
  <sheetData>
    <row r="1" spans="1:8" ht="15.75" customHeight="1" thickBot="1" x14ac:dyDescent="0.3">
      <c r="A1" s="101" t="s">
        <v>230</v>
      </c>
      <c r="B1" s="96"/>
      <c r="C1" s="96"/>
      <c r="D1" s="96"/>
      <c r="E1" s="96"/>
      <c r="F1" s="96"/>
      <c r="G1" s="96"/>
      <c r="H1" s="96"/>
    </row>
    <row r="2" spans="1:8" ht="40.5" customHeight="1" thickBot="1" x14ac:dyDescent="0.3">
      <c r="A2" s="102" t="s">
        <v>231</v>
      </c>
      <c r="B2" s="103"/>
      <c r="C2" s="104"/>
      <c r="D2" s="105" t="s">
        <v>232</v>
      </c>
      <c r="E2" s="106"/>
      <c r="F2" s="107"/>
      <c r="G2" s="105" t="s">
        <v>233</v>
      </c>
      <c r="H2" s="107"/>
    </row>
    <row r="3" spans="1:8" ht="27.75" thickBot="1" x14ac:dyDescent="0.3">
      <c r="A3" s="64" t="s">
        <v>234</v>
      </c>
      <c r="B3" s="4" t="s">
        <v>235</v>
      </c>
      <c r="C3" s="4" t="s">
        <v>125</v>
      </c>
      <c r="D3" s="25" t="s">
        <v>234</v>
      </c>
      <c r="E3" s="25" t="s">
        <v>235</v>
      </c>
      <c r="F3" s="4" t="s">
        <v>125</v>
      </c>
      <c r="G3" s="4" t="s">
        <v>236</v>
      </c>
      <c r="H3" s="65" t="s">
        <v>237</v>
      </c>
    </row>
    <row r="4" spans="1:8" x14ac:dyDescent="0.25">
      <c r="A4" s="66">
        <v>18981.900000000001</v>
      </c>
      <c r="B4" s="66" t="s">
        <v>111</v>
      </c>
      <c r="C4" s="66">
        <v>14</v>
      </c>
      <c r="D4" s="66">
        <v>27593.8</v>
      </c>
      <c r="E4" s="66" t="s">
        <v>111</v>
      </c>
      <c r="F4" s="66">
        <v>14</v>
      </c>
      <c r="G4" s="66">
        <v>33317.599999999999</v>
      </c>
      <c r="H4" s="66">
        <v>33317.599999999999</v>
      </c>
    </row>
    <row r="5" spans="1:8" ht="15.75" thickBot="1" x14ac:dyDescent="0.3"/>
    <row r="6" spans="1:8" ht="54.75" thickBot="1" x14ac:dyDescent="0.3">
      <c r="A6" s="67" t="s">
        <v>241</v>
      </c>
      <c r="B6" s="68" t="s">
        <v>242</v>
      </c>
      <c r="C6" s="68" t="s">
        <v>238</v>
      </c>
    </row>
    <row r="7" spans="1:8" ht="51.75" customHeight="1" thickBot="1" x14ac:dyDescent="0.3">
      <c r="A7" s="37" t="s">
        <v>243</v>
      </c>
      <c r="B7" s="57" t="s">
        <v>244</v>
      </c>
      <c r="C7" s="57" t="s">
        <v>245</v>
      </c>
    </row>
    <row r="8" spans="1:8" ht="44.25" customHeight="1" thickBot="1" x14ac:dyDescent="0.3">
      <c r="A8" s="69" t="s">
        <v>239</v>
      </c>
      <c r="B8" s="57" t="s">
        <v>246</v>
      </c>
      <c r="C8" s="57" t="s">
        <v>248</v>
      </c>
    </row>
    <row r="9" spans="1:8" ht="15.75" thickBot="1" x14ac:dyDescent="0.3">
      <c r="A9" s="37" t="s">
        <v>240</v>
      </c>
      <c r="B9" s="57" t="s">
        <v>247</v>
      </c>
      <c r="C9" s="57" t="s">
        <v>249</v>
      </c>
    </row>
    <row r="10" spans="1:8" ht="15.75" thickBot="1" x14ac:dyDescent="0.3"/>
    <row r="11" spans="1:8" ht="15.75" thickBot="1" x14ac:dyDescent="0.3">
      <c r="A11" s="101" t="s">
        <v>250</v>
      </c>
      <c r="B11" s="96"/>
      <c r="C11" s="96"/>
      <c r="D11" s="96"/>
      <c r="E11" s="96"/>
      <c r="F11" s="96"/>
      <c r="G11" s="96"/>
      <c r="H11" s="96"/>
    </row>
    <row r="12" spans="1:8" ht="33" customHeight="1" thickBot="1" x14ac:dyDescent="0.3">
      <c r="A12" s="102" t="s">
        <v>231</v>
      </c>
      <c r="B12" s="103"/>
      <c r="C12" s="104"/>
      <c r="D12" s="105" t="s">
        <v>232</v>
      </c>
      <c r="E12" s="106"/>
      <c r="F12" s="107"/>
      <c r="G12" s="105" t="s">
        <v>233</v>
      </c>
      <c r="H12" s="107"/>
    </row>
    <row r="13" spans="1:8" ht="27.75" thickBot="1" x14ac:dyDescent="0.3">
      <c r="A13" s="64" t="s">
        <v>234</v>
      </c>
      <c r="B13" s="4" t="s">
        <v>235</v>
      </c>
      <c r="C13" s="4" t="s">
        <v>125</v>
      </c>
      <c r="D13" s="25" t="s">
        <v>234</v>
      </c>
      <c r="E13" s="25" t="s">
        <v>235</v>
      </c>
      <c r="F13" s="4" t="s">
        <v>125</v>
      </c>
      <c r="G13" s="4" t="s">
        <v>236</v>
      </c>
      <c r="H13" s="65" t="s">
        <v>237</v>
      </c>
    </row>
    <row r="14" spans="1:8" x14ac:dyDescent="0.25">
      <c r="A14" s="66">
        <v>4827.8</v>
      </c>
      <c r="B14" s="66" t="s">
        <v>111</v>
      </c>
      <c r="C14" s="66">
        <v>33</v>
      </c>
      <c r="D14" s="66">
        <v>6672.7</v>
      </c>
      <c r="E14" s="66" t="s">
        <v>111</v>
      </c>
      <c r="F14" s="66">
        <v>30</v>
      </c>
      <c r="G14" s="66">
        <v>6910.8</v>
      </c>
      <c r="H14" s="66">
        <v>6769.8</v>
      </c>
    </row>
    <row r="15" spans="1:8" ht="15.75" thickBot="1" x14ac:dyDescent="0.3">
      <c r="A15" s="70"/>
    </row>
    <row r="16" spans="1:8" ht="27.75" thickBot="1" x14ac:dyDescent="0.3">
      <c r="A16" s="67" t="s">
        <v>241</v>
      </c>
      <c r="B16" s="68" t="s">
        <v>242</v>
      </c>
      <c r="C16" s="68" t="s">
        <v>238</v>
      </c>
    </row>
    <row r="17" spans="1:8" ht="41.25" thickBot="1" x14ac:dyDescent="0.3">
      <c r="A17" s="37" t="s">
        <v>243</v>
      </c>
      <c r="B17" s="57" t="s">
        <v>251</v>
      </c>
      <c r="C17" s="57" t="s">
        <v>252</v>
      </c>
    </row>
    <row r="18" spans="1:8" ht="41.25" thickBot="1" x14ac:dyDescent="0.3">
      <c r="A18" s="69" t="s">
        <v>239</v>
      </c>
      <c r="B18" s="57" t="s">
        <v>253</v>
      </c>
      <c r="C18" s="57" t="s">
        <v>254</v>
      </c>
    </row>
    <row r="19" spans="1:8" ht="15.75" thickBot="1" x14ac:dyDescent="0.3">
      <c r="A19" s="37" t="s">
        <v>240</v>
      </c>
      <c r="B19" s="57" t="s">
        <v>255</v>
      </c>
      <c r="C19" s="57" t="s">
        <v>256</v>
      </c>
    </row>
    <row r="20" spans="1:8" ht="15.75" thickBot="1" x14ac:dyDescent="0.3"/>
    <row r="21" spans="1:8" ht="15.75" thickBot="1" x14ac:dyDescent="0.3">
      <c r="A21" s="101" t="s">
        <v>257</v>
      </c>
      <c r="B21" s="96"/>
      <c r="C21" s="96"/>
      <c r="D21" s="96"/>
      <c r="E21" s="96"/>
      <c r="F21" s="96"/>
      <c r="G21" s="96"/>
      <c r="H21" s="96"/>
    </row>
    <row r="22" spans="1:8" ht="31.5" customHeight="1" thickBot="1" x14ac:dyDescent="0.3">
      <c r="A22" s="102" t="s">
        <v>231</v>
      </c>
      <c r="B22" s="103"/>
      <c r="C22" s="104"/>
      <c r="D22" s="105" t="s">
        <v>232</v>
      </c>
      <c r="E22" s="106"/>
      <c r="F22" s="107"/>
      <c r="G22" s="105" t="s">
        <v>233</v>
      </c>
      <c r="H22" s="107"/>
    </row>
    <row r="23" spans="1:8" ht="27.75" thickBot="1" x14ac:dyDescent="0.3">
      <c r="A23" s="64" t="s">
        <v>234</v>
      </c>
      <c r="B23" s="4" t="s">
        <v>235</v>
      </c>
      <c r="C23" s="4" t="s">
        <v>125</v>
      </c>
      <c r="D23" s="25" t="s">
        <v>234</v>
      </c>
      <c r="E23" s="25" t="s">
        <v>235</v>
      </c>
      <c r="F23" s="4" t="s">
        <v>125</v>
      </c>
      <c r="G23" s="4" t="s">
        <v>236</v>
      </c>
      <c r="H23" s="65" t="s">
        <v>237</v>
      </c>
    </row>
    <row r="24" spans="1:8" x14ac:dyDescent="0.25">
      <c r="A24" s="14">
        <v>2486.1999999999998</v>
      </c>
      <c r="B24" s="14" t="s">
        <v>111</v>
      </c>
      <c r="C24" s="14">
        <v>6</v>
      </c>
      <c r="D24" s="14">
        <v>2418.9</v>
      </c>
      <c r="E24" s="14" t="s">
        <v>111</v>
      </c>
      <c r="F24" s="14">
        <v>6</v>
      </c>
      <c r="G24" s="14">
        <v>2763.9</v>
      </c>
      <c r="H24" s="14">
        <v>2142.3000000000002</v>
      </c>
    </row>
    <row r="25" spans="1:8" ht="15.75" thickBot="1" x14ac:dyDescent="0.3"/>
    <row r="26" spans="1:8" ht="27.75" thickBot="1" x14ac:dyDescent="0.3">
      <c r="A26" s="67" t="s">
        <v>241</v>
      </c>
      <c r="B26" s="68" t="s">
        <v>242</v>
      </c>
      <c r="C26" s="68" t="s">
        <v>238</v>
      </c>
    </row>
    <row r="27" spans="1:8" ht="41.25" thickBot="1" x14ac:dyDescent="0.3">
      <c r="A27" s="37" t="s">
        <v>243</v>
      </c>
      <c r="B27" s="57" t="s">
        <v>258</v>
      </c>
      <c r="C27" s="57" t="s">
        <v>259</v>
      </c>
    </row>
    <row r="28" spans="1:8" ht="41.25" thickBot="1" x14ac:dyDescent="0.3">
      <c r="A28" s="69" t="s">
        <v>239</v>
      </c>
      <c r="B28" s="57" t="s">
        <v>260</v>
      </c>
      <c r="C28" s="57" t="s">
        <v>261</v>
      </c>
    </row>
    <row r="29" spans="1:8" ht="15.75" thickBot="1" x14ac:dyDescent="0.3">
      <c r="A29" s="37" t="s">
        <v>240</v>
      </c>
      <c r="B29" s="57" t="s">
        <v>262</v>
      </c>
      <c r="C29" s="57" t="s">
        <v>263</v>
      </c>
    </row>
    <row r="30" spans="1:8" ht="15.75" thickBot="1" x14ac:dyDescent="0.3"/>
    <row r="31" spans="1:8" ht="15.75" thickBot="1" x14ac:dyDescent="0.3">
      <c r="A31" s="101" t="s">
        <v>264</v>
      </c>
      <c r="B31" s="96"/>
      <c r="C31" s="96"/>
      <c r="D31" s="96"/>
      <c r="E31" s="96"/>
      <c r="F31" s="96"/>
      <c r="G31" s="96"/>
      <c r="H31" s="96"/>
    </row>
    <row r="32" spans="1:8" ht="27.75" customHeight="1" thickBot="1" x14ac:dyDescent="0.3">
      <c r="A32" s="102" t="s">
        <v>231</v>
      </c>
      <c r="B32" s="103"/>
      <c r="C32" s="104"/>
      <c r="D32" s="105" t="s">
        <v>232</v>
      </c>
      <c r="E32" s="106"/>
      <c r="F32" s="107"/>
      <c r="G32" s="105" t="s">
        <v>233</v>
      </c>
      <c r="H32" s="107"/>
    </row>
    <row r="33" spans="1:8" ht="27.75" thickBot="1" x14ac:dyDescent="0.3">
      <c r="A33" s="64" t="s">
        <v>234</v>
      </c>
      <c r="B33" s="4" t="s">
        <v>235</v>
      </c>
      <c r="C33" s="4" t="s">
        <v>125</v>
      </c>
      <c r="D33" s="25" t="s">
        <v>234</v>
      </c>
      <c r="E33" s="25" t="s">
        <v>235</v>
      </c>
      <c r="F33" s="4" t="s">
        <v>125</v>
      </c>
      <c r="G33" s="4" t="s">
        <v>236</v>
      </c>
      <c r="H33" s="65" t="s">
        <v>237</v>
      </c>
    </row>
    <row r="34" spans="1:8" x14ac:dyDescent="0.25">
      <c r="A34" s="14">
        <v>2208</v>
      </c>
      <c r="B34" s="14" t="s">
        <v>111</v>
      </c>
      <c r="C34" s="14">
        <v>12</v>
      </c>
      <c r="D34" s="14">
        <v>2585.8000000000002</v>
      </c>
      <c r="E34" s="14" t="s">
        <v>111</v>
      </c>
      <c r="F34" s="14">
        <v>12</v>
      </c>
      <c r="G34" s="14">
        <v>2585.8000000000002</v>
      </c>
      <c r="H34" s="14">
        <v>2585.8000000000002</v>
      </c>
    </row>
    <row r="35" spans="1:8" ht="15.75" thickBot="1" x14ac:dyDescent="0.3"/>
    <row r="36" spans="1:8" ht="27.75" thickBot="1" x14ac:dyDescent="0.3">
      <c r="A36" s="67" t="s">
        <v>241</v>
      </c>
      <c r="B36" s="68" t="s">
        <v>242</v>
      </c>
      <c r="C36" s="68" t="s">
        <v>238</v>
      </c>
    </row>
    <row r="37" spans="1:8" ht="41.25" thickBot="1" x14ac:dyDescent="0.3">
      <c r="A37" s="37" t="s">
        <v>243</v>
      </c>
      <c r="B37" s="57" t="s">
        <v>265</v>
      </c>
      <c r="C37" s="57" t="s">
        <v>266</v>
      </c>
    </row>
    <row r="38" spans="1:8" ht="41.25" thickBot="1" x14ac:dyDescent="0.3">
      <c r="A38" s="69" t="s">
        <v>239</v>
      </c>
      <c r="B38" s="57" t="s">
        <v>267</v>
      </c>
      <c r="C38" s="57" t="s">
        <v>269</v>
      </c>
    </row>
    <row r="39" spans="1:8" ht="15.75" thickBot="1" x14ac:dyDescent="0.3">
      <c r="A39" s="37" t="s">
        <v>240</v>
      </c>
      <c r="B39" s="57" t="s">
        <v>268</v>
      </c>
      <c r="C39" s="57" t="s">
        <v>270</v>
      </c>
    </row>
    <row r="40" spans="1:8" ht="15.75" thickBot="1" x14ac:dyDescent="0.3"/>
    <row r="41" spans="1:8" ht="15.75" thickBot="1" x14ac:dyDescent="0.3">
      <c r="A41" s="101" t="s">
        <v>271</v>
      </c>
      <c r="B41" s="96"/>
      <c r="C41" s="96"/>
      <c r="D41" s="96"/>
      <c r="E41" s="96"/>
      <c r="F41" s="96"/>
      <c r="G41" s="96"/>
      <c r="H41" s="96"/>
    </row>
    <row r="42" spans="1:8" ht="27" customHeight="1" thickBot="1" x14ac:dyDescent="0.3">
      <c r="A42" s="102" t="s">
        <v>231</v>
      </c>
      <c r="B42" s="103"/>
      <c r="C42" s="104"/>
      <c r="D42" s="105" t="s">
        <v>232</v>
      </c>
      <c r="E42" s="106"/>
      <c r="F42" s="107"/>
      <c r="G42" s="105" t="s">
        <v>233</v>
      </c>
      <c r="H42" s="107"/>
    </row>
    <row r="43" spans="1:8" ht="27.75" thickBot="1" x14ac:dyDescent="0.3">
      <c r="A43" s="64" t="s">
        <v>234</v>
      </c>
      <c r="B43" s="4" t="s">
        <v>235</v>
      </c>
      <c r="C43" s="4" t="s">
        <v>125</v>
      </c>
      <c r="D43" s="25" t="s">
        <v>234</v>
      </c>
      <c r="E43" s="25" t="s">
        <v>235</v>
      </c>
      <c r="F43" s="4" t="s">
        <v>125</v>
      </c>
      <c r="G43" s="4" t="s">
        <v>236</v>
      </c>
      <c r="H43" s="65" t="s">
        <v>237</v>
      </c>
    </row>
    <row r="44" spans="1:8" x14ac:dyDescent="0.25">
      <c r="A44" s="14">
        <v>392.1</v>
      </c>
      <c r="B44" s="14" t="s">
        <v>111</v>
      </c>
      <c r="C44" s="14">
        <v>16</v>
      </c>
      <c r="D44" s="14">
        <v>495.8</v>
      </c>
      <c r="E44" s="14" t="s">
        <v>111</v>
      </c>
      <c r="F44" s="14">
        <v>16</v>
      </c>
      <c r="G44" s="14">
        <v>543.9</v>
      </c>
      <c r="H44" s="14">
        <v>543.9</v>
      </c>
    </row>
    <row r="45" spans="1:8" ht="15.75" thickBot="1" x14ac:dyDescent="0.3"/>
    <row r="46" spans="1:8" ht="27.75" thickBot="1" x14ac:dyDescent="0.3">
      <c r="A46" s="67" t="s">
        <v>241</v>
      </c>
      <c r="B46" s="68" t="s">
        <v>242</v>
      </c>
      <c r="C46" s="68" t="s">
        <v>238</v>
      </c>
    </row>
    <row r="47" spans="1:8" ht="41.25" thickBot="1" x14ac:dyDescent="0.3">
      <c r="A47" s="37" t="s">
        <v>243</v>
      </c>
      <c r="B47" s="57" t="s">
        <v>272</v>
      </c>
      <c r="C47" s="57" t="s">
        <v>273</v>
      </c>
    </row>
    <row r="48" spans="1:8" ht="41.25" thickBot="1" x14ac:dyDescent="0.3">
      <c r="A48" s="69" t="s">
        <v>239</v>
      </c>
      <c r="B48" s="57" t="s">
        <v>8</v>
      </c>
      <c r="C48" s="57" t="s">
        <v>8</v>
      </c>
    </row>
    <row r="49" spans="1:8" ht="15.75" thickBot="1" x14ac:dyDescent="0.3">
      <c r="A49" s="37" t="s">
        <v>240</v>
      </c>
      <c r="B49" s="57" t="s">
        <v>272</v>
      </c>
      <c r="C49" s="57" t="s">
        <v>273</v>
      </c>
    </row>
    <row r="50" spans="1:8" ht="15.75" thickBot="1" x14ac:dyDescent="0.3"/>
    <row r="51" spans="1:8" ht="15.75" thickBot="1" x14ac:dyDescent="0.3">
      <c r="A51" s="101" t="s">
        <v>274</v>
      </c>
      <c r="B51" s="96"/>
      <c r="C51" s="96"/>
      <c r="D51" s="96"/>
      <c r="E51" s="96"/>
      <c r="F51" s="96"/>
      <c r="G51" s="96"/>
      <c r="H51" s="96"/>
    </row>
    <row r="52" spans="1:8" ht="25.5" customHeight="1" thickBot="1" x14ac:dyDescent="0.3">
      <c r="A52" s="102" t="s">
        <v>231</v>
      </c>
      <c r="B52" s="103"/>
      <c r="C52" s="104"/>
      <c r="D52" s="105" t="s">
        <v>232</v>
      </c>
      <c r="E52" s="106"/>
      <c r="F52" s="107"/>
      <c r="G52" s="105" t="s">
        <v>233</v>
      </c>
      <c r="H52" s="107"/>
    </row>
    <row r="53" spans="1:8" ht="27.75" thickBot="1" x14ac:dyDescent="0.3">
      <c r="A53" s="64" t="s">
        <v>234</v>
      </c>
      <c r="B53" s="4" t="s">
        <v>235</v>
      </c>
      <c r="C53" s="4" t="s">
        <v>125</v>
      </c>
      <c r="D53" s="25" t="s">
        <v>234</v>
      </c>
      <c r="E53" s="25" t="s">
        <v>235</v>
      </c>
      <c r="F53" s="4" t="s">
        <v>125</v>
      </c>
      <c r="G53" s="4" t="s">
        <v>236</v>
      </c>
      <c r="H53" s="65" t="s">
        <v>237</v>
      </c>
    </row>
    <row r="54" spans="1:8" x14ac:dyDescent="0.25">
      <c r="A54" s="14">
        <v>2775.2</v>
      </c>
      <c r="B54" s="14" t="s">
        <v>111</v>
      </c>
      <c r="C54" s="14">
        <v>17</v>
      </c>
      <c r="D54" s="14">
        <v>2795.1</v>
      </c>
      <c r="E54" s="14" t="s">
        <v>111</v>
      </c>
      <c r="F54" s="14">
        <v>17</v>
      </c>
      <c r="G54" s="14">
        <v>3612.5</v>
      </c>
      <c r="H54" s="14">
        <v>3612.5</v>
      </c>
    </row>
    <row r="55" spans="1:8" ht="15.75" thickBot="1" x14ac:dyDescent="0.3"/>
    <row r="56" spans="1:8" ht="27.75" thickBot="1" x14ac:dyDescent="0.3">
      <c r="A56" s="67" t="s">
        <v>241</v>
      </c>
      <c r="B56" s="68" t="s">
        <v>242</v>
      </c>
      <c r="C56" s="68" t="s">
        <v>238</v>
      </c>
    </row>
    <row r="57" spans="1:8" ht="41.25" thickBot="1" x14ac:dyDescent="0.3">
      <c r="A57" s="37" t="s">
        <v>243</v>
      </c>
      <c r="B57" s="57" t="s">
        <v>275</v>
      </c>
      <c r="C57" s="57" t="s">
        <v>276</v>
      </c>
    </row>
    <row r="58" spans="1:8" ht="41.25" thickBot="1" x14ac:dyDescent="0.3">
      <c r="A58" s="69" t="s">
        <v>239</v>
      </c>
      <c r="B58" s="57" t="s">
        <v>277</v>
      </c>
      <c r="C58" s="57" t="s">
        <v>278</v>
      </c>
    </row>
    <row r="59" spans="1:8" ht="15.75" thickBot="1" x14ac:dyDescent="0.3">
      <c r="A59" s="37" t="s">
        <v>240</v>
      </c>
      <c r="B59" s="57" t="s">
        <v>279</v>
      </c>
      <c r="C59" s="57" t="s">
        <v>280</v>
      </c>
    </row>
    <row r="60" spans="1:8" ht="15.75" thickBot="1" x14ac:dyDescent="0.3"/>
    <row r="61" spans="1:8" ht="15.75" thickBot="1" x14ac:dyDescent="0.3">
      <c r="A61" s="101" t="s">
        <v>281</v>
      </c>
      <c r="B61" s="96"/>
      <c r="C61" s="96"/>
      <c r="D61" s="96"/>
      <c r="E61" s="96"/>
      <c r="F61" s="96"/>
      <c r="G61" s="96"/>
      <c r="H61" s="96"/>
    </row>
    <row r="62" spans="1:8" ht="30" customHeight="1" thickBot="1" x14ac:dyDescent="0.3">
      <c r="A62" s="102" t="s">
        <v>231</v>
      </c>
      <c r="B62" s="103"/>
      <c r="C62" s="104"/>
      <c r="D62" s="105" t="s">
        <v>232</v>
      </c>
      <c r="E62" s="106"/>
      <c r="F62" s="107"/>
      <c r="G62" s="105" t="s">
        <v>233</v>
      </c>
      <c r="H62" s="107"/>
    </row>
    <row r="63" spans="1:8" ht="27.75" thickBot="1" x14ac:dyDescent="0.3">
      <c r="A63" s="64" t="s">
        <v>234</v>
      </c>
      <c r="B63" s="4" t="s">
        <v>235</v>
      </c>
      <c r="C63" s="4" t="s">
        <v>125</v>
      </c>
      <c r="D63" s="25" t="s">
        <v>234</v>
      </c>
      <c r="E63" s="25" t="s">
        <v>235</v>
      </c>
      <c r="F63" s="4" t="s">
        <v>125</v>
      </c>
      <c r="G63" s="4" t="s">
        <v>236</v>
      </c>
      <c r="H63" s="65" t="s">
        <v>237</v>
      </c>
    </row>
    <row r="64" spans="1:8" x14ac:dyDescent="0.25">
      <c r="A64" s="71">
        <v>649.20000000000005</v>
      </c>
      <c r="B64" s="71" t="s">
        <v>111</v>
      </c>
      <c r="C64" s="71">
        <v>21</v>
      </c>
      <c r="D64" s="71">
        <v>673.1</v>
      </c>
      <c r="E64" s="71" t="s">
        <v>111</v>
      </c>
      <c r="F64" s="71">
        <v>21</v>
      </c>
      <c r="G64" s="71">
        <v>709.5</v>
      </c>
      <c r="H64" s="71">
        <v>709.5</v>
      </c>
    </row>
    <row r="65" spans="1:8" ht="15.75" thickBot="1" x14ac:dyDescent="0.3"/>
    <row r="66" spans="1:8" ht="27.75" thickBot="1" x14ac:dyDescent="0.3">
      <c r="A66" s="67" t="s">
        <v>241</v>
      </c>
      <c r="B66" s="68" t="s">
        <v>242</v>
      </c>
      <c r="C66" s="68" t="s">
        <v>238</v>
      </c>
    </row>
    <row r="67" spans="1:8" ht="41.25" thickBot="1" x14ac:dyDescent="0.3">
      <c r="A67" s="37" t="s">
        <v>243</v>
      </c>
      <c r="B67" s="57" t="s">
        <v>282</v>
      </c>
      <c r="C67" s="57" t="s">
        <v>283</v>
      </c>
    </row>
    <row r="68" spans="1:8" ht="41.25" thickBot="1" x14ac:dyDescent="0.3">
      <c r="A68" s="69" t="s">
        <v>239</v>
      </c>
      <c r="B68" s="57" t="s">
        <v>284</v>
      </c>
      <c r="C68" s="57" t="s">
        <v>285</v>
      </c>
    </row>
    <row r="69" spans="1:8" ht="15.75" thickBot="1" x14ac:dyDescent="0.3">
      <c r="A69" s="37" t="s">
        <v>240</v>
      </c>
      <c r="B69" s="57" t="s">
        <v>286</v>
      </c>
      <c r="C69" s="57" t="s">
        <v>287</v>
      </c>
    </row>
    <row r="70" spans="1:8" ht="15.75" thickBot="1" x14ac:dyDescent="0.3"/>
    <row r="71" spans="1:8" ht="15.75" thickBot="1" x14ac:dyDescent="0.3">
      <c r="A71" s="101" t="s">
        <v>288</v>
      </c>
      <c r="B71" s="96"/>
      <c r="C71" s="96"/>
      <c r="D71" s="96"/>
      <c r="E71" s="96"/>
      <c r="F71" s="96"/>
      <c r="G71" s="96"/>
      <c r="H71" s="96"/>
    </row>
    <row r="72" spans="1:8" ht="27" customHeight="1" thickBot="1" x14ac:dyDescent="0.3">
      <c r="A72" s="102" t="s">
        <v>231</v>
      </c>
      <c r="B72" s="103"/>
      <c r="C72" s="104"/>
      <c r="D72" s="105" t="s">
        <v>232</v>
      </c>
      <c r="E72" s="106"/>
      <c r="F72" s="107"/>
      <c r="G72" s="105" t="s">
        <v>233</v>
      </c>
      <c r="H72" s="107"/>
    </row>
    <row r="73" spans="1:8" ht="27.75" thickBot="1" x14ac:dyDescent="0.3">
      <c r="A73" s="64" t="s">
        <v>234</v>
      </c>
      <c r="B73" s="4" t="s">
        <v>235</v>
      </c>
      <c r="C73" s="4" t="s">
        <v>125</v>
      </c>
      <c r="D73" s="25" t="s">
        <v>234</v>
      </c>
      <c r="E73" s="25" t="s">
        <v>235</v>
      </c>
      <c r="F73" s="4" t="s">
        <v>125</v>
      </c>
      <c r="G73" s="4" t="s">
        <v>236</v>
      </c>
      <c r="H73" s="65" t="s">
        <v>237</v>
      </c>
    </row>
    <row r="74" spans="1:8" x14ac:dyDescent="0.25">
      <c r="A74" s="14">
        <v>3783.1</v>
      </c>
      <c r="B74" s="14">
        <v>4026.4</v>
      </c>
      <c r="C74" s="14">
        <v>31</v>
      </c>
      <c r="D74" s="14">
        <v>3783.1</v>
      </c>
      <c r="E74" s="14">
        <v>4026.4</v>
      </c>
      <c r="F74" s="14">
        <v>31</v>
      </c>
      <c r="G74" s="14">
        <v>3783.1</v>
      </c>
      <c r="H74" s="14">
        <v>3783.1</v>
      </c>
    </row>
    <row r="75" spans="1:8" ht="15.75" thickBot="1" x14ac:dyDescent="0.3"/>
    <row r="76" spans="1:8" ht="27.75" thickBot="1" x14ac:dyDescent="0.3">
      <c r="A76" s="67" t="s">
        <v>241</v>
      </c>
      <c r="B76" s="68" t="s">
        <v>242</v>
      </c>
      <c r="C76" s="68" t="s">
        <v>238</v>
      </c>
    </row>
    <row r="77" spans="1:8" ht="41.25" thickBot="1" x14ac:dyDescent="0.3">
      <c r="A77" s="37" t="s">
        <v>243</v>
      </c>
      <c r="B77" s="57">
        <v>0</v>
      </c>
      <c r="C77" s="57">
        <v>0</v>
      </c>
    </row>
    <row r="78" spans="1:8" ht="41.25" thickBot="1" x14ac:dyDescent="0.3">
      <c r="A78" s="69" t="s">
        <v>239</v>
      </c>
      <c r="B78" s="57" t="s">
        <v>8</v>
      </c>
      <c r="C78" s="57" t="s">
        <v>8</v>
      </c>
    </row>
    <row r="79" spans="1:8" ht="15.75" thickBot="1" x14ac:dyDescent="0.3">
      <c r="A79" s="37" t="s">
        <v>240</v>
      </c>
      <c r="B79" s="57">
        <v>0</v>
      </c>
      <c r="C79" s="57">
        <v>0</v>
      </c>
    </row>
  </sheetData>
  <mergeCells count="32">
    <mergeCell ref="A2:C2"/>
    <mergeCell ref="D2:F2"/>
    <mergeCell ref="G2:H2"/>
    <mergeCell ref="A1:H1"/>
    <mergeCell ref="A42:C42"/>
    <mergeCell ref="D42:F42"/>
    <mergeCell ref="G42:H42"/>
    <mergeCell ref="A11:H11"/>
    <mergeCell ref="A12:C12"/>
    <mergeCell ref="D12:F12"/>
    <mergeCell ref="G12:H12"/>
    <mergeCell ref="A21:H21"/>
    <mergeCell ref="A22:C22"/>
    <mergeCell ref="D22:F22"/>
    <mergeCell ref="G22:H22"/>
    <mergeCell ref="A31:H31"/>
    <mergeCell ref="A32:C32"/>
    <mergeCell ref="D32:F32"/>
    <mergeCell ref="G32:H32"/>
    <mergeCell ref="A41:H41"/>
    <mergeCell ref="A71:H71"/>
    <mergeCell ref="A72:C72"/>
    <mergeCell ref="D72:F72"/>
    <mergeCell ref="G72:H72"/>
    <mergeCell ref="A51:H51"/>
    <mergeCell ref="A52:C52"/>
    <mergeCell ref="D52:F52"/>
    <mergeCell ref="G52:H52"/>
    <mergeCell ref="A61:H61"/>
    <mergeCell ref="A62:C62"/>
    <mergeCell ref="D62:F62"/>
    <mergeCell ref="G62:H6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A1:E1"/>
    </sheetView>
  </sheetViews>
  <sheetFormatPr defaultRowHeight="15" x14ac:dyDescent="0.25"/>
  <cols>
    <col min="1" max="1" width="37" customWidth="1"/>
    <col min="2" max="2" width="14.140625" customWidth="1"/>
    <col min="3" max="3" width="25.28515625" customWidth="1"/>
    <col min="4" max="4" width="13" customWidth="1"/>
    <col min="5" max="5" width="14.140625" customWidth="1"/>
  </cols>
  <sheetData>
    <row r="1" spans="1:5" ht="27.75" thickBot="1" x14ac:dyDescent="0.3">
      <c r="A1" s="67" t="s">
        <v>296</v>
      </c>
      <c r="B1" s="68" t="s">
        <v>297</v>
      </c>
      <c r="C1" s="68" t="s">
        <v>298</v>
      </c>
      <c r="D1" s="67" t="s">
        <v>146</v>
      </c>
      <c r="E1" s="68" t="s">
        <v>299</v>
      </c>
    </row>
    <row r="2" spans="1:5" ht="15.75" thickBot="1" x14ac:dyDescent="0.3">
      <c r="A2" s="67" t="s">
        <v>46</v>
      </c>
      <c r="B2">
        <v>13</v>
      </c>
      <c r="C2">
        <v>10</v>
      </c>
      <c r="D2">
        <v>14</v>
      </c>
      <c r="E2" s="72">
        <v>0.71430000000000005</v>
      </c>
    </row>
    <row r="3" spans="1:5" ht="15.75" thickBot="1" x14ac:dyDescent="0.3">
      <c r="A3" s="67" t="s">
        <v>47</v>
      </c>
      <c r="B3">
        <v>14</v>
      </c>
      <c r="C3">
        <v>0</v>
      </c>
      <c r="D3">
        <v>2443</v>
      </c>
      <c r="E3" s="72">
        <v>0</v>
      </c>
    </row>
    <row r="4" spans="1:5" ht="27.75" thickBot="1" x14ac:dyDescent="0.3">
      <c r="A4" s="67" t="s">
        <v>300</v>
      </c>
      <c r="B4">
        <v>27</v>
      </c>
      <c r="C4">
        <v>10</v>
      </c>
      <c r="D4">
        <v>2457</v>
      </c>
      <c r="E4" s="72">
        <v>4.1000000000000003E-3</v>
      </c>
    </row>
    <row r="5" spans="1:5" ht="15.75" thickBot="1" x14ac:dyDescent="0.3">
      <c r="A5" s="73"/>
    </row>
    <row r="6" spans="1:5" ht="27.75" customHeight="1" thickBot="1" x14ac:dyDescent="0.3">
      <c r="A6" s="101" t="s">
        <v>289</v>
      </c>
      <c r="B6" s="96"/>
      <c r="C6" s="96"/>
      <c r="D6" s="97"/>
    </row>
    <row r="7" spans="1:5" ht="15.75" thickBot="1" x14ac:dyDescent="0.3">
      <c r="A7" s="64" t="s">
        <v>290</v>
      </c>
      <c r="B7">
        <v>379392.8</v>
      </c>
      <c r="C7" t="s">
        <v>291</v>
      </c>
      <c r="D7">
        <v>18</v>
      </c>
    </row>
    <row r="8" spans="1:5" ht="15.75" thickBot="1" x14ac:dyDescent="0.3">
      <c r="A8" s="67" t="s">
        <v>301</v>
      </c>
      <c r="B8">
        <v>45544.800000000003</v>
      </c>
      <c r="C8" t="s">
        <v>292</v>
      </c>
      <c r="D8" s="72">
        <v>0.42859999999999998</v>
      </c>
    </row>
    <row r="9" spans="1:5" ht="15.75" thickBot="1" x14ac:dyDescent="0.3">
      <c r="A9" s="67" t="s">
        <v>302</v>
      </c>
      <c r="B9" s="74">
        <v>0.12</v>
      </c>
      <c r="C9" t="s">
        <v>293</v>
      </c>
      <c r="D9">
        <v>65990</v>
      </c>
    </row>
    <row r="10" spans="1:5" ht="15.75" thickBot="1" x14ac:dyDescent="0.3">
      <c r="A10" s="67" t="s">
        <v>294</v>
      </c>
      <c r="B10">
        <v>42</v>
      </c>
      <c r="C10" t="s">
        <v>295</v>
      </c>
      <c r="D10" s="72">
        <v>0.1739</v>
      </c>
    </row>
  </sheetData>
  <mergeCells count="1">
    <mergeCell ref="A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22" sqref="E22"/>
    </sheetView>
  </sheetViews>
  <sheetFormatPr defaultRowHeight="15" x14ac:dyDescent="0.25"/>
  <cols>
    <col min="1" max="1" width="36" customWidth="1"/>
    <col min="2" max="2" width="15.85546875" customWidth="1"/>
    <col min="3" max="3" width="15.42578125" customWidth="1"/>
  </cols>
  <sheetData>
    <row r="1" spans="1:3" ht="15.75" thickBot="1" x14ac:dyDescent="0.3">
      <c r="A1" s="101" t="s">
        <v>313</v>
      </c>
      <c r="B1" s="96"/>
      <c r="C1" s="96"/>
    </row>
    <row r="2" spans="1:3" ht="41.25" thickBot="1" x14ac:dyDescent="0.3">
      <c r="A2" s="67" t="s">
        <v>303</v>
      </c>
      <c r="B2" s="68" t="s">
        <v>304</v>
      </c>
      <c r="C2" s="68" t="s">
        <v>305</v>
      </c>
    </row>
    <row r="3" spans="1:3" ht="15.75" thickBot="1" x14ac:dyDescent="0.3">
      <c r="A3" s="67" t="s">
        <v>306</v>
      </c>
      <c r="B3" s="11">
        <v>4.6050000000000004</v>
      </c>
      <c r="C3" s="22">
        <v>5.5339999999999998</v>
      </c>
    </row>
    <row r="4" spans="1:3" ht="15.75" thickBot="1" x14ac:dyDescent="0.3">
      <c r="A4" s="67" t="s">
        <v>307</v>
      </c>
      <c r="B4" s="11">
        <v>2.2189999999999999</v>
      </c>
      <c r="C4" s="22">
        <v>2.1709999999999998</v>
      </c>
    </row>
    <row r="5" spans="1:3" ht="15.75" thickBot="1" x14ac:dyDescent="0.3">
      <c r="A5" s="67" t="s">
        <v>308</v>
      </c>
      <c r="B5" s="11">
        <v>7.6269999999999998</v>
      </c>
      <c r="C5" s="22">
        <v>3.778</v>
      </c>
    </row>
    <row r="6" spans="1:3" ht="15.75" thickBot="1" x14ac:dyDescent="0.3">
      <c r="A6" s="67" t="s">
        <v>309</v>
      </c>
      <c r="B6" s="11">
        <v>1.82</v>
      </c>
      <c r="C6" s="22">
        <v>0.43099999999999999</v>
      </c>
    </row>
    <row r="7" spans="1:3" ht="27.75" thickBot="1" x14ac:dyDescent="0.3">
      <c r="A7" s="67" t="s">
        <v>310</v>
      </c>
      <c r="B7" s="11">
        <v>0.154</v>
      </c>
      <c r="C7" s="22">
        <v>0.217</v>
      </c>
    </row>
    <row r="8" spans="1:3" ht="15.75" thickBot="1" x14ac:dyDescent="0.3">
      <c r="A8" s="67" t="s">
        <v>311</v>
      </c>
      <c r="B8" s="11" t="s">
        <v>8</v>
      </c>
      <c r="C8" s="22">
        <v>1.335</v>
      </c>
    </row>
    <row r="9" spans="1:3" ht="15.75" thickBot="1" x14ac:dyDescent="0.3">
      <c r="A9" s="67" t="s">
        <v>158</v>
      </c>
      <c r="B9" s="75" t="s">
        <v>8</v>
      </c>
      <c r="C9" s="75" t="s">
        <v>8</v>
      </c>
    </row>
    <row r="10" spans="1:3" ht="27.75" thickBot="1" x14ac:dyDescent="0.3">
      <c r="A10" s="67" t="s">
        <v>312</v>
      </c>
      <c r="B10" s="11">
        <v>16.425000000000001</v>
      </c>
      <c r="C10" s="11">
        <v>13.465999999999999</v>
      </c>
    </row>
    <row r="11" spans="1:3" ht="15.75" thickBot="1" x14ac:dyDescent="0.3"/>
    <row r="12" spans="1:3" ht="15.75" thickBot="1" x14ac:dyDescent="0.3">
      <c r="A12" s="67" t="s">
        <v>314</v>
      </c>
      <c r="B12" s="68" t="s">
        <v>315</v>
      </c>
      <c r="C12" s="68" t="s">
        <v>316</v>
      </c>
    </row>
    <row r="13" spans="1:3" ht="15.75" thickBot="1" x14ac:dyDescent="0.3">
      <c r="A13" s="67" t="s">
        <v>317</v>
      </c>
      <c r="B13" s="36">
        <v>420322.2</v>
      </c>
      <c r="C13" s="75" t="s">
        <v>8</v>
      </c>
    </row>
    <row r="14" spans="1:3" ht="15.75" thickBot="1" x14ac:dyDescent="0.3">
      <c r="A14" s="67" t="s">
        <v>318</v>
      </c>
      <c r="B14" s="36">
        <v>1005342</v>
      </c>
      <c r="C14" s="75" t="s">
        <v>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CostSummary</vt:lpstr>
      <vt:lpstr>Funding Summary</vt:lpstr>
      <vt:lpstr>Low Rate Initial Production</vt:lpstr>
      <vt:lpstr>Foreign Military Sales</vt:lpstr>
      <vt:lpstr>Unit Cost </vt:lpstr>
      <vt:lpstr>Cost Variance</vt:lpstr>
      <vt:lpstr>Contracts </vt:lpstr>
      <vt:lpstr>Deliveries and Expenditures</vt:lpstr>
      <vt:lpstr>Operating and Support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Allen McDonald</dc:creator>
  <cp:lastModifiedBy>Paul Allen McDonald</cp:lastModifiedBy>
  <dcterms:created xsi:type="dcterms:W3CDTF">2016-06-27T18:25:37Z</dcterms:created>
  <dcterms:modified xsi:type="dcterms:W3CDTF">2016-07-01T18:45:25Z</dcterms:modified>
</cp:coreProperties>
</file>