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sanders\Documents\Repositories\Services\docs\"/>
    </mc:Choice>
  </mc:AlternateContent>
  <xr:revisionPtr revIDLastSave="0" documentId="8_{E23EE792-687E-4157-B64D-1F4DAA69FC2A}" xr6:coauthVersionLast="36" xr6:coauthVersionMax="36" xr10:uidLastSave="{00000000-0000-0000-0000-000000000000}"/>
  <bookViews>
    <workbookView xWindow="0" yWindow="0" windowWidth="21120" windowHeight="11175" xr2:uid="{4AD32EA2-404E-4637-B8DC-5285FA7142C2}"/>
  </bookViews>
  <sheets>
    <sheet name="Sheet1" sheetId="1" r:id="rId1"/>
  </sheets>
  <definedNames>
    <definedName name="Total_Contract">Sheet1!$C$2:$J$4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7" i="1" l="1"/>
  <c r="M27" i="1"/>
  <c r="L27" i="1"/>
  <c r="K27" i="1"/>
  <c r="N26" i="1"/>
  <c r="M26" i="1"/>
  <c r="L26" i="1"/>
  <c r="K26" i="1"/>
  <c r="N25" i="1"/>
  <c r="M25" i="1"/>
  <c r="L25" i="1"/>
  <c r="K25" i="1"/>
  <c r="N24" i="1"/>
  <c r="M24" i="1"/>
  <c r="L24" i="1"/>
  <c r="K24" i="1"/>
  <c r="N23" i="1"/>
  <c r="M23" i="1"/>
  <c r="L23" i="1"/>
  <c r="K23" i="1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M7" i="1"/>
  <c r="L7" i="1"/>
  <c r="K7" i="1"/>
</calcChain>
</file>

<file path=xl/sharedStrings.xml><?xml version="1.0" encoding="utf-8"?>
<sst xmlns="http://schemas.openxmlformats.org/spreadsheetml/2006/main" count="70" uniqueCount="61">
  <si>
    <t>reasonformodification</t>
  </si>
  <si>
    <t>reasonformodificationText</t>
  </si>
  <si>
    <t>AnyUnmodifiedUnexercisedOptions</t>
  </si>
  <si>
    <t>obligatedamount</t>
  </si>
  <si>
    <t>nCont</t>
  </si>
  <si>
    <t>nTran</t>
  </si>
  <si>
    <t>PositiveExercisedContract</t>
  </si>
  <si>
    <t>NetExercisedContract</t>
  </si>
  <si>
    <t>pCont</t>
  </si>
  <si>
    <t>Net Exercised</t>
  </si>
  <si>
    <t>Net Increase</t>
  </si>
  <si>
    <t>NULL</t>
  </si>
  <si>
    <t>A</t>
  </si>
  <si>
    <t>ADDITIONAL WORK (NEW AGREEMENT,FAR PART 6 APPLIES)</t>
  </si>
  <si>
    <t>B</t>
  </si>
  <si>
    <t>SUPPLEMENTAL AGREEMENT FOR WORK WITHIN SCOPE</t>
  </si>
  <si>
    <t>C</t>
  </si>
  <si>
    <t>FUNDING ONLY ACTION</t>
  </si>
  <si>
    <t>D</t>
  </si>
  <si>
    <t>CHANGE ORDER</t>
  </si>
  <si>
    <t>E</t>
  </si>
  <si>
    <t>TERMINATE FOR DEFAULT (COMPLETE OR PARTIAL)</t>
  </si>
  <si>
    <t>F</t>
  </si>
  <si>
    <t>TERMINATE FOR CONVENIENCE (COMPLETE OR PARTIAL)</t>
  </si>
  <si>
    <t>G</t>
  </si>
  <si>
    <t>EXERCISE AN OPTION</t>
  </si>
  <si>
    <t>H</t>
  </si>
  <si>
    <t>DEFINITIZE LETTER CONTRACT</t>
  </si>
  <si>
    <t>J</t>
  </si>
  <si>
    <t>NOVATION AGREEMENT</t>
  </si>
  <si>
    <t>K</t>
  </si>
  <si>
    <t>CLOSE OUT</t>
  </si>
  <si>
    <t>L</t>
  </si>
  <si>
    <t>DEFINITIZE CHANGE ORDER</t>
  </si>
  <si>
    <t>M</t>
  </si>
  <si>
    <t>OTHER ADMINISTRATIVE ACTION</t>
  </si>
  <si>
    <t>N</t>
  </si>
  <si>
    <t>LEGAL CONTRACT CANCELLATION</t>
  </si>
  <si>
    <t>P</t>
  </si>
  <si>
    <t>REREPRESENTATION OF NON-NOVATED MERGER/ACQUISITION</t>
  </si>
  <si>
    <t>R</t>
  </si>
  <si>
    <t>REREPRESENTATION</t>
  </si>
  <si>
    <t>S</t>
  </si>
  <si>
    <t>CHANGE PIID</t>
  </si>
  <si>
    <t>T</t>
  </si>
  <si>
    <t>TRANSFER ACTION</t>
  </si>
  <si>
    <t>V</t>
  </si>
  <si>
    <t>VENDOR DUNS CHANGE</t>
  </si>
  <si>
    <t>W</t>
  </si>
  <si>
    <t>VENDOR ADDRESS CHANGE</t>
  </si>
  <si>
    <t>X</t>
  </si>
  <si>
    <t>TERMINATE FOR CAUSE</t>
  </si>
  <si>
    <t>Y</t>
  </si>
  <si>
    <t>Unknown</t>
  </si>
  <si>
    <t>Origin</t>
  </si>
  <si>
    <t>Positive Exercise</t>
  </si>
  <si>
    <t>baseandexercisedoptionsvalue increase</t>
  </si>
  <si>
    <t>baseandalloptionsvalue increase</t>
  </si>
  <si>
    <t>initial obligated amount</t>
  </si>
  <si>
    <t>initial baseandexercisedoptionsvalue</t>
  </si>
  <si>
    <t>initial baseandalloptionsvalue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</si>
</sst>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64" fontId="0" fillId="0" borderId="0" xfId="0" applyNumberFormat="1"/>
    <xf numFmtId="164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164" fontId="2" fillId="0" borderId="0" xfId="1" applyNumberFormat="1" applyFont="1" applyAlignment="1">
      <alignment wrapText="1"/>
    </xf>
    <xf numFmtId="164" fontId="0" fillId="2" borderId="0" xfId="1" applyNumberFormat="1" applyFont="1" applyFill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90BB-FE65-46BC-82DF-A2801838101D}">
  <dimension ref="A1:N27"/>
  <sheetViews>
    <sheetView tabSelected="1" workbookViewId="0">
      <pane ySplit="6" topLeftCell="A7" activePane="bottomLeft" state="frozen"/>
      <selection pane="bottomLeft" activeCell="B8" sqref="B8:B9"/>
    </sheetView>
  </sheetViews>
  <sheetFormatPr defaultRowHeight="15" x14ac:dyDescent="0.25"/>
  <cols>
    <col min="2" max="2" width="30.140625" style="5" customWidth="1"/>
    <col min="3" max="3" width="12" bestFit="1" customWidth="1"/>
    <col min="4" max="4" width="17.42578125" bestFit="1" customWidth="1"/>
    <col min="5" max="5" width="27.5703125" bestFit="1" customWidth="1"/>
    <col min="6" max="6" width="21.7109375" bestFit="1" customWidth="1"/>
    <col min="7" max="7" width="11.5703125" bestFit="1" customWidth="1"/>
    <col min="8" max="8" width="11.140625" bestFit="1" customWidth="1"/>
    <col min="9" max="9" width="23.42578125" bestFit="1" customWidth="1"/>
    <col min="10" max="10" width="19.85546875" bestFit="1" customWidth="1"/>
    <col min="14" max="14" width="17.85546875" customWidth="1"/>
  </cols>
  <sheetData>
    <row r="1" spans="1:14" ht="71.45" x14ac:dyDescent="0.25">
      <c r="A1" s="6" t="s">
        <v>0</v>
      </c>
      <c r="B1" s="6" t="s">
        <v>1</v>
      </c>
      <c r="C1" s="6" t="s">
        <v>2</v>
      </c>
      <c r="D1" s="6" t="s">
        <v>58</v>
      </c>
      <c r="E1" s="6" t="s">
        <v>59</v>
      </c>
      <c r="F1" s="6" t="s">
        <v>60</v>
      </c>
      <c r="G1" s="6" t="s">
        <v>4</v>
      </c>
    </row>
    <row r="2" spans="1:14" ht="14.25" x14ac:dyDescent="0.25">
      <c r="A2" s="1" t="s">
        <v>54</v>
      </c>
      <c r="B2" s="4" t="s">
        <v>11</v>
      </c>
      <c r="C2" s="1" t="s">
        <v>53</v>
      </c>
      <c r="D2" s="1">
        <v>48944163214.686996</v>
      </c>
      <c r="E2" s="1">
        <v>17189825506.473801</v>
      </c>
      <c r="F2" s="1">
        <v>316477950161415</v>
      </c>
      <c r="G2" s="1">
        <v>1395868</v>
      </c>
      <c r="H2" s="1"/>
      <c r="I2" s="1"/>
      <c r="J2" s="1"/>
    </row>
    <row r="3" spans="1:14" ht="14.25" x14ac:dyDescent="0.25">
      <c r="A3" s="1" t="s">
        <v>54</v>
      </c>
      <c r="B3" s="4" t="s">
        <v>11</v>
      </c>
      <c r="C3" s="1" t="b">
        <v>0</v>
      </c>
      <c r="D3" s="1">
        <v>2287729223969.1401</v>
      </c>
      <c r="E3" s="1">
        <v>8142236595756.6504</v>
      </c>
      <c r="F3" s="1">
        <v>8142080351003.6699</v>
      </c>
      <c r="G3" s="1">
        <v>31400765</v>
      </c>
      <c r="H3" s="1"/>
      <c r="I3" s="1"/>
      <c r="J3" s="1"/>
    </row>
    <row r="4" spans="1:14" ht="14.25" x14ac:dyDescent="0.25">
      <c r="A4" s="1" t="s">
        <v>54</v>
      </c>
      <c r="B4" s="4" t="s">
        <v>11</v>
      </c>
      <c r="C4" s="1" t="b">
        <v>1</v>
      </c>
      <c r="D4" s="1">
        <v>380753660873.06598</v>
      </c>
      <c r="E4" s="1">
        <v>754099909265.69104</v>
      </c>
      <c r="F4" s="1">
        <v>123345524038275</v>
      </c>
      <c r="G4" s="1">
        <v>765579</v>
      </c>
      <c r="H4" s="1"/>
      <c r="I4" s="1"/>
      <c r="J4" s="1"/>
    </row>
    <row r="5" spans="1:14" ht="14.25" x14ac:dyDescent="0.25">
      <c r="A5" s="1"/>
      <c r="B5" s="4"/>
      <c r="C5" s="1"/>
      <c r="D5" s="1"/>
      <c r="E5" s="1"/>
      <c r="F5" s="1"/>
      <c r="G5" s="1"/>
      <c r="H5" s="1"/>
      <c r="I5" s="1"/>
      <c r="J5" s="1"/>
    </row>
    <row r="6" spans="1:14" ht="71.45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56</v>
      </c>
      <c r="F6" s="6" t="s">
        <v>57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55</v>
      </c>
      <c r="M6" s="6" t="s">
        <v>9</v>
      </c>
      <c r="N6" s="6" t="s">
        <v>10</v>
      </c>
    </row>
    <row r="7" spans="1:14" ht="28.5" x14ac:dyDescent="0.25">
      <c r="A7" s="1" t="s">
        <v>12</v>
      </c>
      <c r="B7" s="4" t="s">
        <v>13</v>
      </c>
      <c r="C7" s="1" t="b">
        <v>1</v>
      </c>
      <c r="D7" s="1">
        <v>25607298699.930302</v>
      </c>
      <c r="E7" s="1">
        <v>49403074236.349998</v>
      </c>
      <c r="F7" s="1">
        <v>104238127034.543</v>
      </c>
      <c r="G7" s="1">
        <v>11969</v>
      </c>
      <c r="H7" s="1">
        <v>19219</v>
      </c>
      <c r="I7" s="1">
        <v>10187</v>
      </c>
      <c r="J7" s="1">
        <v>1801</v>
      </c>
      <c r="K7" s="2">
        <f t="shared" ref="K7:K27" si="0">G7/VLOOKUP($C7,Total_Contract,5,FALSE)</f>
        <v>1.5633918903209205E-2</v>
      </c>
      <c r="L7" s="2">
        <f t="shared" ref="L7:L27" si="1">I7/VLOOKUP($C7,Total_Contract,5,FALSE)</f>
        <v>1.3306268850112137E-2</v>
      </c>
      <c r="M7" s="2">
        <f t="shared" ref="M7:M27" si="2">J7/VLOOKUP($C7,Total_Contract,5,FALSE)</f>
        <v>2.3524678707226819E-3</v>
      </c>
    </row>
    <row r="8" spans="1:14" ht="28.5" x14ac:dyDescent="0.25">
      <c r="A8" s="1" t="s">
        <v>14</v>
      </c>
      <c r="B8" s="7" t="s">
        <v>15</v>
      </c>
      <c r="C8" s="1" t="b">
        <v>1</v>
      </c>
      <c r="D8" s="1">
        <v>154126171781.95801</v>
      </c>
      <c r="E8" s="1">
        <v>169242739780.51801</v>
      </c>
      <c r="F8" s="1">
        <v>188416904247.172</v>
      </c>
      <c r="G8" s="1">
        <v>93131</v>
      </c>
      <c r="H8" s="1">
        <v>286925</v>
      </c>
      <c r="I8" s="1">
        <v>56501</v>
      </c>
      <c r="J8" s="1">
        <v>15960</v>
      </c>
      <c r="K8" s="2">
        <f t="shared" si="0"/>
        <v>0.12164779859426657</v>
      </c>
      <c r="L8" s="2">
        <f t="shared" si="1"/>
        <v>7.3801658613937948E-2</v>
      </c>
      <c r="M8" s="2">
        <f t="shared" si="2"/>
        <v>2.0846966805515826E-2</v>
      </c>
      <c r="N8" s="3">
        <f t="shared" ref="N8:N27" si="3">E8-F8</f>
        <v>-19174164466.653992</v>
      </c>
    </row>
    <row r="9" spans="1:14" ht="14.25" x14ac:dyDescent="0.25">
      <c r="A9" s="1" t="s">
        <v>16</v>
      </c>
      <c r="B9" s="7" t="s">
        <v>17</v>
      </c>
      <c r="C9" s="1" t="b">
        <v>1</v>
      </c>
      <c r="D9" s="1">
        <v>528180569056.03198</v>
      </c>
      <c r="E9" s="1">
        <v>218941709853.51999</v>
      </c>
      <c r="F9" s="1">
        <v>213689677212.323</v>
      </c>
      <c r="G9" s="1">
        <v>126328</v>
      </c>
      <c r="H9" s="1">
        <v>584202</v>
      </c>
      <c r="I9" s="1">
        <v>68639</v>
      </c>
      <c r="J9" s="1">
        <v>33051</v>
      </c>
      <c r="K9" s="2">
        <f t="shared" si="0"/>
        <v>0.16500975078992502</v>
      </c>
      <c r="L9" s="2">
        <f t="shared" si="1"/>
        <v>8.9656325473922355E-2</v>
      </c>
      <c r="M9" s="2">
        <f t="shared" si="2"/>
        <v>4.3171246860219517E-2</v>
      </c>
      <c r="N9" s="3">
        <f t="shared" si="3"/>
        <v>5252032641.196991</v>
      </c>
    </row>
    <row r="10" spans="1:14" ht="14.25" x14ac:dyDescent="0.25">
      <c r="A10" s="1" t="s">
        <v>18</v>
      </c>
      <c r="B10" s="4" t="s">
        <v>19</v>
      </c>
      <c r="C10" s="1" t="b">
        <v>1</v>
      </c>
      <c r="D10" s="1">
        <v>33228453037.428799</v>
      </c>
      <c r="E10" s="1">
        <v>43111305651.616798</v>
      </c>
      <c r="F10" s="1">
        <v>34391234589.491302</v>
      </c>
      <c r="G10" s="1">
        <v>52316</v>
      </c>
      <c r="H10" s="1">
        <v>119766</v>
      </c>
      <c r="I10" s="1">
        <v>27743</v>
      </c>
      <c r="J10" s="1">
        <v>6572</v>
      </c>
      <c r="K10" s="2">
        <f t="shared" si="0"/>
        <v>6.833520773166453E-2</v>
      </c>
      <c r="L10" s="2">
        <f t="shared" si="1"/>
        <v>3.6237932336179543E-2</v>
      </c>
      <c r="M10" s="2">
        <f t="shared" si="2"/>
        <v>8.5843524966071425E-3</v>
      </c>
      <c r="N10" s="3">
        <f t="shared" si="3"/>
        <v>8720071062.1254959</v>
      </c>
    </row>
    <row r="11" spans="1:14" ht="28.5" x14ac:dyDescent="0.25">
      <c r="A11" s="1" t="s">
        <v>20</v>
      </c>
      <c r="B11" s="4" t="s">
        <v>21</v>
      </c>
      <c r="C11" s="1" t="b">
        <v>1</v>
      </c>
      <c r="D11" s="1">
        <v>-271732253.86409998</v>
      </c>
      <c r="E11" s="1">
        <v>-263751683.77759999</v>
      </c>
      <c r="F11" s="1">
        <v>-367234749.95480001</v>
      </c>
      <c r="G11" s="1">
        <v>358</v>
      </c>
      <c r="H11" s="1">
        <v>371</v>
      </c>
      <c r="I11" s="1">
        <v>6</v>
      </c>
      <c r="J11" s="1">
        <v>0</v>
      </c>
      <c r="K11" s="2">
        <f t="shared" si="0"/>
        <v>4.6761993210367577E-4</v>
      </c>
      <c r="L11" s="2">
        <f t="shared" si="1"/>
        <v>7.8372055659833924E-6</v>
      </c>
      <c r="M11" s="2">
        <f t="shared" si="2"/>
        <v>0</v>
      </c>
      <c r="N11" s="3">
        <f t="shared" si="3"/>
        <v>103483066.17720002</v>
      </c>
    </row>
    <row r="12" spans="1:14" ht="28.5" x14ac:dyDescent="0.25">
      <c r="A12" s="1" t="s">
        <v>22</v>
      </c>
      <c r="B12" s="4" t="s">
        <v>23</v>
      </c>
      <c r="C12" s="1" t="b">
        <v>1</v>
      </c>
      <c r="D12" s="1">
        <v>-2842203738.579</v>
      </c>
      <c r="E12" s="1">
        <v>-8870413686.3666992</v>
      </c>
      <c r="F12" s="1">
        <v>-20372225303.5877</v>
      </c>
      <c r="G12" s="1">
        <v>10118</v>
      </c>
      <c r="H12" s="1">
        <v>11860</v>
      </c>
      <c r="I12" s="1">
        <v>364</v>
      </c>
      <c r="J12" s="1">
        <v>174</v>
      </c>
      <c r="K12" s="2">
        <f t="shared" si="0"/>
        <v>1.3216140986103329E-2</v>
      </c>
      <c r="L12" s="2">
        <f t="shared" si="1"/>
        <v>4.7545713766965919E-4</v>
      </c>
      <c r="M12" s="2">
        <f t="shared" si="2"/>
        <v>2.2727896141351841E-4</v>
      </c>
      <c r="N12" s="3">
        <f t="shared" si="3"/>
        <v>11501811617.221001</v>
      </c>
    </row>
    <row r="13" spans="1:14" ht="14.25" x14ac:dyDescent="0.25">
      <c r="A13" s="1" t="s">
        <v>24</v>
      </c>
      <c r="B13" s="7" t="s">
        <v>25</v>
      </c>
      <c r="C13" s="1" t="b">
        <v>1</v>
      </c>
      <c r="D13" s="1">
        <v>359116710455.46997</v>
      </c>
      <c r="E13" s="1">
        <v>626317879133.86096</v>
      </c>
      <c r="F13" s="1">
        <v>101026915214.133</v>
      </c>
      <c r="G13" s="1">
        <v>240990</v>
      </c>
      <c r="H13" s="1">
        <v>539380</v>
      </c>
      <c r="I13" s="1">
        <v>235615</v>
      </c>
      <c r="J13" s="1">
        <v>221464</v>
      </c>
      <c r="K13" s="2">
        <f t="shared" si="0"/>
        <v>0.31478136155772296</v>
      </c>
      <c r="L13" s="2">
        <f t="shared" si="1"/>
        <v>0.30776053157152955</v>
      </c>
      <c r="M13" s="2">
        <f t="shared" si="2"/>
        <v>0.2892764822441577</v>
      </c>
      <c r="N13" s="3">
        <f t="shared" si="3"/>
        <v>525290963919.72797</v>
      </c>
    </row>
    <row r="14" spans="1:14" ht="14.25" x14ac:dyDescent="0.25">
      <c r="A14" s="1" t="s">
        <v>26</v>
      </c>
      <c r="B14" s="4" t="s">
        <v>27</v>
      </c>
      <c r="C14" s="1" t="b">
        <v>1</v>
      </c>
      <c r="D14" s="1">
        <v>8702234694.0608006</v>
      </c>
      <c r="E14" s="1">
        <v>7781329106.6431999</v>
      </c>
      <c r="F14" s="1">
        <v>8357556439.5747004</v>
      </c>
      <c r="G14" s="1">
        <v>325</v>
      </c>
      <c r="H14" s="1">
        <v>492</v>
      </c>
      <c r="I14" s="1">
        <v>197</v>
      </c>
      <c r="J14" s="1">
        <v>71</v>
      </c>
      <c r="K14" s="2">
        <f t="shared" si="0"/>
        <v>4.2451530149076712E-4</v>
      </c>
      <c r="L14" s="2">
        <f t="shared" si="1"/>
        <v>2.5732158274978807E-4</v>
      </c>
      <c r="M14" s="2">
        <f t="shared" si="2"/>
        <v>9.2740265864136814E-5</v>
      </c>
      <c r="N14" s="3">
        <f t="shared" si="3"/>
        <v>-576227332.93150043</v>
      </c>
    </row>
    <row r="15" spans="1:14" ht="14.25" x14ac:dyDescent="0.25">
      <c r="A15" s="1" t="s">
        <v>28</v>
      </c>
      <c r="B15" s="4" t="s">
        <v>29</v>
      </c>
      <c r="C15" s="1" t="b">
        <v>1</v>
      </c>
      <c r="D15" s="1">
        <v>55675429.989399999</v>
      </c>
      <c r="E15" s="1">
        <v>62695686.214599997</v>
      </c>
      <c r="F15" s="1">
        <v>34904729.101999998</v>
      </c>
      <c r="G15" s="1">
        <v>1705</v>
      </c>
      <c r="H15" s="1">
        <v>1831</v>
      </c>
      <c r="I15" s="1">
        <v>120</v>
      </c>
      <c r="J15" s="1">
        <v>77</v>
      </c>
      <c r="K15" s="2">
        <f t="shared" si="0"/>
        <v>2.2270725816669473E-3</v>
      </c>
      <c r="L15" s="2">
        <f t="shared" si="1"/>
        <v>1.5674411131966787E-4</v>
      </c>
      <c r="M15" s="2">
        <f t="shared" si="2"/>
        <v>1.0057747143012021E-4</v>
      </c>
      <c r="N15" s="3">
        <f t="shared" si="3"/>
        <v>27790957.112599999</v>
      </c>
    </row>
    <row r="16" spans="1:14" ht="14.25" x14ac:dyDescent="0.25">
      <c r="A16" s="1" t="s">
        <v>30</v>
      </c>
      <c r="B16" s="4" t="s">
        <v>31</v>
      </c>
      <c r="C16" s="1" t="b">
        <v>1</v>
      </c>
      <c r="D16" s="1">
        <v>-3925657372.0847001</v>
      </c>
      <c r="E16" s="1">
        <v>-4908412365.3346996</v>
      </c>
      <c r="F16" s="1">
        <v>-7566048737.3086004</v>
      </c>
      <c r="G16" s="1">
        <v>53799</v>
      </c>
      <c r="H16" s="1">
        <v>59159</v>
      </c>
      <c r="I16" s="1">
        <v>1660</v>
      </c>
      <c r="J16" s="1">
        <v>561</v>
      </c>
      <c r="K16" s="2">
        <f t="shared" si="0"/>
        <v>7.0272303707390099E-2</v>
      </c>
      <c r="L16" s="2">
        <f t="shared" si="1"/>
        <v>2.1682935399220719E-3</v>
      </c>
      <c r="M16" s="2">
        <f t="shared" si="2"/>
        <v>7.327787204194472E-4</v>
      </c>
      <c r="N16" s="3">
        <f t="shared" si="3"/>
        <v>2657636371.9739008</v>
      </c>
    </row>
    <row r="17" spans="1:14" ht="14.25" x14ac:dyDescent="0.25">
      <c r="A17" s="1" t="s">
        <v>32</v>
      </c>
      <c r="B17" s="4" t="s">
        <v>33</v>
      </c>
      <c r="C17" s="1" t="b">
        <v>1</v>
      </c>
      <c r="D17" s="1">
        <v>6858904087.5340004</v>
      </c>
      <c r="E17" s="1">
        <v>10375262211.9662</v>
      </c>
      <c r="F17" s="1">
        <v>15581083928.360701</v>
      </c>
      <c r="G17" s="1">
        <v>2339</v>
      </c>
      <c r="H17" s="1">
        <v>8843</v>
      </c>
      <c r="I17" s="1">
        <v>1311</v>
      </c>
      <c r="J17" s="1">
        <v>216</v>
      </c>
      <c r="K17" s="2">
        <f t="shared" si="0"/>
        <v>3.0552039698058591E-3</v>
      </c>
      <c r="L17" s="2">
        <f t="shared" si="1"/>
        <v>1.7124294161673713E-3</v>
      </c>
      <c r="M17" s="2">
        <f t="shared" si="2"/>
        <v>2.8213940037540215E-4</v>
      </c>
      <c r="N17" s="3">
        <f t="shared" si="3"/>
        <v>-5205821716.3945007</v>
      </c>
    </row>
    <row r="18" spans="1:14" ht="14.25" x14ac:dyDescent="0.25">
      <c r="A18" s="1" t="s">
        <v>34</v>
      </c>
      <c r="B18" s="4" t="s">
        <v>35</v>
      </c>
      <c r="C18" s="1" t="b">
        <v>1</v>
      </c>
      <c r="D18" s="1">
        <v>45206644519.917297</v>
      </c>
      <c r="E18" s="1">
        <v>60974594064.106102</v>
      </c>
      <c r="F18" s="1">
        <v>38423379812.040604</v>
      </c>
      <c r="G18" s="1">
        <v>178828</v>
      </c>
      <c r="H18" s="1">
        <v>469128</v>
      </c>
      <c r="I18" s="1">
        <v>34322</v>
      </c>
      <c r="J18" s="1">
        <v>12501</v>
      </c>
      <c r="K18" s="2">
        <f t="shared" si="0"/>
        <v>0.23358529949227971</v>
      </c>
      <c r="L18" s="2">
        <f t="shared" si="1"/>
        <v>4.4831428239280338E-2</v>
      </c>
      <c r="M18" s="2">
        <f t="shared" si="2"/>
        <v>1.6328817796726399E-2</v>
      </c>
      <c r="N18" s="3">
        <f t="shared" si="3"/>
        <v>22551214252.065498</v>
      </c>
    </row>
    <row r="19" spans="1:14" ht="14.25" x14ac:dyDescent="0.25">
      <c r="A19" s="1" t="s">
        <v>36</v>
      </c>
      <c r="B19" s="4" t="s">
        <v>37</v>
      </c>
      <c r="C19" s="1" t="b">
        <v>1</v>
      </c>
      <c r="D19" s="1">
        <v>-47075363.154299997</v>
      </c>
      <c r="E19" s="1">
        <v>-2544785357.0970998</v>
      </c>
      <c r="F19" s="1">
        <v>-5802864801.9696999</v>
      </c>
      <c r="G19" s="1">
        <v>5234</v>
      </c>
      <c r="H19" s="1">
        <v>5377</v>
      </c>
      <c r="I19" s="1">
        <v>3484</v>
      </c>
      <c r="J19" s="1">
        <v>3393</v>
      </c>
      <c r="K19" s="2">
        <f t="shared" si="0"/>
        <v>6.8366556553928464E-3</v>
      </c>
      <c r="L19" s="2">
        <f t="shared" si="1"/>
        <v>4.5508040319810232E-3</v>
      </c>
      <c r="M19" s="2">
        <f t="shared" si="2"/>
        <v>4.4319397475636084E-3</v>
      </c>
      <c r="N19" s="3">
        <f t="shared" si="3"/>
        <v>3258079444.8726001</v>
      </c>
    </row>
    <row r="20" spans="1:14" ht="28.5" x14ac:dyDescent="0.25">
      <c r="A20" s="1" t="s">
        <v>38</v>
      </c>
      <c r="B20" s="4" t="s">
        <v>39</v>
      </c>
      <c r="C20" s="1" t="b">
        <v>1</v>
      </c>
      <c r="D20" s="1">
        <v>-1998841.8202</v>
      </c>
      <c r="E20" s="1">
        <v>-2195111.58</v>
      </c>
      <c r="F20" s="1">
        <v>-2951873.6916</v>
      </c>
      <c r="G20" s="1">
        <v>97</v>
      </c>
      <c r="H20" s="1">
        <v>99</v>
      </c>
      <c r="I20" s="1">
        <v>6</v>
      </c>
      <c r="J20" s="1">
        <v>2</v>
      </c>
      <c r="K20" s="2">
        <f t="shared" si="0"/>
        <v>1.2670148998339818E-4</v>
      </c>
      <c r="L20" s="2">
        <f t="shared" si="1"/>
        <v>7.8372055659833924E-6</v>
      </c>
      <c r="M20" s="2">
        <f t="shared" si="2"/>
        <v>2.6124018553277978E-6</v>
      </c>
      <c r="N20" s="3">
        <f t="shared" si="3"/>
        <v>756762.11159999995</v>
      </c>
    </row>
    <row r="21" spans="1:14" ht="14.25" x14ac:dyDescent="0.25">
      <c r="A21" s="1" t="s">
        <v>40</v>
      </c>
      <c r="B21" s="4" t="s">
        <v>41</v>
      </c>
      <c r="C21" s="1" t="b">
        <v>1</v>
      </c>
      <c r="D21" s="1">
        <v>34444784.624700002</v>
      </c>
      <c r="E21" s="1">
        <v>121143979.75470001</v>
      </c>
      <c r="F21" s="1">
        <v>7291228.1708000004</v>
      </c>
      <c r="G21" s="1">
        <v>111</v>
      </c>
      <c r="H21" s="1">
        <v>119</v>
      </c>
      <c r="I21" s="1">
        <v>25</v>
      </c>
      <c r="J21" s="1">
        <v>11</v>
      </c>
      <c r="K21" s="2">
        <f t="shared" si="0"/>
        <v>1.4498830297069278E-4</v>
      </c>
      <c r="L21" s="2">
        <f t="shared" si="1"/>
        <v>3.2655023191597471E-5</v>
      </c>
      <c r="M21" s="2">
        <f t="shared" si="2"/>
        <v>1.4368210204302886E-5</v>
      </c>
      <c r="N21" s="3">
        <f t="shared" si="3"/>
        <v>113852751.5839</v>
      </c>
    </row>
    <row r="22" spans="1:14" ht="14.25" x14ac:dyDescent="0.25">
      <c r="A22" s="1" t="s">
        <v>42</v>
      </c>
      <c r="B22" s="4" t="s">
        <v>43</v>
      </c>
      <c r="C22" s="1" t="b">
        <v>1</v>
      </c>
      <c r="D22" s="1">
        <v>3360000</v>
      </c>
      <c r="E22" s="1">
        <v>0</v>
      </c>
      <c r="F22" s="1">
        <v>78.13</v>
      </c>
      <c r="G22" s="1">
        <v>1466</v>
      </c>
      <c r="H22" s="1">
        <v>1467</v>
      </c>
      <c r="I22" s="1">
        <v>0</v>
      </c>
      <c r="J22" s="1">
        <v>0</v>
      </c>
      <c r="K22" s="2">
        <f t="shared" si="0"/>
        <v>1.9148905599552758E-3</v>
      </c>
      <c r="L22" s="2">
        <f t="shared" si="1"/>
        <v>0</v>
      </c>
      <c r="M22" s="2">
        <f t="shared" si="2"/>
        <v>0</v>
      </c>
      <c r="N22" s="3">
        <f t="shared" si="3"/>
        <v>-78.13</v>
      </c>
    </row>
    <row r="23" spans="1:14" ht="14.25" x14ac:dyDescent="0.25">
      <c r="A23" s="1" t="s">
        <v>44</v>
      </c>
      <c r="B23" s="4" t="s">
        <v>45</v>
      </c>
      <c r="C23" s="1" t="b">
        <v>1</v>
      </c>
      <c r="D23" s="1">
        <v>-1152791.1092000001</v>
      </c>
      <c r="E23" s="1">
        <v>5754551.216</v>
      </c>
      <c r="F23" s="1">
        <v>8844812.3172999993</v>
      </c>
      <c r="G23" s="1">
        <v>675</v>
      </c>
      <c r="H23" s="1">
        <v>680</v>
      </c>
      <c r="I23" s="1">
        <v>13</v>
      </c>
      <c r="J23" s="1">
        <v>6</v>
      </c>
      <c r="K23" s="2">
        <f t="shared" si="0"/>
        <v>8.8168562617313168E-4</v>
      </c>
      <c r="L23" s="2">
        <f t="shared" si="1"/>
        <v>1.6980612059630683E-5</v>
      </c>
      <c r="M23" s="2">
        <f t="shared" si="2"/>
        <v>7.8372055659833924E-6</v>
      </c>
      <c r="N23" s="3">
        <f t="shared" si="3"/>
        <v>-3090261.1012999993</v>
      </c>
    </row>
    <row r="24" spans="1:14" ht="14.25" x14ac:dyDescent="0.25">
      <c r="A24" s="1" t="s">
        <v>46</v>
      </c>
      <c r="B24" s="4" t="s">
        <v>47</v>
      </c>
      <c r="C24" s="1" t="b">
        <v>1</v>
      </c>
      <c r="D24" s="1">
        <v>95100085.743599996</v>
      </c>
      <c r="E24" s="1">
        <v>122536545.5283</v>
      </c>
      <c r="F24" s="1">
        <v>4816142.5597999999</v>
      </c>
      <c r="G24" s="1">
        <v>1353</v>
      </c>
      <c r="H24" s="1">
        <v>1472</v>
      </c>
      <c r="I24" s="1">
        <v>110</v>
      </c>
      <c r="J24" s="1">
        <v>74</v>
      </c>
      <c r="K24" s="2">
        <f t="shared" si="0"/>
        <v>1.7672898551292552E-3</v>
      </c>
      <c r="L24" s="2">
        <f t="shared" si="1"/>
        <v>1.4368210204302888E-4</v>
      </c>
      <c r="M24" s="2">
        <f t="shared" si="2"/>
        <v>9.6658868647128519E-5</v>
      </c>
      <c r="N24" s="3">
        <f t="shared" si="3"/>
        <v>117720402.9685</v>
      </c>
    </row>
    <row r="25" spans="1:14" ht="14.25" x14ac:dyDescent="0.25">
      <c r="A25" s="1" t="s">
        <v>48</v>
      </c>
      <c r="B25" s="4" t="s">
        <v>49</v>
      </c>
      <c r="C25" s="1" t="b">
        <v>1</v>
      </c>
      <c r="D25" s="1">
        <v>136809582.85260001</v>
      </c>
      <c r="E25" s="1">
        <v>44009907.973099999</v>
      </c>
      <c r="F25" s="1">
        <v>6842310.8128000004</v>
      </c>
      <c r="G25" s="1">
        <v>1017</v>
      </c>
      <c r="H25" s="1">
        <v>1067</v>
      </c>
      <c r="I25" s="1">
        <v>63</v>
      </c>
      <c r="J25" s="1">
        <v>40</v>
      </c>
      <c r="K25" s="2">
        <f t="shared" si="0"/>
        <v>1.328406343434185E-3</v>
      </c>
      <c r="L25" s="2">
        <f t="shared" si="1"/>
        <v>8.2290658442825626E-5</v>
      </c>
      <c r="M25" s="2">
        <f t="shared" si="2"/>
        <v>5.2248037106555952E-5</v>
      </c>
      <c r="N25" s="3">
        <f t="shared" si="3"/>
        <v>37167597.160300002</v>
      </c>
    </row>
    <row r="26" spans="1:14" ht="14.25" x14ac:dyDescent="0.25">
      <c r="A26" s="1" t="s">
        <v>50</v>
      </c>
      <c r="B26" s="4" t="s">
        <v>51</v>
      </c>
      <c r="C26" s="1" t="b">
        <v>1</v>
      </c>
      <c r="D26" s="1">
        <v>-75600483.624200001</v>
      </c>
      <c r="E26" s="1">
        <v>-73326151.942200005</v>
      </c>
      <c r="F26" s="1">
        <v>-161063408.4765</v>
      </c>
      <c r="G26" s="1">
        <v>519</v>
      </c>
      <c r="H26" s="1">
        <v>528</v>
      </c>
      <c r="I26" s="1">
        <v>3</v>
      </c>
      <c r="J26" s="1">
        <v>1</v>
      </c>
      <c r="K26" s="2">
        <f t="shared" si="0"/>
        <v>6.7791828145756354E-4</v>
      </c>
      <c r="L26" s="2">
        <f t="shared" si="1"/>
        <v>3.9186027829916962E-6</v>
      </c>
      <c r="M26" s="2">
        <f t="shared" si="2"/>
        <v>1.3062009276638989E-6</v>
      </c>
      <c r="N26" s="3">
        <f t="shared" si="3"/>
        <v>87737256.534299999</v>
      </c>
    </row>
    <row r="27" spans="1:14" ht="14.25" x14ac:dyDescent="0.25">
      <c r="A27" s="1" t="s">
        <v>52</v>
      </c>
      <c r="B27" s="4" t="s">
        <v>11</v>
      </c>
      <c r="C27" s="1" t="b">
        <v>1</v>
      </c>
      <c r="D27" s="1">
        <v>-1599960.5625</v>
      </c>
      <c r="E27" s="1">
        <v>-2474801.6096000001</v>
      </c>
      <c r="F27" s="1">
        <v>-2485861.0099999998</v>
      </c>
      <c r="G27" s="1">
        <v>24</v>
      </c>
      <c r="H27" s="1">
        <v>24</v>
      </c>
      <c r="I27" s="1">
        <v>1</v>
      </c>
      <c r="J27" s="1">
        <v>1</v>
      </c>
      <c r="K27" s="2">
        <f t="shared" si="0"/>
        <v>3.134882226393357E-5</v>
      </c>
      <c r="L27" s="2">
        <f t="shared" si="1"/>
        <v>1.3062009276638989E-6</v>
      </c>
      <c r="M27" s="2">
        <f t="shared" si="2"/>
        <v>1.3062009276638989E-6</v>
      </c>
      <c r="N27" s="3">
        <f t="shared" si="3"/>
        <v>11059.400399999693</v>
      </c>
    </row>
  </sheetData>
  <sortState ref="A7:N27">
    <sortCondition ref="C7:C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Total_Contract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2019-04-03T13:37:04Z</dcterms:created>
  <dcterms:modified xsi:type="dcterms:W3CDTF">2019-04-03T21:31:34Z</dcterms:modified>
</cp:coreProperties>
</file>