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ipCategory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<sst xmlns="http://schemas.openxmlformats.org/spreadsheetml/2006/main" count="47" uniqueCount="47">
  <si>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ShipCategory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</si>
  <si>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</si>
  <si>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</si>
  <si>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</si>
  <si>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</si>
  <si>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</si>
  <si>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</si>
  <si>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</si>
  <si>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</si>
  <si>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</si>
  <si>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</si>
  <si>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</si>
  <si>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</si>
  <si>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</si>
  <si>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</si>
  <si>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</si>
  <si>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</si>
  <si>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</si>
  <si>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</si>
  <si>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</si>
  <si>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</si>
  <si>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</si>
  <si>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</si>
  <si>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</si>
  <si>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</si>
  <si>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</si>
  <si>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/>
  </si>
  <si>
    <t xml:space="preserve">Engines</t>
  </si>
  <si>
    <t xml:space="preserve">MRO</t>
  </si>
  <si>
    <t xml:space="preserve">Other Products</t>
  </si>
  <si>
    <t xml:space="preserve">Other Service</t>
  </si>
  <si>
    <t xml:space="preserve">Platform</t>
  </si>
  <si>
    <t xml:space="preserve">Ship Engineering &amp; Design</t>
  </si>
  <si>
    <t xml:space="preserve">Support Ships &amp; Small Craft</t>
  </si>
  <si>
    <t xml:space="preserve">Grand Total</t>
  </si>
  <si>
    <t xml:space="preserve">VendorISOalpha3</t>
  </si>
  <si>
    <t xml:space="preserve">JPN</t>
  </si>
  <si>
    <t xml:space="preserve">USA</t>
  </si>
  <si>
    <t xml:space="preserve">ARE</t>
  </si>
  <si>
    <t xml:space="preserve">BHR</t>
  </si>
  <si>
    <t xml:space="preserve">CAN</t>
  </si>
  <si>
    <t xml:space="preserve">GBR</t>
  </si>
  <si>
    <t xml:space="preserve">KOR</t>
  </si>
  <si>
    <t xml:space="preserve">PHL</t>
  </si>
  <si>
    <t xml:space="preserve">SGP</t>
  </si>
  <si>
    <t xml:space="preserve">CHN</t>
  </si>
  <si>
    <t xml:space="preserve">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</si>
</sst>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0</v>
      </c>
      <c r="M1" t="s">
        <v>35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</row>
    <row r="2">
      <c r="A2" t="str">
        <f>L2</f>
      </c>
      <c r="B2" t="str">
        <f>M2</f>
      </c>
      <c r="L2" t="s">
        <v>26</v>
      </c>
      <c r="M2" s="2" t="s">
        <v>36</v>
      </c>
      <c r="N2" s="3"/>
      <c r="O2" s="3"/>
      <c r="P2" s="3"/>
      <c r="Q2" s="3"/>
      <c r="R2" s="3"/>
      <c r="S2" s="3"/>
      <c r="T2" s="3"/>
      <c r="U2" s="3" t="n">
        <v>64015</v>
      </c>
      <c r="V2" s="3" t="n">
        <v>0</v>
      </c>
      <c r="W2" s="3" t="n">
        <v>0</v>
      </c>
      <c r="X2" s="3" t="n">
        <v>85903.5197</v>
      </c>
      <c r="Y2" s="3" t="n">
        <v>133379.8889</v>
      </c>
      <c r="Z2" s="3" t="n">
        <v>48636.7197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>
      <c r="A3" t="str">
        <f>L3</f>
      </c>
      <c r="B3" t="str">
        <f>M3</f>
      </c>
      <c r="L3" t="s">
        <v>26</v>
      </c>
      <c r="M3" s="2" t="s">
        <v>37</v>
      </c>
      <c r="N3" s="3"/>
      <c r="O3" s="3"/>
      <c r="P3" s="3"/>
      <c r="Q3" s="3"/>
      <c r="R3" s="3"/>
      <c r="S3" s="3"/>
      <c r="T3" s="3"/>
      <c r="U3" s="3" t="n">
        <v>1815269</v>
      </c>
      <c r="V3" s="3" t="n">
        <v>0</v>
      </c>
      <c r="W3" s="3" t="n">
        <v>0</v>
      </c>
      <c r="X3" s="3"/>
      <c r="Y3" s="3" t="n">
        <v>-182803.1758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>
      <c r="A4" t="str">
        <f>L4</f>
      </c>
      <c r="B4" t="str">
        <f>M4</f>
      </c>
      <c r="L4" t="s">
        <v>27</v>
      </c>
      <c r="M4" s="2" t="s">
        <v>38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 t="n">
        <v>16004</v>
      </c>
      <c r="AG4" s="3"/>
      <c r="AH4" s="3"/>
      <c r="AI4" s="3"/>
      <c r="AJ4" s="3" t="n">
        <v>22840</v>
      </c>
      <c r="AK4" s="3" t="n">
        <v>55881.8516</v>
      </c>
      <c r="AL4" s="3"/>
      <c r="AM4" s="3"/>
    </row>
    <row r="5">
      <c r="A5" t="str">
        <f>L5</f>
      </c>
      <c r="B5" t="str">
        <f>M5</f>
      </c>
      <c r="L5" t="s">
        <v>27</v>
      </c>
      <c r="M5" s="2" t="s">
        <v>39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29333.3301</v>
      </c>
      <c r="Z5" s="3" t="n">
        <v>233238.6719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>
      <c r="A6" t="str">
        <f>L6</f>
      </c>
      <c r="B6" t="str">
        <f>M6</f>
      </c>
      <c r="L6" t="s">
        <v>27</v>
      </c>
      <c r="M6" s="2" t="s">
        <v>36</v>
      </c>
      <c r="N6" s="3"/>
      <c r="O6" s="3"/>
      <c r="P6" s="3"/>
      <c r="Q6" s="3"/>
      <c r="R6" s="3"/>
      <c r="S6" s="3"/>
      <c r="T6" s="3"/>
      <c r="U6" s="3"/>
      <c r="V6" s="3" t="n">
        <v>111571.7305</v>
      </c>
      <c r="W6" s="3" t="n">
        <v>107593.5689</v>
      </c>
      <c r="X6" s="3"/>
      <c r="Y6" s="3" t="n">
        <v>73442.8896</v>
      </c>
      <c r="Z6" s="3" t="n">
        <v>7123.0996</v>
      </c>
      <c r="AA6" s="3" t="n">
        <v>0</v>
      </c>
      <c r="AB6" s="3" t="n">
        <v>163919.51</v>
      </c>
      <c r="AC6" s="3" t="n">
        <v>32330.74</v>
      </c>
      <c r="AD6" s="3" t="n">
        <v>100663.3086</v>
      </c>
      <c r="AE6" s="3" t="n">
        <v>79695.789</v>
      </c>
      <c r="AF6" s="3" t="n">
        <v>307083.2735</v>
      </c>
      <c r="AG6" s="3" t="n">
        <v>116915.0801</v>
      </c>
      <c r="AH6" s="3" t="n">
        <v>361041.875</v>
      </c>
      <c r="AI6" s="3" t="n">
        <v>181055.9375</v>
      </c>
      <c r="AJ6" s="3" t="n">
        <v>274964.0267</v>
      </c>
      <c r="AK6" s="3" t="n">
        <v>119731.3632</v>
      </c>
      <c r="AL6" s="3"/>
      <c r="AM6" s="3"/>
    </row>
    <row r="7">
      <c r="A7" t="str">
        <f>L7</f>
      </c>
      <c r="B7" t="str">
        <f>M7</f>
      </c>
      <c r="L7" t="s">
        <v>27</v>
      </c>
      <c r="M7" s="2" t="s">
        <v>37</v>
      </c>
      <c r="N7" s="3"/>
      <c r="O7" s="3"/>
      <c r="P7" s="3"/>
      <c r="Q7" s="3"/>
      <c r="R7" s="3"/>
      <c r="S7" s="3"/>
      <c r="T7" s="3" t="n">
        <v>1173057.25</v>
      </c>
      <c r="U7" s="3" t="n">
        <v>34294</v>
      </c>
      <c r="V7" s="3"/>
      <c r="W7" s="3" t="n">
        <v>18234</v>
      </c>
      <c r="X7" s="3" t="n">
        <v>17152.62</v>
      </c>
      <c r="Y7" s="3" t="n">
        <v>17554.1797</v>
      </c>
      <c r="Z7" s="3" t="n">
        <v>316388.711</v>
      </c>
      <c r="AA7" s="3" t="n">
        <v>3287.97</v>
      </c>
      <c r="AB7" s="3" t="n">
        <v>103878.57</v>
      </c>
      <c r="AC7" s="3"/>
      <c r="AD7" s="3"/>
      <c r="AE7" s="3"/>
      <c r="AF7" s="3" t="n">
        <v>470236.8359</v>
      </c>
      <c r="AG7" s="3" t="n">
        <v>15430.12</v>
      </c>
      <c r="AH7" s="3" t="n">
        <v>602947.6285</v>
      </c>
      <c r="AI7" s="3" t="n">
        <v>134882.0006</v>
      </c>
      <c r="AJ7" s="3" t="n">
        <v>90024.42</v>
      </c>
      <c r="AK7" s="3" t="n">
        <v>693401.483</v>
      </c>
      <c r="AL7" s="3" t="n">
        <v>0</v>
      </c>
      <c r="AM7" s="3"/>
    </row>
    <row r="8">
      <c r="A8" t="str">
        <f>L8</f>
      </c>
      <c r="B8" t="str">
        <f>M8</f>
      </c>
      <c r="L8" t="s">
        <v>27</v>
      </c>
      <c r="M8" s="2"/>
      <c r="N8" s="3" t="n">
        <v>126572</v>
      </c>
      <c r="O8" s="3"/>
      <c r="P8" s="3" t="n">
        <v>46300</v>
      </c>
      <c r="Q8" s="3" t="n">
        <v>75895</v>
      </c>
      <c r="R8" s="3" t="n">
        <v>72237</v>
      </c>
      <c r="S8" s="3" t="n">
        <v>20287</v>
      </c>
      <c r="T8" s="3" t="n">
        <v>22412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>
      <c r="A9" t="str">
        <f>L9</f>
      </c>
      <c r="B9" t="str">
        <f>M9</f>
      </c>
      <c r="L9" t="s">
        <v>28</v>
      </c>
      <c r="M9" s="2" t="s">
        <v>38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 t="n">
        <v>1574074.7307</v>
      </c>
      <c r="AJ9" s="3" t="n">
        <v>34942.6992</v>
      </c>
      <c r="AK9" s="3" t="n">
        <v>2427452.5649</v>
      </c>
      <c r="AL9" s="3"/>
      <c r="AM9" s="3"/>
    </row>
    <row r="10">
      <c r="A10" t="str">
        <f>L10</f>
      </c>
      <c r="B10" t="str">
        <f>M10</f>
      </c>
      <c r="L10" t="s">
        <v>28</v>
      </c>
      <c r="M10" s="2" t="s">
        <v>40</v>
      </c>
      <c r="N10" s="3"/>
      <c r="O10" s="3"/>
      <c r="P10" s="3"/>
      <c r="Q10" s="3"/>
      <c r="R10" s="3"/>
      <c r="S10" s="3"/>
      <c r="T10" s="3"/>
      <c r="U10" s="3" t="n">
        <v>40679</v>
      </c>
      <c r="V10" s="3" t="n">
        <v>95240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>
      <c r="A11" t="str">
        <f>L11</f>
      </c>
      <c r="B11" t="str">
        <f>M11</f>
      </c>
      <c r="L11" t="s">
        <v>28</v>
      </c>
      <c r="M11" t="s">
        <v>41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n">
        <v>681281.9625</v>
      </c>
      <c r="AF11" s="3" t="n">
        <v>60913.9219</v>
      </c>
      <c r="AG11" s="3" t="n">
        <v>-22430</v>
      </c>
      <c r="AH11" s="3"/>
      <c r="AI11" s="3"/>
      <c r="AJ11" s="3"/>
      <c r="AK11" s="3"/>
      <c r="AL11" s="3"/>
      <c r="AM11" s="3"/>
    </row>
    <row r="12">
      <c r="A12" t="str">
        <f>L12</f>
      </c>
      <c r="B12" t="str">
        <f>M12</f>
      </c>
      <c r="L12" t="s">
        <v>28</v>
      </c>
      <c r="M12" t="s">
        <v>36</v>
      </c>
      <c r="N12" s="3"/>
      <c r="O12" s="3"/>
      <c r="P12" s="3"/>
      <c r="Q12" s="3" t="n">
        <v>95577</v>
      </c>
      <c r="R12" s="3"/>
      <c r="S12" s="3" t="n">
        <v>16598782.28</v>
      </c>
      <c r="T12" s="3" t="n">
        <v>54407794.53</v>
      </c>
      <c r="U12" s="3" t="n">
        <v>114468193.57</v>
      </c>
      <c r="V12" s="3" t="n">
        <v>62161131.1178</v>
      </c>
      <c r="W12" s="3" t="n">
        <v>95545214.3848</v>
      </c>
      <c r="X12" s="3" t="n">
        <v>80066747.6689</v>
      </c>
      <c r="Y12" s="3" t="n">
        <v>96998176.6941</v>
      </c>
      <c r="Z12" s="3" t="n">
        <v>85266876.8625</v>
      </c>
      <c r="AA12" s="3" t="n">
        <v>81131492.1906</v>
      </c>
      <c r="AB12" s="3" t="n">
        <v>115790408.8101</v>
      </c>
      <c r="AC12" s="3" t="n">
        <v>123247130.6471</v>
      </c>
      <c r="AD12" s="3" t="n">
        <v>124482490.6151</v>
      </c>
      <c r="AE12" s="3" t="n">
        <v>139048100.3532</v>
      </c>
      <c r="AF12" s="3" t="n">
        <v>177537251.9356</v>
      </c>
      <c r="AG12" s="3" t="n">
        <v>132010646.4929</v>
      </c>
      <c r="AH12" s="3" t="n">
        <v>109287839.9932</v>
      </c>
      <c r="AI12" s="3" t="n">
        <v>181566949.5679</v>
      </c>
      <c r="AJ12" s="3" t="n">
        <v>169015046.3034</v>
      </c>
      <c r="AK12" s="3" t="n">
        <v>156831814.3472</v>
      </c>
      <c r="AL12" s="3" t="n">
        <v>40285759.7958</v>
      </c>
      <c r="AM12" s="3"/>
    </row>
    <row r="13">
      <c r="A13" t="str">
        <f>L13</f>
      </c>
      <c r="B13" t="str">
        <f>M13</f>
      </c>
      <c r="C13" t="str">
        <f>AI13</f>
      </c>
      <c r="D13" t="str">
        <f>AJ13</f>
      </c>
      <c r="E13" t="str">
        <f>AK13</f>
      </c>
      <c r="F13" t="str">
        <f>AI13&amp;"-"&amp;AJ13</f>
      </c>
      <c r="G13" t="str">
        <f>AG13&amp;"-"&amp;AJ13</f>
      </c>
      <c r="H13" t="str">
        <f>AK13&amp;"/"&amp;AJ13</f>
      </c>
      <c r="I13" t="str">
        <f>"Share "&amp;AJ13</f>
      </c>
      <c r="J13" t="str">
        <f>"Share "&amp;AK13</f>
      </c>
      <c r="L13" t="s">
        <v>28</v>
      </c>
      <c r="M13" t="s">
        <v>42</v>
      </c>
      <c r="N13" s="3"/>
      <c r="O13" s="3"/>
      <c r="P13" s="3"/>
      <c r="Q13" s="3" t="n">
        <v>46879</v>
      </c>
      <c r="R13" s="3" t="n">
        <v>338840</v>
      </c>
      <c r="S13" s="3" t="n">
        <v>414898</v>
      </c>
      <c r="T13" s="3" t="n">
        <v>974677</v>
      </c>
      <c r="U13" s="3" t="n">
        <v>448551</v>
      </c>
      <c r="V13" s="3" t="n">
        <v>398721</v>
      </c>
      <c r="W13" s="3" t="n">
        <v>54500</v>
      </c>
      <c r="X13" s="3"/>
      <c r="Y13" s="3" t="n">
        <v>161235</v>
      </c>
      <c r="Z13" s="3" t="n">
        <v>120391</v>
      </c>
      <c r="AA13" s="3" t="n">
        <v>461088</v>
      </c>
      <c r="AB13" s="3" t="n">
        <v>1396285</v>
      </c>
      <c r="AC13" s="3"/>
      <c r="AD13" s="3" t="n">
        <v>719023</v>
      </c>
      <c r="AE13" s="3"/>
      <c r="AF13" s="3"/>
      <c r="AG13" s="3" t="n">
        <v>543545.1016</v>
      </c>
      <c r="AH13" s="3" t="n">
        <v>19320</v>
      </c>
      <c r="AI13" s="3"/>
      <c r="AJ13" s="3"/>
      <c r="AK13" s="3" t="n">
        <v>18960</v>
      </c>
      <c r="AL13" s="3"/>
      <c r="AM13" s="3"/>
    </row>
    <row r="14">
      <c r="A14" t="str">
        <f>L14</f>
      </c>
      <c r="B14" s="2" t="str">
        <f>M14</f>
      </c>
      <c r="C14" s="2" t="str">
        <f>AI14</f>
      </c>
      <c r="D14" s="2" t="str">
        <f>AJ14</f>
      </c>
      <c r="E14" s="2" t="str">
        <f>AK14</f>
      </c>
      <c r="F14" s="1" t="str">
        <f>AJ14/AI14-1</f>
      </c>
      <c r="G14" s="1" t="str">
        <f>AJ14/AG14-1</f>
      </c>
      <c r="H14" s="1" t="str">
        <f>AK14/AJ14</f>
      </c>
      <c r="I14" s="1" t="str">
        <f>AJ14/Sum(AJ$13:AJ$21)</f>
      </c>
      <c r="J14" s="1" t="str">
        <f>AK14/Sum(AK13:AK$21)</f>
      </c>
      <c r="L14" t="s">
        <v>28</v>
      </c>
      <c r="M14" s="2" t="s">
        <v>43</v>
      </c>
      <c r="N14" s="3"/>
      <c r="O14" s="3"/>
      <c r="P14" s="3"/>
      <c r="Q14" s="3"/>
      <c r="R14" s="3"/>
      <c r="S14" s="3"/>
      <c r="T14" s="3"/>
      <c r="U14" s="3" t="n">
        <v>33300</v>
      </c>
      <c r="V14" s="3" t="n">
        <v>0</v>
      </c>
      <c r="W14" s="3" t="n">
        <v>27450</v>
      </c>
      <c r="X14" s="3" t="n">
        <v>89110.5</v>
      </c>
      <c r="Y14" s="3" t="n">
        <v>132333</v>
      </c>
      <c r="Z14" s="3" t="n">
        <v>105614</v>
      </c>
      <c r="AA14" s="3"/>
      <c r="AB14" s="3" t="n">
        <v>117750</v>
      </c>
      <c r="AC14" s="3" t="n">
        <v>0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>
      <c r="A15" t="str">
        <f>L15</f>
      </c>
      <c r="B15" s="2" t="str">
        <f>M15</f>
      </c>
      <c r="C15" s="2" t="str">
        <f>AI15</f>
      </c>
      <c r="D15" s="2" t="str">
        <f>AJ15</f>
      </c>
      <c r="E15" s="2" t="str">
        <f>AK15</f>
      </c>
      <c r="F15" s="1" t="str">
        <f>AJ15/AI15-1</f>
      </c>
      <c r="G15" s="1" t="str">
        <f>AJ15/AG15-1</f>
      </c>
      <c r="H15" s="1" t="str">
        <f>AK15/AJ15</f>
      </c>
      <c r="I15" s="1" t="str">
        <f>AJ15/Sum(AJ$13:AJ$21)</f>
      </c>
      <c r="J15" s="1" t="str">
        <f>AK15/Sum(AK13:AK$21)</f>
      </c>
      <c r="L15" t="s">
        <v>28</v>
      </c>
      <c r="M15" s="2" t="s">
        <v>44</v>
      </c>
      <c r="N15" s="3"/>
      <c r="O15" s="3"/>
      <c r="P15" s="3"/>
      <c r="Q15" s="3"/>
      <c r="R15" s="3"/>
      <c r="S15" s="3" t="n">
        <v>5004477</v>
      </c>
      <c r="T15" s="3" t="n">
        <v>2599429</v>
      </c>
      <c r="U15" s="3" t="n">
        <v>6543558.14</v>
      </c>
      <c r="V15" s="3" t="n">
        <v>8157983.36</v>
      </c>
      <c r="W15" s="3" t="n">
        <v>3246.28</v>
      </c>
      <c r="X15" s="3" t="n">
        <v>9949922.4609</v>
      </c>
      <c r="Y15" s="3"/>
      <c r="Z15" s="3" t="n">
        <v>2809063</v>
      </c>
      <c r="AA15" s="3" t="n">
        <v>4298707.87</v>
      </c>
      <c r="AB15" s="3" t="n">
        <v>857222.3</v>
      </c>
      <c r="AC15" s="3" t="n">
        <v>643295.49</v>
      </c>
      <c r="AD15" s="3" t="n">
        <v>243375.9499</v>
      </c>
      <c r="AE15" s="3" t="n">
        <v>34783</v>
      </c>
      <c r="AF15" s="3"/>
      <c r="AG15" s="3"/>
      <c r="AH15" s="3"/>
      <c r="AI15" s="3"/>
      <c r="AJ15" s="3"/>
      <c r="AK15" s="3"/>
      <c r="AL15" s="3"/>
      <c r="AM15" s="3"/>
    </row>
    <row r="16">
      <c r="A16" t="str">
        <f>L16</f>
      </c>
      <c r="B16" s="2" t="str">
        <f>M16</f>
      </c>
      <c r="C16" s="2" t="str">
        <f>AI16</f>
      </c>
      <c r="D16" s="2" t="str">
        <f>AJ16</f>
      </c>
      <c r="E16" s="2" t="str">
        <f>AK16</f>
      </c>
      <c r="F16" s="1" t="str">
        <f>AJ16/AI16-1</f>
      </c>
      <c r="G16" s="1" t="str">
        <f>AJ16/AG16-1</f>
      </c>
      <c r="H16" s="1" t="str">
        <f>AK16/AJ16</f>
      </c>
      <c r="I16" s="1" t="str">
        <f>AJ16/Sum(AJ$13:AJ$21)</f>
      </c>
      <c r="J16" s="1" t="str">
        <f>AK16/Sum(AK13:AK$21)</f>
      </c>
      <c r="L16" t="s">
        <v>28</v>
      </c>
      <c r="M16" s="2" t="s">
        <v>37</v>
      </c>
      <c r="N16" s="3" t="n">
        <v>405639</v>
      </c>
      <c r="O16" s="3" t="n">
        <v>35785</v>
      </c>
      <c r="P16" s="3"/>
      <c r="Q16" s="3" t="n">
        <v>124147</v>
      </c>
      <c r="R16" s="3" t="n">
        <v>152041</v>
      </c>
      <c r="S16" s="3" t="n">
        <v>144576</v>
      </c>
      <c r="T16" s="3" t="n">
        <v>2177653</v>
      </c>
      <c r="U16" s="3" t="n">
        <v>2565042</v>
      </c>
      <c r="V16" s="3" t="n">
        <v>14400726</v>
      </c>
      <c r="W16" s="3" t="n">
        <v>14019769.8591</v>
      </c>
      <c r="X16" s="3" t="n">
        <v>10667272.3105</v>
      </c>
      <c r="Y16" s="3" t="n">
        <v>13477312.0245</v>
      </c>
      <c r="Z16" s="3" t="n">
        <v>18543088.3063</v>
      </c>
      <c r="AA16" s="3" t="n">
        <v>15523914.66</v>
      </c>
      <c r="AB16" s="3" t="n">
        <v>7120936.09</v>
      </c>
      <c r="AC16" s="3" t="n">
        <v>7435945.4747</v>
      </c>
      <c r="AD16" s="3" t="n">
        <v>13376652.2649</v>
      </c>
      <c r="AE16" s="3" t="n">
        <v>19468178.043</v>
      </c>
      <c r="AF16" s="3" t="n">
        <v>22945127.5759</v>
      </c>
      <c r="AG16" s="3" t="n">
        <v>15422427.2685</v>
      </c>
      <c r="AH16" s="3" t="n">
        <v>16072718.7988</v>
      </c>
      <c r="AI16" s="3" t="n">
        <v>8736048.7199</v>
      </c>
      <c r="AJ16" s="3" t="n">
        <v>11295230.0031</v>
      </c>
      <c r="AK16" s="3" t="n">
        <v>18990693.3871</v>
      </c>
      <c r="AL16" s="3" t="n">
        <v>-464557.0908</v>
      </c>
      <c r="AM16" s="3"/>
    </row>
    <row r="17">
      <c r="A17" t="str">
        <f>L17</f>
      </c>
      <c r="B17" s="2" t="str">
        <f>M17</f>
      </c>
      <c r="C17" s="2" t="str">
        <f>AI17</f>
      </c>
      <c r="D17" s="2" t="str">
        <f>AJ17</f>
      </c>
      <c r="E17" s="2" t="str">
        <f>AK17</f>
      </c>
      <c r="F17" s="1" t="str">
        <f>AJ17/AI17-1</f>
      </c>
      <c r="G17" s="1" t="str">
        <f>AJ17/AG17-1</f>
      </c>
      <c r="H17" s="1" t="str">
        <f>AK17/AJ17</f>
      </c>
      <c r="I17" s="1" t="str">
        <f>AJ17/Sum(AJ$13:AJ$21)</f>
      </c>
      <c r="J17" s="1" t="str">
        <f>AK17/Sum(AK13:AK$21)</f>
      </c>
      <c r="L17" t="s">
        <v>28</v>
      </c>
      <c r="M17" s="2"/>
      <c r="N17" s="3" t="n">
        <v>40224225</v>
      </c>
      <c r="O17" s="3" t="n">
        <v>51537624</v>
      </c>
      <c r="P17" s="3" t="n">
        <v>259628680</v>
      </c>
      <c r="Q17" s="3" t="n">
        <v>90479798</v>
      </c>
      <c r="R17" s="3" t="n">
        <v>82360395.43</v>
      </c>
      <c r="S17" s="3" t="n">
        <v>50996409.02</v>
      </c>
      <c r="T17" s="3" t="n">
        <v>52813584.03</v>
      </c>
      <c r="U17" s="3" t="n">
        <v>2352996.9899</v>
      </c>
      <c r="V17" s="3" t="n">
        <v>159944.76</v>
      </c>
      <c r="W17" s="3" t="n">
        <v>99052.09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>
      <c r="A18" t="str">
        <f>L18</f>
      </c>
      <c r="B18" s="2" t="str">
        <f>M18</f>
      </c>
      <c r="C18" s="2" t="str">
        <f>AI18</f>
      </c>
      <c r="D18" s="2" t="str">
        <f>AJ18</f>
      </c>
      <c r="E18" s="2" t="str">
        <f>AK18</f>
      </c>
      <c r="F18" s="1" t="str">
        <f>AJ18/AI18-1</f>
      </c>
      <c r="G18" s="1" t="str">
        <f>AJ18/AG18-1</f>
      </c>
      <c r="H18" s="1" t="str">
        <f>AK18/AJ18</f>
      </c>
      <c r="I18" s="1" t="str">
        <f>AJ18/Sum(AJ$13:AJ$21)</f>
      </c>
      <c r="J18" s="1" t="str">
        <f>AK18/Sum(AK13:AK$21)</f>
      </c>
      <c r="L18" t="s">
        <v>29</v>
      </c>
      <c r="M18" s="2" t="s">
        <v>40</v>
      </c>
      <c r="N18" s="3"/>
      <c r="O18" s="3"/>
      <c r="P18" s="3"/>
      <c r="Q18" s="3"/>
      <c r="R18" s="3"/>
      <c r="S18" s="3"/>
      <c r="T18" s="3"/>
      <c r="U18" s="3"/>
      <c r="V18" s="3"/>
      <c r="W18" s="3" t="n">
        <v>164013.0156</v>
      </c>
      <c r="X18" s="3" t="n">
        <v>0</v>
      </c>
      <c r="Y18" s="3"/>
      <c r="Z18" s="3"/>
      <c r="AA18" s="3" t="n">
        <v>-1855.83</v>
      </c>
      <c r="AB18" s="3"/>
      <c r="AC18" s="3"/>
      <c r="AD18" s="3"/>
      <c r="AE18" s="3"/>
      <c r="AF18" s="3"/>
      <c r="AG18" s="3"/>
      <c r="AH18" s="3"/>
      <c r="AI18" s="3"/>
      <c r="AJ18" s="3" t="n">
        <v>12311.92</v>
      </c>
      <c r="AK18" s="3"/>
      <c r="AL18" s="3"/>
      <c r="AM18" s="3"/>
    </row>
    <row r="19">
      <c r="A19" t="str">
        <f>L19</f>
      </c>
      <c r="B19" s="2" t="str">
        <f>M19</f>
      </c>
      <c r="C19" s="2" t="str">
        <f>AI19</f>
      </c>
      <c r="D19" s="2" t="str">
        <f>AJ19</f>
      </c>
      <c r="E19" s="2" t="str">
        <f>AK19</f>
      </c>
      <c r="F19" s="1" t="str">
        <f>AJ19/AI19-1</f>
      </c>
      <c r="G19" s="1" t="str">
        <f>AJ19/AG19-1</f>
      </c>
      <c r="H19" s="1" t="str">
        <f>AK19/AJ19</f>
      </c>
      <c r="I19" s="1" t="str">
        <f>AJ19/Sum(AJ$13:AJ$21)</f>
      </c>
      <c r="J19" s="1" t="str">
        <f>AK19/Sum(AK13:AK$21)</f>
      </c>
      <c r="L19" t="s">
        <v>29</v>
      </c>
      <c r="M19" s="2" t="s">
        <v>41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 t="n">
        <v>179665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>
      <c r="A20" t="str">
        <f>L20</f>
      </c>
      <c r="B20" s="2" t="str">
        <f>M20</f>
      </c>
      <c r="C20" s="2" t="str">
        <f>AI20</f>
      </c>
      <c r="D20" s="2" t="str">
        <f>AJ20</f>
      </c>
      <c r="E20" s="2" t="str">
        <f>AK20</f>
      </c>
      <c r="F20" s="1" t="str">
        <f>AJ20/AI20-1</f>
      </c>
      <c r="G20" s="1" t="str">
        <f>AJ20/AG20-1</f>
      </c>
      <c r="H20" s="1" t="str">
        <f>AK20/AJ20</f>
      </c>
      <c r="I20" s="1" t="str">
        <f>AJ20/Sum(AJ$13:AJ$21)</f>
      </c>
      <c r="J20" s="1" t="str">
        <f>AK20/Sum(AK13:AK$21)</f>
      </c>
      <c r="L20" t="s">
        <v>29</v>
      </c>
      <c r="M20" s="2" t="s">
        <v>36</v>
      </c>
      <c r="N20" s="3" t="n">
        <v>76819</v>
      </c>
      <c r="O20" s="3" t="n">
        <v>44220</v>
      </c>
      <c r="P20" s="3" t="n">
        <v>34820</v>
      </c>
      <c r="Q20" s="3" t="n">
        <v>-43066</v>
      </c>
      <c r="R20" s="3"/>
      <c r="S20" s="3" t="n">
        <v>169153</v>
      </c>
      <c r="T20" s="3" t="n">
        <v>206679</v>
      </c>
      <c r="U20" s="3" t="n">
        <v>878187</v>
      </c>
      <c r="V20" s="3" t="n">
        <v>521104.0394</v>
      </c>
      <c r="W20" s="3" t="n">
        <v>859261.8161</v>
      </c>
      <c r="X20" s="3" t="n">
        <v>2858357.0024</v>
      </c>
      <c r="Y20" s="3" t="n">
        <v>3059194.6249</v>
      </c>
      <c r="Z20" s="3" t="n">
        <v>2510830.1203</v>
      </c>
      <c r="AA20" s="3" t="n">
        <v>903201.8101</v>
      </c>
      <c r="AB20" s="3" t="n">
        <v>182036.28</v>
      </c>
      <c r="AC20" s="3" t="n">
        <v>278074.36</v>
      </c>
      <c r="AD20" s="3" t="n">
        <v>987504.4602</v>
      </c>
      <c r="AE20" s="3" t="n">
        <v>410733.0425</v>
      </c>
      <c r="AF20" s="3" t="n">
        <v>35337.9199</v>
      </c>
      <c r="AG20" s="3" t="n">
        <v>275507.6923</v>
      </c>
      <c r="AH20" s="3" t="n">
        <v>420716.5193</v>
      </c>
      <c r="AI20" s="3" t="n">
        <v>834025.0006</v>
      </c>
      <c r="AJ20" s="3" t="n">
        <v>1945058.02</v>
      </c>
      <c r="AK20" s="3" t="n">
        <v>1329315.1934</v>
      </c>
      <c r="AL20" s="3"/>
      <c r="AM20" s="3"/>
    </row>
    <row r="21">
      <c r="A21" t="str">
        <f>L21</f>
      </c>
      <c r="B21" s="2" t="str">
        <f>M21</f>
      </c>
      <c r="C21" s="2" t="str">
        <f>AI21</f>
      </c>
      <c r="D21" s="2" t="str">
        <f>AJ21</f>
      </c>
      <c r="E21" s="2" t="str">
        <f>AK21</f>
      </c>
      <c r="F21" s="1" t="str">
        <f>AJ21/AI21-1</f>
      </c>
      <c r="G21" s="1" t="str">
        <f>AJ21/AG21-1</f>
      </c>
      <c r="H21" s="1" t="str">
        <f>AK21/AJ21</f>
      </c>
      <c r="I21" s="1" t="str">
        <f>AJ21/Sum(AJ$13:AJ$21)</f>
      </c>
      <c r="J21" s="1" t="str">
        <f>AK21/Sum(AK13:AK$21)</f>
      </c>
      <c r="L21" t="s">
        <v>29</v>
      </c>
      <c r="M21" s="2" t="s">
        <v>37</v>
      </c>
      <c r="N21" s="3" t="n">
        <v>40800</v>
      </c>
      <c r="O21" s="3"/>
      <c r="P21" s="3"/>
      <c r="Q21" s="3" t="n">
        <v>36850</v>
      </c>
      <c r="R21" s="3" t="n">
        <v>1875</v>
      </c>
      <c r="S21" s="3"/>
      <c r="T21" s="3" t="n">
        <v>128768</v>
      </c>
      <c r="U21" s="3" t="n">
        <v>4936118.9902</v>
      </c>
      <c r="V21" s="3" t="n">
        <v>382895.1802</v>
      </c>
      <c r="W21" s="3" t="n">
        <v>394579.6025</v>
      </c>
      <c r="X21" s="3" t="n">
        <v>2013300.7288</v>
      </c>
      <c r="Y21" s="3" t="n">
        <v>2388135.5513</v>
      </c>
      <c r="Z21" s="3" t="n">
        <v>1254701.3213</v>
      </c>
      <c r="AA21" s="3" t="n">
        <v>426948.76</v>
      </c>
      <c r="AB21" s="3" t="n">
        <v>2268959.78</v>
      </c>
      <c r="AC21" s="3" t="n">
        <v>222735.3</v>
      </c>
      <c r="AD21" s="3" t="n">
        <v>1073138.2904</v>
      </c>
      <c r="AE21" s="3" t="n">
        <v>767693.243</v>
      </c>
      <c r="AF21" s="3" t="n">
        <v>7261999.5082</v>
      </c>
      <c r="AG21" s="3" t="n">
        <v>121681.6792</v>
      </c>
      <c r="AH21" s="3" t="n">
        <v>310483.2095</v>
      </c>
      <c r="AI21" s="3" t="n">
        <v>951032.6453</v>
      </c>
      <c r="AJ21" s="3" t="n">
        <v>799408.82</v>
      </c>
      <c r="AK21" s="3" t="n">
        <v>459526.1803</v>
      </c>
      <c r="AL21" s="3"/>
      <c r="AM21" s="3"/>
    </row>
    <row r="22">
      <c r="A22" t="str">
        <f>L22</f>
      </c>
      <c r="B22" s="2" t="str">
        <f>M22</f>
      </c>
      <c r="C22" s="2" t="str">
        <f>AI22</f>
      </c>
      <c r="D22" s="2" t="str">
        <f>AJ22</f>
      </c>
      <c r="E22" s="2" t="str">
        <f>AK22</f>
      </c>
      <c r="F22" s="1" t="str">
        <f>AJ22/AI22-1</f>
      </c>
      <c r="G22" s="1" t="str">
        <f>AJ22/AG22-1</f>
      </c>
      <c r="H22" s="1" t="str">
        <f>AK22/AJ22</f>
      </c>
      <c r="I22" s="1" t="str">
        <f>Sum(I$13:I$21)</f>
      </c>
      <c r="J22" s="1" t="str">
        <f>Sum(J$13:J$21)</f>
      </c>
      <c r="L22" t="s">
        <v>29</v>
      </c>
      <c r="M22" s="2"/>
      <c r="N22" s="3" t="n">
        <v>349099</v>
      </c>
      <c r="O22" s="3" t="n">
        <v>3050453</v>
      </c>
      <c r="P22" s="3" t="n">
        <v>753502</v>
      </c>
      <c r="Q22" s="3" t="n">
        <v>1410162</v>
      </c>
      <c r="R22" s="3" t="n">
        <v>994350</v>
      </c>
      <c r="S22" s="3" t="n">
        <v>471666</v>
      </c>
      <c r="T22" s="3" t="n">
        <v>10407288</v>
      </c>
      <c r="U22" s="3" t="n">
        <v>1972</v>
      </c>
      <c r="V22" s="3" t="n">
        <v>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>
      <c r="A23" t="str">
        <f>L23</f>
      </c>
      <c r="B23" t="str">
        <f>M23</f>
      </c>
      <c r="L23" t="s">
        <v>30</v>
      </c>
      <c r="M23" t="s">
        <v>38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 t="n">
        <v>19200</v>
      </c>
      <c r="AH23" s="3"/>
      <c r="AI23" s="3"/>
      <c r="AJ23" s="3"/>
      <c r="AK23" s="3"/>
      <c r="AL23" s="3"/>
      <c r="AM23" s="3"/>
    </row>
    <row r="24">
      <c r="A24" t="str">
        <f>L24</f>
      </c>
      <c r="B24" t="str">
        <f>M24</f>
      </c>
      <c r="L24" t="s">
        <v>30</v>
      </c>
      <c r="M24" t="s">
        <v>40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 t="n">
        <v>88615</v>
      </c>
      <c r="AE24" s="3"/>
      <c r="AF24" s="3"/>
      <c r="AG24" s="3"/>
      <c r="AH24" s="3"/>
      <c r="AI24" s="3"/>
      <c r="AJ24" s="3"/>
      <c r="AK24" s="3"/>
      <c r="AL24" s="3"/>
      <c r="AM24" s="3"/>
    </row>
    <row r="25">
      <c r="A25" t="str">
        <f>L25</f>
      </c>
      <c r="B25" t="str">
        <f>M25</f>
      </c>
      <c r="L25" t="s">
        <v>30</v>
      </c>
      <c r="M25" t="s">
        <v>41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 t="n">
        <v>32631.1602</v>
      </c>
      <c r="AG25" s="3" t="n">
        <v>-266.02</v>
      </c>
      <c r="AH25" s="3"/>
      <c r="AI25" s="3"/>
      <c r="AJ25" s="3"/>
      <c r="AK25" s="3"/>
      <c r="AL25" s="3"/>
      <c r="AM25" s="3"/>
    </row>
    <row r="26">
      <c r="A26" t="str">
        <f>L26</f>
      </c>
      <c r="B26" t="str">
        <f>M26</f>
      </c>
      <c r="L26" t="s">
        <v>30</v>
      </c>
      <c r="M26" t="s">
        <v>36</v>
      </c>
      <c r="N26" s="3"/>
      <c r="O26" s="3"/>
      <c r="P26" s="3"/>
      <c r="Q26" s="3"/>
      <c r="R26" s="3"/>
      <c r="S26" s="3"/>
      <c r="T26" s="3"/>
      <c r="U26" s="3" t="n">
        <v>461993.61</v>
      </c>
      <c r="V26" s="3" t="n">
        <v>270270.0953</v>
      </c>
      <c r="W26" s="3" t="n">
        <v>780533.6173</v>
      </c>
      <c r="X26" s="3" t="n">
        <v>640222.252</v>
      </c>
      <c r="Y26" s="3" t="n">
        <v>1644966.9038</v>
      </c>
      <c r="Z26" s="3" t="n">
        <v>1145771.8204</v>
      </c>
      <c r="AA26" s="3" t="n">
        <v>904222.98</v>
      </c>
      <c r="AB26" s="3" t="n">
        <v>200953.4</v>
      </c>
      <c r="AC26" s="3" t="n">
        <v>82137.48</v>
      </c>
      <c r="AD26" s="3" t="n">
        <v>95537.3791</v>
      </c>
      <c r="AE26" s="3" t="n">
        <v>346776.2682</v>
      </c>
      <c r="AF26" s="3" t="n">
        <v>323878.1598</v>
      </c>
      <c r="AG26" s="3" t="n">
        <v>238781.2244</v>
      </c>
      <c r="AH26" s="3" t="n">
        <v>818820.4751</v>
      </c>
      <c r="AI26" s="3" t="n">
        <v>2905616.4215</v>
      </c>
      <c r="AJ26" s="3" t="n">
        <v>69267.68</v>
      </c>
      <c r="AK26" s="3" t="n">
        <v>234976.2558</v>
      </c>
      <c r="AL26" s="3" t="n">
        <v>0</v>
      </c>
      <c r="AM26" s="3"/>
    </row>
    <row r="27">
      <c r="A27" t="str">
        <f>L27</f>
      </c>
      <c r="B27" t="str">
        <f>M27</f>
      </c>
      <c r="L27" t="s">
        <v>30</v>
      </c>
      <c r="M27" t="s">
        <v>44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n">
        <v>100000</v>
      </c>
      <c r="Z27" s="3"/>
      <c r="AA27" s="3"/>
      <c r="AB27" s="3"/>
      <c r="AC27" s="3"/>
      <c r="AD27" s="3"/>
      <c r="AE27" s="3"/>
      <c r="AF27" s="3" t="n">
        <v>25160</v>
      </c>
      <c r="AG27" s="3"/>
      <c r="AH27" s="3"/>
      <c r="AI27" s="3"/>
      <c r="AJ27" s="3"/>
      <c r="AK27" s="3"/>
      <c r="AL27" s="3"/>
      <c r="AM27" s="3"/>
    </row>
    <row r="28">
      <c r="A28" t="str">
        <f>L28</f>
      </c>
      <c r="B28" t="str">
        <f>M28</f>
      </c>
      <c r="L28" t="s">
        <v>30</v>
      </c>
      <c r="M28" t="s">
        <v>37</v>
      </c>
      <c r="N28" s="3"/>
      <c r="O28" s="3"/>
      <c r="P28" s="3"/>
      <c r="Q28" s="3" t="n">
        <v>958600</v>
      </c>
      <c r="R28" s="3" t="n">
        <v>-20324</v>
      </c>
      <c r="S28" s="3"/>
      <c r="T28" s="3" t="n">
        <v>31304</v>
      </c>
      <c r="U28" s="3" t="n">
        <v>308575.0498</v>
      </c>
      <c r="V28" s="3" t="n">
        <v>125381</v>
      </c>
      <c r="W28" s="3" t="n">
        <v>151723.9898</v>
      </c>
      <c r="X28" s="3" t="n">
        <v>349405.4336</v>
      </c>
      <c r="Y28" s="3" t="n">
        <v>662539.1277</v>
      </c>
      <c r="Z28" s="3" t="n">
        <v>1058673.6142</v>
      </c>
      <c r="AA28" s="3" t="n">
        <v>497125.96</v>
      </c>
      <c r="AB28" s="3" t="n">
        <v>1159325.26</v>
      </c>
      <c r="AC28" s="3" t="n">
        <v>818105.08</v>
      </c>
      <c r="AD28" s="3" t="n">
        <v>276526.2402</v>
      </c>
      <c r="AE28" s="3" t="n">
        <v>1075553.3321</v>
      </c>
      <c r="AF28" s="3" t="n">
        <v>365146.1643</v>
      </c>
      <c r="AG28" s="3" t="n">
        <v>1569361.9969</v>
      </c>
      <c r="AH28" s="3" t="n">
        <v>689835.4355</v>
      </c>
      <c r="AI28" s="3" t="n">
        <v>536438.3</v>
      </c>
      <c r="AJ28" s="3" t="n">
        <v>426034.32</v>
      </c>
      <c r="AK28" s="3"/>
      <c r="AL28" s="3"/>
      <c r="AM28" s="3"/>
    </row>
    <row r="29">
      <c r="A29" t="str">
        <f>L29</f>
      </c>
      <c r="B29" t="str">
        <f>M29</f>
      </c>
      <c r="L29" t="s">
        <v>30</v>
      </c>
      <c r="M29"/>
      <c r="N29" s="3" t="n">
        <v>447898</v>
      </c>
      <c r="O29" s="3" t="n">
        <v>636409</v>
      </c>
      <c r="P29" s="3" t="n">
        <v>146354</v>
      </c>
      <c r="Q29" s="3" t="n">
        <v>765713</v>
      </c>
      <c r="R29" s="3" t="n">
        <v>150177</v>
      </c>
      <c r="S29" s="3" t="n">
        <v>693282</v>
      </c>
      <c r="T29" s="3" t="n">
        <v>682048</v>
      </c>
      <c r="U29" s="3" t="n">
        <v>97829</v>
      </c>
      <c r="V29" s="3" t="n">
        <v>18916.05</v>
      </c>
      <c r="W29" s="3" t="n">
        <v>18359.91</v>
      </c>
      <c r="X29" s="3" t="n">
        <v>-8733.4199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>
      <c r="A30" t="str">
        <f>L30</f>
      </c>
      <c r="B30" t="str">
        <f>M30</f>
      </c>
      <c r="L30" t="s">
        <v>31</v>
      </c>
      <c r="M30" t="s">
        <v>45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 t="n">
        <v>1030000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>
      <c r="A31" t="str">
        <f>L31</f>
      </c>
      <c r="B31" t="str">
        <f>M31</f>
      </c>
      <c r="L31" t="s">
        <v>31</v>
      </c>
      <c r="M31" t="s">
        <v>36</v>
      </c>
      <c r="N31" s="3"/>
      <c r="O31" s="3"/>
      <c r="P31" s="3"/>
      <c r="Q31" s="3"/>
      <c r="R31" s="3"/>
      <c r="S31" s="3" t="n">
        <v>3666</v>
      </c>
      <c r="T31" s="3"/>
      <c r="U31" s="3" t="n">
        <v>43213</v>
      </c>
      <c r="V31" s="3" t="n">
        <v>61341.06</v>
      </c>
      <c r="W31" s="3" t="n">
        <v>2615434.2685</v>
      </c>
      <c r="X31" s="3" t="n">
        <v>1996019.3062</v>
      </c>
      <c r="Y31" s="3" t="n">
        <v>-29593.2607</v>
      </c>
      <c r="Z31" s="3"/>
      <c r="AA31" s="3" t="n">
        <v>16504.15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>
      <c r="A32" t="str">
        <f>L32</f>
      </c>
      <c r="B32" t="str">
        <f>M32</f>
      </c>
      <c r="L32" t="s">
        <v>31</v>
      </c>
      <c r="M32" t="s">
        <v>46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 t="n">
        <v>103478.7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>
      <c r="A33" t="str">
        <f>L33</f>
      </c>
      <c r="B33" t="str">
        <f>M33</f>
      </c>
      <c r="L33" t="s">
        <v>31</v>
      </c>
      <c r="M33" t="s">
        <v>37</v>
      </c>
      <c r="N33" s="3"/>
      <c r="O33" s="3"/>
      <c r="P33" s="3"/>
      <c r="Q33" s="3"/>
      <c r="R33" s="3"/>
      <c r="S33" s="3"/>
      <c r="T33" s="3" t="n">
        <v>20852</v>
      </c>
      <c r="U33" s="3" t="n">
        <v>865000</v>
      </c>
      <c r="V33" s="3" t="n">
        <v>1170750</v>
      </c>
      <c r="W33" s="3" t="n">
        <v>2564828.33</v>
      </c>
      <c r="X33" s="3" t="n">
        <v>13270716.289</v>
      </c>
      <c r="Y33" s="3" t="n">
        <v>308540.6563</v>
      </c>
      <c r="Z33" s="3" t="n">
        <v>-474527.8438</v>
      </c>
      <c r="AA33" s="3"/>
      <c r="AB33" s="3" t="n">
        <v>158560.2</v>
      </c>
      <c r="AC33" s="3" t="n">
        <v>784846</v>
      </c>
      <c r="AD33" s="3" t="n">
        <v>121122</v>
      </c>
      <c r="AE33" s="3"/>
      <c r="AF33" s="3" t="n">
        <v>-136686</v>
      </c>
      <c r="AG33" s="3"/>
      <c r="AH33" s="3" t="n">
        <v>1733942.2207</v>
      </c>
      <c r="AI33" s="3"/>
      <c r="AJ33" s="3" t="n">
        <v>55556.49</v>
      </c>
      <c r="AK33" s="3"/>
      <c r="AL33" s="3"/>
      <c r="AM33" s="3"/>
    </row>
    <row r="34">
      <c r="A34" t="str">
        <f>L34</f>
      </c>
      <c r="B34" t="str">
        <f>M34</f>
      </c>
      <c r="L34" t="s">
        <v>31</v>
      </c>
      <c r="M34"/>
      <c r="N34" s="3"/>
      <c r="O34" s="3" t="n">
        <v>28649</v>
      </c>
      <c r="P34" s="3"/>
      <c r="Q34" s="3"/>
      <c r="R34" s="3" t="n">
        <v>37000</v>
      </c>
      <c r="S34" s="3" t="n">
        <v>214429</v>
      </c>
      <c r="T34" s="3" t="n">
        <v>93811</v>
      </c>
      <c r="U34" s="3" t="n">
        <v>5825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>
      <c r="A35" t="str">
        <f>L35</f>
      </c>
      <c r="B35" t="str">
        <f>M35</f>
      </c>
      <c r="L35" t="s">
        <v>32</v>
      </c>
      <c r="M35" t="s">
        <v>36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 t="n">
        <v>60821.05</v>
      </c>
      <c r="AC35" s="3"/>
      <c r="AD35" s="3"/>
      <c r="AE35" s="3" t="n">
        <v>2301292</v>
      </c>
      <c r="AF35" s="3" t="n">
        <v>2001829.5079</v>
      </c>
      <c r="AG35" s="3" t="n">
        <v>628183.7344</v>
      </c>
      <c r="AH35" s="3" t="n">
        <v>24691.0996</v>
      </c>
      <c r="AI35" s="3"/>
      <c r="AJ35" s="3"/>
      <c r="AK35" s="3"/>
      <c r="AL35" s="3"/>
      <c r="AM35" s="3"/>
    </row>
    <row r="36">
      <c r="A36" t="str">
        <f>L36</f>
      </c>
      <c r="B36" t="str">
        <f>M36</f>
      </c>
      <c r="L36" t="s">
        <v>32</v>
      </c>
      <c r="M36" t="s">
        <v>37</v>
      </c>
      <c r="N36" s="3"/>
      <c r="O36" s="3"/>
      <c r="P36" s="3" t="n">
        <v>26829</v>
      </c>
      <c r="Q36" s="3"/>
      <c r="R36" s="3"/>
      <c r="S36" s="3"/>
      <c r="T36" s="3" t="n">
        <v>239000</v>
      </c>
      <c r="U36" s="3" t="n">
        <v>1064440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>
      <c r="A37" t="str">
        <f>L37</f>
      </c>
      <c r="B37" t="str">
        <f>M37</f>
      </c>
      <c r="L37" t="s">
        <v>33</v>
      </c>
      <c r="M37" t="s">
        <v>36</v>
      </c>
      <c r="N37" s="3"/>
      <c r="O37" s="3"/>
      <c r="P37" s="3"/>
      <c r="Q37" s="3"/>
      <c r="R37" s="3"/>
      <c r="S37" s="3"/>
      <c r="T37" s="3"/>
      <c r="U37" s="3" t="n">
        <v>63200</v>
      </c>
      <c r="V37" s="3" t="n">
        <v>134107.2696</v>
      </c>
      <c r="W37" s="3" t="n">
        <v>1132938.9999</v>
      </c>
      <c r="X37" s="3" t="n">
        <v>97839.0313</v>
      </c>
      <c r="Y37" s="3" t="n">
        <v>76497.9389</v>
      </c>
      <c r="Z37" s="3" t="n">
        <v>702154.1124</v>
      </c>
      <c r="AA37" s="3" t="n">
        <v>33372.37</v>
      </c>
      <c r="AB37" s="3" t="n">
        <v>707689.04</v>
      </c>
      <c r="AC37" s="3" t="n">
        <v>3124041.4576</v>
      </c>
      <c r="AD37" s="3" t="n">
        <v>1700033.9216</v>
      </c>
      <c r="AE37" s="3" t="n">
        <v>539023.8327</v>
      </c>
      <c r="AF37" s="3" t="n">
        <v>730677.0196</v>
      </c>
      <c r="AG37" s="3" t="n">
        <v>2235294.46</v>
      </c>
      <c r="AH37" s="3" t="n">
        <v>2094652.293</v>
      </c>
      <c r="AI37" s="3" t="n">
        <v>260499.6276</v>
      </c>
      <c r="AJ37" s="3" t="n">
        <v>155682.43</v>
      </c>
      <c r="AK37" s="3" t="n">
        <v>76150.3008</v>
      </c>
      <c r="AL37" s="3" t="n">
        <v>79072.4727</v>
      </c>
      <c r="AM37" s="3"/>
    </row>
    <row r="38">
      <c r="A38" t="str">
        <f>L38</f>
      </c>
      <c r="B38" t="str">
        <f>M38</f>
      </c>
      <c r="L38" t="s">
        <v>33</v>
      </c>
      <c r="M38" t="s">
        <v>37</v>
      </c>
      <c r="N38" s="3"/>
      <c r="O38" s="3"/>
      <c r="P38" s="3"/>
      <c r="Q38" s="3"/>
      <c r="R38" s="3"/>
      <c r="S38" s="3"/>
      <c r="T38" s="3"/>
      <c r="U38" s="3" t="n">
        <v>76925.5996</v>
      </c>
      <c r="V38" s="3" t="n">
        <v>42848</v>
      </c>
      <c r="W38" s="3" t="n">
        <v>60292.7993</v>
      </c>
      <c r="X38" s="3" t="n">
        <v>29931.9502</v>
      </c>
      <c r="Y38" s="3" t="n">
        <v>33506.2304</v>
      </c>
      <c r="Z38" s="3" t="n">
        <v>100576.0796</v>
      </c>
      <c r="AA38" s="3"/>
      <c r="AB38" s="3"/>
      <c r="AC38" s="3" t="n">
        <v>185213</v>
      </c>
      <c r="AD38" s="3" t="n">
        <v>126732</v>
      </c>
      <c r="AE38" s="3" t="n">
        <v>0</v>
      </c>
      <c r="AF38" s="3" t="n">
        <v>40418.0117</v>
      </c>
      <c r="AG38" s="3" t="n">
        <v>33300</v>
      </c>
      <c r="AH38" s="3"/>
      <c r="AI38" s="3" t="n">
        <v>55249.2109</v>
      </c>
      <c r="AJ38" s="3"/>
      <c r="AK38" s="3" t="n">
        <v>40532.6699</v>
      </c>
      <c r="AL38" s="3"/>
      <c r="AM38" s="3"/>
    </row>
    <row r="39">
      <c r="A39" t="str">
        <f>L39</f>
      </c>
      <c r="B39" t="str">
        <f>M39</f>
      </c>
      <c r="L39" t="s">
        <v>33</v>
      </c>
      <c r="M39"/>
      <c r="N39" s="3" t="n">
        <v>35640</v>
      </c>
      <c r="O39" s="3" t="n">
        <v>54433</v>
      </c>
      <c r="P39" s="3" t="n">
        <v>251741</v>
      </c>
      <c r="Q39" s="3" t="n">
        <v>178409</v>
      </c>
      <c r="R39" s="3" t="n">
        <v>261107</v>
      </c>
      <c r="S39" s="3" t="n">
        <v>324884</v>
      </c>
      <c r="T39" s="3" t="n">
        <v>1041651</v>
      </c>
      <c r="U39" s="3" t="n">
        <v>136149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>
      <c r="A40" t="str">
        <f>L40</f>
      </c>
      <c r="B40" t="str">
        <f>M40</f>
      </c>
      <c r="L40" t="s">
        <v>34</v>
      </c>
      <c r="M40" t="s">
        <v>26</v>
      </c>
      <c r="N40" s="3" t="str">
        <f>Sum(N2:N39)</f>
      </c>
      <c r="O40" s="3" t="str">
        <f>Sum(O2:O39)</f>
      </c>
      <c r="P40" s="3" t="str">
        <f>Sum(P2:P39)</f>
      </c>
      <c r="Q40" s="3" t="str">
        <f>Sum(Q2:Q39)</f>
      </c>
      <c r="R40" s="3" t="str">
        <f>Sum(R2:R39)</f>
      </c>
      <c r="S40" s="3" t="str">
        <f>Sum(S2:S39)</f>
      </c>
      <c r="T40" s="3" t="str">
        <f>Sum(T2:T39)</f>
      </c>
      <c r="U40" s="3" t="str">
        <f>Sum(U2:U39)</f>
      </c>
      <c r="V40" s="3" t="str">
        <f>Sum(V2:V39)</f>
      </c>
      <c r="W40" s="3" t="str">
        <f>Sum(W2:W39)</f>
      </c>
      <c r="X40" s="3" t="str">
        <f>Sum(X2:X39)</f>
      </c>
      <c r="Y40" s="3" t="str">
        <f>Sum(Y2:Y39)</f>
      </c>
      <c r="Z40" s="3" t="str">
        <f>Sum(Z2:Z39)</f>
      </c>
      <c r="AA40" s="3" t="str">
        <f>Sum(AA2:AA39)</f>
      </c>
      <c r="AB40" s="3" t="str">
        <f>Sum(AB2:AB39)</f>
      </c>
      <c r="AC40" s="3" t="str">
        <f>Sum(AC2:AC39)</f>
      </c>
      <c r="AD40" s="3" t="str">
        <f>Sum(AD2:AD39)</f>
      </c>
      <c r="AE40" s="3" t="str">
        <f>Sum(AE2:AE39)</f>
      </c>
      <c r="AF40" s="3" t="str">
        <f>Sum(AF2:AF39)</f>
      </c>
      <c r="AG40" s="3" t="str">
        <f>Sum(AG2:AG39)</f>
      </c>
      <c r="AH40" s="3" t="str">
        <f>Sum(AH2:AH39)</f>
      </c>
      <c r="AI40" s="3" t="str">
        <f>Sum(AI2:AI39)</f>
      </c>
      <c r="AJ40" s="3" t="str">
        <f>Sum(AJ2:AJ39)</f>
      </c>
      <c r="AK40" s="3" t="str">
        <f>Sum(AK2:AK39)</f>
      </c>
      <c r="AL40" s="3" t="str">
        <f>Sum(AL2:AL39)</f>
      </c>
      <c r="AM40" s="3"/>
    </row>
    <row r="43">
      <c r="A43" t="str">
        <f>L43</f>
      </c>
      <c r="B43" t="str">
        <f>M43</f>
      </c>
      <c r="C43" t="str">
        <f>AH43</f>
      </c>
      <c r="D43" t="str">
        <f>AJ43</f>
      </c>
      <c r="E43" t="str">
        <f>AK43</f>
      </c>
      <c r="F43" t="str">
        <f>AL43</f>
      </c>
      <c r="G43" t="str">
        <f>AJ43&amp;"-"&amp;AK43</f>
      </c>
      <c r="H43" t="str">
        <f>AH43&amp;"-"&amp;AK43</f>
      </c>
      <c r="I43" t="str">
        <f>AL43&amp;"/"&amp;AK43</f>
      </c>
      <c r="J43" t="str">
        <f>"Share "&amp;AK43</f>
      </c>
      <c r="K43" t="str">
        <f>"Share "&amp;AL43</f>
      </c>
      <c r="L43" t="s">
        <v>0</v>
      </c>
      <c r="M43" t="s">
        <v>35</v>
      </c>
      <c r="N43" t="s">
        <v>1</v>
      </c>
      <c r="O43" t="s">
        <v>2</v>
      </c>
      <c r="P43" t="s">
        <v>3</v>
      </c>
      <c r="Q43" t="s">
        <v>4</v>
      </c>
      <c r="R43" t="s">
        <v>5</v>
      </c>
      <c r="S43" t="s">
        <v>6</v>
      </c>
      <c r="T43" t="s">
        <v>7</v>
      </c>
      <c r="U43" t="s">
        <v>8</v>
      </c>
      <c r="V43" t="s">
        <v>9</v>
      </c>
      <c r="W43" t="s">
        <v>10</v>
      </c>
      <c r="X43" t="s">
        <v>11</v>
      </c>
      <c r="Y43" t="s">
        <v>12</v>
      </c>
      <c r="Z43" t="s">
        <v>13</v>
      </c>
      <c r="AA43" t="s">
        <v>14</v>
      </c>
      <c r="AB43" t="s">
        <v>15</v>
      </c>
      <c r="AC43" t="s">
        <v>16</v>
      </c>
      <c r="AD43" t="s">
        <v>17</v>
      </c>
      <c r="AE43" t="s">
        <v>18</v>
      </c>
      <c r="AF43" t="s">
        <v>19</v>
      </c>
      <c r="AG43" t="s">
        <v>20</v>
      </c>
      <c r="AH43" t="s">
        <v>21</v>
      </c>
      <c r="AI43" t="s">
        <v>22</v>
      </c>
      <c r="AJ43" t="s">
        <v>23</v>
      </c>
      <c r="AK43" t="s">
        <v>24</v>
      </c>
      <c r="AL43" t="s">
        <v>25</v>
      </c>
    </row>
    <row r="44">
      <c r="A44" t="str">
        <f>L44</f>
      </c>
      <c r="B44" t="str">
        <f>M44</f>
      </c>
      <c r="C44" s="3" t="str">
        <f>AH44</f>
      </c>
      <c r="D44" s="3" t="str">
        <f>AJ44</f>
      </c>
      <c r="E44" s="3" t="str">
        <f>AK44</f>
      </c>
      <c r="F44" s="3" t="str">
        <f>AL44</f>
      </c>
      <c r="G44" s="1" t="str">
        <f>AK44/AJ44-1</f>
      </c>
      <c r="H44" s="1" t="str">
        <f>AK44/AH44-1</f>
      </c>
      <c r="I44" s="1" t="str">
        <f>AL44/AK44</f>
      </c>
      <c r="J44" s="1" t="str">
        <f>AK44/Sum(AK$43:AK$81)</f>
      </c>
      <c r="K44" s="1" t="str">
        <f>AL44/Sum(AL43:AL$81)</f>
      </c>
      <c r="L44" t="s">
        <v>26</v>
      </c>
      <c r="M44" t="s">
        <v>36</v>
      </c>
      <c r="N44" s="3"/>
      <c r="O44" s="3"/>
      <c r="P44" s="3"/>
      <c r="Q44" s="3"/>
      <c r="R44" s="3"/>
      <c r="S44" s="3"/>
      <c r="T44" s="3"/>
      <c r="U44" s="3" t="n">
        <v>90632.23210242</v>
      </c>
      <c r="V44" s="3" t="n">
        <v>0</v>
      </c>
      <c r="W44" s="3" t="n">
        <v>0</v>
      </c>
      <c r="X44" s="3" t="n">
        <v>116929.556712038</v>
      </c>
      <c r="Y44" s="3" t="n">
        <v>177980.794145627</v>
      </c>
      <c r="Z44" s="3" t="n">
        <v>63743.6587508483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>
      <c r="A45" t="str">
        <f>L45</f>
      </c>
      <c r="B45" t="str">
        <f>M45</f>
      </c>
      <c r="C45" s="3" t="str">
        <f>AH45</f>
      </c>
      <c r="D45" s="3" t="str">
        <f>AJ45</f>
      </c>
      <c r="E45" s="3" t="str">
        <f>AK45</f>
      </c>
      <c r="F45" s="3" t="str">
        <f>AL45</f>
      </c>
      <c r="G45" s="1" t="str">
        <f>AK45/AJ45-1</f>
      </c>
      <c r="H45" s="1" t="str">
        <f>AK45/AH45-1</f>
      </c>
      <c r="I45" s="1" t="str">
        <f>AL45/AK45</f>
      </c>
      <c r="J45" s="1" t="str">
        <f>AK45/Sum(AK$43:AK$81)</f>
      </c>
      <c r="K45" s="1" t="str">
        <f>AL45/Sum(AL43:AL$81)</f>
      </c>
      <c r="L45" t="s">
        <v>26</v>
      </c>
      <c r="M45" t="s">
        <v>37</v>
      </c>
      <c r="N45" s="3"/>
      <c r="O45" s="3"/>
      <c r="P45" s="3"/>
      <c r="Q45" s="3"/>
      <c r="R45" s="3"/>
      <c r="S45" s="3"/>
      <c r="T45" s="3"/>
      <c r="U45" s="3" t="n">
        <v>2570052.03993326</v>
      </c>
      <c r="V45" s="3" t="n">
        <v>0</v>
      </c>
      <c r="W45" s="3" t="n">
        <v>0</v>
      </c>
      <c r="X45" s="3"/>
      <c r="Y45" s="3" t="n">
        <v>-243930.735507058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>
      <c r="A46" t="str">
        <f>L46</f>
      </c>
      <c r="B46" t="str">
        <f>M46</f>
      </c>
      <c r="C46" s="3" t="str">
        <f>AH46</f>
      </c>
      <c r="D46" s="3" t="str">
        <f>AJ46</f>
      </c>
      <c r="E46" s="3" t="str">
        <f>AK46</f>
      </c>
      <c r="F46" s="3" t="str">
        <f>AL46</f>
      </c>
      <c r="G46" s="1" t="str">
        <f>AK46/AJ46-1</f>
      </c>
      <c r="H46" s="1" t="str">
        <f>AK46/AH46-1</f>
      </c>
      <c r="I46" s="1" t="str">
        <f>AL46/AK46</f>
      </c>
      <c r="J46" s="1" t="str">
        <f>AK46/Sum(AK$43:AK$81)</f>
      </c>
      <c r="K46" s="1" t="str">
        <f>AL46/Sum(AL43:AL$81)</f>
      </c>
      <c r="L46" t="s">
        <v>27</v>
      </c>
      <c r="M46" t="s">
        <v>38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 t="n">
        <v>19111.8008152356</v>
      </c>
      <c r="AG46" s="3"/>
      <c r="AH46" s="3"/>
      <c r="AI46" s="3"/>
      <c r="AJ46" s="3" t="n">
        <v>23884.8522233735</v>
      </c>
      <c r="AK46" s="3" t="n">
        <v>55881.8516</v>
      </c>
      <c r="AL46" s="3"/>
      <c r="AM46" s="3"/>
    </row>
    <row r="47">
      <c r="A47" t="str">
        <f>L47</f>
      </c>
      <c r="B47" t="str">
        <f>M47</f>
      </c>
      <c r="C47" s="3" t="str">
        <f>AH47</f>
      </c>
      <c r="D47" s="3" t="str">
        <f>AJ47</f>
      </c>
      <c r="E47" s="3" t="str">
        <f>AK47</f>
      </c>
      <c r="F47" s="3" t="str">
        <f>AL47</f>
      </c>
      <c r="G47" s="1" t="str">
        <f>AK47/AJ47-1</f>
      </c>
      <c r="H47" s="1" t="str">
        <f>AK47/AH47-1</f>
      </c>
      <c r="I47" s="1" t="str">
        <f>AL47/AK47</f>
      </c>
      <c r="J47" s="1" t="str">
        <f>AK47/Sum(AK$43:AK$81)</f>
      </c>
      <c r="K47" s="1" t="str">
        <f>AL47/Sum(AL43:AL$81)</f>
      </c>
      <c r="L47" t="s">
        <v>27</v>
      </c>
      <c r="M47" t="s">
        <v>39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n">
        <v>39142.1032750151</v>
      </c>
      <c r="Z47" s="3" t="n">
        <v>305684.396497132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>
      <c r="A48" t="str">
        <f>L48</f>
      </c>
      <c r="B48" t="str">
        <f>M48</f>
      </c>
      <c r="C48" s="3" t="str">
        <f>AH48</f>
      </c>
      <c r="D48" s="3" t="str">
        <f>AJ48</f>
      </c>
      <c r="E48" s="3" t="str">
        <f>AK48</f>
      </c>
      <c r="F48" s="3" t="str">
        <f>AL48</f>
      </c>
      <c r="G48" s="1" t="str">
        <f>AK48/AJ48-1</f>
      </c>
      <c r="H48" s="1" t="str">
        <f>AK48/AH48-1</f>
      </c>
      <c r="I48" s="1" t="str">
        <f>AL48/AK48</f>
      </c>
      <c r="J48" s="1" t="str">
        <f>AK48/Sum(AK$43:AK$81)</f>
      </c>
      <c r="K48" s="1" t="str">
        <f>AL48/Sum(AL43:AL$81)</f>
      </c>
      <c r="L48" t="s">
        <v>27</v>
      </c>
      <c r="M48" t="s">
        <v>36</v>
      </c>
      <c r="N48" s="3"/>
      <c r="O48" s="3"/>
      <c r="P48" s="3"/>
      <c r="Q48" s="3"/>
      <c r="R48" s="3"/>
      <c r="S48" s="3"/>
      <c r="T48" s="3"/>
      <c r="U48" s="3"/>
      <c r="V48" s="3" t="n">
        <v>154750.154944015</v>
      </c>
      <c r="W48" s="3" t="n">
        <v>147721.819234018</v>
      </c>
      <c r="X48" s="3"/>
      <c r="Y48" s="3" t="n">
        <v>98001.4597639813</v>
      </c>
      <c r="Z48" s="3" t="n">
        <v>9335.58909711388</v>
      </c>
      <c r="AA48" s="3" t="n">
        <v>0</v>
      </c>
      <c r="AB48" s="3" t="n">
        <v>207225.08891967</v>
      </c>
      <c r="AC48" s="3" t="n">
        <v>40453.1922072004</v>
      </c>
      <c r="AD48" s="3" t="n">
        <v>124953.936201521</v>
      </c>
      <c r="AE48" s="3" t="n">
        <v>97284.6496509884</v>
      </c>
      <c r="AF48" s="3" t="n">
        <v>366715.468434298</v>
      </c>
      <c r="AG48" s="3" t="n">
        <v>137084.082544163</v>
      </c>
      <c r="AH48" s="3" t="n">
        <v>417866.518201522</v>
      </c>
      <c r="AI48" s="3" t="n">
        <v>202580.1859816</v>
      </c>
      <c r="AJ48" s="3" t="n">
        <v>287542.694591648</v>
      </c>
      <c r="AK48" s="3" t="n">
        <v>119731.3632</v>
      </c>
      <c r="AL48" s="3"/>
      <c r="AM48" s="3"/>
    </row>
    <row r="49">
      <c r="A49" t="str">
        <f>L49</f>
      </c>
      <c r="B49" t="str">
        <f>M49</f>
      </c>
      <c r="C49" s="3" t="str">
        <f>AH49</f>
      </c>
      <c r="D49" s="3" t="str">
        <f>AJ49</f>
      </c>
      <c r="E49" s="3" t="str">
        <f>AK49</f>
      </c>
      <c r="F49" s="3" t="str">
        <f>AL49</f>
      </c>
      <c r="G49" s="1" t="str">
        <f>AK49/AJ49-1</f>
      </c>
      <c r="H49" s="1" t="str">
        <f>AK49/AH49-1</f>
      </c>
      <c r="I49" s="1" t="str">
        <f>AL49/AK49</f>
      </c>
      <c r="J49" s="1" t="str">
        <f>AK49/Sum(AK$43:AK$81)</f>
      </c>
      <c r="K49" s="1" t="str">
        <f>AL49/Sum(AL43:AL$81)</f>
      </c>
      <c r="L49" t="s">
        <v>27</v>
      </c>
      <c r="M49" t="s">
        <v>37</v>
      </c>
      <c r="N49" s="3"/>
      <c r="O49" s="3"/>
      <c r="P49" s="3"/>
      <c r="Q49" s="3"/>
      <c r="R49" s="3"/>
      <c r="S49" s="3"/>
      <c r="T49" s="3" t="n">
        <v>1706531.98009964</v>
      </c>
      <c r="U49" s="3" t="n">
        <v>48553.3354326391</v>
      </c>
      <c r="V49" s="3"/>
      <c r="W49" s="3" t="n">
        <v>25034.5785482453</v>
      </c>
      <c r="X49" s="3" t="n">
        <v>23347.6842398814</v>
      </c>
      <c r="Y49" s="3" t="n">
        <v>23424.1224021671</v>
      </c>
      <c r="Z49" s="3" t="n">
        <v>414661.476987001</v>
      </c>
      <c r="AA49" s="3" t="n">
        <v>4232.44224151368</v>
      </c>
      <c r="AB49" s="3" t="n">
        <v>131322.048883005</v>
      </c>
      <c r="AC49" s="3"/>
      <c r="AD49" s="3"/>
      <c r="AE49" s="3"/>
      <c r="AF49" s="3" t="n">
        <v>561551.658567072</v>
      </c>
      <c r="AG49" s="3" t="n">
        <v>18091.9676224585</v>
      </c>
      <c r="AH49" s="3" t="n">
        <v>697845.994122316</v>
      </c>
      <c r="AI49" s="3" t="n">
        <v>150917.010203647</v>
      </c>
      <c r="AJ49" s="3" t="n">
        <v>94142.7306565199</v>
      </c>
      <c r="AK49" s="3" t="n">
        <v>693401.483</v>
      </c>
      <c r="AL49" s="3" t="n">
        <v>0</v>
      </c>
      <c r="AM49" s="3"/>
    </row>
    <row r="50">
      <c r="A50" t="str">
        <f>L50</f>
      </c>
      <c r="B50" t="str">
        <f>M50</f>
      </c>
      <c r="C50" s="3" t="str">
        <f>AH50</f>
      </c>
      <c r="D50" s="3" t="str">
        <f>AJ50</f>
      </c>
      <c r="E50" s="3" t="str">
        <f>AK50</f>
      </c>
      <c r="F50" s="3" t="str">
        <f>AL50</f>
      </c>
      <c r="G50" s="1" t="str">
        <f>AK50/AJ50-1</f>
      </c>
      <c r="H50" s="1" t="str">
        <f>AK50/AH50-1</f>
      </c>
      <c r="I50" s="1" t="str">
        <f>AL50/AK50</f>
      </c>
      <c r="J50" s="1" t="str">
        <f>AK50/Sum(AK$43:AK$81)</f>
      </c>
      <c r="K50" s="1" t="str">
        <f>AL50/Sum(AL43:AL$81)</f>
      </c>
      <c r="L50" t="s">
        <v>27</v>
      </c>
      <c r="M50"/>
      <c r="N50" s="3" t="n">
        <v>212789.47849334</v>
      </c>
      <c r="O50" s="3"/>
      <c r="P50" s="3" t="n">
        <v>74819.1819136848</v>
      </c>
      <c r="Q50" s="3" t="n">
        <v>120333.843929676</v>
      </c>
      <c r="R50" s="3" t="n">
        <v>111803.861929534</v>
      </c>
      <c r="S50" s="3" t="n">
        <v>30471.6880932486</v>
      </c>
      <c r="T50" s="3" t="n">
        <v>32604.3718139017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>
      <c r="A51" t="str">
        <f>L51</f>
      </c>
      <c r="B51" t="str">
        <f>M51</f>
      </c>
      <c r="C51" s="3" t="str">
        <f>AH51</f>
      </c>
      <c r="D51" s="3" t="str">
        <f>AJ51</f>
      </c>
      <c r="E51" s="3" t="str">
        <f>AK51</f>
      </c>
      <c r="F51" s="3" t="str">
        <f>AL51</f>
      </c>
      <c r="G51" s="1" t="str">
        <f>AK51/AJ51-1</f>
      </c>
      <c r="H51" s="1" t="str">
        <f>AK51/AH51-1</f>
      </c>
      <c r="I51" s="1" t="str">
        <f>AL51/AK51</f>
      </c>
      <c r="J51" s="1" t="str">
        <f>AK51/Sum(AK$43:AK$81)</f>
      </c>
      <c r="K51" s="1" t="str">
        <f>AL51/Sum(AL43:AL$81)</f>
      </c>
      <c r="L51" t="s">
        <v>28</v>
      </c>
      <c r="M51" t="s">
        <v>38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 t="n">
        <v>1761203.50482371</v>
      </c>
      <c r="AJ51" s="3" t="n">
        <v>36541.2086986775</v>
      </c>
      <c r="AK51" s="3" t="n">
        <v>2427452.5649</v>
      </c>
      <c r="AL51" s="3"/>
      <c r="AM51" s="3"/>
    </row>
    <row r="52">
      <c r="A52" t="str">
        <f>L52</f>
      </c>
      <c r="B52" t="str">
        <f>M52</f>
      </c>
      <c r="C52" s="3" t="str">
        <f>AH52</f>
      </c>
      <c r="D52" s="3" t="str">
        <f>AJ52</f>
      </c>
      <c r="E52" s="3" t="str">
        <f>AK52</f>
      </c>
      <c r="F52" s="3" t="str">
        <f>AL52</f>
      </c>
      <c r="G52" s="1" t="str">
        <f>AK52/AJ52-1</f>
      </c>
      <c r="H52" s="1" t="str">
        <f>AK52/AH52-1</f>
      </c>
      <c r="I52" s="1" t="str">
        <f>AL52/AK52</f>
      </c>
      <c r="J52" s="1" t="str">
        <f>AK52/Sum(AK$43:AK$81)</f>
      </c>
      <c r="K52" s="1" t="str">
        <f>AL52/Sum(AL43:AL$81)</f>
      </c>
      <c r="L52" t="s">
        <v>28</v>
      </c>
      <c r="M52" t="s">
        <v>40</v>
      </c>
      <c r="N52" s="3"/>
      <c r="O52" s="3"/>
      <c r="P52" s="3"/>
      <c r="Q52" s="3"/>
      <c r="R52" s="3"/>
      <c r="S52" s="3"/>
      <c r="T52" s="3"/>
      <c r="U52" s="3" t="n">
        <v>57593.1979956938</v>
      </c>
      <c r="V52" s="3" t="n">
        <v>132098.020626005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>
      <c r="A53" t="str">
        <f>L53</f>
      </c>
      <c r="B53" t="str">
        <f>M53</f>
      </c>
      <c r="C53" s="3" t="str">
        <f>AH53</f>
      </c>
      <c r="D53" s="3" t="str">
        <f>AJ53</f>
      </c>
      <c r="E53" s="3" t="str">
        <f>AK53</f>
      </c>
      <c r="F53" s="3" t="str">
        <f>AL53</f>
      </c>
      <c r="G53" s="1" t="str">
        <f>AK53/AJ53-1</f>
      </c>
      <c r="H53" s="1" t="str">
        <f>AK53/AH53-1</f>
      </c>
      <c r="I53" s="1" t="str">
        <f>AL53/AK53</f>
      </c>
      <c r="J53" s="1" t="str">
        <f>AK53/Sum(AK$43:AK$81)</f>
      </c>
      <c r="K53" s="1" t="str">
        <f>AL53/Sum(AL43:AL$81)</f>
      </c>
      <c r="L53" t="s">
        <v>28</v>
      </c>
      <c r="M53" t="s">
        <v>41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 t="n">
        <v>831640.891783508</v>
      </c>
      <c r="AF53" s="3" t="n">
        <v>72742.7357052997</v>
      </c>
      <c r="AG53" s="3" t="n">
        <v>-26299.3958421415</v>
      </c>
      <c r="AH53" s="3"/>
      <c r="AI53" s="3"/>
      <c r="AJ53" s="3"/>
      <c r="AK53" s="3"/>
      <c r="AL53" s="3"/>
      <c r="AM53" s="3"/>
    </row>
    <row r="54">
      <c r="A54" t="str">
        <f>L54</f>
      </c>
      <c r="B54" t="str">
        <f>M54</f>
      </c>
      <c r="C54" s="3" t="str">
        <f>AH54</f>
      </c>
      <c r="D54" s="3" t="str">
        <f>AJ54</f>
      </c>
      <c r="E54" s="3" t="str">
        <f>AK54</f>
      </c>
      <c r="F54" s="3" t="str">
        <f>AL54</f>
      </c>
      <c r="G54" s="1" t="str">
        <f>AK54/AJ54-1</f>
      </c>
      <c r="H54" s="1" t="str">
        <f>AK54/AH54-1</f>
      </c>
      <c r="I54" s="1" t="str">
        <f>AL54/AK54</f>
      </c>
      <c r="J54" s="1" t="str">
        <f>AK54/Sum(AK$43:AK$81)</f>
      </c>
      <c r="K54" s="1" t="str">
        <f>AL54/Sum(AL43:AL$81)</f>
      </c>
      <c r="L54" t="s">
        <v>28</v>
      </c>
      <c r="M54" t="s">
        <v>36</v>
      </c>
      <c r="N54" s="3"/>
      <c r="O54" s="3"/>
      <c r="P54" s="3"/>
      <c r="Q54" s="3" t="n">
        <v>151540.256950611</v>
      </c>
      <c r="R54" s="3"/>
      <c r="S54" s="3" t="n">
        <v>24931873.4344113</v>
      </c>
      <c r="T54" s="3" t="n">
        <v>79150988.8644694</v>
      </c>
      <c r="U54" s="3" t="n">
        <v>162063702.06953</v>
      </c>
      <c r="V54" s="3" t="n">
        <v>86217580.6440038</v>
      </c>
      <c r="W54" s="3" t="n">
        <v>131179893.299617</v>
      </c>
      <c r="X54" s="3" t="n">
        <v>108984699.870208</v>
      </c>
      <c r="Y54" s="3" t="n">
        <v>129433400.050566</v>
      </c>
      <c r="Z54" s="3" t="n">
        <v>111751424.335342</v>
      </c>
      <c r="AA54" s="3" t="n">
        <v>104436583.869236</v>
      </c>
      <c r="AB54" s="3" t="n">
        <v>146380853.393949</v>
      </c>
      <c r="AC54" s="3" t="n">
        <v>154210508.792965</v>
      </c>
      <c r="AD54" s="3" t="n">
        <v>154520822.004112</v>
      </c>
      <c r="AE54" s="3" t="n">
        <v>169736016.133758</v>
      </c>
      <c r="AF54" s="3" t="n">
        <v>212013034.008841</v>
      </c>
      <c r="AG54" s="3" t="n">
        <v>154783782.768336</v>
      </c>
      <c r="AH54" s="3" t="n">
        <v>126488732.587386</v>
      </c>
      <c r="AI54" s="3" t="n">
        <v>203151948.063438</v>
      </c>
      <c r="AJ54" s="3" t="n">
        <v>176746909.127992</v>
      </c>
      <c r="AK54" s="3" t="n">
        <v>156831814.3472</v>
      </c>
      <c r="AL54" s="3" t="n">
        <v>39237873.6139211</v>
      </c>
      <c r="AM54" s="3"/>
    </row>
    <row r="55">
      <c r="A55" t="str">
        <f>L55</f>
      </c>
      <c r="B55" t="str">
        <f>M55</f>
      </c>
      <c r="C55" s="3" t="str">
        <f>AH55</f>
      </c>
      <c r="D55" s="3" t="str">
        <f>AJ55</f>
      </c>
      <c r="E55" s="3" t="str">
        <f>AK55</f>
      </c>
      <c r="F55" s="3" t="str">
        <f>AL55</f>
      </c>
      <c r="G55" s="1" t="str">
        <f>AK55/AJ55-1</f>
      </c>
      <c r="H55" s="1" t="str">
        <f>AK55/AH55-1</f>
      </c>
      <c r="I55" s="1" t="str">
        <f>AL55/AK55</f>
      </c>
      <c r="J55" s="1" t="str">
        <f>AK55/Sum(AK$43:AK$81)</f>
      </c>
      <c r="K55" s="1" t="str">
        <f>AL55/Sum(AL43:AL$81)</f>
      </c>
      <c r="L55" t="s">
        <v>28</v>
      </c>
      <c r="M55" t="s">
        <v>42</v>
      </c>
      <c r="N55" s="3"/>
      <c r="O55" s="3"/>
      <c r="P55" s="3"/>
      <c r="Q55" s="3" t="n">
        <v>74328.0884060779</v>
      </c>
      <c r="R55" s="3" t="n">
        <v>524435.131251345</v>
      </c>
      <c r="S55" s="3" t="n">
        <v>623189.355080232</v>
      </c>
      <c r="T55" s="3" t="n">
        <v>1417933.75452696</v>
      </c>
      <c r="U55" s="3" t="n">
        <v>635057.070089394</v>
      </c>
      <c r="V55" s="3" t="n">
        <v>553026.615728908</v>
      </c>
      <c r="W55" s="3" t="n">
        <v>74826.397437719</v>
      </c>
      <c r="X55" s="3"/>
      <c r="Y55" s="3" t="n">
        <v>215150.376722725</v>
      </c>
      <c r="Z55" s="3" t="n">
        <v>157785.370148501</v>
      </c>
      <c r="AA55" s="3" t="n">
        <v>593535.928933372</v>
      </c>
      <c r="AB55" s="3" t="n">
        <v>1765166.83878693</v>
      </c>
      <c r="AC55" s="3"/>
      <c r="AD55" s="3" t="n">
        <v>892527.330155986</v>
      </c>
      <c r="AE55" s="3"/>
      <c r="AF55" s="3"/>
      <c r="AG55" s="3" t="n">
        <v>637311.983282899</v>
      </c>
      <c r="AH55" s="3" t="n">
        <v>22360.7888465941</v>
      </c>
      <c r="AI55" s="3"/>
      <c r="AJ55" s="3"/>
      <c r="AK55" s="3" t="n">
        <v>18960</v>
      </c>
      <c r="AL55" s="3"/>
      <c r="AM55" s="3"/>
    </row>
    <row r="56">
      <c r="A56" t="str">
        <f>L56</f>
      </c>
      <c r="B56" t="str">
        <f>M56</f>
      </c>
      <c r="C56" s="3" t="str">
        <f>AH56</f>
      </c>
      <c r="D56" s="3" t="str">
        <f>AJ56</f>
      </c>
      <c r="E56" s="3" t="str">
        <f>AK56</f>
      </c>
      <c r="F56" s="3" t="str">
        <f>AL56</f>
      </c>
      <c r="G56" s="1" t="str">
        <f>AK56/AJ56-1</f>
      </c>
      <c r="H56" s="1" t="str">
        <f>AK56/AH56-1</f>
      </c>
      <c r="I56" s="1" t="str">
        <f>AL56/AK56</f>
      </c>
      <c r="J56" s="1" t="str">
        <f>AK56/Sum(AK$43:AK$81)</f>
      </c>
      <c r="K56" s="1" t="str">
        <f>AL56/Sum(AL43:AL$81)</f>
      </c>
      <c r="L56" t="s">
        <v>28</v>
      </c>
      <c r="M56" t="s">
        <v>43</v>
      </c>
      <c r="N56" s="3"/>
      <c r="O56" s="3"/>
      <c r="P56" s="3"/>
      <c r="Q56" s="3"/>
      <c r="R56" s="3"/>
      <c r="S56" s="3"/>
      <c r="T56" s="3"/>
      <c r="U56" s="3" t="n">
        <v>47146.0334142089</v>
      </c>
      <c r="V56" s="3" t="n">
        <v>0</v>
      </c>
      <c r="W56" s="3" t="n">
        <v>37687.7910030346</v>
      </c>
      <c r="X56" s="3" t="n">
        <v>121294.811898004</v>
      </c>
      <c r="Y56" s="3" t="n">
        <v>176583.83603342</v>
      </c>
      <c r="Z56" s="3" t="n">
        <v>138418.520345074</v>
      </c>
      <c r="AA56" s="3"/>
      <c r="AB56" s="3" t="n">
        <v>148858.14519755</v>
      </c>
      <c r="AC56" s="3" t="n">
        <v>0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>
      <c r="A57" t="str">
        <f>L57</f>
      </c>
      <c r="B57" t="str">
        <f>M57</f>
      </c>
      <c r="C57" s="3" t="str">
        <f>AH57</f>
      </c>
      <c r="D57" s="3" t="str">
        <f>AJ57</f>
      </c>
      <c r="E57" s="3" t="str">
        <f>AK57</f>
      </c>
      <c r="F57" s="3" t="str">
        <f>AL57</f>
      </c>
      <c r="G57" s="1" t="str">
        <f>AK57/AJ57-1</f>
      </c>
      <c r="H57" s="1" t="str">
        <f>AK57/AH57-1</f>
      </c>
      <c r="I57" s="1" t="str">
        <f>AL57/AK57</f>
      </c>
      <c r="J57" s="1" t="str">
        <f>AK57/Sum(AK$43:AK$81)</f>
      </c>
      <c r="K57" s="1" t="str">
        <f>AL57/Sum(AL43:AL$81)</f>
      </c>
      <c r="L57" t="s">
        <v>28</v>
      </c>
      <c r="M57" t="s">
        <v>44</v>
      </c>
      <c r="N57" s="3"/>
      <c r="O57" s="3"/>
      <c r="P57" s="3"/>
      <c r="Q57" s="3"/>
      <c r="R57" s="3"/>
      <c r="S57" s="3" t="n">
        <v>7516875.94093935</v>
      </c>
      <c r="T57" s="3" t="n">
        <v>3781579.04782432</v>
      </c>
      <c r="U57" s="3" t="n">
        <v>9264348.67015792</v>
      </c>
      <c r="V57" s="3" t="n">
        <v>11315134.9659374</v>
      </c>
      <c r="W57" s="3" t="n">
        <v>4457.01720135997</v>
      </c>
      <c r="X57" s="3" t="n">
        <v>13543566.3955942</v>
      </c>
      <c r="Y57" s="3"/>
      <c r="Z57" s="3" t="n">
        <v>3681579.56346785</v>
      </c>
      <c r="AA57" s="3" t="n">
        <v>5533515.4435458</v>
      </c>
      <c r="AB57" s="3" t="n">
        <v>1083690.20467072</v>
      </c>
      <c r="AC57" s="3" t="n">
        <v>804910.623851948</v>
      </c>
      <c r="AD57" s="3" t="n">
        <v>302103.947701846</v>
      </c>
      <c r="AE57" s="3" t="n">
        <v>42459.6081081565</v>
      </c>
      <c r="AF57" s="3"/>
      <c r="AG57" s="3"/>
      <c r="AH57" s="3"/>
      <c r="AI57" s="3"/>
      <c r="AJ57" s="3"/>
      <c r="AK57" s="3"/>
      <c r="AL57" s="3"/>
      <c r="AM57" s="3"/>
    </row>
    <row r="58">
      <c r="A58" t="str">
        <f>L58</f>
      </c>
      <c r="B58" t="str">
        <f>M58</f>
      </c>
      <c r="C58" s="3" t="str">
        <f>AH58</f>
      </c>
      <c r="D58" s="3" t="str">
        <f>AJ58</f>
      </c>
      <c r="E58" s="3" t="str">
        <f>AK58</f>
      </c>
      <c r="F58" s="3" t="str">
        <f>AL58</f>
      </c>
      <c r="G58" s="1" t="str">
        <f>AK58/AJ58-1</f>
      </c>
      <c r="H58" s="1" t="str">
        <f>AK58/AH58-1</f>
      </c>
      <c r="I58" s="1" t="str">
        <f>AL58/AK58</f>
      </c>
      <c r="J58" s="1" t="str">
        <f>AK58/Sum(AK$43:AK$81)</f>
      </c>
      <c r="K58" s="1" t="str">
        <f>AL58/Sum(AL43:AL$81)</f>
      </c>
      <c r="L58" t="s">
        <v>28</v>
      </c>
      <c r="M58" t="s">
        <v>37</v>
      </c>
      <c r="N58" s="3" t="n">
        <v>681949.493304679</v>
      </c>
      <c r="O58" s="3" t="n">
        <v>58737.0572479904</v>
      </c>
      <c r="P58" s="3"/>
      <c r="Q58" s="3" t="n">
        <v>196838.865832235</v>
      </c>
      <c r="R58" s="3" t="n">
        <v>235319.448089322</v>
      </c>
      <c r="S58" s="3" t="n">
        <v>217157.528356559</v>
      </c>
      <c r="T58" s="3" t="n">
        <v>3167990.72343649</v>
      </c>
      <c r="U58" s="3" t="n">
        <v>3631578.25347896</v>
      </c>
      <c r="V58" s="3" t="n">
        <v>19973828.2252986</v>
      </c>
      <c r="W58" s="3" t="n">
        <v>19248603.1460985</v>
      </c>
      <c r="X58" s="3" t="n">
        <v>14520003.6849405</v>
      </c>
      <c r="Y58" s="3" t="n">
        <v>17983990.8163915</v>
      </c>
      <c r="Z58" s="3" t="n">
        <v>24302714.0908031</v>
      </c>
      <c r="AA58" s="3" t="n">
        <v>19983172.6447131</v>
      </c>
      <c r="AB58" s="3" t="n">
        <v>9002202.44949207</v>
      </c>
      <c r="AC58" s="3" t="n">
        <v>9304078.14761743</v>
      </c>
      <c r="AD58" s="3" t="n">
        <v>16604514.3652098</v>
      </c>
      <c r="AE58" s="3" t="n">
        <v>23764804.9416553</v>
      </c>
      <c r="AF58" s="3" t="n">
        <v>27400819.0396632</v>
      </c>
      <c r="AG58" s="3" t="n">
        <v>18082947.8190334</v>
      </c>
      <c r="AH58" s="3" t="n">
        <v>18602415.6962034</v>
      </c>
      <c r="AI58" s="3" t="n">
        <v>9774605.56587194</v>
      </c>
      <c r="AJ58" s="3" t="n">
        <v>11811948.3123055</v>
      </c>
      <c r="AK58" s="3" t="n">
        <v>18990693.3871</v>
      </c>
      <c r="AL58" s="3" t="n">
        <v>-452473.343128101</v>
      </c>
      <c r="AM58" s="3"/>
    </row>
    <row r="59">
      <c r="A59" t="str">
        <f>L59</f>
      </c>
      <c r="B59" t="str">
        <f>M59</f>
      </c>
      <c r="C59" s="3" t="str">
        <f>AH59</f>
      </c>
      <c r="D59" s="3" t="str">
        <f>AJ59</f>
      </c>
      <c r="E59" s="3" t="str">
        <f>AK59</f>
      </c>
      <c r="F59" s="3" t="str">
        <f>AL59</f>
      </c>
      <c r="G59" s="1" t="str">
        <f>AK59/AJ59-1</f>
      </c>
      <c r="H59" s="1" t="str">
        <f>AK59/AH59-1</f>
      </c>
      <c r="I59" s="1" t="str">
        <f>AL59/AK59</f>
      </c>
      <c r="J59" s="1" t="str">
        <f>AK59/Sum(AK$43:AK$81)</f>
      </c>
      <c r="K59" s="1" t="str">
        <f>AL59/Sum(AL43:AL$81)</f>
      </c>
      <c r="L59" t="s">
        <v>28</v>
      </c>
      <c r="M59"/>
      <c r="N59" s="3" t="n">
        <v>67623896.758752</v>
      </c>
      <c r="O59" s="3" t="n">
        <v>84593219.8215286</v>
      </c>
      <c r="P59" s="3" t="n">
        <v>419550873.411012</v>
      </c>
      <c r="Q59" s="3" t="n">
        <v>143458487.269525</v>
      </c>
      <c r="R59" s="3" t="n">
        <v>127472213.396425</v>
      </c>
      <c r="S59" s="3" t="n">
        <v>76598150.0238168</v>
      </c>
      <c r="T59" s="3" t="n">
        <v>76831774.5198493</v>
      </c>
      <c r="U59" s="3" t="n">
        <v>3331365.60688764</v>
      </c>
      <c r="V59" s="3" t="n">
        <v>221843.618285399</v>
      </c>
      <c r="W59" s="3" t="n">
        <v>135994.698227096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>
      <c r="A60" t="str">
        <f>L60</f>
      </c>
      <c r="B60" t="str">
        <f>M60</f>
      </c>
      <c r="C60" s="3" t="str">
        <f>AH60</f>
      </c>
      <c r="D60" s="3" t="str">
        <f>AJ60</f>
      </c>
      <c r="E60" s="3" t="str">
        <f>AK60</f>
      </c>
      <c r="F60" s="3" t="str">
        <f>AL60</f>
      </c>
      <c r="G60" s="1" t="str">
        <f>AK60/AJ60-1</f>
      </c>
      <c r="H60" s="1" t="str">
        <f>AK60/AH60-1</f>
      </c>
      <c r="I60" s="1" t="str">
        <f>AL60/AK60</f>
      </c>
      <c r="J60" s="1" t="str">
        <f>AK60/Sum(AK$43:AK$81)</f>
      </c>
      <c r="K60" s="1" t="str">
        <f>AL60/Sum(AL43:AL$81)</f>
      </c>
      <c r="L60" t="s">
        <v>29</v>
      </c>
      <c r="M60" t="s">
        <v>40</v>
      </c>
      <c r="N60" s="3"/>
      <c r="O60" s="3"/>
      <c r="P60" s="3"/>
      <c r="Q60" s="3"/>
      <c r="R60" s="3"/>
      <c r="S60" s="3"/>
      <c r="T60" s="3"/>
      <c r="U60" s="3"/>
      <c r="V60" s="3"/>
      <c r="W60" s="3" t="n">
        <v>225183.542940264</v>
      </c>
      <c r="X60" s="3" t="n">
        <v>0</v>
      </c>
      <c r="Y60" s="3"/>
      <c r="Z60" s="3"/>
      <c r="AA60" s="3" t="n">
        <v>-2388.91878121404</v>
      </c>
      <c r="AB60" s="3"/>
      <c r="AC60" s="3"/>
      <c r="AD60" s="3"/>
      <c r="AE60" s="3"/>
      <c r="AF60" s="3"/>
      <c r="AG60" s="3"/>
      <c r="AH60" s="3"/>
      <c r="AI60" s="3"/>
      <c r="AJ60" s="3" t="n">
        <v>12875.1484144482</v>
      </c>
      <c r="AK60" s="3"/>
      <c r="AL60" s="3"/>
      <c r="AM60" s="3"/>
    </row>
    <row r="61">
      <c r="A61" t="str">
        <f>L61</f>
      </c>
      <c r="B61" t="str">
        <f>M61</f>
      </c>
      <c r="C61" s="3" t="str">
        <f>AH61</f>
      </c>
      <c r="D61" s="3" t="str">
        <f>AJ61</f>
      </c>
      <c r="E61" s="3" t="str">
        <f>AK61</f>
      </c>
      <c r="F61" s="3" t="str">
        <f>AL61</f>
      </c>
      <c r="G61" s="1" t="str">
        <f>AK61/AJ61-1</f>
      </c>
      <c r="H61" s="1" t="str">
        <f>AK61/AH61-1</f>
      </c>
      <c r="I61" s="1" t="str">
        <f>AL61/AK61</f>
      </c>
      <c r="J61" s="1" t="str">
        <f>AK61/Sum(AK$43:AK$81)</f>
      </c>
      <c r="K61" s="1" t="str">
        <f>AL61/Sum(AL43:AL$81)</f>
      </c>
      <c r="L61" t="s">
        <v>29</v>
      </c>
      <c r="M61" t="s">
        <v>41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 t="n">
        <v>227130.349527964</v>
      </c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>
      <c r="A62" t="str">
        <f>L62</f>
      </c>
      <c r="B62" t="str">
        <f>M62</f>
      </c>
      <c r="C62" s="3" t="str">
        <f>AH62</f>
      </c>
      <c r="D62" s="3" t="str">
        <f>AJ62</f>
      </c>
      <c r="E62" s="3" t="str">
        <f>AK62</f>
      </c>
      <c r="F62" s="3" t="str">
        <f>AL62</f>
      </c>
      <c r="G62" s="1" t="str">
        <f>AK62/AJ62-1</f>
      </c>
      <c r="H62" s="1" t="str">
        <f>AK62/AH62-1</f>
      </c>
      <c r="I62" s="1" t="str">
        <f>AL62/AK62</f>
      </c>
      <c r="J62" s="1" t="str">
        <f>AK62/Sum(AK$43:AK$81)</f>
      </c>
      <c r="K62" s="1" t="str">
        <f>AL62/Sum(AL43:AL$81)</f>
      </c>
      <c r="L62" t="s">
        <v>29</v>
      </c>
      <c r="M62" t="s">
        <v>36</v>
      </c>
      <c r="N62" s="3" t="n">
        <v>129146.058752172</v>
      </c>
      <c r="O62" s="3" t="n">
        <v>72582.1621211718</v>
      </c>
      <c r="P62" s="3" t="n">
        <v>56267.9031152161</v>
      </c>
      <c r="Q62" s="3" t="n">
        <v>-68282.4602763743</v>
      </c>
      <c r="R62" s="3"/>
      <c r="S62" s="3" t="n">
        <v>254072.926309325</v>
      </c>
      <c r="T62" s="3" t="n">
        <v>300671.022761262</v>
      </c>
      <c r="U62" s="3" t="n">
        <v>1243334.34372144</v>
      </c>
      <c r="V62" s="3" t="n">
        <v>722772.072080591</v>
      </c>
      <c r="W62" s="3" t="n">
        <v>1179733.32393679</v>
      </c>
      <c r="X62" s="3" t="n">
        <v>3890718.54544023</v>
      </c>
      <c r="Y62" s="3" t="n">
        <v>4082158.81176774</v>
      </c>
      <c r="Z62" s="3" t="n">
        <v>3290713.25856202</v>
      </c>
      <c r="AA62" s="3" t="n">
        <v>1162647.3154192</v>
      </c>
      <c r="AB62" s="3" t="n">
        <v>230128.093413688</v>
      </c>
      <c r="AC62" s="3" t="n">
        <v>347934.984877371</v>
      </c>
      <c r="AD62" s="3" t="n">
        <v>1225794.89026003</v>
      </c>
      <c r="AE62" s="3" t="n">
        <v>501381.825076065</v>
      </c>
      <c r="AF62" s="3" t="n">
        <v>42200.1553582573</v>
      </c>
      <c r="AG62" s="3" t="n">
        <v>323035.481825797</v>
      </c>
      <c r="AH62" s="3" t="n">
        <v>486933.398154313</v>
      </c>
      <c r="AI62" s="3" t="n">
        <v>933175.360431647</v>
      </c>
      <c r="AJ62" s="3" t="n">
        <v>2034037.80094516</v>
      </c>
      <c r="AK62" s="3" t="n">
        <v>1329315.1934</v>
      </c>
      <c r="AL62" s="3"/>
      <c r="AM62" s="3"/>
    </row>
    <row r="63">
      <c r="A63" t="str">
        <f>L63</f>
      </c>
      <c r="B63" t="str">
        <f>M63</f>
      </c>
      <c r="C63" s="3" t="str">
        <f>AH63</f>
      </c>
      <c r="D63" s="3" t="str">
        <f>AJ63</f>
      </c>
      <c r="E63" s="3" t="str">
        <f>AK63</f>
      </c>
      <c r="F63" s="3" t="str">
        <f>AL63</f>
      </c>
      <c r="G63" s="1" t="str">
        <f>AK63/AJ63-1</f>
      </c>
      <c r="H63" s="1" t="str">
        <f>AK63/AH63-1</f>
      </c>
      <c r="I63" s="1" t="str">
        <f>AL63/AK63</f>
      </c>
      <c r="J63" s="1" t="str">
        <f>AK63/Sum(AK$43:AK$81)</f>
      </c>
      <c r="K63" s="1" t="str">
        <f>AL63/Sum(AL43:AL$81)</f>
      </c>
      <c r="L63" t="s">
        <v>29</v>
      </c>
      <c r="M63" t="s">
        <v>37</v>
      </c>
      <c r="N63" s="3" t="n">
        <v>68591.874368172</v>
      </c>
      <c r="O63" s="3"/>
      <c r="P63" s="3"/>
      <c r="Q63" s="3" t="n">
        <v>58426.8021451817</v>
      </c>
      <c r="R63" s="3" t="n">
        <v>2902.00646646285</v>
      </c>
      <c r="S63" s="3"/>
      <c r="T63" s="3" t="n">
        <v>187328.205859919</v>
      </c>
      <c r="U63" s="3" t="n">
        <v>6988541.46692133</v>
      </c>
      <c r="V63" s="3" t="n">
        <v>531076.180298796</v>
      </c>
      <c r="W63" s="3" t="n">
        <v>541742.571696921</v>
      </c>
      <c r="X63" s="3" t="n">
        <v>2740450.71224952</v>
      </c>
      <c r="Y63" s="3" t="n">
        <v>3186704.27343398</v>
      </c>
      <c r="Z63" s="3" t="n">
        <v>1644421.19765708</v>
      </c>
      <c r="AA63" s="3" t="n">
        <v>549590.162558017</v>
      </c>
      <c r="AB63" s="3" t="n">
        <v>2868391.88431966</v>
      </c>
      <c r="AC63" s="3" t="n">
        <v>278693.092154044</v>
      </c>
      <c r="AD63" s="3" t="n">
        <v>1332092.64963551</v>
      </c>
      <c r="AE63" s="3" t="n">
        <v>937123.141910121</v>
      </c>
      <c r="AF63" s="3" t="n">
        <v>8672199.95757667</v>
      </c>
      <c r="AG63" s="3" t="n">
        <v>142672.966920075</v>
      </c>
      <c r="AH63" s="3" t="n">
        <v>359350.387579831</v>
      </c>
      <c r="AI63" s="3" t="n">
        <v>1064093.07984969</v>
      </c>
      <c r="AJ63" s="3" t="n">
        <v>835979.05130304</v>
      </c>
      <c r="AK63" s="3" t="n">
        <v>459526.1803</v>
      </c>
      <c r="AL63" s="3"/>
      <c r="AM63" s="3"/>
    </row>
    <row r="64">
      <c r="A64" t="str">
        <f>L64</f>
      </c>
      <c r="B64" t="str">
        <f>M64</f>
      </c>
      <c r="C64" s="3" t="str">
        <f>AH64</f>
      </c>
      <c r="D64" s="3" t="str">
        <f>AJ64</f>
      </c>
      <c r="E64" s="3" t="str">
        <f>AK64</f>
      </c>
      <c r="F64" s="3" t="str">
        <f>AL64</f>
      </c>
      <c r="G64" s="1" t="str">
        <f>AK64/AJ64-1</f>
      </c>
      <c r="H64" s="1" t="str">
        <f>AK64/AH64-1</f>
      </c>
      <c r="I64" s="1" t="str">
        <f>AL64/AK64</f>
      </c>
      <c r="J64" s="1" t="str">
        <f>AK64/Sum(AK$43:AK$81)</f>
      </c>
      <c r="K64" s="1" t="str">
        <f>AL64/Sum(AL43:AL$81)</f>
      </c>
      <c r="L64" t="s">
        <v>29</v>
      </c>
      <c r="M64"/>
      <c r="N64" s="3" t="n">
        <v>586895.949756237</v>
      </c>
      <c r="O64" s="3" t="n">
        <v>5006975.89753539</v>
      </c>
      <c r="P64" s="3" t="n">
        <v>1217632.89871113</v>
      </c>
      <c r="Q64" s="3" t="n">
        <v>2235854.98416971</v>
      </c>
      <c r="R64" s="3" t="n">
        <v>1538992.06929458</v>
      </c>
      <c r="S64" s="3" t="n">
        <v>708456.609463706</v>
      </c>
      <c r="T64" s="3" t="n">
        <v>15140241.2781705</v>
      </c>
      <c r="U64" s="3" t="n">
        <v>2791.95128807267</v>
      </c>
      <c r="V64" s="3" t="n">
        <v>0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>
      <c r="A65" t="str">
        <f>L65</f>
      </c>
      <c r="B65" t="str">
        <f>M65</f>
      </c>
      <c r="C65" s="3" t="str">
        <f>AH65</f>
      </c>
      <c r="D65" s="3" t="str">
        <f>AJ65</f>
      </c>
      <c r="E65" s="3" t="str">
        <f>AK65</f>
      </c>
      <c r="F65" s="3" t="str">
        <f>AL65</f>
      </c>
      <c r="G65" s="1" t="str">
        <f>AK65/AJ65-1</f>
      </c>
      <c r="H65" s="1" t="str">
        <f>AK65/AH65-1</f>
      </c>
      <c r="I65" s="1" t="str">
        <f>AL65/AK65</f>
      </c>
      <c r="J65" s="1" t="str">
        <f>AK65/Sum(AK$43:AK$81)</f>
      </c>
      <c r="K65" s="1" t="str">
        <f>AL65/Sum(AL43:AL$81)</f>
      </c>
      <c r="L65" t="s">
        <v>30</v>
      </c>
      <c r="M65" t="s">
        <v>38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 t="n">
        <v>22512.1890400855</v>
      </c>
      <c r="AH65" s="3"/>
      <c r="AI65" s="3"/>
      <c r="AJ65" s="3"/>
      <c r="AK65" s="3"/>
      <c r="AL65" s="3"/>
      <c r="AM65" s="3"/>
    </row>
    <row r="66">
      <c r="A66" t="str">
        <f>L66</f>
      </c>
      <c r="B66" t="str">
        <f>M66</f>
      </c>
      <c r="C66" s="3" t="str">
        <f>AH66</f>
      </c>
      <c r="D66" s="3" t="str">
        <f>AJ66</f>
      </c>
      <c r="E66" s="3" t="str">
        <f>AK66</f>
      </c>
      <c r="F66" s="3" t="str">
        <f>AL66</f>
      </c>
      <c r="G66" s="1" t="str">
        <f>AK66/AJ66-1</f>
      </c>
      <c r="H66" s="1" t="str">
        <f>AK66/AH66-1</f>
      </c>
      <c r="I66" s="1" t="str">
        <f>AL66/AK66</f>
      </c>
      <c r="J66" s="1" t="str">
        <f>AK66/Sum(AK$43:AK$81)</f>
      </c>
      <c r="K66" s="1" t="str">
        <f>AL66/Sum(AL43:AL$81)</f>
      </c>
      <c r="L66" t="s">
        <v>30</v>
      </c>
      <c r="M66" t="s">
        <v>40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 t="n">
        <v>109998.302365533</v>
      </c>
      <c r="AE66" s="3"/>
      <c r="AF66" s="3"/>
      <c r="AG66" s="3"/>
      <c r="AH66" s="3"/>
      <c r="AI66" s="3"/>
      <c r="AJ66" s="3"/>
      <c r="AK66" s="3"/>
      <c r="AL66" s="3"/>
      <c r="AM66" s="3"/>
    </row>
    <row r="67">
      <c r="A67" t="str">
        <f>L67</f>
      </c>
      <c r="B67" t="str">
        <f>M67</f>
      </c>
      <c r="C67" s="3" t="str">
        <f>AH67</f>
      </c>
      <c r="D67" s="3" t="str">
        <f>AJ67</f>
      </c>
      <c r="E67" s="3" t="str">
        <f>AK67</f>
      </c>
      <c r="F67" s="3" t="str">
        <f>AL67</f>
      </c>
      <c r="G67" s="1" t="str">
        <f>AK67/AJ67-1</f>
      </c>
      <c r="H67" s="1" t="str">
        <f>AK67/AH67-1</f>
      </c>
      <c r="I67" s="1" t="str">
        <f>AL67/AK67</f>
      </c>
      <c r="J67" s="1" t="str">
        <f>AK67/Sum(AK$43:AK$81)</f>
      </c>
      <c r="K67" s="1" t="str">
        <f>AL67/Sum(AL43:AL$81)</f>
      </c>
      <c r="L67" t="s">
        <v>30</v>
      </c>
      <c r="M67" t="s">
        <v>41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 t="n">
        <v>38967.7726888554</v>
      </c>
      <c r="AG67" s="3" t="n">
        <v>-311.911069189767</v>
      </c>
      <c r="AH67" s="3"/>
      <c r="AI67" s="3"/>
      <c r="AJ67" s="3"/>
      <c r="AK67" s="3"/>
      <c r="AL67" s="3"/>
      <c r="AM67" s="3"/>
    </row>
    <row r="68">
      <c r="A68" t="str">
        <f>L68</f>
      </c>
      <c r="B68" t="str">
        <f>M68</f>
      </c>
      <c r="C68" s="3" t="str">
        <f>AH68</f>
      </c>
      <c r="D68" s="3" t="str">
        <f>AJ68</f>
      </c>
      <c r="E68" s="3" t="str">
        <f>AK68</f>
      </c>
      <c r="F68" s="3" t="str">
        <f>AL68</f>
      </c>
      <c r="G68" s="1" t="str">
        <f>AK68/AJ68-1</f>
      </c>
      <c r="H68" s="1" t="str">
        <f>AK68/AH68-1</f>
      </c>
      <c r="I68" s="1" t="str">
        <f>AL68/AK68</f>
      </c>
      <c r="J68" s="1" t="str">
        <f>AK68/Sum(AK$43:AK$81)</f>
      </c>
      <c r="K68" s="1" t="str">
        <f>AL68/Sum(AL43:AL$81)</f>
      </c>
      <c r="L68" t="s">
        <v>30</v>
      </c>
      <c r="M68" t="s">
        <v>36</v>
      </c>
      <c r="N68" s="3"/>
      <c r="O68" s="3"/>
      <c r="P68" s="3"/>
      <c r="Q68" s="3"/>
      <c r="R68" s="3"/>
      <c r="S68" s="3"/>
      <c r="T68" s="3"/>
      <c r="U68" s="3" t="n">
        <v>654089.074300631</v>
      </c>
      <c r="V68" s="3" t="n">
        <v>374865.021246657</v>
      </c>
      <c r="W68" s="3" t="n">
        <v>1071642.54424936</v>
      </c>
      <c r="X68" s="3" t="n">
        <v>871453.281367031</v>
      </c>
      <c r="Y68" s="3" t="n">
        <v>2195027.43851512</v>
      </c>
      <c r="Z68" s="3" t="n">
        <v>1501657.35634338</v>
      </c>
      <c r="AA68" s="3" t="n">
        <v>1163961.81726092</v>
      </c>
      <c r="AB68" s="3" t="n">
        <v>254042.890829225</v>
      </c>
      <c r="AC68" s="3" t="n">
        <v>102772.880108995</v>
      </c>
      <c r="AD68" s="3" t="n">
        <v>118591.090824943</v>
      </c>
      <c r="AE68" s="3" t="n">
        <v>423309.790673058</v>
      </c>
      <c r="AF68" s="3" t="n">
        <v>386771.736972172</v>
      </c>
      <c r="AG68" s="3" t="n">
        <v>279973.336610201</v>
      </c>
      <c r="AH68" s="3" t="n">
        <v>947695.22499891</v>
      </c>
      <c r="AI68" s="3" t="n">
        <v>3251041.21514193</v>
      </c>
      <c r="AJ68" s="3" t="n">
        <v>72436.4404840599</v>
      </c>
      <c r="AK68" s="3" t="n">
        <v>234976.2558</v>
      </c>
      <c r="AL68" s="3" t="n">
        <v>0</v>
      </c>
      <c r="AM68" s="3"/>
    </row>
    <row r="69">
      <c r="A69" t="str">
        <f>L69</f>
      </c>
      <c r="B69" t="str">
        <f>M69</f>
      </c>
      <c r="C69" s="3" t="str">
        <f>AH69</f>
      </c>
      <c r="D69" s="3" t="str">
        <f>AJ69</f>
      </c>
      <c r="E69" s="3" t="str">
        <f>AK69</f>
      </c>
      <c r="F69" s="3" t="str">
        <f>AL69</f>
      </c>
      <c r="G69" s="1" t="str">
        <f>AK69/AJ69-1</f>
      </c>
      <c r="H69" s="1" t="str">
        <f>AK69/AH69-1</f>
      </c>
      <c r="I69" s="1" t="str">
        <f>AL69/AK69</f>
      </c>
      <c r="J69" s="1" t="str">
        <f>AK69/Sum(AK$43:AK$81)</f>
      </c>
      <c r="K69" s="1" t="str">
        <f>AL69/Sum(AL43:AL$81)</f>
      </c>
      <c r="L69" t="s">
        <v>30</v>
      </c>
      <c r="M69" t="s">
        <v>44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n">
        <v>133439.003146169</v>
      </c>
      <c r="Z69" s="3"/>
      <c r="AA69" s="3"/>
      <c r="AB69" s="3"/>
      <c r="AC69" s="3"/>
      <c r="AD69" s="3"/>
      <c r="AE69" s="3"/>
      <c r="AF69" s="3" t="n">
        <v>30045.7953331247</v>
      </c>
      <c r="AG69" s="3"/>
      <c r="AH69" s="3"/>
      <c r="AI69" s="3"/>
      <c r="AJ69" s="3"/>
      <c r="AK69" s="3"/>
      <c r="AL69" s="3"/>
      <c r="AM69" s="3"/>
    </row>
    <row r="70">
      <c r="A70" t="str">
        <f>L70</f>
      </c>
      <c r="B70" t="str">
        <f>M70</f>
      </c>
      <c r="C70" s="3" t="str">
        <f>AH70</f>
      </c>
      <c r="D70" s="3" t="str">
        <f>AJ70</f>
      </c>
      <c r="E70" s="3" t="str">
        <f>AK70</f>
      </c>
      <c r="F70" s="3" t="str">
        <f>AL70</f>
      </c>
      <c r="G70" s="1" t="str">
        <f>AK70/AJ70-1</f>
      </c>
      <c r="H70" s="1" t="str">
        <f>AK70/AH70-1</f>
      </c>
      <c r="I70" s="1" t="str">
        <f>AL70/AK70</f>
      </c>
      <c r="J70" s="1" t="str">
        <f>AK70/Sum(AK$43:AK$81)</f>
      </c>
      <c r="K70" s="1" t="str">
        <f>AL70/Sum(AL43:AL$81)</f>
      </c>
      <c r="L70" t="s">
        <v>30</v>
      </c>
      <c r="M70" t="s">
        <v>37</v>
      </c>
      <c r="N70" s="3"/>
      <c r="O70" s="3"/>
      <c r="P70" s="3"/>
      <c r="Q70" s="3" t="n">
        <v>1519889.62106842</v>
      </c>
      <c r="R70" s="3" t="n">
        <v>-31456.2023596752</v>
      </c>
      <c r="S70" s="3"/>
      <c r="T70" s="3" t="n">
        <v>45540.2130672131</v>
      </c>
      <c r="U70" s="3" t="n">
        <v>436879.567827687</v>
      </c>
      <c r="V70" s="3" t="n">
        <v>173903.632130503</v>
      </c>
      <c r="W70" s="3" t="n">
        <v>208311.18461672</v>
      </c>
      <c r="X70" s="3" t="n">
        <v>475601.262978579</v>
      </c>
      <c r="Y70" s="3" t="n">
        <v>884085.607456202</v>
      </c>
      <c r="Z70" s="3" t="n">
        <v>1387505.77769931</v>
      </c>
      <c r="AA70" s="3" t="n">
        <v>639925.824279734</v>
      </c>
      <c r="AB70" s="3" t="n">
        <v>1465605.16249908</v>
      </c>
      <c r="AC70" s="3" t="n">
        <v>1023637.6292942</v>
      </c>
      <c r="AD70" s="3" t="n">
        <v>343253.591169933</v>
      </c>
      <c r="AE70" s="3" t="n">
        <v>1312927.95274668</v>
      </c>
      <c r="AF70" s="3" t="n">
        <v>436053.534150767</v>
      </c>
      <c r="AG70" s="3" t="n">
        <v>1840092.3930489</v>
      </c>
      <c r="AH70" s="3" t="n">
        <v>798409.136237773</v>
      </c>
      <c r="AI70" s="3" t="n">
        <v>600211.029155857</v>
      </c>
      <c r="AJ70" s="3" t="n">
        <v>445523.939373268</v>
      </c>
      <c r="AK70" s="3"/>
      <c r="AL70" s="3"/>
      <c r="AM70" s="3"/>
    </row>
    <row r="71">
      <c r="A71" t="str">
        <f>L71</f>
      </c>
      <c r="B71" t="str">
        <f>M71</f>
      </c>
      <c r="C71" s="3" t="str">
        <f>AH71</f>
      </c>
      <c r="D71" s="3" t="str">
        <f>AJ71</f>
      </c>
      <c r="E71" s="3" t="str">
        <f>AK71</f>
      </c>
      <c r="F71" s="3" t="str">
        <f>AL71</f>
      </c>
      <c r="G71" s="1" t="str">
        <f>AK71/AJ71-1</f>
      </c>
      <c r="H71" s="1" t="str">
        <f>AK71/AH71-1</f>
      </c>
      <c r="I71" s="1" t="str">
        <f>AL71/AK71</f>
      </c>
      <c r="J71" s="1" t="str">
        <f>AK71/Sum(AK$43:AK$81)</f>
      </c>
      <c r="K71" s="1" t="str">
        <f>AL71/Sum(AL43:AL$81)</f>
      </c>
      <c r="L71" t="s">
        <v>30</v>
      </c>
      <c r="M71"/>
      <c r="N71" s="3" t="n">
        <v>752994.19965087</v>
      </c>
      <c r="O71" s="3" t="n">
        <v>1044593.87637659</v>
      </c>
      <c r="P71" s="3" t="n">
        <v>236502.949239642</v>
      </c>
      <c r="Q71" s="3" t="n">
        <v>1214061.38265925</v>
      </c>
      <c r="R71" s="3" t="n">
        <v>232434.466727462</v>
      </c>
      <c r="S71" s="3" t="n">
        <v>1041330.54984293</v>
      </c>
      <c r="T71" s="3" t="n">
        <v>992224.994954847</v>
      </c>
      <c r="U71" s="3" t="n">
        <v>138505.985071431</v>
      </c>
      <c r="V71" s="3" t="n">
        <v>26236.589280371</v>
      </c>
      <c r="W71" s="3" t="n">
        <v>25207.4481207477</v>
      </c>
      <c r="X71" s="3" t="n">
        <v>-11887.6958831652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>
      <c r="A72" t="str">
        <f>L72</f>
      </c>
      <c r="B72" t="str">
        <f>M72</f>
      </c>
      <c r="C72" s="3" t="str">
        <f>AH72</f>
      </c>
      <c r="D72" s="3" t="str">
        <f>AJ72</f>
      </c>
      <c r="E72" s="3" t="str">
        <f>AK72</f>
      </c>
      <c r="F72" s="3" t="str">
        <f>AL72</f>
      </c>
      <c r="G72" s="1" t="str">
        <f>AK72/AJ72-1</f>
      </c>
      <c r="H72" s="1" t="str">
        <f>AK72/AH72-1</f>
      </c>
      <c r="I72" s="1" t="str">
        <f>AL72/AK72</f>
      </c>
      <c r="J72" s="1" t="str">
        <f>AK72/Sum(AK$43:AK$81)</f>
      </c>
      <c r="K72" s="1" t="str">
        <f>AL72/Sum(AL43:AL$81)</f>
      </c>
      <c r="L72" t="s">
        <v>31</v>
      </c>
      <c r="M72" t="s">
        <v>45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 t="n">
        <v>1402008.25104723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>
      <c r="A73" t="str">
        <f>L73</f>
      </c>
      <c r="B73" t="str">
        <f>M73</f>
      </c>
      <c r="C73" s="3" t="str">
        <f>AH73</f>
      </c>
      <c r="D73" s="3" t="str">
        <f>AJ73</f>
      </c>
      <c r="E73" s="3" t="str">
        <f>AK73</f>
      </c>
      <c r="F73" s="3" t="str">
        <f>AL73</f>
      </c>
      <c r="G73" s="1" t="str">
        <f>AK73/AJ73-1</f>
      </c>
      <c r="H73" s="1" t="str">
        <f>AK73/AH73-1</f>
      </c>
      <c r="I73" s="1" t="str">
        <f>AL73/AK73</f>
      </c>
      <c r="J73" s="1" t="str">
        <f>AK73/Sum(AK$43:AK$81)</f>
      </c>
      <c r="K73" s="1" t="str">
        <f>AL73/Sum(AL43:AL$81)</f>
      </c>
      <c r="L73" t="s">
        <v>31</v>
      </c>
      <c r="M73" t="s">
        <v>36</v>
      </c>
      <c r="N73" s="3"/>
      <c r="O73" s="3"/>
      <c r="P73" s="3"/>
      <c r="Q73" s="3"/>
      <c r="R73" s="3"/>
      <c r="S73" s="3" t="n">
        <v>5506.44297086062</v>
      </c>
      <c r="T73" s="3"/>
      <c r="U73" s="3" t="n">
        <v>61180.8270849312</v>
      </c>
      <c r="V73" s="3" t="n">
        <v>85080.1407927445</v>
      </c>
      <c r="W73" s="3" t="n">
        <v>3590890.34948644</v>
      </c>
      <c r="X73" s="3" t="n">
        <v>2716927.70538056</v>
      </c>
      <c r="Y73" s="3" t="n">
        <v>-39488.9520765269</v>
      </c>
      <c r="Z73" s="3"/>
      <c r="AA73" s="3" t="n">
        <v>21244.9814384797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>
      <c r="A74" t="str">
        <f>L74</f>
      </c>
      <c r="B74" t="str">
        <f>M74</f>
      </c>
      <c r="C74" s="3" t="str">
        <f>AH74</f>
      </c>
      <c r="D74" s="3" t="str">
        <f>AJ74</f>
      </c>
      <c r="E74" s="3" t="str">
        <f>AK74</f>
      </c>
      <c r="F74" s="3" t="str">
        <f>AL74</f>
      </c>
      <c r="G74" s="1" t="str">
        <f>AK74/AJ74-1</f>
      </c>
      <c r="H74" s="1" t="str">
        <f>AK74/AH74-1</f>
      </c>
      <c r="I74" s="1" t="str">
        <f>AL74/AK74</f>
      </c>
      <c r="J74" s="1" t="str">
        <f>AK74/Sum(AK$43:AK$81)</f>
      </c>
      <c r="K74" s="1" t="str">
        <f>AL74/Sum(AL43:AL$81)</f>
      </c>
      <c r="L74" t="s">
        <v>31</v>
      </c>
      <c r="M74" t="s">
        <v>46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 t="n">
        <v>129475.655071651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>
      <c r="A75" t="str">
        <f>L75</f>
      </c>
      <c r="B75" t="str">
        <f>M75</f>
      </c>
      <c r="C75" s="3" t="str">
        <f>AH75</f>
      </c>
      <c r="D75" s="3" t="str">
        <f>AJ75</f>
      </c>
      <c r="E75" s="3" t="str">
        <f>AK75</f>
      </c>
      <c r="F75" s="3" t="str">
        <f>AL75</f>
      </c>
      <c r="G75" s="1" t="str">
        <f>AK75/AJ75-1</f>
      </c>
      <c r="H75" s="1" t="str">
        <f>AK75/AH75-1</f>
      </c>
      <c r="I75" s="1" t="str">
        <f>AL75/AK75</f>
      </c>
      <c r="J75" s="1" t="str">
        <f>AK75/Sum(AK$43:AK$81)</f>
      </c>
      <c r="K75" s="1" t="str">
        <f>AL75/Sum(AL43:AL$81)</f>
      </c>
      <c r="L75" t="s">
        <v>31</v>
      </c>
      <c r="M75" t="s">
        <v>37</v>
      </c>
      <c r="N75" s="3"/>
      <c r="O75" s="3"/>
      <c r="P75" s="3"/>
      <c r="Q75" s="3"/>
      <c r="R75" s="3"/>
      <c r="S75" s="3"/>
      <c r="T75" s="3" t="n">
        <v>30334.9259799874</v>
      </c>
      <c r="U75" s="3" t="n">
        <v>1224664.23133005</v>
      </c>
      <c r="V75" s="3" t="n">
        <v>1623831.97866332</v>
      </c>
      <c r="W75" s="3" t="n">
        <v>3521410.34825874</v>
      </c>
      <c r="X75" s="3" t="n">
        <v>18063741.4897912</v>
      </c>
      <c r="Y75" s="3" t="n">
        <v>411713.576067367</v>
      </c>
      <c r="Z75" s="3" t="n">
        <v>-621919.840185337</v>
      </c>
      <c r="AA75" s="3"/>
      <c r="AB75" s="3" t="n">
        <v>200449.913156285</v>
      </c>
      <c r="AC75" s="3" t="n">
        <v>982022.870217396</v>
      </c>
      <c r="AD75" s="3" t="n">
        <v>150349.425933737</v>
      </c>
      <c r="AE75" s="3"/>
      <c r="AF75" s="3" t="n">
        <v>-163228.918159916</v>
      </c>
      <c r="AG75" s="3"/>
      <c r="AH75" s="3" t="n">
        <v>2006848.64747759</v>
      </c>
      <c r="AI75" s="3"/>
      <c r="AJ75" s="3" t="n">
        <v>58098.0102320197</v>
      </c>
      <c r="AK75" s="3"/>
      <c r="AL75" s="3"/>
      <c r="AM75" s="3"/>
    </row>
    <row r="76">
      <c r="A76" t="str">
        <f>L76</f>
      </c>
      <c r="B76" t="str">
        <f>M76</f>
      </c>
      <c r="C76" s="3" t="str">
        <f>AH76</f>
      </c>
      <c r="D76" s="3" t="str">
        <f>AJ76</f>
      </c>
      <c r="E76" s="3" t="str">
        <f>AK76</f>
      </c>
      <c r="F76" s="3" t="str">
        <f>AL76</f>
      </c>
      <c r="G76" s="1" t="str">
        <f>AK76/AJ76-1</f>
      </c>
      <c r="H76" s="1" t="str">
        <f>AK76/AH76-1</f>
      </c>
      <c r="I76" s="1" t="str">
        <f>AL76/AK76</f>
      </c>
      <c r="J76" s="1" t="str">
        <f>AK76/Sum(AK$43:AK$81)</f>
      </c>
      <c r="K76" s="1" t="str">
        <f>AL76/Sum(AL43:AL$81)</f>
      </c>
      <c r="L76" t="s">
        <v>31</v>
      </c>
      <c r="M76"/>
      <c r="N76" s="3"/>
      <c r="O76" s="3" t="n">
        <v>47024.1149391554</v>
      </c>
      <c r="P76" s="3"/>
      <c r="Q76" s="3"/>
      <c r="R76" s="3" t="n">
        <v>57266.2609382002</v>
      </c>
      <c r="S76" s="3" t="n">
        <v>322078.848826697</v>
      </c>
      <c r="T76" s="3" t="n">
        <v>136473.707131623</v>
      </c>
      <c r="U76" s="3" t="n">
        <v>8247.0163554885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>
      <c r="A77" t="str">
        <f>L77</f>
      </c>
      <c r="B77" t="str">
        <f>M77</f>
      </c>
      <c r="C77" s="3" t="str">
        <f>AH77</f>
      </c>
      <c r="D77" s="3" t="str">
        <f>AJ77</f>
      </c>
      <c r="E77" s="3" t="str">
        <f>AK77</f>
      </c>
      <c r="F77" s="3" t="str">
        <f>AL77</f>
      </c>
      <c r="G77" s="1" t="str">
        <f>AK77/AJ77-1</f>
      </c>
      <c r="H77" s="1" t="str">
        <f>AK77/AH77-1</f>
      </c>
      <c r="I77" s="1" t="str">
        <f>AL77/AK77</f>
      </c>
      <c r="J77" s="1" t="str">
        <f>AK77/Sum(AK$43:AK$81)</f>
      </c>
      <c r="K77" s="1" t="str">
        <f>AL77/Sum(AL43:AL$81)</f>
      </c>
      <c r="L77" t="s">
        <v>32</v>
      </c>
      <c r="M77" t="s">
        <v>36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 t="n">
        <v>76889.2457916554</v>
      </c>
      <c r="AC77" s="3"/>
      <c r="AD77" s="3"/>
      <c r="AE77" s="3" t="n">
        <v>2809187.14493964</v>
      </c>
      <c r="AF77" s="3" t="n">
        <v>2390562.78561896</v>
      </c>
      <c r="AG77" s="3" t="n">
        <v>736551.613579147</v>
      </c>
      <c r="AH77" s="3" t="n">
        <v>28577.2497176927</v>
      </c>
      <c r="AI77" s="3"/>
      <c r="AJ77" s="3"/>
      <c r="AK77" s="3"/>
      <c r="AL77" s="3"/>
      <c r="AM77" s="3"/>
    </row>
    <row r="78">
      <c r="A78" t="str">
        <f>L78</f>
      </c>
      <c r="B78" t="str">
        <f>M78</f>
      </c>
      <c r="C78" s="3" t="str">
        <f>AH78</f>
      </c>
      <c r="D78" s="3" t="str">
        <f>AJ78</f>
      </c>
      <c r="E78" s="3" t="str">
        <f>AK78</f>
      </c>
      <c r="F78" s="3" t="str">
        <f>AL78</f>
      </c>
      <c r="G78" s="1" t="str">
        <f>AK78/AJ78-1</f>
      </c>
      <c r="H78" s="1" t="str">
        <f>AK78/AH78-1</f>
      </c>
      <c r="I78" s="1" t="str">
        <f>AL78/AK78</f>
      </c>
      <c r="J78" s="1" t="str">
        <f>AK78/Sum(AK$43:AK$81)</f>
      </c>
      <c r="K78" s="1" t="str">
        <f>AL78/Sum(AL43:AL$81)</f>
      </c>
      <c r="L78" t="s">
        <v>32</v>
      </c>
      <c r="M78" t="s">
        <v>37</v>
      </c>
      <c r="N78" s="3"/>
      <c r="O78" s="3"/>
      <c r="P78" s="3" t="n">
        <v>43354.7263836339</v>
      </c>
      <c r="Q78" s="3"/>
      <c r="R78" s="3"/>
      <c r="S78" s="3"/>
      <c r="T78" s="3" t="n">
        <v>347690.73993943</v>
      </c>
      <c r="U78" s="3" t="n">
        <v>1507030.74496758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>
      <c r="A79" t="str">
        <f>L79</f>
      </c>
      <c r="B79" t="str">
        <f>M79</f>
      </c>
      <c r="C79" s="3" t="str">
        <f>AH79</f>
      </c>
      <c r="D79" s="3" t="str">
        <f>AJ79</f>
      </c>
      <c r="E79" s="3" t="str">
        <f>AK79</f>
      </c>
      <c r="F79" s="3" t="str">
        <f>AL79</f>
      </c>
      <c r="G79" s="1" t="str">
        <f>AK79/AJ79-1</f>
      </c>
      <c r="H79" s="1" t="str">
        <f>AK79/AH79-1</f>
      </c>
      <c r="I79" s="1" t="str">
        <f>AL79/AK79</f>
      </c>
      <c r="J79" s="1" t="str">
        <f>AK79/Sum(AK$43:AK$81)</f>
      </c>
      <c r="K79" s="1" t="str">
        <f>AL79/Sum(AL43:AL$81)</f>
      </c>
      <c r="L79" t="s">
        <v>33</v>
      </c>
      <c r="M79" t="s">
        <v>36</v>
      </c>
      <c r="N79" s="3"/>
      <c r="O79" s="3"/>
      <c r="P79" s="3"/>
      <c r="Q79" s="3"/>
      <c r="R79" s="3"/>
      <c r="S79" s="3"/>
      <c r="T79" s="3"/>
      <c r="U79" s="3" t="n">
        <v>89478.3577110512</v>
      </c>
      <c r="V79" s="3" t="n">
        <v>186006.98095042</v>
      </c>
      <c r="W79" s="3" t="n">
        <v>1555481.53906806</v>
      </c>
      <c r="X79" s="3" t="n">
        <v>133175.853550552</v>
      </c>
      <c r="Y79" s="3" t="n">
        <v>102078.087095525</v>
      </c>
      <c r="Z79" s="3" t="n">
        <v>920248.577770149</v>
      </c>
      <c r="AA79" s="3" t="n">
        <v>42958.6123010319</v>
      </c>
      <c r="AB79" s="3" t="n">
        <v>894652.041367596</v>
      </c>
      <c r="AC79" s="3" t="n">
        <v>3908894.43135403</v>
      </c>
      <c r="AD79" s="3" t="n">
        <v>2110261.7541028</v>
      </c>
      <c r="AE79" s="3" t="n">
        <v>657986.392703289</v>
      </c>
      <c r="AF79" s="3" t="n">
        <v>872566.462063558</v>
      </c>
      <c r="AG79" s="3" t="n">
        <v>2620904.76269665</v>
      </c>
      <c r="AH79" s="3" t="n">
        <v>2424331.14031093</v>
      </c>
      <c r="AI79" s="3" t="n">
        <v>291468.281769802</v>
      </c>
      <c r="AJ79" s="3" t="n">
        <v>162804.371030022</v>
      </c>
      <c r="AK79" s="3" t="n">
        <v>76150.3008</v>
      </c>
      <c r="AL79" s="3" t="n">
        <v>77015.6925392355</v>
      </c>
      <c r="AM79" s="3"/>
    </row>
    <row r="80">
      <c r="A80" t="str">
        <f>L80</f>
      </c>
      <c r="B80" t="str">
        <f>M80</f>
      </c>
      <c r="C80" s="3" t="str">
        <f>AH80</f>
      </c>
      <c r="D80" s="3" t="str">
        <f>AJ80</f>
      </c>
      <c r="E80" s="3" t="str">
        <f>AK80</f>
      </c>
      <c r="F80" s="3" t="str">
        <f>AL80</f>
      </c>
      <c r="G80" s="1" t="str">
        <f>AK80/AJ80-1</f>
      </c>
      <c r="H80" s="1" t="str">
        <f>AK80/AH80-1</f>
      </c>
      <c r="I80" s="1" t="str">
        <f>AL80/AK80</f>
      </c>
      <c r="J80" s="1" t="str">
        <f>AK80/Sum(AK$43:AK$81)</f>
      </c>
      <c r="K80" s="1" t="str">
        <f>AL80/Sum(AL43:AL$81)</f>
      </c>
      <c r="L80" t="s">
        <v>33</v>
      </c>
      <c r="M80" t="s">
        <v>37</v>
      </c>
      <c r="N80" s="3"/>
      <c r="O80" s="3"/>
      <c r="P80" s="3"/>
      <c r="Q80" s="3"/>
      <c r="R80" s="3"/>
      <c r="S80" s="3"/>
      <c r="T80" s="3"/>
      <c r="U80" s="3" t="n">
        <v>108911.017692182</v>
      </c>
      <c r="V80" s="3" t="n">
        <v>59430.2392669367</v>
      </c>
      <c r="W80" s="3" t="n">
        <v>82779.687395494</v>
      </c>
      <c r="X80" s="3" t="n">
        <v>40742.5642236261</v>
      </c>
      <c r="Y80" s="3" t="n">
        <v>44710.3798376186</v>
      </c>
      <c r="Z80" s="3" t="n">
        <v>131815.783138034</v>
      </c>
      <c r="AA80" s="3"/>
      <c r="AB80" s="3"/>
      <c r="AC80" s="3" t="n">
        <v>231744.064264295</v>
      </c>
      <c r="AD80" s="3" t="n">
        <v>157313.15076893</v>
      </c>
      <c r="AE80" s="3" t="n">
        <v>0</v>
      </c>
      <c r="AF80" s="3" t="n">
        <v>48266.7451236104</v>
      </c>
      <c r="AG80" s="3" t="n">
        <v>39044.5778663982</v>
      </c>
      <c r="AH80" s="3"/>
      <c r="AI80" s="3" t="n">
        <v>61817.33432221</v>
      </c>
      <c r="AJ80" s="3"/>
      <c r="AK80" s="3" t="n">
        <v>40532.6699</v>
      </c>
      <c r="AL80" s="3"/>
      <c r="AM80" s="3"/>
    </row>
    <row r="81">
      <c r="A81" t="str">
        <f>L81</f>
      </c>
      <c r="B81" t="str">
        <f>M81</f>
      </c>
      <c r="C81" s="3" t="str">
        <f>AH81</f>
      </c>
      <c r="D81" s="3" t="str">
        <f>AJ81</f>
      </c>
      <c r="E81" s="3" t="str">
        <f>AK81</f>
      </c>
      <c r="F81" s="3" t="str">
        <f>AL81</f>
      </c>
      <c r="G81" s="1" t="str">
        <f>AK81/AJ81-1</f>
      </c>
      <c r="H81" s="1" t="str">
        <f>AK81/AH81-1</f>
      </c>
      <c r="I81" s="1" t="str">
        <f>AL81/AK81</f>
      </c>
      <c r="J81" s="1" t="str">
        <f>AK81/Sum(AK$43:AK$81)</f>
      </c>
      <c r="K81" s="1" t="str">
        <f>AL81/Sum(AL43:AL$81)</f>
      </c>
      <c r="L81" t="s">
        <v>33</v>
      </c>
      <c r="M81"/>
      <c r="N81" s="3" t="n">
        <v>59917.0196686679</v>
      </c>
      <c r="O81" s="3" t="n">
        <v>89345.6542456297</v>
      </c>
      <c r="P81" s="3" t="n">
        <v>406804.658188616</v>
      </c>
      <c r="Q81" s="3" t="n">
        <v>282872.926564985</v>
      </c>
      <c r="R81" s="3" t="n">
        <v>404124.907967315</v>
      </c>
      <c r="S81" s="3" t="n">
        <v>487985.602330901</v>
      </c>
      <c r="T81" s="3" t="n">
        <v>1515365.71945041</v>
      </c>
      <c r="U81" s="3" t="n">
        <v>192759.318417752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>
      <c r="A82" t="str">
        <f>L82</f>
      </c>
      <c r="B82" t="str">
        <f>M82</f>
      </c>
      <c r="C82" s="3" t="str">
        <f>AH82</f>
      </c>
      <c r="D82" s="3" t="str">
        <f>AJ82</f>
      </c>
      <c r="E82" s="3" t="str">
        <f>AK82</f>
      </c>
      <c r="F82" s="3" t="str">
        <f>AL82</f>
      </c>
      <c r="G82" s="1" t="str">
        <f>AK82/AJ82-1</f>
      </c>
      <c r="H82" s="1" t="str">
        <f>AK82/AH82-1</f>
      </c>
      <c r="I82" s="1" t="str">
        <f>AL82/AK82</f>
      </c>
      <c r="J82" s="1" t="str">
        <f>Sum(J$43:J$81)</f>
      </c>
      <c r="K82" s="1" t="str">
        <f>Sum(K$43:K$81)</f>
      </c>
      <c r="L82" t="s">
        <v>34</v>
      </c>
      <c r="M82" t="s">
        <v>26</v>
      </c>
      <c r="N82" s="3" t="str">
        <f>Sum(N44:N81)</f>
      </c>
      <c r="O82" s="3" t="str">
        <f>Sum(O44:O81)</f>
      </c>
      <c r="P82" s="3" t="str">
        <f>Sum(P44:P81)</f>
      </c>
      <c r="Q82" s="3" t="str">
        <f>Sum(Q44:Q81)</f>
      </c>
      <c r="R82" s="3" t="str">
        <f>Sum(R44:R81)</f>
      </c>
      <c r="S82" s="3" t="str">
        <f>Sum(S44:S81)</f>
      </c>
      <c r="T82" s="3" t="str">
        <f>Sum(T44:T81)</f>
      </c>
      <c r="U82" s="3" t="str">
        <f>Sum(U44:U81)</f>
      </c>
      <c r="V82" s="3" t="str">
        <f>Sum(V44:V81)</f>
      </c>
      <c r="W82" s="3" t="str">
        <f>Sum(W44:W81)</f>
      </c>
      <c r="X82" s="3" t="str">
        <f>Sum(X44:X81)</f>
      </c>
      <c r="Y82" s="3" t="str">
        <f>Sum(Y44:Y81)</f>
      </c>
      <c r="Z82" s="3" t="str">
        <f>Sum(Z44:Z81)</f>
      </c>
      <c r="AA82" s="3" t="str">
        <f>Sum(AA44:AA81)</f>
      </c>
      <c r="AB82" s="3" t="str">
        <f>Sum(AB44:AB81)</f>
      </c>
      <c r="AC82" s="3" t="str">
        <f>Sum(AC44:AC81)</f>
      </c>
      <c r="AD82" s="3" t="str">
        <f>Sum(AD44:AD81)</f>
      </c>
      <c r="AE82" s="3" t="str">
        <f>Sum(AE44:AE81)</f>
      </c>
      <c r="AF82" s="3" t="str">
        <f>Sum(AF44:AF81)</f>
      </c>
      <c r="AG82" s="3" t="str">
        <f>Sum(AG44:AG81)</f>
      </c>
      <c r="AH82" s="3" t="str">
        <f>Sum(AH44:AH81)</f>
      </c>
      <c r="AI82" s="3" t="str">
        <f>Sum(AI44:AI81)</f>
      </c>
      <c r="AJ82" s="3" t="str">
        <f>Sum(AJ44:AJ81)</f>
      </c>
      <c r="AK82" s="3" t="str">
        <f>Sum(AK44:AK81)</f>
      </c>
      <c r="AL82" s="3" t="str">
        <f>Sum(AL44:AL81)</f>
      </c>
      <c r="AM8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../output/Shipbuilding//ROKJapanDOD_Shipbuilding_Contracts.xlsx</dc:creator>
  <cp:lastModifiedBy>../output/Shipbuilding//ROKJapanDOD_Shipbuilding_Contracts.xlsx</cp:lastModifiedBy>
  <dcterms:created xsi:type="dcterms:W3CDTF">2025-02-07T20:07:52Z</dcterms:created>
</coreProperties>
</file>