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 OTAtype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<sst xmlns="http://schemas.openxmlformats.org/spreadsheetml/2006/main" count="27" uniqueCount="27">
  <si>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SubCustomer.OTA.sum</t>
  </si>
  <si>
    <t xml:space="preserve">TypeOfAgreement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</si>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</sst>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</row>
    <row r="2">
      <c r="A2" t="str">
        <f>M2</f>
      </c>
      <c r="B2" t="str">
        <f>N2</f>
      </c>
      <c r="M2" t="s">
        <v>16</v>
      </c>
      <c r="N2" t="s">
        <v>17</v>
      </c>
      <c r="O2" s="3" t="n">
        <v>265546547.95</v>
      </c>
      <c r="P2" s="3" t="n">
        <v>417275713.03</v>
      </c>
      <c r="Q2" s="3" t="n">
        <v>305798391.22</v>
      </c>
      <c r="R2" s="3" t="n">
        <v>467083660.6</v>
      </c>
      <c r="S2" s="3" t="n">
        <v>623306976.79</v>
      </c>
      <c r="T2" s="3" t="n">
        <v>902166349.31</v>
      </c>
      <c r="U2" s="3" t="n">
        <v>1545404234.55</v>
      </c>
      <c r="V2" s="3" t="n">
        <v>2947049116.68</v>
      </c>
      <c r="W2" s="3" t="n">
        <v>4948289312.57</v>
      </c>
      <c r="X2" s="3" t="n">
        <v>13032740676.7</v>
      </c>
      <c r="Y2" s="3" t="n">
        <v>9793570534.77</v>
      </c>
      <c r="Z2" s="3" t="n">
        <v>5520217490.6</v>
      </c>
      <c r="AA2" s="3" t="n">
        <v>5565329170.95</v>
      </c>
      <c r="AB2" s="3" t="n">
        <v>5258217300.63</v>
      </c>
      <c r="AC2" s="3"/>
    </row>
    <row r="3">
      <c r="A3" t="str">
        <f>M3</f>
      </c>
      <c r="B3" t="str">
        <f>N3</f>
      </c>
      <c r="M3" t="s">
        <v>16</v>
      </c>
      <c r="N3" t="s">
        <v>18</v>
      </c>
      <c r="O3" s="3"/>
      <c r="P3" s="3"/>
      <c r="Q3" s="3"/>
      <c r="R3" s="3"/>
      <c r="S3" s="3"/>
      <c r="T3" s="3"/>
      <c r="U3" s="3"/>
      <c r="V3" s="3"/>
      <c r="W3" s="3" t="n">
        <v>348308</v>
      </c>
      <c r="X3" s="3" t="n">
        <v>229376133.84</v>
      </c>
      <c r="Y3" s="3" t="n">
        <v>763694993.38</v>
      </c>
      <c r="Z3" s="3" t="n">
        <v>571942623.76</v>
      </c>
      <c r="AA3" s="3" t="n">
        <v>1471331710.26</v>
      </c>
      <c r="AB3" s="3" t="n">
        <v>1047133006.34</v>
      </c>
      <c r="AC3" s="3"/>
    </row>
    <row r="4">
      <c r="A4" t="str">
        <f>M4</f>
      </c>
      <c r="B4" t="str">
        <f>N4</f>
      </c>
      <c r="M4" t="s">
        <v>19</v>
      </c>
      <c r="N4" t="s">
        <v>17</v>
      </c>
      <c r="O4" s="3"/>
      <c r="P4" s="3"/>
      <c r="Q4" s="3" t="n">
        <v>1087637</v>
      </c>
      <c r="R4" s="3" t="n">
        <v>2694831</v>
      </c>
      <c r="S4" s="3" t="n">
        <v>2316363</v>
      </c>
      <c r="T4" s="3" t="n">
        <v>4928841</v>
      </c>
      <c r="U4" s="3" t="n">
        <v>50000</v>
      </c>
      <c r="V4" s="3" t="n">
        <v>31955707.71</v>
      </c>
      <c r="W4" s="3" t="n">
        <v>167767241.67</v>
      </c>
      <c r="X4" s="3" t="n">
        <v>621072980.27</v>
      </c>
      <c r="Y4" s="3" t="n">
        <v>946510457.02</v>
      </c>
      <c r="Z4" s="3" t="n">
        <v>1392865308.59</v>
      </c>
      <c r="AA4" s="3" t="n">
        <v>2397333090.59</v>
      </c>
      <c r="AB4" s="3" t="n">
        <v>2948917951.81</v>
      </c>
      <c r="AC4" s="3"/>
    </row>
    <row r="5">
      <c r="A5" t="str">
        <f>M5</f>
      </c>
      <c r="B5" t="str">
        <f>N5</f>
      </c>
      <c r="M5" t="s">
        <v>19</v>
      </c>
      <c r="N5" t="s">
        <v>18</v>
      </c>
      <c r="O5" s="3"/>
      <c r="P5" s="3"/>
      <c r="Q5" s="3"/>
      <c r="R5" s="3"/>
      <c r="S5" s="3"/>
      <c r="T5" s="3"/>
      <c r="U5" s="3"/>
      <c r="V5" s="3"/>
      <c r="W5" s="3"/>
      <c r="X5" s="3" t="n">
        <v>10203844.83</v>
      </c>
      <c r="Y5" s="3" t="n">
        <v>37345087.25</v>
      </c>
      <c r="Z5" s="3" t="n">
        <v>80559943.51</v>
      </c>
      <c r="AA5" s="3" t="n">
        <v>213676422.24</v>
      </c>
      <c r="AB5" s="3" t="n">
        <v>456600880.98</v>
      </c>
      <c r="AC5" s="3"/>
    </row>
    <row r="6">
      <c r="A6" t="str">
        <f>M6</f>
      </c>
      <c r="B6" t="str">
        <f>N6</f>
      </c>
      <c r="M6" t="s">
        <v>20</v>
      </c>
      <c r="N6" t="s">
        <v>17</v>
      </c>
      <c r="O6" s="3" t="n">
        <v>195000</v>
      </c>
      <c r="P6" s="3" t="n">
        <v>1897530</v>
      </c>
      <c r="Q6" s="3" t="n">
        <v>3903539</v>
      </c>
      <c r="R6" s="3" t="n">
        <v>4636181</v>
      </c>
      <c r="S6" s="3" t="n">
        <v>4993631</v>
      </c>
      <c r="T6" s="3" t="n">
        <v>250037783</v>
      </c>
      <c r="U6" s="3" t="n">
        <v>187693198</v>
      </c>
      <c r="V6" s="3" t="n">
        <v>526509339.38</v>
      </c>
      <c r="W6" s="3" t="n">
        <v>1428461728.3</v>
      </c>
      <c r="X6" s="3" t="n">
        <v>1359909639.11</v>
      </c>
      <c r="Y6" s="3" t="n">
        <v>1922436021.18</v>
      </c>
      <c r="Z6" s="3" t="n">
        <v>1390255303.73</v>
      </c>
      <c r="AA6" s="3" t="n">
        <v>2603049154.76</v>
      </c>
      <c r="AB6" s="3" t="n">
        <v>5289540390.16</v>
      </c>
      <c r="AC6" s="3"/>
    </row>
    <row r="7">
      <c r="A7" t="str">
        <f>M7</f>
      </c>
      <c r="B7" t="str">
        <f>N7</f>
      </c>
      <c r="M7" t="s">
        <v>20</v>
      </c>
      <c r="N7" t="s">
        <v>18</v>
      </c>
      <c r="O7" s="3"/>
      <c r="P7" s="3"/>
      <c r="Q7" s="3"/>
      <c r="R7" s="3"/>
      <c r="S7" s="3"/>
      <c r="T7" s="3"/>
      <c r="U7" s="3"/>
      <c r="V7" s="3"/>
      <c r="W7" s="3"/>
      <c r="X7" s="3" t="n">
        <v>76299804.16</v>
      </c>
      <c r="Y7" s="3" t="n">
        <v>62117307.39</v>
      </c>
      <c r="Z7" s="3" t="n">
        <v>61769399.21</v>
      </c>
      <c r="AA7" s="3" t="n">
        <v>107150475.74</v>
      </c>
      <c r="AB7" s="3" t="n">
        <v>126881721.94</v>
      </c>
      <c r="AC7" s="3"/>
    </row>
    <row r="8">
      <c r="A8" t="str">
        <f>M8</f>
      </c>
      <c r="B8" t="str">
        <f>N8</f>
      </c>
      <c r="M8" t="s">
        <v>20</v>
      </c>
      <c r="N8"/>
      <c r="O8" s="3"/>
      <c r="P8" s="3"/>
      <c r="Q8" s="3"/>
      <c r="R8" s="3"/>
      <c r="S8" s="3"/>
      <c r="T8" s="3"/>
      <c r="U8" s="3"/>
      <c r="V8" s="3"/>
      <c r="W8" s="3"/>
      <c r="X8" s="3" t="n">
        <v>235000</v>
      </c>
      <c r="Y8" s="3"/>
      <c r="Z8" s="3"/>
      <c r="AA8" s="3"/>
      <c r="AB8" s="3"/>
      <c r="AC8" s="3"/>
    </row>
    <row r="9">
      <c r="A9" t="str">
        <f>M9</f>
      </c>
      <c r="B9" t="str">
        <f>N9</f>
      </c>
      <c r="M9" t="s">
        <v>21</v>
      </c>
      <c r="N9" t="s">
        <v>17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n">
        <v>623617676</v>
      </c>
      <c r="AA9" s="3" t="n">
        <v>1153957876.22</v>
      </c>
      <c r="AB9" s="3" t="n">
        <v>205871368</v>
      </c>
      <c r="AC9" s="3"/>
    </row>
    <row r="10">
      <c r="A10" t="str">
        <f>M10</f>
      </c>
      <c r="B10" t="str">
        <f>N10</f>
      </c>
      <c r="M10" t="s">
        <v>22</v>
      </c>
      <c r="N10" t="s">
        <v>17</v>
      </c>
      <c r="O10" s="3"/>
      <c r="P10" s="3"/>
      <c r="Q10" s="3"/>
      <c r="R10" s="3"/>
      <c r="S10" s="3"/>
      <c r="T10" s="3"/>
      <c r="U10" s="3"/>
      <c r="V10" s="3"/>
      <c r="W10" s="3"/>
      <c r="X10" s="3" t="n">
        <v>79948980</v>
      </c>
      <c r="Y10" s="3" t="n">
        <v>160693402</v>
      </c>
      <c r="Z10" s="3" t="n">
        <v>232946539</v>
      </c>
      <c r="AA10" s="3" t="n">
        <v>421174933.8</v>
      </c>
      <c r="AB10" s="3" t="n">
        <v>147851311.2</v>
      </c>
      <c r="AC10" s="3"/>
    </row>
    <row r="11">
      <c r="A11" t="str">
        <f>M11</f>
      </c>
      <c r="B11" t="str">
        <f>N11</f>
      </c>
      <c r="M11" t="s">
        <v>22</v>
      </c>
      <c r="N11" t="s">
        <v>18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 t="n">
        <v>3500000</v>
      </c>
      <c r="Z11" s="3" t="n">
        <v>6155000</v>
      </c>
      <c r="AA11" s="3" t="n">
        <v>8050000</v>
      </c>
      <c r="AB11" s="3" t="n">
        <v>5650000</v>
      </c>
      <c r="AC11" s="3"/>
    </row>
    <row r="12">
      <c r="A12" t="str">
        <f>M12</f>
      </c>
      <c r="B12" t="str">
        <f>N12</f>
      </c>
      <c r="M12" t="s">
        <v>23</v>
      </c>
      <c r="N12" t="s">
        <v>17</v>
      </c>
      <c r="O12" s="3" t="n">
        <v>61502552</v>
      </c>
      <c r="P12" s="3" t="n">
        <v>38758780</v>
      </c>
      <c r="Q12" s="3" t="n">
        <v>22014936</v>
      </c>
      <c r="R12" s="3" t="n">
        <v>40849581</v>
      </c>
      <c r="S12" s="3" t="n">
        <v>62907051</v>
      </c>
      <c r="T12" s="3" t="n">
        <v>214782354.78</v>
      </c>
      <c r="U12" s="3" t="n">
        <v>379711068.32</v>
      </c>
      <c r="V12" s="3" t="n">
        <v>377879847.47</v>
      </c>
      <c r="W12" s="3" t="n">
        <v>423307981.86</v>
      </c>
      <c r="X12" s="3" t="n">
        <v>354104917.18</v>
      </c>
      <c r="Y12" s="3" t="n">
        <v>347468914.34</v>
      </c>
      <c r="Z12" s="3" t="n">
        <v>312343199.61</v>
      </c>
      <c r="AA12" s="3" t="n">
        <v>469335440.28</v>
      </c>
      <c r="AB12" s="3" t="n">
        <v>715640180.19</v>
      </c>
      <c r="AC12" s="3"/>
    </row>
    <row r="13">
      <c r="A13" t="str">
        <f>M13</f>
      </c>
      <c r="B13" t="str">
        <f>N13</f>
      </c>
      <c r="M13" t="s">
        <v>23</v>
      </c>
      <c r="N13" t="s">
        <v>18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 t="n">
        <v>6065329.49</v>
      </c>
      <c r="AB13" s="3" t="n">
        <v>6586396</v>
      </c>
      <c r="AC13" s="3"/>
    </row>
    <row r="14">
      <c r="A14" t="str">
        <f>M14</f>
      </c>
      <c r="B14" t="str">
        <f>N14</f>
      </c>
      <c r="M14" t="s">
        <v>24</v>
      </c>
      <c r="N14" t="s">
        <v>17</v>
      </c>
      <c r="O14" s="3" t="n">
        <v>65790468.88</v>
      </c>
      <c r="P14" s="3" t="n">
        <v>16073573.33</v>
      </c>
      <c r="Q14" s="3" t="n">
        <v>7755269.51</v>
      </c>
      <c r="R14" s="3" t="n">
        <v>8294831</v>
      </c>
      <c r="S14" s="3" t="n">
        <v>1359295.89</v>
      </c>
      <c r="T14" s="3" t="n">
        <v>61241002.21</v>
      </c>
      <c r="U14" s="3" t="n">
        <v>2629821</v>
      </c>
      <c r="V14" s="3" t="n">
        <v>70515217.94</v>
      </c>
      <c r="W14" s="3" t="n">
        <v>243888265.92</v>
      </c>
      <c r="X14" s="3" t="n">
        <v>525334651.5</v>
      </c>
      <c r="Y14" s="3" t="n">
        <v>418397828.4</v>
      </c>
      <c r="Z14" s="3" t="n">
        <v>510989564.27</v>
      </c>
      <c r="AA14" s="3" t="n">
        <v>1035595770.94</v>
      </c>
      <c r="AB14" s="3" t="n">
        <v>1533777844.13</v>
      </c>
      <c r="AC14" s="3"/>
    </row>
    <row r="15">
      <c r="A15" t="str">
        <f>M15</f>
      </c>
      <c r="B15" t="str">
        <f>N15</f>
      </c>
      <c r="M15" t="s">
        <v>24</v>
      </c>
      <c r="N15" t="s">
        <v>18</v>
      </c>
      <c r="O15" s="3"/>
      <c r="P15" s="3"/>
      <c r="Q15" s="3"/>
      <c r="R15" s="3"/>
      <c r="S15" s="3"/>
      <c r="T15" s="3"/>
      <c r="U15" s="3"/>
      <c r="V15" s="3"/>
      <c r="W15" s="3" t="n">
        <v>655268.97</v>
      </c>
      <c r="X15" s="3" t="n">
        <v>41181902.47</v>
      </c>
      <c r="Y15" s="3" t="n">
        <v>212840425.61</v>
      </c>
      <c r="Z15" s="3" t="n">
        <v>289268271.34</v>
      </c>
      <c r="AA15" s="3" t="n">
        <v>327031127.28</v>
      </c>
      <c r="AB15" s="3" t="n">
        <v>460414634.45</v>
      </c>
      <c r="AC15" s="3"/>
    </row>
    <row r="16">
      <c r="A16" t="str">
        <f>M16</f>
      </c>
      <c r="B16" t="str">
        <f>N16</f>
      </c>
      <c r="M16" t="s">
        <v>25</v>
      </c>
      <c r="N16" t="s">
        <v>26</v>
      </c>
      <c r="O16" s="3" t="str">
        <f>Sum(O2:O15)</f>
      </c>
      <c r="P16" s="3" t="str">
        <f>Sum(P2:P15)</f>
      </c>
      <c r="Q16" s="3" t="str">
        <f>Sum(Q2:Q15)</f>
      </c>
      <c r="R16" s="3" t="str">
        <f>Sum(R2:R15)</f>
      </c>
      <c r="S16" s="3" t="str">
        <f>Sum(S2:S15)</f>
      </c>
      <c r="T16" s="3" t="str">
        <f>Sum(T2:T15)</f>
      </c>
      <c r="U16" s="3" t="str">
        <f>Sum(U2:U15)</f>
      </c>
      <c r="V16" s="3" t="str">
        <f>Sum(V2:V15)</f>
      </c>
      <c r="W16" s="3" t="str">
        <f>Sum(W2:W15)</f>
      </c>
      <c r="X16" s="3" t="str">
        <f>Sum(X2:X15)</f>
      </c>
      <c r="Y16" s="3" t="str">
        <f>Sum(Y2:Y15)</f>
      </c>
      <c r="Z16" s="3" t="str">
        <f>Sum(Z2:Z15)</f>
      </c>
      <c r="AA16" s="3" t="str">
        <f>Sum(AA2:AA15)</f>
      </c>
      <c r="AB16" s="3" t="str">
        <f>Sum(AB2:AB15)</f>
      </c>
      <c r="AC16" s="3"/>
    </row>
    <row r="19">
      <c r="A19" t="str">
        <f>M19</f>
      </c>
      <c r="B19" t="str">
        <f>N19</f>
      </c>
      <c r="C19" t="str">
        <f>X19</f>
      </c>
      <c r="D19" t="str">
        <f>AA19</f>
      </c>
      <c r="E19" t="str">
        <f>AB19</f>
      </c>
      <c r="G19" t="str">
        <f>AA19&amp;"-"&amp;AB19</f>
      </c>
      <c r="H19" t="str">
        <f>X19&amp;"-"&amp;AB19</f>
      </c>
      <c r="J19" t="str">
        <f>"Share "&amp;AB19</f>
      </c>
      <c r="M19" t="s">
        <v>0</v>
      </c>
      <c r="N19" t="s">
        <v>1</v>
      </c>
      <c r="O19" t="s">
        <v>2</v>
      </c>
      <c r="P19" t="s">
        <v>3</v>
      </c>
      <c r="Q19" t="s">
        <v>4</v>
      </c>
      <c r="R19" t="s">
        <v>5</v>
      </c>
      <c r="S19" t="s">
        <v>6</v>
      </c>
      <c r="T19" t="s">
        <v>7</v>
      </c>
      <c r="U19" t="s">
        <v>8</v>
      </c>
      <c r="V19" t="s">
        <v>9</v>
      </c>
      <c r="W19" t="s">
        <v>10</v>
      </c>
      <c r="X19" t="s">
        <v>11</v>
      </c>
      <c r="Y19" t="s">
        <v>12</v>
      </c>
      <c r="Z19" t="s">
        <v>13</v>
      </c>
      <c r="AA19" t="s">
        <v>14</v>
      </c>
      <c r="AB19" t="s">
        <v>15</v>
      </c>
    </row>
    <row r="20">
      <c r="A20" t="str">
        <f>M20</f>
      </c>
      <c r="B20" t="str">
        <f>N20</f>
      </c>
      <c r="C20" s="3" t="str">
        <f>X20</f>
      </c>
      <c r="D20" s="3" t="str">
        <f>AA20</f>
      </c>
      <c r="E20" s="3" t="str">
        <f>AB20</f>
      </c>
      <c r="F20" s="3"/>
      <c r="G20" s="1" t="str">
        <f>AB20/AA20-1</f>
      </c>
      <c r="H20" s="1" t="str">
        <f>AB20/X20-1</f>
      </c>
      <c r="I20" s="1"/>
      <c r="J20" s="1" t="str">
        <f>AB20/Sum(AB$19:AB$33)</f>
      </c>
      <c r="K20" s="1"/>
      <c r="M20" t="s">
        <v>16</v>
      </c>
      <c r="N20" t="s">
        <v>17</v>
      </c>
      <c r="O20" s="3" t="n">
        <v>354342666.473543</v>
      </c>
      <c r="P20" s="3" t="n">
        <v>546884757.45212</v>
      </c>
      <c r="Q20" s="3" t="n">
        <v>393639245.001157</v>
      </c>
      <c r="R20" s="3" t="n">
        <v>590481591.244142</v>
      </c>
      <c r="S20" s="3" t="n">
        <v>779900396.222754</v>
      </c>
      <c r="T20" s="3" t="n">
        <v>1119864208.94217</v>
      </c>
      <c r="U20" s="3" t="n">
        <v>1886474949.47758</v>
      </c>
      <c r="V20" s="3" t="n">
        <v>3519333648.50688</v>
      </c>
      <c r="W20" s="3" t="n">
        <v>5801917939.0422</v>
      </c>
      <c r="X20" s="3" t="n">
        <v>15083973207.2519</v>
      </c>
      <c r="Y20" s="3" t="n">
        <v>10957847435.1753</v>
      </c>
      <c r="Z20" s="3" t="n">
        <v>5772748642.90118</v>
      </c>
      <c r="AA20" s="3" t="n">
        <v>5565329170.95</v>
      </c>
      <c r="AB20" s="3" t="n">
        <v>5121444076.57823</v>
      </c>
      <c r="AC20" s="3"/>
    </row>
    <row r="21">
      <c r="A21" t="str">
        <f>M21</f>
      </c>
      <c r="B21" t="str">
        <f>N21</f>
      </c>
      <c r="C21" s="3" t="str">
        <f>X21</f>
      </c>
      <c r="D21" s="3" t="str">
        <f>AA21</f>
      </c>
      <c r="E21" s="3" t="str">
        <f>AB21</f>
      </c>
      <c r="F21" s="3"/>
      <c r="G21" s="1" t="str">
        <f>AB21/AA21-1</f>
      </c>
      <c r="H21" s="1" t="str">
        <f>AB21/X21-1</f>
      </c>
      <c r="I21" s="1"/>
      <c r="J21" s="1" t="str">
        <f>AB21/Sum(AB$19:AB$33)</f>
      </c>
      <c r="K21" s="1"/>
      <c r="M21" t="s">
        <v>16</v>
      </c>
      <c r="N21" t="s">
        <v>18</v>
      </c>
      <c r="O21" s="3"/>
      <c r="P21" s="3"/>
      <c r="Q21" s="3"/>
      <c r="R21" s="3"/>
      <c r="S21" s="3"/>
      <c r="T21" s="3"/>
      <c r="U21" s="3"/>
      <c r="V21" s="3"/>
      <c r="W21" s="3" t="n">
        <v>408394.559384067</v>
      </c>
      <c r="X21" s="3" t="n">
        <v>265477810.312854</v>
      </c>
      <c r="Y21" s="3" t="n">
        <v>854484398.18295</v>
      </c>
      <c r="Z21" s="3" t="n">
        <v>598107051.17146</v>
      </c>
      <c r="AA21" s="3" t="n">
        <v>1471331710.26</v>
      </c>
      <c r="AB21" s="3" t="n">
        <v>1019895684.43035</v>
      </c>
      <c r="AC21" s="3"/>
    </row>
    <row r="22">
      <c r="A22" t="str">
        <f>M22</f>
      </c>
      <c r="B22" t="str">
        <f>N22</f>
      </c>
      <c r="C22" s="3" t="str">
        <f>X22</f>
      </c>
      <c r="D22" s="3" t="str">
        <f>AA22</f>
      </c>
      <c r="E22" s="3" t="str">
        <f>AB22</f>
      </c>
      <c r="F22" s="3"/>
      <c r="G22" s="1" t="str">
        <f>AB22/AA22-1</f>
      </c>
      <c r="H22" s="1" t="str">
        <f>AB22/X22-1</f>
      </c>
      <c r="I22" s="1"/>
      <c r="J22" s="1" t="str">
        <f>AB22/Sum(AB$19:AB$33)</f>
      </c>
      <c r="K22" s="1"/>
      <c r="M22" t="s">
        <v>19</v>
      </c>
      <c r="N22" t="s">
        <v>17</v>
      </c>
      <c r="O22" s="3"/>
      <c r="P22" s="3"/>
      <c r="Q22" s="3" t="n">
        <v>1400061.67399131</v>
      </c>
      <c r="R22" s="3" t="n">
        <v>3406773.19983743</v>
      </c>
      <c r="S22" s="3" t="n">
        <v>2898302.90493342</v>
      </c>
      <c r="T22" s="3" t="n">
        <v>6118198.30310486</v>
      </c>
      <c r="U22" s="3" t="n">
        <v>61035.0000117248</v>
      </c>
      <c r="V22" s="3" t="n">
        <v>38161154.7527748</v>
      </c>
      <c r="W22" s="3" t="n">
        <v>196708742.667122</v>
      </c>
      <c r="X22" s="3" t="n">
        <v>718824108.185422</v>
      </c>
      <c r="Y22" s="3" t="n">
        <v>1059033285.86858</v>
      </c>
      <c r="Z22" s="3" t="n">
        <v>1456584153.35971</v>
      </c>
      <c r="AA22" s="3" t="n">
        <v>2397333090.59</v>
      </c>
      <c r="AB22" s="3" t="n">
        <v>2872212674.58898</v>
      </c>
      <c r="AC22" s="3"/>
    </row>
    <row r="23">
      <c r="A23" t="str">
        <f>M23</f>
      </c>
      <c r="B23" t="str">
        <f>N23</f>
      </c>
      <c r="C23" s="3" t="str">
        <f>X23</f>
      </c>
      <c r="D23" s="3" t="str">
        <f>AA23</f>
      </c>
      <c r="E23" s="3" t="str">
        <f>AB23</f>
      </c>
      <c r="F23" s="3"/>
      <c r="G23" s="1" t="str">
        <f>AB23/AA23-1</f>
      </c>
      <c r="H23" s="1" t="str">
        <f>AB23/X23-1</f>
      </c>
      <c r="I23" s="1"/>
      <c r="J23" s="1" t="str">
        <f>AB23/Sum(AB$19:AB$33)</f>
      </c>
      <c r="K23" s="1"/>
      <c r="M23" t="s">
        <v>19</v>
      </c>
      <c r="N23" t="s">
        <v>18</v>
      </c>
      <c r="O23" s="3"/>
      <c r="P23" s="3"/>
      <c r="Q23" s="3"/>
      <c r="R23" s="3"/>
      <c r="S23" s="3"/>
      <c r="T23" s="3"/>
      <c r="U23" s="3"/>
      <c r="V23" s="3"/>
      <c r="W23" s="3"/>
      <c r="X23" s="3" t="n">
        <v>11809835.3864928</v>
      </c>
      <c r="Y23" s="3" t="n">
        <v>41784736.9440955</v>
      </c>
      <c r="Z23" s="3" t="n">
        <v>84245286.5963078</v>
      </c>
      <c r="AA23" s="3" t="n">
        <v>213676422.24</v>
      </c>
      <c r="AB23" s="3" t="n">
        <v>444724084.90521</v>
      </c>
      <c r="AC23" s="3"/>
    </row>
    <row r="24">
      <c r="A24" t="str">
        <f>M24</f>
      </c>
      <c r="B24" t="str">
        <f>N24</f>
      </c>
      <c r="C24" s="3" t="str">
        <f>X24</f>
      </c>
      <c r="D24" s="3" t="str">
        <f>AA24</f>
      </c>
      <c r="E24" s="3" t="str">
        <f>AB24</f>
      </c>
      <c r="F24" s="3"/>
      <c r="G24" s="1" t="str">
        <f>AB24/AA24-1</f>
      </c>
      <c r="H24" s="1" t="str">
        <f>AB24/X24-1</f>
      </c>
      <c r="I24" s="1"/>
      <c r="J24" s="1" t="str">
        <f>AB24/Sum(AB$19:AB$33)</f>
      </c>
      <c r="K24" s="1"/>
      <c r="M24" t="s">
        <v>20</v>
      </c>
      <c r="N24" t="s">
        <v>17</v>
      </c>
      <c r="O24" s="3" t="n">
        <v>260206.056135029</v>
      </c>
      <c r="P24" s="3" t="n">
        <v>2486917.4059347</v>
      </c>
      <c r="Q24" s="3" t="n">
        <v>5024833.97202409</v>
      </c>
      <c r="R24" s="3" t="n">
        <v>5861004.70879083</v>
      </c>
      <c r="S24" s="3" t="n">
        <v>6248180.97744852</v>
      </c>
      <c r="T24" s="3" t="n">
        <v>310373318.93293</v>
      </c>
      <c r="U24" s="3" t="n">
        <v>229117086.842613</v>
      </c>
      <c r="V24" s="3" t="n">
        <v>628751663.433631</v>
      </c>
      <c r="W24" s="3" t="n">
        <v>1674885440.83421</v>
      </c>
      <c r="X24" s="3" t="n">
        <v>1573946805.93099</v>
      </c>
      <c r="Y24" s="3" t="n">
        <v>2150978598.58019</v>
      </c>
      <c r="Z24" s="3" t="n">
        <v>1453854749.66516</v>
      </c>
      <c r="AA24" s="3" t="n">
        <v>2603049154.76</v>
      </c>
      <c r="AB24" s="3" t="n">
        <v>5151952410.89799</v>
      </c>
      <c r="AC24" s="3"/>
    </row>
    <row r="25">
      <c r="A25" t="str">
        <f>M25</f>
      </c>
      <c r="B25" t="str">
        <f>N25</f>
      </c>
      <c r="C25" s="3" t="str">
        <f>X25</f>
      </c>
      <c r="D25" s="3" t="str">
        <f>AA25</f>
      </c>
      <c r="E25" s="3" t="str">
        <f>AB25</f>
      </c>
      <c r="F25" s="3"/>
      <c r="G25" s="1" t="str">
        <f>AB25/AA25-1</f>
      </c>
      <c r="H25" s="1" t="str">
        <f>AB25/X25-1</f>
      </c>
      <c r="I25" s="1"/>
      <c r="J25" s="1" t="str">
        <f>AB25/Sum(AB$19:AB$33)</f>
      </c>
      <c r="K25" s="1"/>
      <c r="M25" t="s">
        <v>20</v>
      </c>
      <c r="N25" t="s">
        <v>18</v>
      </c>
      <c r="O25" s="3"/>
      <c r="P25" s="3"/>
      <c r="Q25" s="3"/>
      <c r="R25" s="3"/>
      <c r="S25" s="3"/>
      <c r="T25" s="3"/>
      <c r="U25" s="3"/>
      <c r="V25" s="3"/>
      <c r="W25" s="3"/>
      <c r="X25" s="3" t="n">
        <v>88308685.8104679</v>
      </c>
      <c r="Y25" s="3" t="n">
        <v>69501922.2097725</v>
      </c>
      <c r="Z25" s="3" t="n">
        <v>64595138.8816732</v>
      </c>
      <c r="AA25" s="3" t="n">
        <v>107150475.74</v>
      </c>
      <c r="AB25" s="3" t="n">
        <v>123581359.632627</v>
      </c>
      <c r="AC25" s="3"/>
    </row>
    <row r="26">
      <c r="A26" t="str">
        <f>M26</f>
      </c>
      <c r="B26" t="str">
        <f>N26</f>
      </c>
      <c r="C26" s="3" t="str">
        <f>X26</f>
      </c>
      <c r="D26" s="3" t="str">
        <f>AA26</f>
      </c>
      <c r="E26" s="3" t="str">
        <f>AB26</f>
      </c>
      <c r="F26" s="3"/>
      <c r="G26" s="1" t="str">
        <f>AB26/AA26-1</f>
      </c>
      <c r="H26" s="1" t="str">
        <f>AB26/X26-1</f>
      </c>
      <c r="I26" s="1"/>
      <c r="J26" s="1" t="str">
        <f>AB26/Sum(AB$19:AB$33)</f>
      </c>
      <c r="K26" s="1"/>
      <c r="M26" t="s">
        <v>20</v>
      </c>
      <c r="N26"/>
      <c r="O26" s="3"/>
      <c r="P26" s="3"/>
      <c r="Q26" s="3"/>
      <c r="R26" s="3"/>
      <c r="S26" s="3"/>
      <c r="T26" s="3"/>
      <c r="U26" s="3"/>
      <c r="V26" s="3"/>
      <c r="W26" s="3"/>
      <c r="X26" s="3" t="n">
        <v>271986.820856605</v>
      </c>
      <c r="Y26" s="3"/>
      <c r="Z26" s="3"/>
      <c r="AA26" s="3"/>
      <c r="AB26" s="3"/>
      <c r="AC26" s="3"/>
    </row>
    <row r="27">
      <c r="A27" t="str">
        <f>M27</f>
      </c>
      <c r="B27" t="str">
        <f>N27</f>
      </c>
      <c r="C27" s="3" t="str">
        <f>X27</f>
      </c>
      <c r="D27" s="3" t="str">
        <f>AA27</f>
      </c>
      <c r="E27" s="3" t="str">
        <f>AB27</f>
      </c>
      <c r="F27" s="3"/>
      <c r="G27" s="1" t="str">
        <f>AB27/AA27-1</f>
      </c>
      <c r="H27" s="1" t="str">
        <f>AB27/X27-1</f>
      </c>
      <c r="I27" s="1"/>
      <c r="J27" s="1" t="str">
        <f>AB27/Sum(AB$19:AB$33)</f>
      </c>
      <c r="K27" s="1"/>
      <c r="M27" t="s">
        <v>21</v>
      </c>
      <c r="N27" t="s">
        <v>17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n">
        <v>652146061.083347</v>
      </c>
      <c r="AA27" s="3" t="n">
        <v>1153957876.22</v>
      </c>
      <c r="AB27" s="3" t="n">
        <v>200516379.962907</v>
      </c>
      <c r="AC27" s="3"/>
    </row>
    <row r="28">
      <c r="A28" t="str">
        <f>M28</f>
      </c>
      <c r="B28" t="str">
        <f>N28</f>
      </c>
      <c r="C28" s="3" t="str">
        <f>X28</f>
      </c>
      <c r="D28" s="3" t="str">
        <f>AA28</f>
      </c>
      <c r="E28" s="3" t="str">
        <f>AB28</f>
      </c>
      <c r="F28" s="3"/>
      <c r="G28" s="1" t="str">
        <f>AB28/AA28-1</f>
      </c>
      <c r="H28" s="1" t="str">
        <f>AB28/X28-1</f>
      </c>
      <c r="I28" s="1"/>
      <c r="J28" s="1" t="str">
        <f>AB28/Sum(AB$19:AB$33)</f>
      </c>
      <c r="K28" s="1"/>
      <c r="M28" t="s">
        <v>22</v>
      </c>
      <c r="N28" t="s">
        <v>17</v>
      </c>
      <c r="O28" s="3"/>
      <c r="P28" s="3"/>
      <c r="Q28" s="3"/>
      <c r="R28" s="3"/>
      <c r="S28" s="3"/>
      <c r="T28" s="3"/>
      <c r="U28" s="3"/>
      <c r="V28" s="3"/>
      <c r="W28" s="3"/>
      <c r="X28" s="3" t="n">
        <v>92532208.0890566</v>
      </c>
      <c r="Y28" s="3" t="n">
        <v>179796916.426317</v>
      </c>
      <c r="Z28" s="3" t="n">
        <v>243603049.910741</v>
      </c>
      <c r="AA28" s="3" t="n">
        <v>421174933.8</v>
      </c>
      <c r="AB28" s="3" t="n">
        <v>144005501.991871</v>
      </c>
      <c r="AC28" s="3"/>
    </row>
    <row r="29">
      <c r="A29" t="str">
        <f>M29</f>
      </c>
      <c r="B29" t="str">
        <f>N29</f>
      </c>
      <c r="C29" s="3" t="str">
        <f>X29</f>
      </c>
      <c r="D29" s="3" t="str">
        <f>AA29</f>
      </c>
      <c r="E29" s="3" t="str">
        <f>AB29</f>
      </c>
      <c r="F29" s="3"/>
      <c r="G29" s="1" t="str">
        <f>AB29/AA29-1</f>
      </c>
      <c r="H29" s="1" t="str">
        <f>AB29/X29-1</f>
      </c>
      <c r="I29" s="1"/>
      <c r="J29" s="1" t="str">
        <f>AB29/Sum(AB$19:AB$33)</f>
      </c>
      <c r="K29" s="1"/>
      <c r="M29" t="s">
        <v>22</v>
      </c>
      <c r="N29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 t="n">
        <v>3916086.15948097</v>
      </c>
      <c r="Z29" s="3" t="n">
        <v>6436570.29049318</v>
      </c>
      <c r="AA29" s="3" t="n">
        <v>8050000</v>
      </c>
      <c r="AB29" s="3" t="n">
        <v>5503035.98696845</v>
      </c>
      <c r="AC29" s="3"/>
    </row>
    <row r="30">
      <c r="A30" t="str">
        <f>M30</f>
      </c>
      <c r="B30" t="str">
        <f>N30</f>
      </c>
      <c r="C30" s="3" t="str">
        <f>X30</f>
      </c>
      <c r="D30" s="3" t="str">
        <f>AA30</f>
      </c>
      <c r="E30" s="3" t="str">
        <f>AB30</f>
      </c>
      <c r="F30" s="3"/>
      <c r="G30" s="1" t="str">
        <f>AB30/AA30-1</f>
      </c>
      <c r="H30" s="1" t="str">
        <f>AB30/X30-1</f>
      </c>
      <c r="I30" s="1"/>
      <c r="J30" s="1" t="str">
        <f>AB30/Sum(AB$19:AB$33)</f>
      </c>
      <c r="K30" s="1"/>
      <c r="M30" t="s">
        <v>23</v>
      </c>
      <c r="N30" t="s">
        <v>17</v>
      </c>
      <c r="O30" s="3" t="n">
        <v>82068392.2982541</v>
      </c>
      <c r="P30" s="3" t="n">
        <v>50797555.0398643</v>
      </c>
      <c r="Q30" s="3" t="n">
        <v>28338745.5088155</v>
      </c>
      <c r="R30" s="3" t="n">
        <v>51641552.9491046</v>
      </c>
      <c r="S30" s="3" t="n">
        <v>78711190.1951874</v>
      </c>
      <c r="T30" s="3" t="n">
        <v>266610555.818672</v>
      </c>
      <c r="U30" s="3" t="n">
        <v>463513301.187265</v>
      </c>
      <c r="V30" s="3" t="n">
        <v>451259958.568998</v>
      </c>
      <c r="W30" s="3" t="n">
        <v>496332776.552572</v>
      </c>
      <c r="X30" s="3" t="n">
        <v>409837747.546722</v>
      </c>
      <c r="Y30" s="3" t="n">
        <v>388776630.3705</v>
      </c>
      <c r="Z30" s="3" t="n">
        <v>326631837.375679</v>
      </c>
      <c r="AA30" s="3" t="n">
        <v>469335440.28</v>
      </c>
      <c r="AB30" s="3" t="n">
        <v>697025427.487815</v>
      </c>
      <c r="AC30" s="3"/>
    </row>
    <row r="31">
      <c r="A31" t="str">
        <f>M31</f>
      </c>
      <c r="B31" t="str">
        <f>N31</f>
      </c>
      <c r="C31" s="3" t="str">
        <f>X31</f>
      </c>
      <c r="D31" s="3" t="str">
        <f>AA31</f>
      </c>
      <c r="E31" s="3" t="str">
        <f>AB31</f>
      </c>
      <c r="F31" s="3"/>
      <c r="G31" s="1" t="str">
        <f>AB31/AA31-1</f>
      </c>
      <c r="H31" s="1" t="str">
        <f>AB31/X31-1</f>
      </c>
      <c r="I31" s="1"/>
      <c r="J31" s="1" t="str">
        <f>AB31/Sum(AB$19:AB$33)</f>
      </c>
      <c r="K31" s="1"/>
      <c r="M31" t="s">
        <v>23</v>
      </c>
      <c r="N31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 t="n">
        <v>6065329.49</v>
      </c>
      <c r="AB31" s="3" t="n">
        <v>6415075.08184514</v>
      </c>
      <c r="AC31" s="3"/>
    </row>
    <row r="32">
      <c r="A32" t="str">
        <f>M32</f>
      </c>
      <c r="B32" t="str">
        <f>N32</f>
      </c>
      <c r="C32" s="3" t="str">
        <f>X32</f>
      </c>
      <c r="D32" s="3" t="str">
        <f>AA32</f>
      </c>
      <c r="E32" s="3" t="str">
        <f>AB32</f>
      </c>
      <c r="F32" s="3"/>
      <c r="G32" s="1" t="str">
        <f>AB32/AA32-1</f>
      </c>
      <c r="H32" s="1" t="str">
        <f>AB32/X32-1</f>
      </c>
      <c r="I32" s="1"/>
      <c r="J32" s="1" t="str">
        <f>AB32/Sum(AB$19:AB$33)</f>
      </c>
      <c r="K32" s="1"/>
      <c r="M32" t="s">
        <v>24</v>
      </c>
      <c r="N32" t="s">
        <v>17</v>
      </c>
      <c r="O32" s="3" t="n">
        <v>87790145.8386624</v>
      </c>
      <c r="P32" s="3" t="n">
        <v>21066148.7775923</v>
      </c>
      <c r="Q32" s="3" t="n">
        <v>9982977.42024625</v>
      </c>
      <c r="R32" s="3" t="n">
        <v>10486226.3896997</v>
      </c>
      <c r="S32" s="3" t="n">
        <v>1700791.81313596</v>
      </c>
      <c r="T32" s="3" t="n">
        <v>76018803.5689653</v>
      </c>
      <c r="U32" s="3" t="n">
        <v>3210222.49531668</v>
      </c>
      <c r="V32" s="3" t="n">
        <v>84208497.8575485</v>
      </c>
      <c r="W32" s="3" t="n">
        <v>285961393.075504</v>
      </c>
      <c r="X32" s="3" t="n">
        <v>608017454.243819</v>
      </c>
      <c r="Y32" s="3" t="n">
        <v>468137698.558324</v>
      </c>
      <c r="Z32" s="3" t="n">
        <v>534365596.77211</v>
      </c>
      <c r="AA32" s="3" t="n">
        <v>1035595770.94</v>
      </c>
      <c r="AB32" s="3" t="n">
        <v>1493882242.87828</v>
      </c>
      <c r="AC32" s="3"/>
    </row>
    <row r="33">
      <c r="A33" t="str">
        <f>M33</f>
      </c>
      <c r="B33" t="str">
        <f>N33</f>
      </c>
      <c r="C33" s="3" t="str">
        <f>X33</f>
      </c>
      <c r="D33" s="3" t="str">
        <f>AA33</f>
      </c>
      <c r="E33" s="3" t="str">
        <f>AB33</f>
      </c>
      <c r="F33" s="3"/>
      <c r="G33" s="1" t="str">
        <f>AB33/AA33-1</f>
      </c>
      <c r="H33" s="1" t="str">
        <f>AB33/X33-1</f>
      </c>
      <c r="I33" s="1"/>
      <c r="J33" s="1" t="str">
        <f>AB33/Sum(AB$19:AB$33)</f>
      </c>
      <c r="K33" s="1"/>
      <c r="M33" t="s">
        <v>24</v>
      </c>
      <c r="N33" t="s">
        <v>18</v>
      </c>
      <c r="O33" s="3"/>
      <c r="P33" s="3"/>
      <c r="Q33" s="3"/>
      <c r="R33" s="3"/>
      <c r="S33" s="3"/>
      <c r="T33" s="3"/>
      <c r="U33" s="3"/>
      <c r="V33" s="3"/>
      <c r="W33" s="3" t="n">
        <v>768309.318996983</v>
      </c>
      <c r="X33" s="3" t="n">
        <v>47663552.0410301</v>
      </c>
      <c r="Y33" s="3" t="n">
        <v>238143269.974103</v>
      </c>
      <c r="Z33" s="3" t="n">
        <v>302501309.71395</v>
      </c>
      <c r="AA33" s="3" t="n">
        <v>327031127.28</v>
      </c>
      <c r="AB33" s="3" t="n">
        <v>448438637.576155</v>
      </c>
      <c r="AC33" s="3"/>
    </row>
    <row r="34">
      <c r="A34" t="str">
        <f>M34</f>
      </c>
      <c r="B34" t="str">
        <f>N34</f>
      </c>
      <c r="C34" s="3" t="str">
        <f>X34</f>
      </c>
      <c r="D34" s="3" t="str">
        <f>AA34</f>
      </c>
      <c r="E34" s="3" t="str">
        <f>AB34</f>
      </c>
      <c r="F34" s="3"/>
      <c r="G34" s="1" t="str">
        <f>AB34/AA34-1</f>
      </c>
      <c r="H34" s="1" t="str">
        <f>AB34/X34-1</f>
      </c>
      <c r="I34" s="1"/>
      <c r="J34" s="1" t="str">
        <f>Sum(J$19:J$33)</f>
      </c>
      <c r="K34" s="1"/>
      <c r="M34" t="s">
        <v>25</v>
      </c>
      <c r="N34" t="s">
        <v>26</v>
      </c>
      <c r="O34" s="3" t="str">
        <f>Sum(O20:O33)</f>
      </c>
      <c r="P34" s="3" t="str">
        <f>Sum(P20:P33)</f>
      </c>
      <c r="Q34" s="3" t="str">
        <f>Sum(Q20:Q33)</f>
      </c>
      <c r="R34" s="3" t="str">
        <f>Sum(R20:R33)</f>
      </c>
      <c r="S34" s="3" t="str">
        <f>Sum(S20:S33)</f>
      </c>
      <c r="T34" s="3" t="str">
        <f>Sum(T20:T33)</f>
      </c>
      <c r="U34" s="3" t="str">
        <f>Sum(U20:U33)</f>
      </c>
      <c r="V34" s="3" t="str">
        <f>Sum(V20:V33)</f>
      </c>
      <c r="W34" s="3" t="str">
        <f>Sum(W20:W33)</f>
      </c>
      <c r="X34" s="3" t="str">
        <f>Sum(X20:X33)</f>
      </c>
      <c r="Y34" s="3" t="str">
        <f>Sum(Y20:Y33)</f>
      </c>
      <c r="Z34" s="3" t="str">
        <f>Sum(Z20:Z33)</f>
      </c>
      <c r="AA34" s="3" t="str">
        <f>Sum(AA20:AA33)</f>
      </c>
      <c r="AB34" s="3" t="str">
        <f>Sum(AB20:AB33)</f>
      </c>
      <c r="AC34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../output/AcqTrends/NPS2025//DoD_2024_NPS.xlsx</dc:creator>
  <cp:lastModifiedBy>../output/AcqTrends/NPS2025//DoD_2024_NPS.xlsx</cp:lastModifiedBy>
  <dcterms:created xsi:type="dcterms:W3CDTF">2025-08-20T13:47:21Z</dcterms:created>
</coreProperties>
</file>